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6.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75" windowWidth="18900" windowHeight="10875"/>
  </bookViews>
  <sheets>
    <sheet name="HESA Full Analysis" sheetId="6" r:id="rId1"/>
    <sheet name="Boliver Analysis" sheetId="4" r:id="rId2"/>
    <sheet name="FT Oxford Analysis" sheetId="3" r:id="rId3"/>
    <sheet name="OFFA Access Agreement Analysis" sheetId="7" r:id="rId4"/>
    <sheet name="HESA Data - 2002-03" sheetId="1" r:id="rId5"/>
    <sheet name="HESA Data - 2011-12" sheetId="2" r:id="rId6"/>
  </sheets>
  <calcPr calcId="145621"/>
</workbook>
</file>

<file path=xl/calcChain.xml><?xml version="1.0" encoding="utf-8"?>
<calcChain xmlns="http://schemas.openxmlformats.org/spreadsheetml/2006/main">
  <c r="O24" i="7" l="1"/>
  <c r="O22" i="7"/>
  <c r="O21" i="7"/>
  <c r="O20" i="7"/>
  <c r="O19" i="7"/>
  <c r="O18" i="7"/>
  <c r="O13" i="7"/>
  <c r="O12" i="7"/>
  <c r="O10" i="7"/>
  <c r="O8" i="7"/>
  <c r="O7" i="7"/>
  <c r="O6" i="7"/>
  <c r="O23" i="7"/>
  <c r="O15" i="7"/>
  <c r="O16" i="7"/>
  <c r="O17" i="7"/>
  <c r="O14" i="7"/>
  <c r="O11" i="7"/>
  <c r="O9" i="7"/>
  <c r="O5" i="7"/>
  <c r="O4" i="7"/>
  <c r="N5" i="7"/>
  <c r="N6" i="7"/>
  <c r="N7" i="7"/>
  <c r="N8" i="7"/>
  <c r="N9" i="7"/>
  <c r="N10" i="7"/>
  <c r="N11" i="7"/>
  <c r="N12" i="7"/>
  <c r="N13" i="7"/>
  <c r="N14" i="7"/>
  <c r="N15" i="7"/>
  <c r="N16" i="7"/>
  <c r="N17" i="7"/>
  <c r="N18" i="7"/>
  <c r="N19" i="7"/>
  <c r="N20" i="7"/>
  <c r="N21" i="7"/>
  <c r="N22" i="7"/>
  <c r="N23" i="7"/>
  <c r="N4" i="7"/>
  <c r="C24" i="7"/>
  <c r="P23" i="7"/>
  <c r="J23" i="7"/>
  <c r="K23" i="7" s="1"/>
  <c r="M22" i="7"/>
  <c r="J22" i="7"/>
  <c r="L22" i="7"/>
  <c r="M21" i="7"/>
  <c r="J21" i="7"/>
  <c r="L21" i="7"/>
  <c r="M20" i="7"/>
  <c r="J20" i="7"/>
  <c r="L20" i="7"/>
  <c r="M19" i="7"/>
  <c r="J19" i="7"/>
  <c r="L19" i="7"/>
  <c r="M18" i="7"/>
  <c r="J18" i="7"/>
  <c r="K18" i="7" s="1"/>
  <c r="L18" i="7"/>
  <c r="P17" i="7"/>
  <c r="J17" i="7"/>
  <c r="K17" i="7" s="1"/>
  <c r="P16" i="7"/>
  <c r="J16" i="7"/>
  <c r="K16" i="7" s="1"/>
  <c r="P15" i="7"/>
  <c r="J15" i="7"/>
  <c r="K15" i="7" s="1"/>
  <c r="P14" i="7"/>
  <c r="J14" i="7"/>
  <c r="K14" i="7" s="1"/>
  <c r="M13" i="7"/>
  <c r="J13" i="7"/>
  <c r="L13" i="7"/>
  <c r="M12" i="7"/>
  <c r="J12" i="7"/>
  <c r="K12" i="7" s="1"/>
  <c r="L12" i="7"/>
  <c r="P11" i="7"/>
  <c r="J11" i="7"/>
  <c r="K11" i="7" s="1"/>
  <c r="M10" i="7"/>
  <c r="P10" i="7" s="1"/>
  <c r="J10" i="7"/>
  <c r="L10" i="7"/>
  <c r="P9" i="7"/>
  <c r="J9" i="7"/>
  <c r="K9" i="7" s="1"/>
  <c r="M8" i="7"/>
  <c r="P8" i="7" s="1"/>
  <c r="J8" i="7"/>
  <c r="L8" i="7"/>
  <c r="M7" i="7"/>
  <c r="P7" i="7" s="1"/>
  <c r="J7" i="7"/>
  <c r="L7" i="7"/>
  <c r="M6" i="7"/>
  <c r="P6" i="7" s="1"/>
  <c r="J6" i="7"/>
  <c r="L6" i="7"/>
  <c r="P5" i="7"/>
  <c r="J5" i="7"/>
  <c r="K5" i="7" s="1"/>
  <c r="P4" i="7"/>
  <c r="K6" i="7" l="1"/>
  <c r="K7" i="7"/>
  <c r="K8" i="7"/>
  <c r="K10" i="7"/>
  <c r="K13" i="7"/>
  <c r="K19" i="7"/>
  <c r="K20" i="7"/>
  <c r="K21" i="7"/>
  <c r="K22" i="7"/>
  <c r="F24" i="7"/>
  <c r="D24" i="7" s="1"/>
  <c r="J4" i="7"/>
  <c r="G24" i="7"/>
  <c r="L4" i="7"/>
  <c r="L5" i="7"/>
  <c r="L9" i="7"/>
  <c r="L11" i="7"/>
  <c r="L14" i="7"/>
  <c r="L15" i="7"/>
  <c r="L16" i="7"/>
  <c r="L17" i="7"/>
  <c r="L23" i="7"/>
  <c r="H24" i="7" l="1"/>
  <c r="E24" i="7"/>
  <c r="N24" i="7" s="1"/>
  <c r="J24" i="7"/>
  <c r="I24" i="7" s="1"/>
  <c r="M24" i="7" s="1"/>
  <c r="P24" i="7" s="1"/>
  <c r="K4" i="7"/>
  <c r="K24" i="7" l="1"/>
  <c r="L24" i="7"/>
  <c r="AL7" i="6"/>
  <c r="AL8" i="6"/>
  <c r="AL9" i="6"/>
  <c r="AL10" i="6"/>
  <c r="AL11" i="6"/>
  <c r="AL12" i="6"/>
  <c r="AL13" i="6"/>
  <c r="AL14" i="6"/>
  <c r="AL15" i="6"/>
  <c r="AL16" i="6"/>
  <c r="AL17" i="6"/>
  <c r="AL18" i="6"/>
  <c r="AL19" i="6"/>
  <c r="AL20" i="6"/>
  <c r="AL21" i="6"/>
  <c r="AL22" i="6"/>
  <c r="AL23" i="6"/>
  <c r="AL24" i="6"/>
  <c r="AL25" i="6"/>
  <c r="AL26" i="6"/>
  <c r="AL27" i="6"/>
  <c r="AL28" i="6"/>
  <c r="AL29" i="6"/>
  <c r="AL30" i="6"/>
  <c r="AL6" i="6"/>
  <c r="AK7" i="6"/>
  <c r="AK8" i="6"/>
  <c r="AK9" i="6"/>
  <c r="AK10" i="6"/>
  <c r="AK11" i="6"/>
  <c r="AK12" i="6"/>
  <c r="AK13" i="6"/>
  <c r="AK14" i="6"/>
  <c r="AK15" i="6"/>
  <c r="AK16" i="6"/>
  <c r="AK17" i="6"/>
  <c r="AK18" i="6"/>
  <c r="AK19" i="6"/>
  <c r="AK20" i="6"/>
  <c r="AK21" i="6"/>
  <c r="AK22" i="6"/>
  <c r="AK23" i="6"/>
  <c r="AK24" i="6"/>
  <c r="AK25" i="6"/>
  <c r="AK26" i="6"/>
  <c r="AK27" i="6"/>
  <c r="AK28" i="6"/>
  <c r="AK29" i="6"/>
  <c r="AK30" i="6"/>
  <c r="AK6" i="6"/>
  <c r="AG7" i="6"/>
  <c r="AG8" i="6"/>
  <c r="AG9" i="6"/>
  <c r="AG10" i="6"/>
  <c r="AG11" i="6"/>
  <c r="AG12" i="6"/>
  <c r="AG13" i="6"/>
  <c r="AG14" i="6"/>
  <c r="AG15" i="6"/>
  <c r="AG16" i="6"/>
  <c r="AG17" i="6"/>
  <c r="AG18" i="6"/>
  <c r="AG19" i="6"/>
  <c r="AG20" i="6"/>
  <c r="AG21" i="6"/>
  <c r="AG22" i="6"/>
  <c r="AG23" i="6"/>
  <c r="AG24" i="6"/>
  <c r="AG25" i="6"/>
  <c r="AG26" i="6"/>
  <c r="AG27" i="6"/>
  <c r="AG28" i="6"/>
  <c r="AG29" i="6"/>
  <c r="AG30" i="6"/>
  <c r="AG6" i="6"/>
  <c r="AF7" i="6"/>
  <c r="AF8" i="6"/>
  <c r="AF9" i="6"/>
  <c r="AF10" i="6"/>
  <c r="AF11" i="6"/>
  <c r="AF12" i="6"/>
  <c r="AF13" i="6"/>
  <c r="AF14" i="6"/>
  <c r="AF15" i="6"/>
  <c r="AF16" i="6"/>
  <c r="AF17" i="6"/>
  <c r="AF18" i="6"/>
  <c r="AF19" i="6"/>
  <c r="AF20" i="6"/>
  <c r="AF21" i="6"/>
  <c r="AF22" i="6"/>
  <c r="AF23" i="6"/>
  <c r="AF24" i="6"/>
  <c r="AF25" i="6"/>
  <c r="AF26" i="6"/>
  <c r="AF27" i="6"/>
  <c r="AF28" i="6"/>
  <c r="AF29" i="6"/>
  <c r="AF30" i="6"/>
  <c r="AF6" i="6"/>
  <c r="Z7" i="6"/>
  <c r="Z8" i="6"/>
  <c r="Z9" i="6"/>
  <c r="Z10" i="6"/>
  <c r="Z11" i="6"/>
  <c r="Z12" i="6"/>
  <c r="Z13" i="6"/>
  <c r="Z14" i="6"/>
  <c r="Z15" i="6"/>
  <c r="Z16" i="6"/>
  <c r="Z17" i="6"/>
  <c r="Z18" i="6"/>
  <c r="Z19" i="6"/>
  <c r="Z20" i="6"/>
  <c r="Z21" i="6"/>
  <c r="Z22" i="6"/>
  <c r="Z23" i="6"/>
  <c r="Z24" i="6"/>
  <c r="Z25" i="6"/>
  <c r="Z26" i="6"/>
  <c r="Z27" i="6"/>
  <c r="Z28" i="6"/>
  <c r="Z29" i="6"/>
  <c r="Z30" i="6"/>
  <c r="Z6" i="6"/>
  <c r="U7" i="6"/>
  <c r="U8" i="6"/>
  <c r="U9" i="6"/>
  <c r="U10" i="6"/>
  <c r="U11" i="6"/>
  <c r="U12" i="6"/>
  <c r="U13" i="6"/>
  <c r="U14" i="6"/>
  <c r="U15" i="6"/>
  <c r="U16" i="6"/>
  <c r="U17" i="6"/>
  <c r="U18" i="6"/>
  <c r="U19" i="6"/>
  <c r="U20" i="6"/>
  <c r="U21" i="6"/>
  <c r="U22" i="6"/>
  <c r="U23" i="6"/>
  <c r="U24" i="6"/>
  <c r="U25" i="6"/>
  <c r="U26" i="6"/>
  <c r="U27" i="6"/>
  <c r="U28" i="6"/>
  <c r="U29" i="6"/>
  <c r="U30" i="6"/>
  <c r="U6" i="6"/>
  <c r="S7" i="6"/>
  <c r="T7" i="6" s="1"/>
  <c r="S8" i="6"/>
  <c r="T8" i="6" s="1"/>
  <c r="S9" i="6"/>
  <c r="T9" i="6" s="1"/>
  <c r="S10" i="6"/>
  <c r="T10" i="6" s="1"/>
  <c r="S11" i="6"/>
  <c r="T11" i="6" s="1"/>
  <c r="S12" i="6"/>
  <c r="T12" i="6" s="1"/>
  <c r="S13" i="6"/>
  <c r="T13" i="6" s="1"/>
  <c r="S14" i="6"/>
  <c r="T14" i="6" s="1"/>
  <c r="S15" i="6"/>
  <c r="T15" i="6" s="1"/>
  <c r="S16" i="6"/>
  <c r="T16" i="6" s="1"/>
  <c r="S17" i="6"/>
  <c r="T17" i="6" s="1"/>
  <c r="S18" i="6"/>
  <c r="T18" i="6" s="1"/>
  <c r="S19" i="6"/>
  <c r="T19" i="6" s="1"/>
  <c r="S20" i="6"/>
  <c r="T20" i="6" s="1"/>
  <c r="S21" i="6"/>
  <c r="T21" i="6" s="1"/>
  <c r="S22" i="6"/>
  <c r="T22" i="6" s="1"/>
  <c r="S23" i="6"/>
  <c r="T23" i="6" s="1"/>
  <c r="S24" i="6"/>
  <c r="T24" i="6" s="1"/>
  <c r="S25" i="6"/>
  <c r="T25" i="6" s="1"/>
  <c r="S26" i="6"/>
  <c r="T26" i="6" s="1"/>
  <c r="S27" i="6"/>
  <c r="T27" i="6" s="1"/>
  <c r="S28" i="6"/>
  <c r="T28" i="6" s="1"/>
  <c r="S29" i="6"/>
  <c r="T29" i="6" s="1"/>
  <c r="S30" i="6"/>
  <c r="T30" i="6" s="1"/>
  <c r="S6" i="6"/>
  <c r="T6" i="6" s="1"/>
  <c r="Q7" i="6"/>
  <c r="R7" i="6" s="1"/>
  <c r="Q8" i="6"/>
  <c r="R8" i="6" s="1"/>
  <c r="Q9" i="6"/>
  <c r="R9" i="6" s="1"/>
  <c r="Q10" i="6"/>
  <c r="R10" i="6" s="1"/>
  <c r="Q11" i="6"/>
  <c r="R11" i="6" s="1"/>
  <c r="Q12" i="6"/>
  <c r="R12" i="6" s="1"/>
  <c r="Q13" i="6"/>
  <c r="R13" i="6" s="1"/>
  <c r="Q14" i="6"/>
  <c r="R14" i="6" s="1"/>
  <c r="Q15" i="6"/>
  <c r="R15" i="6" s="1"/>
  <c r="Q16" i="6"/>
  <c r="R16" i="6" s="1"/>
  <c r="Q17" i="6"/>
  <c r="R17" i="6" s="1"/>
  <c r="Q18" i="6"/>
  <c r="R18" i="6" s="1"/>
  <c r="Q19" i="6"/>
  <c r="R19" i="6" s="1"/>
  <c r="Q20" i="6"/>
  <c r="R20" i="6" s="1"/>
  <c r="Q21" i="6"/>
  <c r="R21" i="6" s="1"/>
  <c r="Q22" i="6"/>
  <c r="R22" i="6" s="1"/>
  <c r="Q23" i="6"/>
  <c r="R23" i="6" s="1"/>
  <c r="Q24" i="6"/>
  <c r="R24" i="6" s="1"/>
  <c r="Q25" i="6"/>
  <c r="R25" i="6" s="1"/>
  <c r="Q26" i="6"/>
  <c r="R26" i="6" s="1"/>
  <c r="Q27" i="6"/>
  <c r="R27" i="6" s="1"/>
  <c r="Q28" i="6"/>
  <c r="R28" i="6" s="1"/>
  <c r="Q29" i="6"/>
  <c r="R29" i="6" s="1"/>
  <c r="Q30" i="6"/>
  <c r="R30" i="6" s="1"/>
  <c r="Q6" i="6"/>
  <c r="N7" i="6"/>
  <c r="O7" i="6" s="1"/>
  <c r="N8" i="6"/>
  <c r="O8" i="6" s="1"/>
  <c r="N9" i="6"/>
  <c r="O9" i="6" s="1"/>
  <c r="N10" i="6"/>
  <c r="O10" i="6" s="1"/>
  <c r="N11" i="6"/>
  <c r="O11" i="6" s="1"/>
  <c r="N12" i="6"/>
  <c r="O12" i="6" s="1"/>
  <c r="N13" i="6"/>
  <c r="O13" i="6" s="1"/>
  <c r="N14" i="6"/>
  <c r="O14" i="6" s="1"/>
  <c r="N15" i="6"/>
  <c r="O15" i="6" s="1"/>
  <c r="N16" i="6"/>
  <c r="O16" i="6" s="1"/>
  <c r="N17" i="6"/>
  <c r="O17" i="6" s="1"/>
  <c r="N18" i="6"/>
  <c r="O18" i="6" s="1"/>
  <c r="N19" i="6"/>
  <c r="O19" i="6" s="1"/>
  <c r="N20" i="6"/>
  <c r="O20" i="6" s="1"/>
  <c r="N21" i="6"/>
  <c r="O21" i="6" s="1"/>
  <c r="N22" i="6"/>
  <c r="O22" i="6" s="1"/>
  <c r="N23" i="6"/>
  <c r="O23" i="6" s="1"/>
  <c r="N24" i="6"/>
  <c r="O24" i="6" s="1"/>
  <c r="N25" i="6"/>
  <c r="O25" i="6" s="1"/>
  <c r="N26" i="6"/>
  <c r="O26" i="6" s="1"/>
  <c r="N27" i="6"/>
  <c r="O27" i="6" s="1"/>
  <c r="N28" i="6"/>
  <c r="O28" i="6" s="1"/>
  <c r="N29" i="6"/>
  <c r="O29" i="6" s="1"/>
  <c r="N30" i="6"/>
  <c r="O30" i="6" s="1"/>
  <c r="N6" i="6"/>
  <c r="N33" i="6" s="1"/>
  <c r="L33" i="6"/>
  <c r="L32" i="6"/>
  <c r="L31" i="6"/>
  <c r="J7" i="6"/>
  <c r="K7" i="6" s="1"/>
  <c r="J8" i="6"/>
  <c r="K8" i="6" s="1"/>
  <c r="J9" i="6"/>
  <c r="K9" i="6" s="1"/>
  <c r="J10" i="6"/>
  <c r="K10" i="6" s="1"/>
  <c r="J11" i="6"/>
  <c r="K11" i="6" s="1"/>
  <c r="J12" i="6"/>
  <c r="K12" i="6" s="1"/>
  <c r="J13" i="6"/>
  <c r="K13" i="6" s="1"/>
  <c r="J14" i="6"/>
  <c r="K14" i="6" s="1"/>
  <c r="J15" i="6"/>
  <c r="K15" i="6" s="1"/>
  <c r="J16" i="6"/>
  <c r="K16" i="6" s="1"/>
  <c r="J17" i="6"/>
  <c r="K17" i="6" s="1"/>
  <c r="J18" i="6"/>
  <c r="K18" i="6" s="1"/>
  <c r="J19" i="6"/>
  <c r="K19" i="6" s="1"/>
  <c r="J20" i="6"/>
  <c r="K20" i="6" s="1"/>
  <c r="J21" i="6"/>
  <c r="K21" i="6" s="1"/>
  <c r="J22" i="6"/>
  <c r="K22" i="6" s="1"/>
  <c r="J23" i="6"/>
  <c r="K23" i="6" s="1"/>
  <c r="J24" i="6"/>
  <c r="K24" i="6" s="1"/>
  <c r="J25" i="6"/>
  <c r="K25" i="6" s="1"/>
  <c r="J26" i="6"/>
  <c r="K26" i="6" s="1"/>
  <c r="J27" i="6"/>
  <c r="K27" i="6" s="1"/>
  <c r="J28" i="6"/>
  <c r="K28" i="6" s="1"/>
  <c r="J29" i="6"/>
  <c r="K29" i="6" s="1"/>
  <c r="J30" i="6"/>
  <c r="K30" i="6" s="1"/>
  <c r="J6" i="6"/>
  <c r="K6" i="6" s="1"/>
  <c r="J33" i="6"/>
  <c r="J32" i="6"/>
  <c r="J31" i="6"/>
  <c r="G7" i="6"/>
  <c r="H7" i="6" s="1"/>
  <c r="G8" i="6"/>
  <c r="H8" i="6" s="1"/>
  <c r="G9" i="6"/>
  <c r="H9" i="6" s="1"/>
  <c r="G10" i="6"/>
  <c r="H10" i="6" s="1"/>
  <c r="G11" i="6"/>
  <c r="H11" i="6" s="1"/>
  <c r="G12" i="6"/>
  <c r="H12" i="6" s="1"/>
  <c r="G13" i="6"/>
  <c r="H13" i="6" s="1"/>
  <c r="G14" i="6"/>
  <c r="H14" i="6" s="1"/>
  <c r="G15" i="6"/>
  <c r="H15" i="6" s="1"/>
  <c r="G16" i="6"/>
  <c r="H16" i="6" s="1"/>
  <c r="G17" i="6"/>
  <c r="H17" i="6" s="1"/>
  <c r="G18" i="6"/>
  <c r="H18" i="6" s="1"/>
  <c r="G19" i="6"/>
  <c r="H19" i="6" s="1"/>
  <c r="G20" i="6"/>
  <c r="H20" i="6" s="1"/>
  <c r="G21" i="6"/>
  <c r="H21" i="6" s="1"/>
  <c r="G22" i="6"/>
  <c r="H22" i="6" s="1"/>
  <c r="G23" i="6"/>
  <c r="H23" i="6" s="1"/>
  <c r="G24" i="6"/>
  <c r="H24" i="6" s="1"/>
  <c r="G25" i="6"/>
  <c r="H25" i="6" s="1"/>
  <c r="G26" i="6"/>
  <c r="H26" i="6" s="1"/>
  <c r="G27" i="6"/>
  <c r="H27" i="6" s="1"/>
  <c r="G28" i="6"/>
  <c r="H28" i="6" s="1"/>
  <c r="G29" i="6"/>
  <c r="H29" i="6" s="1"/>
  <c r="G30" i="6"/>
  <c r="H30" i="6" s="1"/>
  <c r="G6" i="6"/>
  <c r="G33" i="6" s="1"/>
  <c r="E33" i="6"/>
  <c r="K33" i="6" s="1"/>
  <c r="E32" i="6"/>
  <c r="K32" i="6" s="1"/>
  <c r="E31" i="6"/>
  <c r="K31" i="6" s="1"/>
  <c r="X30" i="6" l="1"/>
  <c r="Y30" i="6" s="1"/>
  <c r="X29" i="6"/>
  <c r="Y29" i="6" s="1"/>
  <c r="X28" i="6"/>
  <c r="Y28" i="6" s="1"/>
  <c r="X27" i="6"/>
  <c r="Y27" i="6" s="1"/>
  <c r="X26" i="6"/>
  <c r="Y26" i="6" s="1"/>
  <c r="X25" i="6"/>
  <c r="Y25" i="6" s="1"/>
  <c r="X24" i="6"/>
  <c r="Y24" i="6" s="1"/>
  <c r="X23" i="6"/>
  <c r="Y23" i="6" s="1"/>
  <c r="X22" i="6"/>
  <c r="Y22" i="6" s="1"/>
  <c r="X21" i="6"/>
  <c r="Y21" i="6" s="1"/>
  <c r="X20" i="6"/>
  <c r="Y20" i="6" s="1"/>
  <c r="X19" i="6"/>
  <c r="Y19" i="6" s="1"/>
  <c r="X18" i="6"/>
  <c r="Y18" i="6" s="1"/>
  <c r="X17" i="6"/>
  <c r="Y17" i="6" s="1"/>
  <c r="X16" i="6"/>
  <c r="Y16" i="6" s="1"/>
  <c r="X15" i="6"/>
  <c r="Y15" i="6" s="1"/>
  <c r="X14" i="6"/>
  <c r="Y14" i="6" s="1"/>
  <c r="X13" i="6"/>
  <c r="Y13" i="6" s="1"/>
  <c r="X12" i="6"/>
  <c r="Y12" i="6" s="1"/>
  <c r="X11" i="6"/>
  <c r="Y11" i="6" s="1"/>
  <c r="X10" i="6"/>
  <c r="Y10" i="6" s="1"/>
  <c r="X9" i="6"/>
  <c r="Y9" i="6" s="1"/>
  <c r="X8" i="6"/>
  <c r="Y8" i="6" s="1"/>
  <c r="X7" i="6"/>
  <c r="F33" i="6"/>
  <c r="I31" i="6"/>
  <c r="I32" i="6"/>
  <c r="I33" i="6"/>
  <c r="M33" i="6"/>
  <c r="Q33" i="6"/>
  <c r="R6" i="6"/>
  <c r="AC6" i="6" s="1"/>
  <c r="AD6" i="6" s="1"/>
  <c r="AC30" i="6"/>
  <c r="AD30" i="6" s="1"/>
  <c r="AC29" i="6"/>
  <c r="AD29" i="6" s="1"/>
  <c r="AC28" i="6"/>
  <c r="AD28" i="6" s="1"/>
  <c r="AC27" i="6"/>
  <c r="AD27" i="6" s="1"/>
  <c r="AC26" i="6"/>
  <c r="AD26" i="6" s="1"/>
  <c r="AC25" i="6"/>
  <c r="AD25" i="6" s="1"/>
  <c r="AC24" i="6"/>
  <c r="AD24" i="6" s="1"/>
  <c r="AC23" i="6"/>
  <c r="AD23" i="6" s="1"/>
  <c r="AC22" i="6"/>
  <c r="AD22" i="6" s="1"/>
  <c r="AC21" i="6"/>
  <c r="AD21" i="6" s="1"/>
  <c r="AC20" i="6"/>
  <c r="AD20" i="6" s="1"/>
  <c r="AC19" i="6"/>
  <c r="AD19" i="6" s="1"/>
  <c r="AC18" i="6"/>
  <c r="AD18" i="6" s="1"/>
  <c r="AC17" i="6"/>
  <c r="AD17" i="6" s="1"/>
  <c r="AC16" i="6"/>
  <c r="AD16" i="6" s="1"/>
  <c r="AC15" i="6"/>
  <c r="AD15" i="6" s="1"/>
  <c r="AC14" i="6"/>
  <c r="AD14" i="6" s="1"/>
  <c r="AC13" i="6"/>
  <c r="AD13" i="6" s="1"/>
  <c r="AC12" i="6"/>
  <c r="AD12" i="6" s="1"/>
  <c r="AC11" i="6"/>
  <c r="AD11" i="6" s="1"/>
  <c r="AC10" i="6"/>
  <c r="AD10" i="6" s="1"/>
  <c r="AC9" i="6"/>
  <c r="AD9" i="6" s="1"/>
  <c r="AC8" i="6"/>
  <c r="AD8" i="6" s="1"/>
  <c r="AC7" i="6"/>
  <c r="AD7" i="6" s="1"/>
  <c r="V6" i="6"/>
  <c r="V30" i="6"/>
  <c r="W30" i="6" s="1"/>
  <c r="V29" i="6"/>
  <c r="W29" i="6" s="1"/>
  <c r="V28" i="6"/>
  <c r="W28" i="6" s="1"/>
  <c r="V27" i="6"/>
  <c r="W27" i="6" s="1"/>
  <c r="V26" i="6"/>
  <c r="W26" i="6" s="1"/>
  <c r="V25" i="6"/>
  <c r="W25" i="6" s="1"/>
  <c r="V24" i="6"/>
  <c r="W24" i="6" s="1"/>
  <c r="V23" i="6"/>
  <c r="W23" i="6" s="1"/>
  <c r="V22" i="6"/>
  <c r="W22" i="6" s="1"/>
  <c r="V21" i="6"/>
  <c r="W21" i="6" s="1"/>
  <c r="V20" i="6"/>
  <c r="W20" i="6" s="1"/>
  <c r="V19" i="6"/>
  <c r="W19" i="6" s="1"/>
  <c r="V18" i="6"/>
  <c r="W18" i="6" s="1"/>
  <c r="V17" i="6"/>
  <c r="W17" i="6" s="1"/>
  <c r="V16" i="6"/>
  <c r="W16" i="6" s="1"/>
  <c r="V15" i="6"/>
  <c r="W15" i="6" s="1"/>
  <c r="V14" i="6"/>
  <c r="W14" i="6" s="1"/>
  <c r="V13" i="6"/>
  <c r="W13" i="6" s="1"/>
  <c r="V12" i="6"/>
  <c r="W12" i="6" s="1"/>
  <c r="V11" i="6"/>
  <c r="W11" i="6" s="1"/>
  <c r="V10" i="6"/>
  <c r="W10" i="6" s="1"/>
  <c r="V9" i="6"/>
  <c r="W9" i="6" s="1"/>
  <c r="V8" i="6"/>
  <c r="W8" i="6" s="1"/>
  <c r="V7" i="6"/>
  <c r="W7" i="6" s="1"/>
  <c r="H6" i="6"/>
  <c r="O6" i="6"/>
  <c r="X6" i="6" s="1"/>
  <c r="Y6" i="6" s="1"/>
  <c r="AA6" i="6"/>
  <c r="AB6" i="6" s="1"/>
  <c r="AA30" i="6"/>
  <c r="AB30" i="6" s="1"/>
  <c r="AA29" i="6"/>
  <c r="AB29" i="6" s="1"/>
  <c r="AA28" i="6"/>
  <c r="AB28" i="6" s="1"/>
  <c r="AA27" i="6"/>
  <c r="AB27" i="6" s="1"/>
  <c r="AA26" i="6"/>
  <c r="AB26" i="6" s="1"/>
  <c r="AA25" i="6"/>
  <c r="AB25" i="6" s="1"/>
  <c r="AA24" i="6"/>
  <c r="AB24" i="6" s="1"/>
  <c r="AA23" i="6"/>
  <c r="AB23" i="6" s="1"/>
  <c r="AA22" i="6"/>
  <c r="AB22" i="6" s="1"/>
  <c r="AA21" i="6"/>
  <c r="AB21" i="6" s="1"/>
  <c r="AA20" i="6"/>
  <c r="AB20" i="6" s="1"/>
  <c r="AA19" i="6"/>
  <c r="AB19" i="6" s="1"/>
  <c r="AA18" i="6"/>
  <c r="AB18" i="6" s="1"/>
  <c r="AA17" i="6"/>
  <c r="AB17" i="6" s="1"/>
  <c r="AA16" i="6"/>
  <c r="AB16" i="6" s="1"/>
  <c r="AA15" i="6"/>
  <c r="AB15" i="6" s="1"/>
  <c r="AA14" i="6"/>
  <c r="AB14" i="6" s="1"/>
  <c r="AA13" i="6"/>
  <c r="AB13" i="6" s="1"/>
  <c r="AA12" i="6"/>
  <c r="AB12" i="6" s="1"/>
  <c r="AA11" i="6"/>
  <c r="AB11" i="6" s="1"/>
  <c r="AA10" i="6"/>
  <c r="AB10" i="6" s="1"/>
  <c r="AA9" i="6"/>
  <c r="AB9" i="6" s="1"/>
  <c r="AA8" i="6"/>
  <c r="AB8" i="6" s="1"/>
  <c r="AA7" i="6"/>
  <c r="AB7" i="6" s="1"/>
  <c r="AH6" i="6"/>
  <c r="AI6" i="6" s="1"/>
  <c r="AH30" i="6"/>
  <c r="AI30" i="6" s="1"/>
  <c r="AH29" i="6"/>
  <c r="AI29" i="6" s="1"/>
  <c r="AH28" i="6"/>
  <c r="AI28" i="6" s="1"/>
  <c r="AH27" i="6"/>
  <c r="AI27" i="6" s="1"/>
  <c r="AH26" i="6"/>
  <c r="AI26" i="6" s="1"/>
  <c r="AH25" i="6"/>
  <c r="AI25" i="6" s="1"/>
  <c r="AH24" i="6"/>
  <c r="AI24" i="6" s="1"/>
  <c r="AH23" i="6"/>
  <c r="AI23" i="6" s="1"/>
  <c r="AH22" i="6"/>
  <c r="AI22" i="6" s="1"/>
  <c r="AH21" i="6"/>
  <c r="AI21" i="6" s="1"/>
  <c r="AH20" i="6"/>
  <c r="AI20" i="6" s="1"/>
  <c r="AH19" i="6"/>
  <c r="AI19" i="6" s="1"/>
  <c r="AH18" i="6"/>
  <c r="AI18" i="6" s="1"/>
  <c r="AH17" i="6"/>
  <c r="AI17" i="6" s="1"/>
  <c r="AH16" i="6"/>
  <c r="AI16" i="6" s="1"/>
  <c r="AH15" i="6"/>
  <c r="AI15" i="6" s="1"/>
  <c r="AH14" i="6"/>
  <c r="AI14" i="6" s="1"/>
  <c r="AH13" i="6"/>
  <c r="AI13" i="6" s="1"/>
  <c r="AH12" i="6"/>
  <c r="AI12" i="6" s="1"/>
  <c r="AH11" i="6"/>
  <c r="AI11" i="6" s="1"/>
  <c r="AH10" i="6"/>
  <c r="AI10" i="6" s="1"/>
  <c r="AH9" i="6"/>
  <c r="AI9" i="6" s="1"/>
  <c r="AH8" i="6"/>
  <c r="AI8" i="6" s="1"/>
  <c r="AH7" i="6"/>
  <c r="AI7" i="6" s="1"/>
  <c r="AF31" i="6"/>
  <c r="AF32" i="6"/>
  <c r="AF33" i="6"/>
  <c r="AM6" i="6"/>
  <c r="AN6" i="6" s="1"/>
  <c r="AM30" i="6"/>
  <c r="AN30" i="6" s="1"/>
  <c r="AM29" i="6"/>
  <c r="AN29" i="6" s="1"/>
  <c r="AM28" i="6"/>
  <c r="AN28" i="6" s="1"/>
  <c r="AM27" i="6"/>
  <c r="AN27" i="6" s="1"/>
  <c r="AM26" i="6"/>
  <c r="AN26" i="6" s="1"/>
  <c r="AM25" i="6"/>
  <c r="AN25" i="6" s="1"/>
  <c r="AM24" i="6"/>
  <c r="AN24" i="6" s="1"/>
  <c r="AM23" i="6"/>
  <c r="AN23" i="6" s="1"/>
  <c r="AM22" i="6"/>
  <c r="AN22" i="6" s="1"/>
  <c r="AM21" i="6"/>
  <c r="AN21" i="6" s="1"/>
  <c r="AM20" i="6"/>
  <c r="AN20" i="6" s="1"/>
  <c r="AM19" i="6"/>
  <c r="AN19" i="6" s="1"/>
  <c r="AM18" i="6"/>
  <c r="AN18" i="6" s="1"/>
  <c r="AM17" i="6"/>
  <c r="AN17" i="6" s="1"/>
  <c r="AM16" i="6"/>
  <c r="AN16" i="6" s="1"/>
  <c r="AM15" i="6"/>
  <c r="AN15" i="6" s="1"/>
  <c r="AM14" i="6"/>
  <c r="AN14" i="6" s="1"/>
  <c r="AM13" i="6"/>
  <c r="AN13" i="6" s="1"/>
  <c r="AM12" i="6"/>
  <c r="AN12" i="6" s="1"/>
  <c r="AM11" i="6"/>
  <c r="AN11" i="6" s="1"/>
  <c r="AM10" i="6"/>
  <c r="AN10" i="6" s="1"/>
  <c r="AM9" i="6"/>
  <c r="AN9" i="6" s="1"/>
  <c r="AM8" i="6"/>
  <c r="AN8" i="6" s="1"/>
  <c r="AM7" i="6"/>
  <c r="AN7" i="6" s="1"/>
  <c r="AK31" i="6"/>
  <c r="AK32" i="6"/>
  <c r="AK33" i="6"/>
  <c r="Y7" i="6"/>
  <c r="X33" i="6"/>
  <c r="X32" i="6"/>
  <c r="X31" i="6"/>
  <c r="O31" i="6"/>
  <c r="O32" i="6"/>
  <c r="O33" i="6"/>
  <c r="U33" i="6"/>
  <c r="G31" i="6"/>
  <c r="F31" i="6" s="1"/>
  <c r="G32" i="6"/>
  <c r="F32" i="6" s="1"/>
  <c r="N31" i="6"/>
  <c r="M31" i="6" s="1"/>
  <c r="U31" i="6" s="1"/>
  <c r="N32" i="6"/>
  <c r="M32" i="6" s="1"/>
  <c r="U32" i="6" s="1"/>
  <c r="Q31" i="6"/>
  <c r="Q32" i="6"/>
  <c r="S31" i="6"/>
  <c r="T31" i="6" s="1"/>
  <c r="S32" i="6"/>
  <c r="T32" i="6" s="1"/>
  <c r="S33" i="6"/>
  <c r="T33" i="6" s="1"/>
  <c r="P32" i="6" l="1"/>
  <c r="Z32" i="6" s="1"/>
  <c r="AA32" i="6"/>
  <c r="AB32" i="6" s="1"/>
  <c r="P31" i="6"/>
  <c r="Z31" i="6" s="1"/>
  <c r="AA31" i="6"/>
  <c r="AB31" i="6" s="1"/>
  <c r="AM33" i="6"/>
  <c r="AN33" i="6" s="1"/>
  <c r="AJ33" i="6"/>
  <c r="AM32" i="6"/>
  <c r="AN32" i="6" s="1"/>
  <c r="AJ32" i="6"/>
  <c r="AL32" i="6" s="1"/>
  <c r="AM31" i="6"/>
  <c r="AN31" i="6" s="1"/>
  <c r="AJ31" i="6"/>
  <c r="AL31" i="6" s="1"/>
  <c r="AH33" i="6"/>
  <c r="AI33" i="6" s="1"/>
  <c r="AE33" i="6"/>
  <c r="AG33" i="6" s="1"/>
  <c r="AH32" i="6"/>
  <c r="AI32" i="6" s="1"/>
  <c r="AE32" i="6"/>
  <c r="AG32" i="6" s="1"/>
  <c r="AH31" i="6"/>
  <c r="AI31" i="6" s="1"/>
  <c r="AE31" i="6"/>
  <c r="AG31" i="6" s="1"/>
  <c r="H33" i="6"/>
  <c r="Y33" i="6" s="1"/>
  <c r="H32" i="6"/>
  <c r="Y32" i="6" s="1"/>
  <c r="H31" i="6"/>
  <c r="Y31" i="6" s="1"/>
  <c r="W6" i="6"/>
  <c r="V33" i="6"/>
  <c r="W33" i="6" s="1"/>
  <c r="V32" i="6"/>
  <c r="W32" i="6" s="1"/>
  <c r="V31" i="6"/>
  <c r="W31" i="6" s="1"/>
  <c r="P33" i="6"/>
  <c r="Z33" i="6" s="1"/>
  <c r="AA33" i="6"/>
  <c r="AB33" i="6" s="1"/>
  <c r="R33" i="6"/>
  <c r="AC33" i="6" s="1"/>
  <c r="AD33" i="6" s="1"/>
  <c r="R32" i="6"/>
  <c r="AC32" i="6" s="1"/>
  <c r="AD32" i="6" s="1"/>
  <c r="R31" i="6"/>
  <c r="AC31" i="6" s="1"/>
  <c r="AD31" i="6" s="1"/>
  <c r="AL33" i="6" l="1"/>
</calcChain>
</file>

<file path=xl/sharedStrings.xml><?xml version="1.0" encoding="utf-8"?>
<sst xmlns="http://schemas.openxmlformats.org/spreadsheetml/2006/main" count="2120" uniqueCount="600">
  <si>
    <t>Table T1b - Participation of under-represented groups in higher education: Young full-time undergraduate entrants 2002/03</t>
  </si>
  <si>
    <t xml:space="preserve">  From state schools or colleges</t>
  </si>
  <si>
    <t>Institution average contribution to benchmark</t>
  </si>
  <si>
    <t>Average number of institutions in comparison</t>
  </si>
  <si>
    <t xml:space="preserve">    From NS-SEC Classes 4, 5, 6 &amp; 7</t>
  </si>
  <si>
    <t>From low participation neighbourhoods</t>
  </si>
  <si>
    <t>Total entrants</t>
  </si>
  <si>
    <t>Number of young entrants</t>
  </si>
  <si>
    <t>Percent entrants who are young</t>
  </si>
  <si>
    <t>Known data</t>
  </si>
  <si>
    <t>Percent with known data</t>
  </si>
  <si>
    <t>Number in group</t>
  </si>
  <si>
    <t>Percent from group</t>
  </si>
  <si>
    <t>Bench-mark</t>
  </si>
  <si>
    <t>Standard deviation</t>
  </si>
  <si>
    <t>Location-adjusted bench-mark</t>
  </si>
  <si>
    <t>Original</t>
  </si>
  <si>
    <t>Location adjusted</t>
  </si>
  <si>
    <t>%</t>
  </si>
  <si>
    <t>Total UK</t>
  </si>
  <si>
    <t/>
  </si>
  <si>
    <t>Total England</t>
  </si>
  <si>
    <t>Anglia Polytechnic University</t>
  </si>
  <si>
    <t>+</t>
  </si>
  <si>
    <t>-</t>
  </si>
  <si>
    <t>Aston University</t>
  </si>
  <si>
    <t>Bath Spa University College</t>
  </si>
  <si>
    <t>The University of Bath</t>
  </si>
  <si>
    <t>Birmingham College of Food, Tourism and Creative Studies(#2)</t>
  </si>
  <si>
    <t>The University of Birmingham</t>
  </si>
  <si>
    <t>Bishop Grosseteste College</t>
  </si>
  <si>
    <t>Bolton Institute of Higher Education</t>
  </si>
  <si>
    <t>The Arts Institute at Bournemouth</t>
  </si>
  <si>
    <t>Bournemouth University</t>
  </si>
  <si>
    <t>The University of Bradford</t>
  </si>
  <si>
    <t>The University of Brighton</t>
  </si>
  <si>
    <t>The University of Bristol</t>
  </si>
  <si>
    <t>Brunel University</t>
  </si>
  <si>
    <t>Buckinghamshire Chilterns University College</t>
  </si>
  <si>
    <t>The University of Cambridge</t>
  </si>
  <si>
    <t>Canterbury Christ Church University College</t>
  </si>
  <si>
    <t>University of Central England in Birmingham</t>
  </si>
  <si>
    <t>The University of Central Lancashire</t>
  </si>
  <si>
    <t>Central School of Speech and Drama</t>
  </si>
  <si>
    <t>Chester College of HE</t>
  </si>
  <si>
    <t>University College Chichester</t>
  </si>
  <si>
    <t>City University</t>
  </si>
  <si>
    <t>Conservatoire for Dance and Drama</t>
  </si>
  <si>
    <t>Coventry University</t>
  </si>
  <si>
    <t>Courtauld Institute of Art(#4)</t>
  </si>
  <si>
    <t>Cranfield University</t>
  </si>
  <si>
    <t>Cumbria Institute of the Arts</t>
  </si>
  <si>
    <t>Dartington College of Arts</t>
  </si>
  <si>
    <t>De Montfort University</t>
  </si>
  <si>
    <t>University of Derby(#10)</t>
  </si>
  <si>
    <t>University of Durham</t>
  </si>
  <si>
    <t>The University of East Anglia</t>
  </si>
  <si>
    <t>The University of East London</t>
  </si>
  <si>
    <t>Edge Hill College of Higher Education</t>
  </si>
  <si>
    <t>The University of Essex</t>
  </si>
  <si>
    <t>The University of Exeter</t>
  </si>
  <si>
    <t>Falmouth College of Arts</t>
  </si>
  <si>
    <t>University of Gloucestershire</t>
  </si>
  <si>
    <t>Goldsmiths College</t>
  </si>
  <si>
    <t>The University of Greenwich</t>
  </si>
  <si>
    <t>Harper Adams University College</t>
  </si>
  <si>
    <t>University of Hertfordshire</t>
  </si>
  <si>
    <t>The University of Huddersfield</t>
  </si>
  <si>
    <t>The University of Hull</t>
  </si>
  <si>
    <t>Imperial College of Science, Technology &amp; Medicine</t>
  </si>
  <si>
    <t>The University of Keele</t>
  </si>
  <si>
    <t>The University of Kent(#3)</t>
  </si>
  <si>
    <t>Kent Institute of Art &amp; Design</t>
  </si>
  <si>
    <t>King Alfred's College, Winchester</t>
  </si>
  <si>
    <t>King's College London</t>
  </si>
  <si>
    <t>Kingston University</t>
  </si>
  <si>
    <t>The University of Lancaster</t>
  </si>
  <si>
    <t>Leeds Metropolitan University</t>
  </si>
  <si>
    <t>The University of Leeds</t>
  </si>
  <si>
    <t>The University of Leicester</t>
  </si>
  <si>
    <t>The University of Lincoln</t>
  </si>
  <si>
    <t>Liverpool Hope University College(#3)</t>
  </si>
  <si>
    <t>Liverpool John Moores University</t>
  </si>
  <si>
    <t>The University of Liverpool</t>
  </si>
  <si>
    <t>University of London (Institutes and activities)(#4)(#5)</t>
  </si>
  <si>
    <t>The London Institute</t>
  </si>
  <si>
    <t>London Metropolitan University(#1)</t>
  </si>
  <si>
    <t>London South Bank University</t>
  </si>
  <si>
    <t>London School of Economics and Political Science</t>
  </si>
  <si>
    <t>Loughborough University</t>
  </si>
  <si>
    <t>University of Luton</t>
  </si>
  <si>
    <t>University of Manchester</t>
  </si>
  <si>
    <t>The University of Manchester Institute of Science &amp; Technology</t>
  </si>
  <si>
    <t>The Manchester Metropolitan University</t>
  </si>
  <si>
    <t>Middlesex University</t>
  </si>
  <si>
    <t>The University of Newcastle-upon-Tyne</t>
  </si>
  <si>
    <t>Newman College of HE</t>
  </si>
  <si>
    <t>University College Northampton</t>
  </si>
  <si>
    <t>Northern School of Contemporary Dance</t>
  </si>
  <si>
    <t>The University of Northumbria at Newcastle</t>
  </si>
  <si>
    <t>Norwich School of Art and Design</t>
  </si>
  <si>
    <t>The Nottingham Trent University</t>
  </si>
  <si>
    <t>The University of Nottingham</t>
  </si>
  <si>
    <t>Oxford Brookes University</t>
  </si>
  <si>
    <t>The University of Oxford</t>
  </si>
  <si>
    <t>The University of Plymouth</t>
  </si>
  <si>
    <t>The University of Portsmouth</t>
  </si>
  <si>
    <t>Queen Mary and Westfield College</t>
  </si>
  <si>
    <t>Ravensbourne College of Design and Communication</t>
  </si>
  <si>
    <t>The University of Reading</t>
  </si>
  <si>
    <t>University of Surrey, Roehampton</t>
  </si>
  <si>
    <t>Rose Bruford College</t>
  </si>
  <si>
    <t>Royal Academy of Music</t>
  </si>
  <si>
    <t>Royal Agricultural College</t>
  </si>
  <si>
    <t>Royal College of Music</t>
  </si>
  <si>
    <t>Royal Holloway and Bedford New College</t>
  </si>
  <si>
    <t>Royal Northern College of Music</t>
  </si>
  <si>
    <t>The Royal Veterinary College</t>
  </si>
  <si>
    <t>St George's Hospital Medical School</t>
  </si>
  <si>
    <t>College of St Mark and St John</t>
  </si>
  <si>
    <t>St Martin's College</t>
  </si>
  <si>
    <t>St Mary's College</t>
  </si>
  <si>
    <t>The University of Salford</t>
  </si>
  <si>
    <t>The School of Oriental and African Studies</t>
  </si>
  <si>
    <t>The School of Pharmacy</t>
  </si>
  <si>
    <t>Sheffield Hallam University</t>
  </si>
  <si>
    <t>The University of Sheffield</t>
  </si>
  <si>
    <t>Southampton Institute</t>
  </si>
  <si>
    <t>The University of Southampton</t>
  </si>
  <si>
    <t>Staffordshire University</t>
  </si>
  <si>
    <t>The University of Sunderland</t>
  </si>
  <si>
    <t>The Surrey Institute of Art and Design, University College</t>
  </si>
  <si>
    <t>The University of Surrey</t>
  </si>
  <si>
    <t>The University of Sussex</t>
  </si>
  <si>
    <t>The University of Teesside</t>
  </si>
  <si>
    <t>Thames Valley University</t>
  </si>
  <si>
    <t>Trinity and All Saints College</t>
  </si>
  <si>
    <t>Trinity College of Music</t>
  </si>
  <si>
    <t>University College London</t>
  </si>
  <si>
    <t>The University of Warwick</t>
  </si>
  <si>
    <t>University of the West of England, Bristol</t>
  </si>
  <si>
    <t>The University of Westminster</t>
  </si>
  <si>
    <t>Wimbledon School of Art</t>
  </si>
  <si>
    <t>The University of Wolverhampton</t>
  </si>
  <si>
    <t>University College Worcester</t>
  </si>
  <si>
    <t>Writtle College</t>
  </si>
  <si>
    <t>York St John College</t>
  </si>
  <si>
    <t>The University of York</t>
  </si>
  <si>
    <t>Total Wales</t>
  </si>
  <si>
    <t>University of Wales, Aberystwyth</t>
  </si>
  <si>
    <t>University of Wales, Bangor</t>
  </si>
  <si>
    <t>Cardiff University</t>
  </si>
  <si>
    <t>University of Wales Institute, Cardiff</t>
  </si>
  <si>
    <t>University of Glamorgan</t>
  </si>
  <si>
    <t>The University of Wales, Lampeter</t>
  </si>
  <si>
    <t>University of Wales College of Medicine</t>
  </si>
  <si>
    <t>University of Wales College, Newport</t>
  </si>
  <si>
    <t>The North-East Wales Institute of Higher Education</t>
  </si>
  <si>
    <t>Royal Welsh College of Music and Drama</t>
  </si>
  <si>
    <t>Swansea Institute of Higher Education</t>
  </si>
  <si>
    <t>University of Wales, Swansea</t>
  </si>
  <si>
    <t>Trinity College, Carmarthen</t>
  </si>
  <si>
    <t>Total Scotland</t>
  </si>
  <si>
    <t>The University of Aberdeen</t>
  </si>
  <si>
    <t>University of Abertay Dundee</t>
  </si>
  <si>
    <t>Bell College</t>
  </si>
  <si>
    <t>The University of Dundee</t>
  </si>
  <si>
    <t>Edinburgh College of Art</t>
  </si>
  <si>
    <t>The University of Edinburgh</t>
  </si>
  <si>
    <t>Glasgow Caledonian University</t>
  </si>
  <si>
    <t>Glasgow School of Art</t>
  </si>
  <si>
    <t>The University of Glasgow</t>
  </si>
  <si>
    <t>Heriot-Watt University</t>
  </si>
  <si>
    <t>Napier University</t>
  </si>
  <si>
    <t>The University of Paisley</t>
  </si>
  <si>
    <t>Queen Margaret University College, Edinburgh</t>
  </si>
  <si>
    <t>The Robert Gordon University</t>
  </si>
  <si>
    <t>The Royal Scottish Academy of Music and Drama</t>
  </si>
  <si>
    <t>The University of St Andrews</t>
  </si>
  <si>
    <t>The University of Stirling</t>
  </si>
  <si>
    <t>The University of Strathclyde</t>
  </si>
  <si>
    <t>UHI Millennium Institute</t>
  </si>
  <si>
    <t>Total Northern Ireland</t>
  </si>
  <si>
    <t>The Queen's University of Belfast</t>
  </si>
  <si>
    <t>St Mary's University College</t>
  </si>
  <si>
    <t>Stranmillis University College</t>
  </si>
  <si>
    <t>University of Ulster</t>
  </si>
  <si>
    <t>In this table 0, 1, 2 are rounded to 0. All other numbers are rounded up or down to the nearest 5. Percentages are not subject to rounding, but have been suppressed where based on populations of less than 20.</t>
  </si>
  <si>
    <t># see relevant footnote in Notes to Tables.</t>
  </si>
  <si>
    <t>© Higher Education Statistics Agency Ltd. 2004</t>
  </si>
  <si>
    <t>Table T1b - Participation of under-represented groups in higher education: young full-time undergraduate entrants 2011/12</t>
  </si>
  <si>
    <t>From state schools or colleges</t>
  </si>
  <si>
    <t>Institution average 
contribution to 
benchmark</t>
  </si>
  <si>
    <t>Average number 
of institutions 
in comparison</t>
  </si>
  <si>
    <t>From NS-SEC classes 4, 5, 6 &amp; 7</t>
  </si>
  <si>
    <t>From low participation neighbourhoods (based on POLAR3 method)(#4)</t>
  </si>
  <si>
    <t>Total 
full-time 
undergraduate 
entrants</t>
  </si>
  <si>
    <t>Number 
who are 
young</t>
  </si>
  <si>
    <t>Percentage 
who are 
young</t>
  </si>
  <si>
    <t>Number 
with 
known 
data</t>
  </si>
  <si>
    <t>Percentage 
with 
known 
data</t>
  </si>
  <si>
    <t>Number 
from state 
schools or 
colleges</t>
  </si>
  <si>
    <t>Percentage 
from state 
schools or 
colleges</t>
  </si>
  <si>
    <t>Bench-
mark (%)</t>
  </si>
  <si>
    <t>Standard 
deviation 
(%)</t>
  </si>
  <si>
    <t>+/-</t>
  </si>
  <si>
    <t>Location-
adjusted 
bench-
mark (%)</t>
  </si>
  <si>
    <t>Original 
(%)</t>
  </si>
  <si>
    <t>Location 
adjusted 
(%)</t>
  </si>
  <si>
    <t>Location 
adjusted</t>
  </si>
  <si>
    <t>Number 
from 
NS-SEC 
classes 
4,5,6 &amp; 7</t>
  </si>
  <si>
    <t>Percentage 
from 
NS-SEC 
classes 
4,5,6 &amp; 7</t>
  </si>
  <si>
    <t>Number 
from low 
participation 
neighbourhoods</t>
  </si>
  <si>
    <t>Percentage 
from low 
participation 
neighbourhoods</t>
  </si>
  <si>
    <t>Anglia Ruskin University</t>
  </si>
  <si>
    <t>Bath Spa University</t>
  </si>
  <si>
    <t>University of Bedfordshire</t>
  </si>
  <si>
    <t>Birkbeck College(#3)</t>
  </si>
  <si>
    <t>Birmingham City University</t>
  </si>
  <si>
    <t>University College Birmingham</t>
  </si>
  <si>
    <t>Bishop Grosseteste University College Lincoln</t>
  </si>
  <si>
    <t>The University of Bolton</t>
  </si>
  <si>
    <t>The Arts University College at Bournemouth</t>
  </si>
  <si>
    <t>Buckinghamshire New University</t>
  </si>
  <si>
    <t>The University of Buckingham</t>
  </si>
  <si>
    <t>The Institute of Cancer Research(#3)</t>
  </si>
  <si>
    <t>..</t>
  </si>
  <si>
    <t>Canterbury Christ Church University</t>
  </si>
  <si>
    <t>Central School of Speech and Drama(#3)</t>
  </si>
  <si>
    <t>University of Chester</t>
  </si>
  <si>
    <t>The University of Chichester</t>
  </si>
  <si>
    <t>The City University</t>
  </si>
  <si>
    <t>Courtauld Institute of Art(#3)</t>
  </si>
  <si>
    <t>University for the Creative Arts</t>
  </si>
  <si>
    <t>University of Cumbria</t>
  </si>
  <si>
    <t>University of Derby</t>
  </si>
  <si>
    <t>Edge Hill University</t>
  </si>
  <si>
    <t>University College Falmouth</t>
  </si>
  <si>
    <t>Goldsmiths College(#3)</t>
  </si>
  <si>
    <t>Guildhall School of Music and Drama</t>
  </si>
  <si>
    <t>Heythrop College(#3)</t>
  </si>
  <si>
    <t>Imperial College of Science, Technology and Medicine</t>
  </si>
  <si>
    <t>Institute of Education(#3)</t>
  </si>
  <si>
    <t>The University of Kent</t>
  </si>
  <si>
    <t>King's College London(#3)</t>
  </si>
  <si>
    <t>Leeds College of Art(#1)</t>
  </si>
  <si>
    <t>Leeds Trinity University College</t>
  </si>
  <si>
    <t>Liverpool Hope University</t>
  </si>
  <si>
    <t>The Liverpool Institute for Performing Arts</t>
  </si>
  <si>
    <t>University of the Arts, London</t>
  </si>
  <si>
    <t>London Business School(#3)</t>
  </si>
  <si>
    <t>University of London (Institutes and activities)(#3)</t>
  </si>
  <si>
    <t>London Metropolitan University</t>
  </si>
  <si>
    <t>London School of Economics and Political Science(#3)</t>
  </si>
  <si>
    <t>London School of Hygiene and Tropical Medicine(#3)</t>
  </si>
  <si>
    <t>The University of Manchester</t>
  </si>
  <si>
    <t>Newman University College</t>
  </si>
  <si>
    <t>The University of Northampton</t>
  </si>
  <si>
    <t>Norwich University College of the Arts</t>
  </si>
  <si>
    <t>The Open University</t>
  </si>
  <si>
    <t>University College Plymouth St Mark and St John</t>
  </si>
  <si>
    <t>Queen Mary and Westfield College(#3)</t>
  </si>
  <si>
    <t>Ravensbourne</t>
  </si>
  <si>
    <t>Roehampton University</t>
  </si>
  <si>
    <t>Royal Academy of Music(#3)</t>
  </si>
  <si>
    <t>Royal College of Art</t>
  </si>
  <si>
    <t>Royal Holloway and Bedford New College(#3)</t>
  </si>
  <si>
    <t>The Royal Veterinary College(#3)</t>
  </si>
  <si>
    <t>St George's Hospital Medical School(#3)</t>
  </si>
  <si>
    <t>St Mary's University College, Twickenham</t>
  </si>
  <si>
    <t>The School of Oriental and African Studies(#3)</t>
  </si>
  <si>
    <t>The School of Pharmacy(#3)(#1)</t>
  </si>
  <si>
    <t>Southampton Solent University</t>
  </si>
  <si>
    <t>University Campus Suffolk</t>
  </si>
  <si>
    <t>Teesside University</t>
  </si>
  <si>
    <t>Trinity Laban Conservatoire of Music and Dance</t>
  </si>
  <si>
    <t>University College London(#3)(#1)</t>
  </si>
  <si>
    <t>The University of West London</t>
  </si>
  <si>
    <t>The University of Winchester</t>
  </si>
  <si>
    <t>The University of Worcester</t>
  </si>
  <si>
    <t>York St John University</t>
  </si>
  <si>
    <t>Aberystwyth University</t>
  </si>
  <si>
    <t>Bangor University</t>
  </si>
  <si>
    <t>Cardiff Metropolitan University</t>
  </si>
  <si>
    <t>Glyndŵr University</t>
  </si>
  <si>
    <t>The University of Wales, Newport</t>
  </si>
  <si>
    <t>Swansea Metropolitan University</t>
  </si>
  <si>
    <t>Swansea University</t>
  </si>
  <si>
    <t>University of Wales Trinity Saint David</t>
  </si>
  <si>
    <t>Edinburgh Napier University</t>
  </si>
  <si>
    <t>The University of Edinburgh(#1)</t>
  </si>
  <si>
    <t>Queen Margaret University, Edinburgh</t>
  </si>
  <si>
    <t>Royal Conservatoire of Scotland</t>
  </si>
  <si>
    <t>SRUC(#2)</t>
  </si>
  <si>
    <t>University of the Highlands and Islands</t>
  </si>
  <si>
    <t>The University of the West of Scotland</t>
  </si>
  <si>
    <t>In this table 0, 1, 2 are rounded to 0. All other numbers are rounded up or down to the nearest multiple of 5.</t>
  </si>
  <si>
    <t>Percentages are not subject to rounding, but those calculated on populations which contain fewer than 22.5 individuals are suppressed and represented as ‘..’</t>
  </si>
  <si>
    <t>+/- shows that the indicator is significantly better/worse than its benchmark.</t>
  </si>
  <si>
    <t># see relevant footnote in Notes to tables.</t>
  </si>
  <si>
    <t>© Higher Education Statistics Agency Limited 2013</t>
  </si>
  <si>
    <t>University</t>
  </si>
  <si>
    <t>Russell Group - England</t>
  </si>
  <si>
    <t>Russell Group - All</t>
  </si>
  <si>
    <t>Sutton Trust 13</t>
  </si>
  <si>
    <t>2002-03</t>
  </si>
  <si>
    <t>Young Entrants</t>
  </si>
  <si>
    <t>% State</t>
  </si>
  <si>
    <t>% NS-SEC 4-7</t>
  </si>
  <si>
    <t>Estimated Number State</t>
  </si>
  <si>
    <t>Estimated Number NS-SEC 4-7</t>
  </si>
  <si>
    <t>2011-12</t>
  </si>
  <si>
    <t>Change 2002-03 to 2011-12</t>
  </si>
  <si>
    <t>Estimated Number Independent</t>
  </si>
  <si>
    <t>Estimated Number NS-SEC 1-3</t>
  </si>
  <si>
    <t>2011-12 Performance Against HESA Benchmarks</t>
  </si>
  <si>
    <t>% State - Benchmark</t>
  </si>
  <si>
    <t>Number State if Achieve Benchmark</t>
  </si>
  <si>
    <t>Distance to State Benchmark (% points)</t>
  </si>
  <si>
    <t>Distance to State Benchmark (Number)</t>
  </si>
  <si>
    <t>% Increase in Number State to Hit Benchmark</t>
  </si>
  <si>
    <t>% NS-SEC 4-7 - Benchmark</t>
  </si>
  <si>
    <t>Number NS-SEC 4-7 if Achieve Benchmark</t>
  </si>
  <si>
    <t>Distance to NS-SEC 4-7 Benchmark (% points)</t>
  </si>
  <si>
    <t>Distance to NS-SEC 4-7 Benchmark (Number)</t>
  </si>
  <si>
    <t>% Increase in Number NS-SEC 4-7 to Hit Benchmark</t>
  </si>
  <si>
    <t>% State (of known) in 2002-03</t>
  </si>
  <si>
    <t>Estimated Number State 2002-03 (assuming known are representative of all)</t>
  </si>
  <si>
    <t>Estimated Number Independent 2002-03 (assuming known are representative of all)</t>
  </si>
  <si>
    <t>% NS-SEC 4-7 (of known) in 2002-03</t>
  </si>
  <si>
    <t>Estimated Number NS-SEC 4-7 in 2002-03 (assuming known are representative of all)</t>
  </si>
  <si>
    <t>Estimated Number NS-SEC 1-3 in 2002-03 (assuming known are representative of all)</t>
  </si>
  <si>
    <t>% State (of known) in 2011-12</t>
  </si>
  <si>
    <t>Estimated Number State 2011-12 (assuming known are representative of all)</t>
  </si>
  <si>
    <t>Estimated Number Independent 2011-12 (assuming known are representative of all)</t>
  </si>
  <si>
    <t>% NS-SEC 4-7 (of known) in 2011-12</t>
  </si>
  <si>
    <t>Estimated Number NS-SEC 4-7 in 2011-12 (assuming known are representative of all)</t>
  </si>
  <si>
    <t>Estimated Number NS-SEC 1-3 in 2011-12 (assuming known are representative of all)</t>
  </si>
  <si>
    <t>Young UK-domiciled undergraduate entrants in 2002-03</t>
  </si>
  <si>
    <t>Young UK-domiciled undergraduate entrants in 2011-12</t>
  </si>
  <si>
    <t>Change in Number of UK domiciled young undergraduate entrants 2002-03 to 2011-12</t>
  </si>
  <si>
    <t>% Change in Number of UK domiciled young undergraduate entrants 2002-03 to 2011-12</t>
  </si>
  <si>
    <t>Percentage Point change in proportion of young entrants from state schools 2002-03 to 2011-12</t>
  </si>
  <si>
    <t>Estimated change in number of young entrants from state schools 2002-03 to 2011-12</t>
  </si>
  <si>
    <t>Estimated percentage change in number of young entrants from state schools 2002-03 to 2011-12</t>
  </si>
  <si>
    <t>Estimated change in number of young entrants from independent schools 2002-03 to 2011-12</t>
  </si>
  <si>
    <t>Estimated percentage change in number of young entrants from independent schools 2002-03 to 2011-12</t>
  </si>
  <si>
    <t>Percentage Point change in proportion of young entrants from NS-SEC 4-7 2002-03 to 2011-12</t>
  </si>
  <si>
    <t>Estimated change in number of young entrants from NS-SEC 4-7 2002-03 to 2011-12</t>
  </si>
  <si>
    <t>Estimated percentage change in number of young entrants from NS-SEC 4-7 2002-03 to 2011-12</t>
  </si>
  <si>
    <t>Estimated change in number of young entrants from NS-SEC 1-3 2002-03 to 2011-12</t>
  </si>
  <si>
    <t>Estimated percentage change in number of young entrants from NS-SEC 1-3 2002-03 to 2011-12</t>
  </si>
  <si>
    <t>2011-12 HESA Benchmark for % from state schools</t>
  </si>
  <si>
    <t>Number of Students from State Schools if Achieve 2011-12 HESA Benchmark</t>
  </si>
  <si>
    <t>Distance from Actual 2011-12 State % to Benchmark 2011-12 State %</t>
  </si>
  <si>
    <t>Number of "Missing Students" from State Schools: difference between actual and benchmark state school numbers</t>
  </si>
  <si>
    <t>% increase in students from state schools required to hit HESA benchmark</t>
  </si>
  <si>
    <t>2011-12 HESA Benchmark for % from NS-SEC 4-7</t>
  </si>
  <si>
    <t>Number of Students from NS-SEC 4-7 if Achieve 2011-12 HESA Benchmark</t>
  </si>
  <si>
    <t>Distance from Actual 2011-12 NS-SEC 4-7 % to Benchmark 2011-12 NS-SEC 4-7 %</t>
  </si>
  <si>
    <t>Number of "Missing Students" from NS-SEC 4-7: difference between actual and benchmark NS-SEC 4-7 numbers</t>
  </si>
  <si>
    <t>% increase in students from NS-SEC 4-7 required to hit HESA benchmark</t>
  </si>
  <si>
    <t>Calculation Notes</t>
  </si>
  <si>
    <t>Young Entrants (Column E) * % State (Column F)</t>
  </si>
  <si>
    <t>Young Entrants (Column E) - Estimated Number State (Column G)</t>
  </si>
  <si>
    <t>Young Entrants (Column E) * % NS-SEC 4-7 (Column I)</t>
  </si>
  <si>
    <t>Definition Notes</t>
  </si>
  <si>
    <t>Young Entrants (Column L) * % State (Column M)</t>
  </si>
  <si>
    <t>Young Entrants (Column L) - Estimated Number State (Column N)</t>
  </si>
  <si>
    <t>Young Entrants (Column L) * % NS-SEC 4-7 (Column P)</t>
  </si>
  <si>
    <t>Young Entrants (Column E) - Estimated Number NS-SEC 4-7 (Column J)</t>
  </si>
  <si>
    <t>Young Entrants (Column L) - Estimated Number NS-SEC 4-7 (Column Q)</t>
  </si>
  <si>
    <t>Young Entrants 2011-12 (Column L) - Young Entrants 2002-03 (Column E)</t>
  </si>
  <si>
    <t>Change in Young Entrants (number)</t>
  </si>
  <si>
    <t>Change in Young Entrants (% change)</t>
  </si>
  <si>
    <t>Change in Young Entrants (Column S)/Young Entrants 2002-03 (Column E)</t>
  </si>
  <si>
    <t>Change in % State (% points)</t>
  </si>
  <si>
    <t>% State 2011-12 (Column M) - % State 2002-03 (Column F)</t>
  </si>
  <si>
    <t>Number State 2011-12 (Column N) - Number State 2002-03 (Column G)</t>
  </si>
  <si>
    <t>Change in Number State (Column V)/Number State 2002-03 (Column G)</t>
  </si>
  <si>
    <t>2011-12 Number Independent (Column O) - 2002-03 Number Independent (Column H)</t>
  </si>
  <si>
    <t>Change in Number State (number)</t>
  </si>
  <si>
    <t>Change in Number State (% change)</t>
  </si>
  <si>
    <t>Change in Number Independent (Number)</t>
  </si>
  <si>
    <t>Change in Number Independent (% change)</t>
  </si>
  <si>
    <t>Change in Number Independent (Column X)/2002-03 Number Independent (Column H)</t>
  </si>
  <si>
    <t>2011-12 % NS-SEC 4-7 (Column P) - 2002-03 % NS-SEC 4-7 (Column I)</t>
  </si>
  <si>
    <t>Change in Number NS-SEC 4-7 (Column AA)/Number State 2002-03 (Column J)</t>
  </si>
  <si>
    <t>Number NS-SEC 4-7 2011-12 (Column Q) - Number NS-SEC 4-7 2002-03 (Column J)</t>
  </si>
  <si>
    <t>2011-12 Number NS-SEC 1-3 (Column R) - 2002-03 Number NS-SEC 1-3 (Column K)</t>
  </si>
  <si>
    <t>Change in Number NS-SEC 1-3 (Column AC)/2002-03 Number NS-SEC 1-3 (Column K)</t>
  </si>
  <si>
    <t>Change in % NS-SEC 4-7 (% points)</t>
  </si>
  <si>
    <t>Change in Number NS-SEC 4-7 (number)</t>
  </si>
  <si>
    <t>Change in Number NS-SEC 4-7 (% change)</t>
  </si>
  <si>
    <t>Change in Number NS-SEC 1-3 (number)</t>
  </si>
  <si>
    <t>Change in Number NS-SEC 1-3 (% change)</t>
  </si>
  <si>
    <t>Young Entrants 2011-12 (Column L) * 2011-12 HESA State Benchmark (Column AE)</t>
  </si>
  <si>
    <t>% State Benchmark (Column AE) - 2011-12 % State (Column M)</t>
  </si>
  <si>
    <t>Number State if Achieve Benchmark (Column AF) - 2011-12 Number State (Column N)</t>
  </si>
  <si>
    <t>Distance to State Benchmark (Column AH)/2011-12 Number State (Column N)</t>
  </si>
  <si>
    <t>2011-12 HESA data</t>
  </si>
  <si>
    <t>Young Entrants 2011-12 (Column L) * 2011-12 HESA NS-SEC 4-7 Benchmark (Column AJ)</t>
  </si>
  <si>
    <t>% NS-SEC 4-7 Benchmark (Column AJ) - 2011-12 % NS-SEC 4-7 (Column P)</t>
  </si>
  <si>
    <t>Number NS-SEC 4-7 if Achieve Benchmark (Column AK) - 2011-12 Number NS-SEC 4-7 (Column Q)</t>
  </si>
  <si>
    <t>Distance to NS-SEC 4-7 Benchmark (Column AM)/2011-12 Number NS-SEC 4-7 (Column Q)</t>
  </si>
  <si>
    <t>"Russell Group - England" includes Birmingham, Bristol, Cambridge, Durham, Exeter, Imperial, Kings, Leeds, Liverpool, LSE, Manchester, Newcastle, Nottingham, Oxford, Queen Mary's, Sheffield, Southampton, UCL, Warwick and York</t>
  </si>
  <si>
    <t>"Russell Group - All" includes Birmingham, Bristol, Cambridge, Durham, Exeter, Imperial, Kings, Leeds, Liverpool, LSE, Manchester, Newcastle, Nottingham, Oxford, Queen Mary's, Sheffield, Southampton, UCL, Warwick and York, Edinburgh, Glasgow and Queen's Belfast</t>
  </si>
  <si>
    <t>"Sutton Trust 13" includes Birmingham, Bristol, Cambridge, Durham, Imperial, LSE, Nottingham, Oxford, UCL, Warwick, York, Edinburgh and St Andrews</t>
  </si>
  <si>
    <t>2002-03 HESA data</t>
  </si>
  <si>
    <t>Key Assumptions</t>
  </si>
  <si>
    <t>* All data refers to UK-domiciled young full-time undergraduate entrants (using HESA: Table T1b - Participation of under-represented groups in higher education: young full-time undergraduate entrants)</t>
  </si>
  <si>
    <t>* The school type and parental socio-economic status of those whose social background is available in HESA data is representative of the entire UK-domiciled young full-time undergraduate intake at each university</t>
  </si>
  <si>
    <t>Access Agreement Targets 2013/14 (for 2016/17)</t>
  </si>
  <si>
    <t>2011/12 young entrants</t>
  </si>
  <si>
    <t>2011/12 state school %</t>
  </si>
  <si>
    <t>2011/12 state school benchmark</t>
  </si>
  <si>
    <t>Total estimated state school number</t>
  </si>
  <si>
    <t>Benchmark state school number</t>
  </si>
  <si>
    <t>2011/12 missing students</t>
  </si>
  <si>
    <t>2016/17 target</t>
  </si>
  <si>
    <t>Target state school number</t>
  </si>
  <si>
    <t>Increase in state if hit targets</t>
  </si>
  <si>
    <t>Percentage of gap closed</t>
  </si>
  <si>
    <t>None</t>
  </si>
  <si>
    <t>What target has been set for the number or proportion of students from state schools?</t>
  </si>
  <si>
    <t>62.0% or 12% below HESA benchmark, whichever is higher</t>
  </si>
  <si>
    <t>No collective target</t>
  </si>
  <si>
    <t>3 percentage points above HESA location-adjusted benchmark for young first degree entrants</t>
  </si>
  <si>
    <t>84.6% (2,588 young first degree entrants versus baseline of 2,605 in 2009-10) and continue to exceed location-adjusted benchmark</t>
  </si>
  <si>
    <t>* The University of Sheffield and the University of Warwick both set numerical rather than percentage targets: an implied percentage target has been calculated by establishing what % state school will be required in 2011/12 to hit the numerical target</t>
  </si>
  <si>
    <t>3,472 young first degree entrants with a known background from state schools (baseline: 3,410 2009/10): implies 85.7% target</t>
  </si>
  <si>
    <t xml:space="preserve">Estimated 1,950 young first degree entrants with a known background from state schools (baseline estimated 1,880 in 2009/10): </t>
  </si>
  <si>
    <t>Estimated increase if hit targets</t>
  </si>
  <si>
    <t>2016/17 "missing" students if hit targets</t>
  </si>
  <si>
    <t>Assumptions:</t>
  </si>
  <si>
    <t>* All institutions set targets based on young first degree entrants (rather than all young undergraduate entrants): it has been assumed that OFFA targets apply to young undergraduate entrants (there is only a marginal difference between the two sets of figures so this assumption has a very limited impact)</t>
  </si>
  <si>
    <t>* It is assumed that no progress will be made by institutions who do not set an explicit target for the proportion attending state schools</t>
  </si>
  <si>
    <t>Model 1</t>
  </si>
  <si>
    <t>Basic controls</t>
  </si>
  <si>
    <t>Model 2</t>
  </si>
  <si>
    <t>Controls for A-level qualifications and A-level score</t>
  </si>
  <si>
    <t>Model 3</t>
  </si>
  <si>
    <t>Interactions</t>
  </si>
  <si>
    <t>with year</t>
  </si>
  <si>
    <t>Model 4</t>
  </si>
  <si>
    <t>Controls for grades and “facilitating subjects” at A-level</t>
  </si>
  <si>
    <t>Social class (Higher professional/managerial)</t>
  </si>
  <si>
    <t xml:space="preserve">   Lower prof/managerial</t>
  </si>
  <si>
    <t>0.78*</t>
  </si>
  <si>
    <t>0.89*</t>
  </si>
  <si>
    <t xml:space="preserve">   Routine non-manual</t>
  </si>
  <si>
    <t>0.61*</t>
  </si>
  <si>
    <t>0.77*</t>
  </si>
  <si>
    <t>0.84*</t>
  </si>
  <si>
    <t xml:space="preserve">   Manual class</t>
  </si>
  <si>
    <t>0.46*</t>
  </si>
  <si>
    <t>0.69*</t>
  </si>
  <si>
    <t>School background (Private)</t>
  </si>
  <si>
    <t xml:space="preserve">   State school</t>
  </si>
  <si>
    <t>0.29*</t>
  </si>
  <si>
    <t>0.48*</t>
  </si>
  <si>
    <t>0.49*</t>
  </si>
  <si>
    <t>0.58*</t>
  </si>
  <si>
    <t>Ethnic group (White)</t>
  </si>
  <si>
    <t xml:space="preserve">   Black Caribbean/African</t>
  </si>
  <si>
    <t>0.66*</t>
  </si>
  <si>
    <t xml:space="preserve">   Pakistani/Bangladeshi</t>
  </si>
  <si>
    <t>0.73*</t>
  </si>
  <si>
    <t xml:space="preserve">   Indian</t>
  </si>
  <si>
    <t>0.82*</t>
  </si>
  <si>
    <t>1.01*</t>
  </si>
  <si>
    <t xml:space="preserve">   Chinese</t>
  </si>
  <si>
    <t>1.88*</t>
  </si>
  <si>
    <t>1.72*</t>
  </si>
  <si>
    <t>1.62*</t>
  </si>
  <si>
    <t>1.50*</t>
  </si>
  <si>
    <t xml:space="preserve">   Mixed/Other</t>
  </si>
  <si>
    <t>0.93*</t>
  </si>
  <si>
    <t>1.14*</t>
  </si>
  <si>
    <t>1.09*</t>
  </si>
  <si>
    <t>1.12*</t>
  </si>
  <si>
    <t>Has A-level qualifications</t>
  </si>
  <si>
    <t>2.90*</t>
  </si>
  <si>
    <t>2.91*</t>
  </si>
  <si>
    <t>A-level score</t>
  </si>
  <si>
    <t>1.31*</t>
  </si>
  <si>
    <t>A-level score squared</t>
  </si>
  <si>
    <t>0.997*</t>
  </si>
  <si>
    <t>No. of A grades at A-level</t>
  </si>
  <si>
    <t>1.73*</t>
  </si>
  <si>
    <t>No. of B grades at A-level</t>
  </si>
  <si>
    <t>1.53*</t>
  </si>
  <si>
    <t>No. of C grades at A-level</t>
  </si>
  <si>
    <t>1.13*</t>
  </si>
  <si>
    <t>No. of D grades at A-level</t>
  </si>
  <si>
    <t>0.92*</t>
  </si>
  <si>
    <t>No. of E grades at A-level</t>
  </si>
  <si>
    <t>Biology at A-level</t>
  </si>
  <si>
    <t>1.44*</t>
  </si>
  <si>
    <t>Chemistry at A-level</t>
  </si>
  <si>
    <t>1.51*</t>
  </si>
  <si>
    <t>English at A-level</t>
  </si>
  <si>
    <t>1.17*</t>
  </si>
  <si>
    <t>Geography at A-level</t>
  </si>
  <si>
    <t>History at A-level</t>
  </si>
  <si>
    <t>1.38*</t>
  </si>
  <si>
    <t>Languages at A-level</t>
  </si>
  <si>
    <t>1.52*</t>
  </si>
  <si>
    <t>Maths at A-level</t>
  </si>
  <si>
    <t>1.79*</t>
  </si>
  <si>
    <t>Physics at A-level</t>
  </si>
  <si>
    <t>Interactions with year</t>
  </si>
  <si>
    <t>0.98*</t>
  </si>
  <si>
    <t>1.03*</t>
  </si>
  <si>
    <t>1.02*</t>
  </si>
  <si>
    <t>Chi-square</t>
  </si>
  <si>
    <t>Df</t>
  </si>
  <si>
    <t>Log likelihood</t>
  </si>
  <si>
    <t>N applications</t>
  </si>
  <si>
    <t>N applicants</t>
  </si>
  <si>
    <t>Note:</t>
  </si>
  <si>
    <t>Figures reported are odds ratios. Asterisks indicate odds ratios that are statistically significant at the p. &lt; 0.05 level. Model 1 includes controls for sex, mature student status, chosen subject area (17 categories), chosen qualification aim (degree or HND), and year of application (centred on 2000). Models 1–3 draw on UCAS data for the years 1996, 1998, 2000, 2002, 2004 and 2006 combined. Model 4 draws on UCAS data for the years 2002, 2004 and 2006 only.</t>
  </si>
  <si>
    <t xml:space="preserve"> </t>
  </si>
  <si>
    <t>Controls for A-level quals and A-level score</t>
  </si>
  <si>
    <t>Controls for grades and ‘facilitating subjects’  at A-level</t>
  </si>
  <si>
    <t>0.81*</t>
  </si>
  <si>
    <t>0.65*</t>
  </si>
  <si>
    <t>0.87*</t>
  </si>
  <si>
    <t>0.72*</t>
  </si>
  <si>
    <t>0.47*</t>
  </si>
  <si>
    <t>0.67*</t>
  </si>
  <si>
    <t>0.59*</t>
  </si>
  <si>
    <t>0.24*</t>
  </si>
  <si>
    <t>0.53*</t>
  </si>
  <si>
    <t>0.55*</t>
  </si>
  <si>
    <t>0.33*</t>
  </si>
  <si>
    <t>0.57*</t>
  </si>
  <si>
    <t>0.63*</t>
  </si>
  <si>
    <t>0.54*</t>
  </si>
  <si>
    <t>1.39*</t>
  </si>
  <si>
    <t>0.71*</t>
  </si>
  <si>
    <t>4.45*</t>
  </si>
  <si>
    <t>4.55*</t>
  </si>
  <si>
    <t>0.998*</t>
  </si>
  <si>
    <t>1.92*</t>
  </si>
  <si>
    <t>1.33*</t>
  </si>
  <si>
    <t>0.60*</t>
  </si>
  <si>
    <t>1.69*</t>
  </si>
  <si>
    <t>1.95*</t>
  </si>
  <si>
    <t>0.85*</t>
  </si>
  <si>
    <t>1.18*</t>
  </si>
  <si>
    <t>2.04*</t>
  </si>
  <si>
    <t>1.04*</t>
  </si>
  <si>
    <t>1.05*</t>
  </si>
  <si>
    <t>Figures reported are odds ratios. Asterisks indicate odds ratios that are statistically significant at the p. &lt; 0.05 level. Model 1 includes controls for sex, mature student status, chosen subject area (17 categories), chosen qualification aim (degree or HND), specific university applied to (in anonymized form), and year of application (centred on 2000). Models 1–3 draw on UCAS data for the years 1996, 1998, 2000, 2002, 2004 and 2006 combined. Model 4 draws on UCAS data for the years 2002, 2004 and 2006 only</t>
  </si>
  <si>
    <t>Table IV: Comparative odds of an offer of admission from a Russell Group university conditional on application</t>
  </si>
  <si>
    <r>
      <t>0.94</t>
    </r>
    <r>
      <rPr>
        <sz val="10"/>
        <color rgb="FFFFFFFF"/>
        <rFont val="Calibri"/>
        <family val="2"/>
        <scheme val="minor"/>
      </rPr>
      <t>*</t>
    </r>
  </si>
  <si>
    <r>
      <t>1.08</t>
    </r>
    <r>
      <rPr>
        <sz val="10"/>
        <color rgb="FFFFFFFF"/>
        <rFont val="Calibri"/>
        <family val="2"/>
        <scheme val="minor"/>
      </rPr>
      <t>*</t>
    </r>
  </si>
  <si>
    <r>
      <t>1.02</t>
    </r>
    <r>
      <rPr>
        <sz val="10"/>
        <color rgb="FFFFFFFF"/>
        <rFont val="Calibri"/>
        <family val="2"/>
        <scheme val="minor"/>
      </rPr>
      <t>*</t>
    </r>
  </si>
  <si>
    <r>
      <t>1.14</t>
    </r>
    <r>
      <rPr>
        <sz val="10"/>
        <color rgb="FFFFFFFF"/>
        <rFont val="Calibri"/>
        <family val="2"/>
        <scheme val="minor"/>
      </rPr>
      <t>*</t>
    </r>
  </si>
  <si>
    <r>
      <t>1.06</t>
    </r>
    <r>
      <rPr>
        <sz val="10"/>
        <color rgb="FFFFFFFF"/>
        <rFont val="Calibri"/>
        <family val="2"/>
        <scheme val="minor"/>
      </rPr>
      <t>*</t>
    </r>
  </si>
  <si>
    <r>
      <t>1.10</t>
    </r>
    <r>
      <rPr>
        <sz val="10"/>
        <color rgb="FFFFFFFF"/>
        <rFont val="Calibri"/>
        <family val="2"/>
        <scheme val="minor"/>
      </rPr>
      <t>*</t>
    </r>
  </si>
  <si>
    <r>
      <t>1.07</t>
    </r>
    <r>
      <rPr>
        <sz val="10"/>
        <color rgb="FFFFFFFF"/>
        <rFont val="Calibri"/>
        <family val="2"/>
        <scheme val="minor"/>
      </rPr>
      <t>*</t>
    </r>
  </si>
  <si>
    <r>
      <t>Yes</t>
    </r>
    <r>
      <rPr>
        <sz val="10"/>
        <color rgb="FFFFFFFF"/>
        <rFont val="Calibri"/>
        <family val="2"/>
        <scheme val="minor"/>
      </rPr>
      <t>*</t>
    </r>
  </si>
  <si>
    <r>
      <t>1.00</t>
    </r>
    <r>
      <rPr>
        <sz val="10"/>
        <color rgb="FFFFFFFF"/>
        <rFont val="Calibri"/>
        <family val="2"/>
        <scheme val="minor"/>
      </rPr>
      <t>*</t>
    </r>
  </si>
  <si>
    <r>
      <t>1.01</t>
    </r>
    <r>
      <rPr>
        <sz val="10"/>
        <color rgb="FFFFFFFF"/>
        <rFont val="Calibri"/>
        <family val="2"/>
        <scheme val="minor"/>
      </rPr>
      <t>*</t>
    </r>
  </si>
  <si>
    <r>
      <t>1.05</t>
    </r>
    <r>
      <rPr>
        <sz val="10"/>
        <color rgb="FFFFFFFF"/>
        <rFont val="Calibri"/>
        <family val="2"/>
        <scheme val="minor"/>
      </rPr>
      <t>*</t>
    </r>
  </si>
  <si>
    <r>
      <t>0.97</t>
    </r>
    <r>
      <rPr>
        <sz val="10"/>
        <color rgb="FFFFFFFF"/>
        <rFont val="Calibri"/>
        <family val="2"/>
        <scheme val="minor"/>
      </rPr>
      <t>*</t>
    </r>
  </si>
  <si>
    <r>
      <t>0.82</t>
    </r>
    <r>
      <rPr>
        <sz val="10"/>
        <color rgb="FFFFFFFF"/>
        <rFont val="Calibri"/>
        <family val="2"/>
        <scheme val="minor"/>
      </rPr>
      <t>*</t>
    </r>
  </si>
  <si>
    <r>
      <t>0.93</t>
    </r>
    <r>
      <rPr>
        <sz val="10"/>
        <color rgb="FFFFFFFF"/>
        <rFont val="Calibri"/>
        <family val="2"/>
        <scheme val="minor"/>
      </rPr>
      <t>*</t>
    </r>
  </si>
  <si>
    <r>
      <t>0.87</t>
    </r>
    <r>
      <rPr>
        <sz val="10"/>
        <color rgb="FFFFFFFF"/>
        <rFont val="Calibri"/>
        <family val="2"/>
        <scheme val="minor"/>
      </rPr>
      <t>*</t>
    </r>
  </si>
  <si>
    <r>
      <t>0.91</t>
    </r>
    <r>
      <rPr>
        <sz val="10"/>
        <color rgb="FFFFFFFF"/>
        <rFont val="Calibri"/>
        <family val="2"/>
        <scheme val="minor"/>
      </rPr>
      <t>*</t>
    </r>
  </si>
  <si>
    <r>
      <t>1.35</t>
    </r>
    <r>
      <rPr>
        <sz val="10"/>
        <color rgb="FFFFFFFF"/>
        <rFont val="Calibri"/>
        <family val="2"/>
        <scheme val="minor"/>
      </rPr>
      <t>*</t>
    </r>
  </si>
  <si>
    <r>
      <t>1.29</t>
    </r>
    <r>
      <rPr>
        <sz val="10"/>
        <color rgb="FFFFFFFF"/>
        <rFont val="Calibri"/>
        <family val="2"/>
        <scheme val="minor"/>
      </rPr>
      <t>*</t>
    </r>
  </si>
  <si>
    <r>
      <t>0.85</t>
    </r>
    <r>
      <rPr>
        <sz val="10"/>
        <color rgb="FFFFFFFF"/>
        <rFont val="Calibri"/>
        <family val="2"/>
        <scheme val="minor"/>
      </rPr>
      <t>*</t>
    </r>
  </si>
  <si>
    <r>
      <t>0.92</t>
    </r>
    <r>
      <rPr>
        <sz val="10"/>
        <color rgb="FFFFFFFF"/>
        <rFont val="Calibri"/>
        <family val="2"/>
        <scheme val="minor"/>
      </rPr>
      <t>*</t>
    </r>
  </si>
  <si>
    <r>
      <t>0.99</t>
    </r>
    <r>
      <rPr>
        <sz val="10"/>
        <color rgb="FFFFFFFF"/>
        <rFont val="Calibri"/>
        <family val="2"/>
        <scheme val="minor"/>
      </rPr>
      <t>*</t>
    </r>
  </si>
  <si>
    <r>
      <t>0.98</t>
    </r>
    <r>
      <rPr>
        <sz val="10"/>
        <color rgb="FFFFFFFF"/>
        <rFont val="Calibri"/>
        <family val="2"/>
        <scheme val="minor"/>
      </rPr>
      <t>*</t>
    </r>
  </si>
  <si>
    <t>Table III: Comparative odds of application to a Russell Group university conditional on having applied to any university through UCAS</t>
  </si>
  <si>
    <r>
      <t xml:space="preserve">Regression results from "Boliver V. </t>
    </r>
    <r>
      <rPr>
        <b/>
        <i/>
        <u/>
        <sz val="10"/>
        <color theme="1"/>
        <rFont val="Calibri"/>
        <family val="2"/>
        <scheme val="minor"/>
      </rPr>
      <t>How Fair is Access to More Prestigious UK Universities</t>
    </r>
    <r>
      <rPr>
        <b/>
        <u/>
        <sz val="10"/>
        <color theme="1"/>
        <rFont val="Calibri"/>
        <family val="2"/>
        <scheme val="minor"/>
      </rPr>
      <t>, British Journal of Sociology 64:2 (2013)</t>
    </r>
  </si>
  <si>
    <t xml:space="preserve">http://www.hesa.ac.uk/index.php?option=com_content&amp;task=view&amp;id=2060&amp;Itemid=141  </t>
  </si>
  <si>
    <t>Data source</t>
  </si>
  <si>
    <r>
      <t xml:space="preserve">Higher Education Statistics Agency, </t>
    </r>
    <r>
      <rPr>
        <i/>
        <sz val="10"/>
        <color theme="1"/>
        <rFont val="Calibri"/>
        <family val="2"/>
        <scheme val="minor"/>
      </rPr>
      <t>Performance Indicators in Higher Education in the United Kingdom: Widening Participation of Under-Represented Groups, Table 1b</t>
    </r>
    <r>
      <rPr>
        <sz val="10"/>
        <color theme="1"/>
        <rFont val="Calibri"/>
        <family val="2"/>
        <scheme val="minor"/>
      </rPr>
      <t xml:space="preserve">, 2013. </t>
    </r>
  </si>
  <si>
    <t>Data Source</t>
  </si>
  <si>
    <t>OFFA Access Agreements 2013-14</t>
  </si>
  <si>
    <t>http://www.offa.org.uk/access-agreements/</t>
  </si>
  <si>
    <t>Full Commission analysis of HESA statistics on trends in fair access and distances from HESA benchmarks</t>
  </si>
  <si>
    <t>Financial Times analysis of applications and admissions to the University of Oxford in 2011</t>
  </si>
  <si>
    <t>Independent schools</t>
  </si>
  <si>
    <t>Most advantaged 10% of state schools</t>
  </si>
  <si>
    <t>Mid-range 10% of state schools</t>
  </si>
  <si>
    <t>Most disadvantaged 10% of state schools</t>
  </si>
  <si>
    <t>Probability of getting very strong GCSE results</t>
  </si>
  <si>
    <r>
      <t xml:space="preserve">Oxford application </t>
    </r>
    <r>
      <rPr>
        <u/>
        <sz val="9"/>
        <color theme="1"/>
        <rFont val="Calibri"/>
        <family val="2"/>
      </rPr>
      <t>conditional</t>
    </r>
    <r>
      <rPr>
        <sz val="9"/>
        <color theme="1"/>
        <rFont val="Calibri"/>
        <family val="2"/>
      </rPr>
      <t xml:space="preserve"> on very strong GCSE results</t>
    </r>
  </si>
  <si>
    <r>
      <t xml:space="preserve">Acceptance </t>
    </r>
    <r>
      <rPr>
        <u/>
        <sz val="9"/>
        <color theme="1"/>
        <rFont val="Calibri"/>
        <family val="2"/>
      </rPr>
      <t>conditional</t>
    </r>
    <r>
      <rPr>
        <sz val="9"/>
        <color theme="1"/>
        <rFont val="Calibri"/>
        <family val="2"/>
      </rPr>
      <t xml:space="preserve"> on very strong GCSE results and Oxford application</t>
    </r>
  </si>
  <si>
    <t>Total probability of a pupil getting a place at Oxford</t>
  </si>
  <si>
    <r>
      <t xml:space="preserve">Cook C. </t>
    </r>
    <r>
      <rPr>
        <i/>
        <sz val="10"/>
        <color theme="1"/>
        <rFont val="Calibri"/>
        <family val="2"/>
        <scheme val="minor"/>
      </rPr>
      <t>School System Hinders University Access</t>
    </r>
    <r>
      <rPr>
        <sz val="10"/>
        <color theme="1"/>
        <rFont val="Calibri"/>
        <family val="2"/>
        <scheme val="minor"/>
      </rPr>
      <t xml:space="preserve"> Financial Times, 24 February 2012</t>
    </r>
  </si>
  <si>
    <t xml:space="preserve">http://www.ft.com/cms/s/0/8da6c68c-5e64-11e1-8c87-00144feabdc0.html </t>
  </si>
  <si>
    <t>2011-12 Total Gap (% points)</t>
  </si>
  <si>
    <t>2016-17 gap if hit targets (% 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</si>
</sst>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9" formatCode="0.0%"/>
    <numFmt numFmtId="170" formatCode="#,##0.0"/>
  </numFmts>
  <fonts count="37" x14ac:knownFonts="1">
    <font>
      <sz val="12"/>
      <color theme="1"/>
      <name val="Arial"/>
      <family val="2"/>
    </font>
    <font>
      <sz val="10"/>
      <name val="Helvetica"/>
    </font>
    <font>
      <sz val="10"/>
      <name val="Arial"/>
      <family val="2"/>
    </font>
    <font>
      <i/>
      <sz val="10"/>
      <name val="Arial"/>
      <family val="2"/>
    </font>
    <font>
      <b/>
      <i/>
      <sz val="10"/>
      <name val="Arial"/>
      <family val="2"/>
    </font>
    <font>
      <i/>
      <sz val="8"/>
      <name val="Arial"/>
      <family val="2"/>
    </font>
    <font>
      <sz val="8"/>
      <name val="Arial"/>
      <family val="2"/>
    </font>
    <font>
      <b/>
      <i/>
      <sz val="8"/>
      <name val="Arial"/>
      <family val="2"/>
    </font>
    <font>
      <b/>
      <i/>
      <sz val="8"/>
      <color indexed="9"/>
      <name val="Arial"/>
      <family val="2"/>
    </font>
    <font>
      <sz val="8"/>
      <color indexed="9"/>
      <name val="Arial"/>
      <family val="2"/>
    </font>
    <font>
      <i/>
      <sz val="8"/>
      <color indexed="9"/>
      <name val="Arial"/>
      <family val="2"/>
    </font>
    <font>
      <b/>
      <i/>
      <sz val="8"/>
      <color indexed="10"/>
      <name val="Arial"/>
      <family val="2"/>
    </font>
    <font>
      <i/>
      <sz val="8"/>
      <color indexed="10"/>
      <name val="Arial"/>
      <family val="2"/>
    </font>
    <font>
      <sz val="8"/>
      <color indexed="10"/>
      <name val="Arial"/>
      <family val="2"/>
    </font>
    <font>
      <sz val="8"/>
      <name val="Arial"/>
    </font>
    <font>
      <u/>
      <sz val="12"/>
      <color indexed="12"/>
      <name val="Arial Narrow"/>
      <family val="2"/>
    </font>
    <font>
      <sz val="10"/>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sz val="10"/>
      <name val="Calibri"/>
      <family val="2"/>
      <scheme val="minor"/>
    </font>
    <font>
      <sz val="10"/>
      <color rgb="FFFFFFFF"/>
      <name val="Calibri"/>
      <family val="2"/>
      <scheme val="minor"/>
    </font>
    <font>
      <b/>
      <i/>
      <u/>
      <sz val="10"/>
      <color theme="1"/>
      <name val="Calibri"/>
      <family val="2"/>
      <scheme val="minor"/>
    </font>
    <font>
      <u/>
      <sz val="10"/>
      <color indexed="12"/>
      <name val="Calibri"/>
      <family val="2"/>
      <scheme val="minor"/>
    </font>
    <font>
      <sz val="9"/>
      <color theme="1"/>
      <name val="Calibri"/>
      <family val="2"/>
    </font>
    <font>
      <u/>
      <sz val="9"/>
      <color theme="1"/>
      <name val="Calibri"/>
      <family val="2"/>
    </font>
    <font>
      <b/>
      <sz val="10"/>
      <name val="Calibri"/>
      <family val="2"/>
      <scheme val="minor"/>
    </font>
    <font>
      <u/>
      <sz val="10"/>
      <name val="Calibri"/>
      <family val="2"/>
      <scheme val="minor"/>
    </font>
    <font>
      <i/>
      <sz val="10"/>
      <name val="Calibri"/>
      <family val="2"/>
      <scheme val="minor"/>
    </font>
    <font>
      <b/>
      <i/>
      <sz val="10"/>
      <name val="Calibri"/>
      <family val="2"/>
      <scheme val="minor"/>
    </font>
    <font>
      <b/>
      <i/>
      <sz val="10"/>
      <color indexed="9"/>
      <name val="Calibri"/>
      <family val="2"/>
      <scheme val="minor"/>
    </font>
    <font>
      <b/>
      <sz val="10"/>
      <color indexed="9"/>
      <name val="Calibri"/>
      <family val="2"/>
      <scheme val="minor"/>
    </font>
    <font>
      <sz val="10"/>
      <color indexed="9"/>
      <name val="Calibri"/>
      <family val="2"/>
      <scheme val="minor"/>
    </font>
    <font>
      <i/>
      <sz val="10"/>
      <color indexed="9"/>
      <name val="Calibri"/>
      <family val="2"/>
      <scheme val="minor"/>
    </font>
    <font>
      <b/>
      <i/>
      <sz val="10"/>
      <color indexed="10"/>
      <name val="Calibri"/>
      <family val="2"/>
      <scheme val="minor"/>
    </font>
    <font>
      <i/>
      <sz val="10"/>
      <color indexed="10"/>
      <name val="Calibri"/>
      <family val="2"/>
      <scheme val="minor"/>
    </font>
    <font>
      <sz val="10"/>
      <color indexed="10"/>
      <name val="Calibri"/>
      <family val="2"/>
      <scheme val="minor"/>
    </font>
  </fonts>
  <fills count="2">
    <fill>
      <patternFill patternType="none"/>
    </fill>
    <fill>
      <patternFill patternType="gray125"/>
    </fill>
  </fills>
  <borders count="17">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 fillId="0" borderId="0"/>
    <xf numFmtId="0" fontId="15" fillId="0" borderId="0" applyNumberFormat="0" applyFill="0" applyBorder="0" applyAlignment="0" applyProtection="0">
      <alignment vertical="top"/>
      <protection locked="0"/>
    </xf>
    <xf numFmtId="0" fontId="1" fillId="0" borderId="0"/>
  </cellStyleXfs>
  <cellXfs count="387">
    <xf numFmtId="0" fontId="0" fillId="0" borderId="0" xfId="0"/>
    <xf numFmtId="3" fontId="2" fillId="0" borderId="0" xfId="1" applyNumberFormat="1" applyFont="1"/>
    <xf numFmtId="164" fontId="3" fillId="0" borderId="0" xfId="1" applyNumberFormat="1" applyFont="1" applyAlignment="1">
      <alignment horizontal="center"/>
    </xf>
    <xf numFmtId="3" fontId="2" fillId="0" borderId="0" xfId="1" applyNumberFormat="1" applyFont="1" applyAlignment="1">
      <alignment horizontal="center"/>
    </xf>
    <xf numFmtId="2" fontId="3" fillId="0" borderId="0" xfId="1" applyNumberFormat="1" applyFont="1" applyAlignment="1">
      <alignment horizontal="center"/>
    </xf>
    <xf numFmtId="49" fontId="2" fillId="0" borderId="0" xfId="1" applyNumberFormat="1" applyFont="1" applyAlignment="1">
      <alignment horizontal="center"/>
    </xf>
    <xf numFmtId="164" fontId="4" fillId="0" borderId="0" xfId="1" applyNumberFormat="1" applyFont="1" applyAlignment="1">
      <alignment horizontal="center"/>
    </xf>
    <xf numFmtId="164" fontId="5" fillId="0" borderId="0" xfId="1" applyNumberFormat="1" applyFont="1"/>
    <xf numFmtId="0" fontId="6" fillId="0" borderId="0" xfId="1" applyFont="1"/>
    <xf numFmtId="3" fontId="6" fillId="0" borderId="0" xfId="1" applyNumberFormat="1" applyFont="1" applyAlignment="1"/>
    <xf numFmtId="0" fontId="3" fillId="0" borderId="0" xfId="1" applyFont="1" applyAlignment="1">
      <alignment horizontal="center"/>
    </xf>
    <xf numFmtId="49" fontId="6" fillId="0" borderId="0" xfId="1" applyNumberFormat="1" applyFont="1" applyAlignment="1">
      <alignment horizontal="center"/>
    </xf>
    <xf numFmtId="164" fontId="6" fillId="0" borderId="0" xfId="1" applyNumberFormat="1" applyFont="1"/>
    <xf numFmtId="3" fontId="6" fillId="0" borderId="0" xfId="1" applyNumberFormat="1" applyFont="1"/>
    <xf numFmtId="1" fontId="2" fillId="0" borderId="0" xfId="1" applyNumberFormat="1" applyFont="1" applyAlignment="1">
      <alignment horizontal="center"/>
    </xf>
    <xf numFmtId="0" fontId="2" fillId="0" borderId="0" xfId="1" applyFont="1" applyAlignment="1">
      <alignment horizontal="center"/>
    </xf>
    <xf numFmtId="0" fontId="6" fillId="0" borderId="0" xfId="1" applyFont="1" applyAlignment="1">
      <alignment horizontal="center"/>
    </xf>
    <xf numFmtId="0" fontId="1" fillId="0" borderId="0" xfId="1"/>
    <xf numFmtId="164" fontId="5" fillId="0" borderId="0" xfId="1" applyNumberFormat="1" applyFont="1" applyBorder="1" applyAlignment="1">
      <alignment horizontal="left"/>
    </xf>
    <xf numFmtId="3" fontId="6" fillId="0" borderId="0" xfId="1" applyNumberFormat="1" applyFont="1" applyBorder="1" applyAlignment="1">
      <alignment horizontal="left"/>
    </xf>
    <xf numFmtId="49" fontId="6" fillId="0" borderId="0" xfId="1" applyNumberFormat="1" applyFont="1" applyBorder="1" applyAlignment="1">
      <alignment horizontal="center"/>
    </xf>
    <xf numFmtId="164" fontId="6" fillId="0" borderId="0" xfId="1" applyNumberFormat="1" applyFont="1" applyBorder="1" applyAlignment="1">
      <alignment horizontal="left"/>
    </xf>
    <xf numFmtId="1" fontId="6" fillId="0" borderId="0" xfId="1" applyNumberFormat="1" applyFont="1" applyBorder="1" applyAlignment="1">
      <alignment horizontal="center"/>
    </xf>
    <xf numFmtId="164" fontId="7" fillId="0" borderId="0" xfId="1" applyNumberFormat="1" applyFont="1" applyBorder="1" applyAlignment="1">
      <alignment horizontal="center"/>
    </xf>
    <xf numFmtId="164" fontId="5" fillId="0" borderId="0" xfId="1" applyNumberFormat="1" applyFont="1" applyBorder="1" applyAlignment="1">
      <alignment horizontal="right"/>
    </xf>
    <xf numFmtId="3" fontId="6" fillId="0" borderId="2" xfId="1" applyNumberFormat="1" applyFont="1" applyBorder="1" applyAlignment="1">
      <alignment horizontal="right"/>
    </xf>
    <xf numFmtId="3" fontId="6" fillId="0" borderId="0" xfId="1" applyNumberFormat="1" applyFont="1" applyBorder="1" applyAlignment="1">
      <alignment horizontal="right"/>
    </xf>
    <xf numFmtId="2" fontId="5" fillId="0" borderId="0" xfId="1" applyNumberFormat="1" applyFont="1" applyBorder="1" applyAlignment="1">
      <alignment horizontal="right"/>
    </xf>
    <xf numFmtId="164" fontId="7" fillId="0" borderId="0" xfId="1" applyNumberFormat="1" applyFont="1" applyBorder="1" applyAlignment="1">
      <alignment horizontal="right"/>
    </xf>
    <xf numFmtId="164" fontId="5" fillId="0" borderId="2" xfId="1" applyNumberFormat="1" applyFont="1" applyBorder="1" applyAlignment="1">
      <alignment horizontal="right"/>
    </xf>
    <xf numFmtId="164" fontId="8" fillId="0" borderId="0" xfId="1" applyNumberFormat="1" applyFont="1" applyBorder="1" applyAlignment="1">
      <alignment horizontal="right"/>
    </xf>
    <xf numFmtId="0" fontId="6" fillId="0" borderId="1" xfId="1" applyFont="1" applyBorder="1"/>
    <xf numFmtId="2" fontId="10" fillId="0" borderId="0" xfId="1" applyNumberFormat="1" applyFont="1" applyBorder="1" applyAlignment="1">
      <alignment horizontal="right"/>
    </xf>
    <xf numFmtId="49" fontId="9" fillId="0" borderId="0" xfId="1" applyNumberFormat="1" applyFont="1" applyBorder="1" applyAlignment="1">
      <alignment horizontal="center"/>
    </xf>
    <xf numFmtId="1" fontId="9" fillId="0" borderId="0" xfId="1" applyNumberFormat="1" applyFont="1" applyBorder="1" applyAlignment="1">
      <alignment horizontal="center"/>
    </xf>
    <xf numFmtId="164" fontId="6" fillId="0" borderId="0" xfId="1" applyNumberFormat="1" applyFont="1" applyBorder="1" applyAlignment="1">
      <alignment horizontal="right"/>
    </xf>
    <xf numFmtId="164" fontId="6" fillId="0" borderId="1" xfId="1" applyNumberFormat="1" applyFont="1" applyBorder="1" applyAlignment="1">
      <alignment horizontal="right"/>
    </xf>
    <xf numFmtId="164" fontId="11" fillId="0" borderId="0" xfId="1" applyNumberFormat="1" applyFont="1" applyBorder="1" applyAlignment="1">
      <alignment horizontal="right"/>
    </xf>
    <xf numFmtId="2" fontId="12" fillId="0" borderId="0" xfId="1" applyNumberFormat="1" applyFont="1" applyBorder="1" applyAlignment="1">
      <alignment horizontal="right"/>
    </xf>
    <xf numFmtId="49" fontId="13" fillId="0" borderId="0" xfId="1" applyNumberFormat="1" applyFont="1" applyBorder="1" applyAlignment="1">
      <alignment horizontal="center"/>
    </xf>
    <xf numFmtId="164" fontId="12" fillId="0" borderId="2" xfId="1" applyNumberFormat="1" applyFont="1" applyBorder="1" applyAlignment="1">
      <alignment horizontal="right"/>
    </xf>
    <xf numFmtId="164" fontId="12" fillId="0" borderId="0" xfId="1" applyNumberFormat="1" applyFont="1" applyBorder="1" applyAlignment="1">
      <alignment horizontal="right"/>
    </xf>
    <xf numFmtId="164" fontId="13" fillId="0" borderId="0" xfId="1" applyNumberFormat="1" applyFont="1" applyBorder="1" applyAlignment="1">
      <alignment horizontal="right"/>
    </xf>
    <xf numFmtId="0" fontId="6" fillId="0" borderId="5" xfId="1" applyFont="1" applyBorder="1"/>
    <xf numFmtId="3" fontId="6" fillId="0" borderId="3" xfId="1" applyNumberFormat="1" applyFont="1" applyBorder="1" applyAlignment="1">
      <alignment horizontal="right"/>
    </xf>
    <xf numFmtId="3" fontId="6" fillId="0" borderId="4" xfId="1" applyNumberFormat="1" applyFont="1" applyBorder="1" applyAlignment="1">
      <alignment horizontal="right"/>
    </xf>
    <xf numFmtId="164" fontId="5" fillId="0" borderId="4" xfId="1" applyNumberFormat="1" applyFont="1" applyBorder="1" applyAlignment="1">
      <alignment horizontal="right"/>
    </xf>
    <xf numFmtId="164" fontId="7" fillId="0" borderId="4" xfId="1" applyNumberFormat="1" applyFont="1" applyBorder="1" applyAlignment="1">
      <alignment horizontal="right"/>
    </xf>
    <xf numFmtId="2" fontId="5" fillId="0" borderId="4" xfId="1" applyNumberFormat="1" applyFont="1" applyBorder="1" applyAlignment="1">
      <alignment horizontal="right"/>
    </xf>
    <xf numFmtId="49" fontId="6" fillId="0" borderId="4" xfId="1" applyNumberFormat="1" applyFont="1" applyBorder="1" applyAlignment="1">
      <alignment horizontal="center"/>
    </xf>
    <xf numFmtId="164" fontId="8" fillId="0" borderId="4" xfId="1" applyNumberFormat="1" applyFont="1" applyBorder="1" applyAlignment="1">
      <alignment horizontal="right"/>
    </xf>
    <xf numFmtId="2" fontId="10" fillId="0" borderId="4" xfId="1" applyNumberFormat="1" applyFont="1" applyBorder="1" applyAlignment="1">
      <alignment horizontal="right"/>
    </xf>
    <xf numFmtId="49" fontId="9" fillId="0" borderId="4" xfId="1" applyNumberFormat="1" applyFont="1" applyBorder="1" applyAlignment="1">
      <alignment horizontal="center"/>
    </xf>
    <xf numFmtId="164" fontId="5" fillId="0" borderId="3" xfId="1" applyNumberFormat="1" applyFont="1" applyBorder="1" applyAlignment="1">
      <alignment horizontal="right"/>
    </xf>
    <xf numFmtId="164" fontId="6" fillId="0" borderId="4" xfId="1" applyNumberFormat="1" applyFont="1" applyBorder="1" applyAlignment="1">
      <alignment horizontal="right"/>
    </xf>
    <xf numFmtId="1" fontId="6" fillId="0" borderId="4" xfId="1" applyNumberFormat="1" applyFont="1" applyBorder="1" applyAlignment="1">
      <alignment horizontal="center"/>
    </xf>
    <xf numFmtId="1" fontId="9" fillId="0" borderId="4" xfId="1" applyNumberFormat="1" applyFont="1" applyBorder="1" applyAlignment="1">
      <alignment horizontal="center"/>
    </xf>
    <xf numFmtId="164" fontId="6" fillId="0" borderId="5" xfId="1" applyNumberFormat="1" applyFont="1" applyBorder="1" applyAlignment="1">
      <alignment horizontal="right"/>
    </xf>
    <xf numFmtId="0" fontId="2" fillId="0" borderId="0" xfId="1" applyFont="1" applyBorder="1"/>
    <xf numFmtId="3" fontId="6" fillId="0" borderId="0" xfId="1" applyNumberFormat="1" applyFont="1" applyBorder="1"/>
    <xf numFmtId="164" fontId="5" fillId="0" borderId="0" xfId="1" applyNumberFormat="1" applyFont="1" applyBorder="1" applyAlignment="1">
      <alignment horizontal="center"/>
    </xf>
    <xf numFmtId="3" fontId="6" fillId="0" borderId="0" xfId="1" applyNumberFormat="1" applyFont="1" applyBorder="1" applyAlignment="1">
      <alignment horizontal="center"/>
    </xf>
    <xf numFmtId="2" fontId="5" fillId="0" borderId="0" xfId="1" applyNumberFormat="1" applyFont="1" applyBorder="1" applyAlignment="1">
      <alignment horizontal="center"/>
    </xf>
    <xf numFmtId="164" fontId="5" fillId="0" borderId="0" xfId="1" applyNumberFormat="1" applyFont="1" applyBorder="1"/>
    <xf numFmtId="164" fontId="6" fillId="0" borderId="0" xfId="1" applyNumberFormat="1" applyFont="1" applyBorder="1"/>
    <xf numFmtId="164" fontId="6" fillId="0" borderId="0" xfId="1" applyNumberFormat="1" applyFont="1" applyBorder="1" applyAlignment="1">
      <alignment horizontal="center"/>
    </xf>
    <xf numFmtId="49" fontId="14" fillId="0" borderId="0" xfId="0" applyNumberFormat="1" applyFont="1" applyFill="1" applyBorder="1" applyAlignment="1"/>
    <xf numFmtId="49" fontId="14" fillId="0" borderId="0" xfId="0" applyNumberFormat="1" applyFont="1" applyFill="1" applyBorder="1" applyAlignment="1">
      <alignment horizontal="left"/>
    </xf>
    <xf numFmtId="0" fontId="2" fillId="0" borderId="0" xfId="1" applyFont="1"/>
    <xf numFmtId="164" fontId="5" fillId="0" borderId="0" xfId="1" applyNumberFormat="1" applyFont="1" applyAlignment="1">
      <alignment horizontal="center"/>
    </xf>
    <xf numFmtId="3" fontId="6" fillId="0" borderId="0" xfId="1" applyNumberFormat="1" applyFont="1" applyAlignment="1">
      <alignment horizontal="center"/>
    </xf>
    <xf numFmtId="2" fontId="5" fillId="0" borderId="0" xfId="1" applyNumberFormat="1" applyFont="1" applyAlignment="1">
      <alignment horizontal="center"/>
    </xf>
    <xf numFmtId="164" fontId="7" fillId="0" borderId="0" xfId="1" applyNumberFormat="1" applyFont="1" applyAlignment="1">
      <alignment horizontal="center"/>
    </xf>
    <xf numFmtId="1" fontId="6" fillId="0" borderId="0" xfId="1" applyNumberFormat="1" applyFont="1" applyAlignment="1">
      <alignment horizontal="center"/>
    </xf>
    <xf numFmtId="164" fontId="6" fillId="0" borderId="0" xfId="1" applyNumberFormat="1" applyFont="1" applyAlignment="1">
      <alignment horizontal="center"/>
    </xf>
    <xf numFmtId="0" fontId="16" fillId="0" borderId="0" xfId="0" applyFont="1"/>
    <xf numFmtId="0" fontId="16" fillId="0" borderId="0" xfId="0" applyFont="1" applyBorder="1"/>
    <xf numFmtId="3" fontId="16" fillId="0" borderId="0" xfId="0" applyNumberFormat="1" applyFont="1"/>
    <xf numFmtId="0" fontId="17" fillId="0" borderId="0" xfId="0" applyFont="1"/>
    <xf numFmtId="0" fontId="17" fillId="0" borderId="0" xfId="0" applyFont="1" applyBorder="1"/>
    <xf numFmtId="3" fontId="17" fillId="0" borderId="0" xfId="0" applyNumberFormat="1" applyFont="1"/>
    <xf numFmtId="164" fontId="17" fillId="0" borderId="0" xfId="0" applyNumberFormat="1" applyFont="1"/>
    <xf numFmtId="0" fontId="17" fillId="0" borderId="0" xfId="0" applyFont="1" applyAlignment="1">
      <alignment horizontal="center"/>
    </xf>
    <xf numFmtId="170" fontId="16" fillId="0" borderId="0" xfId="0" applyNumberFormat="1" applyFont="1"/>
    <xf numFmtId="170" fontId="17" fillId="0" borderId="0" xfId="0" applyNumberFormat="1" applyFont="1"/>
    <xf numFmtId="164" fontId="16" fillId="0" borderId="0" xfId="0" applyNumberFormat="1" applyFont="1"/>
    <xf numFmtId="0" fontId="16" fillId="0" borderId="0" xfId="0" applyFont="1" applyAlignment="1">
      <alignment wrapText="1"/>
    </xf>
    <xf numFmtId="0" fontId="18" fillId="0" borderId="0" xfId="0" applyFont="1"/>
    <xf numFmtId="0" fontId="0" fillId="0" borderId="0" xfId="0" applyAlignment="1">
      <alignment wrapText="1"/>
    </xf>
    <xf numFmtId="0" fontId="18" fillId="0" borderId="0" xfId="0" applyFont="1" applyAlignment="1">
      <alignment wrapText="1"/>
    </xf>
    <xf numFmtId="169" fontId="16" fillId="0" borderId="0" xfId="0" applyNumberFormat="1" applyFont="1" applyAlignment="1">
      <alignment wrapText="1"/>
    </xf>
    <xf numFmtId="0" fontId="17" fillId="0" borderId="0" xfId="0" applyFont="1" applyAlignment="1">
      <alignment wrapText="1"/>
    </xf>
    <xf numFmtId="169" fontId="17" fillId="0" borderId="0" xfId="0" applyNumberFormat="1" applyFont="1" applyAlignment="1">
      <alignment wrapText="1"/>
    </xf>
    <xf numFmtId="3" fontId="16" fillId="0" borderId="0" xfId="0" applyNumberFormat="1" applyFont="1" applyAlignment="1">
      <alignment wrapText="1"/>
    </xf>
    <xf numFmtId="170" fontId="16" fillId="0" borderId="0" xfId="0" applyNumberFormat="1" applyFont="1" applyAlignment="1">
      <alignment wrapText="1"/>
    </xf>
    <xf numFmtId="164" fontId="16" fillId="0" borderId="0" xfId="0" applyNumberFormat="1" applyFont="1" applyAlignment="1">
      <alignment wrapText="1"/>
    </xf>
    <xf numFmtId="0" fontId="16" fillId="0" borderId="0" xfId="0" applyFont="1" applyAlignment="1">
      <alignment wrapText="1"/>
    </xf>
    <xf numFmtId="0" fontId="18" fillId="0" borderId="0" xfId="0" applyFont="1" applyAlignment="1">
      <alignment wrapText="1"/>
    </xf>
    <xf numFmtId="169" fontId="16" fillId="0" borderId="0" xfId="0" applyNumberFormat="1" applyFont="1" applyAlignment="1">
      <alignment horizontal="left" wrapText="1"/>
    </xf>
    <xf numFmtId="164" fontId="17" fillId="0" borderId="0" xfId="0" applyNumberFormat="1" applyFont="1" applyAlignment="1">
      <alignment wrapText="1"/>
    </xf>
    <xf numFmtId="3" fontId="17" fillId="0" borderId="0" xfId="0" applyNumberFormat="1" applyFont="1" applyAlignment="1">
      <alignment wrapText="1"/>
    </xf>
    <xf numFmtId="170" fontId="17" fillId="0" borderId="0" xfId="0" applyNumberFormat="1" applyFont="1" applyAlignment="1">
      <alignment wrapText="1"/>
    </xf>
    <xf numFmtId="0" fontId="16" fillId="0" borderId="0" xfId="0" applyFont="1" applyAlignment="1">
      <alignment horizontal="left" wrapText="1"/>
    </xf>
    <xf numFmtId="0" fontId="17" fillId="0" borderId="0" xfId="0" applyFont="1" applyAlignment="1">
      <alignment horizontal="left" wrapText="1"/>
    </xf>
    <xf numFmtId="170" fontId="16" fillId="0" borderId="0" xfId="0" applyNumberFormat="1" applyFont="1" applyAlignment="1">
      <alignment horizontal="left" wrapText="1"/>
    </xf>
    <xf numFmtId="3" fontId="16" fillId="0" borderId="0" xfId="0" applyNumberFormat="1" applyFont="1" applyAlignment="1">
      <alignment horizontal="left" wrapText="1"/>
    </xf>
    <xf numFmtId="170" fontId="17" fillId="0" borderId="0" xfId="0" applyNumberFormat="1" applyFont="1" applyAlignment="1">
      <alignment horizontal="left" wrapText="1"/>
    </xf>
    <xf numFmtId="0" fontId="16" fillId="0" borderId="0" xfId="0" applyFont="1" applyAlignment="1"/>
    <xf numFmtId="0" fontId="20" fillId="0" borderId="0" xfId="1" applyFont="1" applyBorder="1"/>
    <xf numFmtId="0" fontId="16" fillId="0" borderId="0" xfId="0" applyFont="1" applyAlignment="1">
      <alignment horizontal="center"/>
    </xf>
    <xf numFmtId="3" fontId="20" fillId="0" borderId="0" xfId="1" applyNumberFormat="1" applyFont="1" applyBorder="1" applyAlignment="1">
      <alignment horizontal="right"/>
    </xf>
    <xf numFmtId="164" fontId="20" fillId="0" borderId="0" xfId="1" applyNumberFormat="1" applyFont="1" applyBorder="1" applyAlignment="1">
      <alignment horizontal="right"/>
    </xf>
    <xf numFmtId="3" fontId="20" fillId="0" borderId="0" xfId="1" applyNumberFormat="1" applyFont="1" applyFill="1" applyBorder="1" applyAlignment="1">
      <alignment horizontal="right"/>
    </xf>
    <xf numFmtId="164" fontId="20" fillId="0" borderId="0" xfId="1" applyNumberFormat="1" applyFont="1" applyFill="1" applyBorder="1" applyAlignment="1">
      <alignment horizontal="right"/>
    </xf>
    <xf numFmtId="0" fontId="18" fillId="0" borderId="0" xfId="0" applyFont="1" applyAlignment="1">
      <alignment vertical="center"/>
    </xf>
    <xf numFmtId="0" fontId="17" fillId="0" borderId="0" xfId="0" applyFont="1" applyAlignment="1">
      <alignment vertical="center" wrapText="1"/>
    </xf>
    <xf numFmtId="0" fontId="16" fillId="0" borderId="12" xfId="0" applyFont="1" applyBorder="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right" vertical="center" wrapText="1"/>
    </xf>
    <xf numFmtId="0" fontId="16" fillId="0" borderId="11" xfId="0" applyFont="1" applyBorder="1" applyAlignment="1">
      <alignment horizontal="right" vertical="center" wrapText="1"/>
    </xf>
    <xf numFmtId="0" fontId="19" fillId="0" borderId="12" xfId="0" applyFont="1" applyBorder="1" applyAlignment="1">
      <alignment vertical="center" wrapText="1"/>
    </xf>
    <xf numFmtId="0" fontId="16" fillId="0" borderId="0" xfId="0" applyFont="1" applyAlignment="1">
      <alignment vertical="center" wrapText="1"/>
    </xf>
    <xf numFmtId="0" fontId="16" fillId="0" borderId="0" xfId="0" applyFont="1" applyAlignment="1">
      <alignment horizontal="right" vertical="center" wrapText="1"/>
    </xf>
    <xf numFmtId="0" fontId="19"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right" vertical="center" wrapText="1"/>
    </xf>
    <xf numFmtId="0" fontId="16" fillId="0" borderId="12" xfId="0" applyFont="1" applyBorder="1" applyAlignment="1">
      <alignment vertical="center" wrapText="1"/>
    </xf>
    <xf numFmtId="0" fontId="16" fillId="0" borderId="12" xfId="0" applyFont="1" applyBorder="1" applyAlignment="1">
      <alignment horizontal="right" vertical="center" wrapText="1"/>
    </xf>
    <xf numFmtId="0" fontId="16" fillId="0" borderId="11" xfId="0" applyFont="1" applyBorder="1" applyAlignment="1">
      <alignment vertical="center" wrapText="1"/>
    </xf>
    <xf numFmtId="0" fontId="16" fillId="0" borderId="11" xfId="0" applyFont="1" applyBorder="1" applyAlignment="1">
      <alignment horizontal="right" vertical="center" wrapText="1"/>
    </xf>
    <xf numFmtId="0" fontId="16" fillId="0" borderId="0" xfId="0" applyFont="1" applyAlignment="1">
      <alignment vertical="center"/>
    </xf>
    <xf numFmtId="0" fontId="19" fillId="0" borderId="11" xfId="0" applyFont="1" applyBorder="1" applyAlignment="1">
      <alignment vertical="center" wrapText="1"/>
    </xf>
    <xf numFmtId="0" fontId="16" fillId="0" borderId="11" xfId="0" applyFont="1" applyBorder="1" applyAlignment="1">
      <alignment vertical="top" wrapText="1"/>
    </xf>
    <xf numFmtId="0" fontId="16" fillId="0" borderId="11" xfId="0" applyFont="1" applyBorder="1" applyAlignment="1">
      <alignment horizontal="center" vertical="center" wrapText="1"/>
    </xf>
    <xf numFmtId="0" fontId="16" fillId="0" borderId="12" xfId="0" applyFont="1" applyBorder="1" applyAlignment="1">
      <alignment vertical="center" wrapText="1"/>
    </xf>
    <xf numFmtId="0" fontId="16" fillId="0" borderId="0" xfId="0" applyFont="1" applyAlignment="1">
      <alignment vertical="center" wrapText="1"/>
    </xf>
    <xf numFmtId="0" fontId="23" fillId="0" borderId="0" xfId="3" applyFont="1" applyAlignment="1" applyProtection="1"/>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10" fontId="24" fillId="0" borderId="16" xfId="0" applyNumberFormat="1" applyFont="1" applyBorder="1" applyAlignment="1">
      <alignment vertical="center" wrapText="1"/>
    </xf>
    <xf numFmtId="169" fontId="24" fillId="0" borderId="16" xfId="0" applyNumberFormat="1" applyFont="1" applyBorder="1" applyAlignment="1">
      <alignment vertical="center" wrapText="1"/>
    </xf>
    <xf numFmtId="0" fontId="20" fillId="0" borderId="0" xfId="1" applyFont="1" applyFill="1" applyAlignment="1">
      <alignment horizontal="center"/>
    </xf>
    <xf numFmtId="164" fontId="20" fillId="0" borderId="0" xfId="1" applyNumberFormat="1" applyFont="1" applyFill="1" applyAlignment="1">
      <alignment horizontal="center"/>
    </xf>
    <xf numFmtId="164" fontId="26" fillId="0" borderId="0" xfId="1" applyNumberFormat="1" applyFont="1" applyFill="1" applyAlignment="1">
      <alignment horizontal="center"/>
    </xf>
    <xf numFmtId="2" fontId="20" fillId="0" borderId="0" xfId="1" applyNumberFormat="1" applyFont="1" applyFill="1" applyAlignment="1">
      <alignment horizontal="center"/>
    </xf>
    <xf numFmtId="0" fontId="26" fillId="0" borderId="0" xfId="1" applyFont="1" applyFill="1" applyAlignment="1">
      <alignment horizontal="right"/>
    </xf>
    <xf numFmtId="0" fontId="20" fillId="0" borderId="0" xfId="1" applyFont="1" applyFill="1" applyAlignment="1">
      <alignment horizontal="right"/>
    </xf>
    <xf numFmtId="0" fontId="20" fillId="0" borderId="0" xfId="1" applyFont="1" applyFill="1"/>
    <xf numFmtId="0" fontId="20" fillId="0" borderId="0" xfId="1" applyFont="1" applyFill="1" applyAlignment="1">
      <alignment horizontal="left"/>
    </xf>
    <xf numFmtId="0" fontId="26" fillId="0" borderId="0" xfId="1" applyFont="1" applyFill="1"/>
    <xf numFmtId="0" fontId="20" fillId="0" borderId="0" xfId="1" applyFont="1" applyFill="1" applyBorder="1"/>
    <xf numFmtId="0" fontId="20" fillId="0" borderId="0" xfId="0" applyFont="1" applyAlignment="1"/>
    <xf numFmtId="0" fontId="20" fillId="0" borderId="0" xfId="2" applyFont="1" applyFill="1"/>
    <xf numFmtId="0" fontId="26" fillId="0" borderId="0" xfId="1" applyFont="1" applyFill="1" applyAlignment="1">
      <alignment horizontal="center"/>
    </xf>
    <xf numFmtId="0" fontId="26" fillId="0" borderId="0" xfId="1" applyFont="1" applyFill="1" applyAlignment="1">
      <alignment vertical="top" wrapText="1"/>
    </xf>
    <xf numFmtId="0" fontId="20" fillId="0" borderId="0" xfId="0" applyFont="1" applyAlignment="1">
      <alignment wrapText="1"/>
    </xf>
    <xf numFmtId="49" fontId="20" fillId="0" borderId="0" xfId="1" applyNumberFormat="1" applyFont="1" applyFill="1" applyAlignment="1">
      <alignment horizontal="center"/>
    </xf>
    <xf numFmtId="164" fontId="20" fillId="0" borderId="0" xfId="1" applyNumberFormat="1" applyFont="1" applyFill="1"/>
    <xf numFmtId="3" fontId="20" fillId="0" borderId="0" xfId="1" applyNumberFormat="1" applyFont="1" applyFill="1" applyAlignment="1"/>
    <xf numFmtId="3" fontId="20" fillId="0" borderId="0" xfId="1" applyNumberFormat="1" applyFont="1" applyFill="1" applyAlignment="1">
      <alignment horizontal="center"/>
    </xf>
    <xf numFmtId="3" fontId="20" fillId="0" borderId="0" xfId="1" applyNumberFormat="1" applyFont="1" applyFill="1"/>
    <xf numFmtId="1" fontId="20" fillId="0" borderId="0" xfId="1" applyNumberFormat="1" applyFont="1" applyFill="1" applyAlignment="1">
      <alignment horizontal="center"/>
    </xf>
    <xf numFmtId="0" fontId="20" fillId="0" borderId="0" xfId="1" applyFont="1"/>
    <xf numFmtId="3" fontId="20" fillId="0" borderId="0" xfId="1" applyNumberFormat="1" applyFont="1" applyFill="1" applyBorder="1" applyAlignment="1">
      <alignment horizontal="left"/>
    </xf>
    <xf numFmtId="0" fontId="20" fillId="0" borderId="0" xfId="1" applyFont="1" applyFill="1" applyBorder="1" applyAlignment="1">
      <alignment horizontal="left"/>
    </xf>
    <xf numFmtId="164" fontId="26" fillId="0" borderId="0" xfId="1" applyNumberFormat="1" applyFont="1" applyFill="1" applyBorder="1" applyAlignment="1">
      <alignment horizontal="left"/>
    </xf>
    <xf numFmtId="2" fontId="20" fillId="0" borderId="0" xfId="1" applyNumberFormat="1" applyFont="1" applyFill="1" applyBorder="1" applyAlignment="1">
      <alignment horizontal="left"/>
    </xf>
    <xf numFmtId="49" fontId="20" fillId="0" borderId="0" xfId="1" applyNumberFormat="1" applyFont="1" applyFill="1" applyBorder="1" applyAlignment="1">
      <alignment horizontal="center"/>
    </xf>
    <xf numFmtId="0" fontId="26" fillId="0" borderId="0" xfId="1" applyFont="1" applyFill="1" applyBorder="1" applyAlignment="1">
      <alignment horizontal="left"/>
    </xf>
    <xf numFmtId="164" fontId="20" fillId="0" borderId="0" xfId="1" applyNumberFormat="1" applyFont="1" applyFill="1" applyBorder="1" applyAlignment="1">
      <alignment horizontal="left"/>
    </xf>
    <xf numFmtId="3" fontId="20" fillId="0" borderId="0" xfId="1" applyNumberFormat="1" applyFont="1" applyFill="1" applyBorder="1" applyAlignment="1"/>
    <xf numFmtId="0" fontId="26" fillId="0" borderId="0" xfId="1" applyFont="1" applyFill="1" applyBorder="1" applyAlignment="1">
      <alignment horizontal="right"/>
    </xf>
    <xf numFmtId="0" fontId="20" fillId="0" borderId="0" xfId="1" applyFont="1" applyFill="1" applyBorder="1" applyAlignment="1">
      <alignment horizontal="right"/>
    </xf>
    <xf numFmtId="0" fontId="26" fillId="0" borderId="0" xfId="1" applyFont="1" applyFill="1" applyBorder="1" applyAlignment="1">
      <alignment horizontal="center"/>
    </xf>
    <xf numFmtId="1" fontId="20" fillId="0" borderId="0" xfId="1" applyNumberFormat="1" applyFont="1" applyFill="1" applyBorder="1" applyAlignment="1">
      <alignment horizontal="center"/>
    </xf>
    <xf numFmtId="0" fontId="26" fillId="0" borderId="0" xfId="1" applyFont="1" applyFill="1" applyBorder="1" applyAlignment="1">
      <alignment horizontal="center"/>
    </xf>
    <xf numFmtId="1" fontId="26" fillId="0" borderId="0" xfId="1" applyNumberFormat="1" applyFont="1" applyFill="1" applyBorder="1" applyAlignment="1">
      <alignment horizontal="center"/>
    </xf>
    <xf numFmtId="1" fontId="20" fillId="0" borderId="0" xfId="1" applyNumberFormat="1" applyFont="1" applyFill="1" applyAlignment="1">
      <alignment horizontal="left"/>
    </xf>
    <xf numFmtId="0" fontId="20" fillId="0" borderId="9" xfId="1" applyFont="1" applyFill="1" applyBorder="1"/>
    <xf numFmtId="0" fontId="20" fillId="0" borderId="2" xfId="1" applyFont="1" applyFill="1" applyBorder="1" applyAlignment="1">
      <alignment horizontal="left"/>
    </xf>
    <xf numFmtId="0" fontId="26" fillId="0" borderId="3" xfId="1" applyFont="1" applyFill="1" applyBorder="1" applyAlignment="1">
      <alignment horizontal="center"/>
    </xf>
    <xf numFmtId="0" fontId="26" fillId="0" borderId="4" xfId="1" applyFont="1" applyFill="1" applyBorder="1" applyAlignment="1">
      <alignment horizontal="center"/>
    </xf>
    <xf numFmtId="0" fontId="26" fillId="0" borderId="5" xfId="1" applyFont="1" applyFill="1" applyBorder="1" applyAlignment="1">
      <alignment horizontal="center"/>
    </xf>
    <xf numFmtId="164" fontId="20" fillId="0" borderId="3" xfId="1" applyNumberFormat="1" applyFont="1" applyFill="1" applyBorder="1" applyAlignment="1">
      <alignment horizontal="center" wrapText="1"/>
    </xf>
    <xf numFmtId="164" fontId="20" fillId="0" borderId="5" xfId="1" applyNumberFormat="1" applyFont="1" applyFill="1" applyBorder="1" applyAlignment="1">
      <alignment horizontal="center" wrapText="1"/>
    </xf>
    <xf numFmtId="0" fontId="20" fillId="0" borderId="3" xfId="1" applyFont="1" applyFill="1" applyBorder="1" applyAlignment="1">
      <alignment horizontal="center" wrapText="1"/>
    </xf>
    <xf numFmtId="0" fontId="20" fillId="0" borderId="5" xfId="1" applyFont="1" applyFill="1" applyBorder="1" applyAlignment="1">
      <alignment horizontal="center" wrapText="1"/>
    </xf>
    <xf numFmtId="0" fontId="26" fillId="0" borderId="3" xfId="1" applyFont="1" applyFill="1" applyBorder="1" applyAlignment="1">
      <alignment horizontal="center" wrapText="1"/>
    </xf>
    <xf numFmtId="1" fontId="20" fillId="0" borderId="3" xfId="1" applyNumberFormat="1" applyFont="1" applyFill="1" applyBorder="1" applyAlignment="1">
      <alignment horizontal="center" wrapText="1"/>
    </xf>
    <xf numFmtId="1" fontId="20" fillId="0" borderId="5" xfId="1" applyNumberFormat="1" applyFont="1" applyFill="1" applyBorder="1" applyAlignment="1">
      <alignment horizontal="center" wrapText="1"/>
    </xf>
    <xf numFmtId="0" fontId="20" fillId="0" borderId="10" xfId="1" applyFont="1" applyFill="1" applyBorder="1" applyAlignment="1">
      <alignment horizontal="right"/>
    </xf>
    <xf numFmtId="0" fontId="20" fillId="0" borderId="3" xfId="1" applyFont="1" applyFill="1" applyBorder="1" applyAlignment="1">
      <alignment horizontal="right" wrapText="1"/>
    </xf>
    <xf numFmtId="0" fontId="20" fillId="0" borderId="4" xfId="1" applyFont="1" applyFill="1" applyBorder="1" applyAlignment="1">
      <alignment horizontal="right" wrapText="1"/>
    </xf>
    <xf numFmtId="3" fontId="20" fillId="0" borderId="3" xfId="1" applyNumberFormat="1" applyFont="1" applyFill="1" applyBorder="1" applyAlignment="1">
      <alignment horizontal="right" wrapText="1"/>
    </xf>
    <xf numFmtId="3" fontId="20" fillId="0" borderId="4" xfId="1" applyNumberFormat="1" applyFont="1" applyFill="1" applyBorder="1" applyAlignment="1">
      <alignment horizontal="right" wrapText="1"/>
    </xf>
    <xf numFmtId="164" fontId="26" fillId="0" borderId="4" xfId="1" applyNumberFormat="1" applyFont="1" applyFill="1" applyBorder="1" applyAlignment="1">
      <alignment horizontal="right" wrapText="1"/>
    </xf>
    <xf numFmtId="49" fontId="20" fillId="0" borderId="4" xfId="1" quotePrefix="1" applyNumberFormat="1" applyFont="1" applyFill="1" applyBorder="1" applyAlignment="1">
      <alignment horizontal="center" wrapText="1"/>
    </xf>
    <xf numFmtId="0" fontId="26" fillId="0" borderId="4" xfId="1" applyFont="1" applyFill="1" applyBorder="1" applyAlignment="1">
      <alignment horizontal="right" wrapText="1"/>
    </xf>
    <xf numFmtId="49" fontId="20" fillId="0" borderId="5" xfId="1" quotePrefix="1" applyNumberFormat="1" applyFont="1" applyFill="1" applyBorder="1" applyAlignment="1">
      <alignment horizontal="center" wrapText="1"/>
    </xf>
    <xf numFmtId="164" fontId="20" fillId="0" borderId="3" xfId="1" applyNumberFormat="1" applyFont="1" applyFill="1" applyBorder="1" applyAlignment="1">
      <alignment horizontal="right" wrapText="1"/>
    </xf>
    <xf numFmtId="164" fontId="20" fillId="0" borderId="5" xfId="1" applyNumberFormat="1" applyFont="1" applyFill="1" applyBorder="1" applyAlignment="1">
      <alignment horizontal="right" wrapText="1"/>
    </xf>
    <xf numFmtId="0" fontId="20" fillId="0" borderId="5" xfId="1" applyFont="1" applyFill="1" applyBorder="1" applyAlignment="1">
      <alignment horizontal="right" wrapText="1"/>
    </xf>
    <xf numFmtId="164" fontId="20" fillId="0" borderId="4" xfId="1" applyNumberFormat="1" applyFont="1" applyFill="1" applyBorder="1" applyAlignment="1">
      <alignment horizontal="right" wrapText="1"/>
    </xf>
    <xf numFmtId="49" fontId="20" fillId="0" borderId="5" xfId="1" applyNumberFormat="1" applyFont="1" applyFill="1" applyBorder="1" applyAlignment="1">
      <alignment horizontal="center" wrapText="1"/>
    </xf>
    <xf numFmtId="1" fontId="20" fillId="0" borderId="4" xfId="1" applyNumberFormat="1" applyFont="1" applyFill="1" applyBorder="1" applyAlignment="1">
      <alignment horizontal="center" wrapText="1"/>
    </xf>
    <xf numFmtId="1" fontId="20" fillId="0" borderId="5" xfId="1" applyNumberFormat="1" applyFont="1" applyFill="1" applyBorder="1" applyAlignment="1">
      <alignment horizontal="center" wrapText="1"/>
    </xf>
    <xf numFmtId="1" fontId="20" fillId="0" borderId="3" xfId="1" applyNumberFormat="1" applyFont="1" applyFill="1" applyBorder="1" applyAlignment="1">
      <alignment horizontal="right" wrapText="1"/>
    </xf>
    <xf numFmtId="1" fontId="20" fillId="0" borderId="5" xfId="1" applyNumberFormat="1" applyFont="1" applyFill="1" applyBorder="1" applyAlignment="1">
      <alignment horizontal="right" wrapText="1"/>
    </xf>
    <xf numFmtId="0" fontId="20" fillId="0" borderId="2" xfId="1" applyFont="1" applyFill="1" applyBorder="1" applyAlignment="1">
      <alignment horizontal="right"/>
    </xf>
    <xf numFmtId="3" fontId="20" fillId="0" borderId="2" xfId="1" applyNumberFormat="1" applyFont="1" applyFill="1" applyBorder="1" applyAlignment="1">
      <alignment horizontal="right"/>
    </xf>
    <xf numFmtId="164" fontId="26" fillId="0" borderId="0" xfId="1" applyNumberFormat="1" applyFont="1" applyFill="1" applyBorder="1" applyAlignment="1">
      <alignment horizontal="right"/>
    </xf>
    <xf numFmtId="2" fontId="20" fillId="0" borderId="0" xfId="1" applyNumberFormat="1" applyFont="1" applyFill="1" applyBorder="1" applyAlignment="1">
      <alignment horizontal="right"/>
    </xf>
    <xf numFmtId="1" fontId="20" fillId="0" borderId="1" xfId="1" applyNumberFormat="1" applyFont="1" applyFill="1" applyBorder="1" applyAlignment="1">
      <alignment horizontal="center"/>
    </xf>
    <xf numFmtId="164" fontId="20" fillId="0" borderId="2" xfId="1" applyNumberFormat="1" applyFont="1" applyFill="1" applyBorder="1" applyAlignment="1">
      <alignment horizontal="right"/>
    </xf>
    <xf numFmtId="164" fontId="20" fillId="0" borderId="1" xfId="1" applyNumberFormat="1" applyFont="1" applyFill="1" applyBorder="1" applyAlignment="1">
      <alignment horizontal="right"/>
    </xf>
    <xf numFmtId="0" fontId="20" fillId="0" borderId="1" xfId="1" applyFont="1" applyFill="1" applyBorder="1" applyAlignment="1">
      <alignment horizontal="right"/>
    </xf>
    <xf numFmtId="1" fontId="20" fillId="0" borderId="2" xfId="1" applyNumberFormat="1" applyFont="1" applyFill="1" applyBorder="1" applyAlignment="1">
      <alignment horizontal="right"/>
    </xf>
    <xf numFmtId="1" fontId="20" fillId="0" borderId="1" xfId="1" applyNumberFormat="1" applyFont="1" applyFill="1" applyBorder="1" applyAlignment="1">
      <alignment horizontal="right"/>
    </xf>
    <xf numFmtId="0" fontId="26" fillId="0" borderId="9" xfId="1" applyFont="1" applyFill="1" applyBorder="1"/>
    <xf numFmtId="1" fontId="26" fillId="0" borderId="2" xfId="1" applyNumberFormat="1" applyFont="1" applyFill="1" applyBorder="1" applyAlignment="1">
      <alignment horizontal="right"/>
    </xf>
    <xf numFmtId="1" fontId="26" fillId="0" borderId="0" xfId="1" applyNumberFormat="1" applyFont="1" applyFill="1" applyBorder="1" applyAlignment="1">
      <alignment horizontal="right"/>
    </xf>
    <xf numFmtId="2" fontId="26" fillId="0" borderId="0" xfId="1" applyNumberFormat="1" applyFont="1" applyFill="1" applyBorder="1" applyAlignment="1">
      <alignment horizontal="right"/>
    </xf>
    <xf numFmtId="1" fontId="26" fillId="0" borderId="1" xfId="1" applyNumberFormat="1" applyFont="1" applyFill="1" applyBorder="1" applyAlignment="1">
      <alignment horizontal="center"/>
    </xf>
    <xf numFmtId="164" fontId="26" fillId="0" borderId="2" xfId="1" applyNumberFormat="1" applyFont="1" applyFill="1" applyBorder="1" applyAlignment="1">
      <alignment horizontal="right"/>
    </xf>
    <xf numFmtId="164" fontId="26" fillId="0" borderId="1" xfId="1" applyNumberFormat="1" applyFont="1" applyFill="1" applyBorder="1" applyAlignment="1">
      <alignment horizontal="right"/>
    </xf>
    <xf numFmtId="1" fontId="20" fillId="0" borderId="0" xfId="1" applyNumberFormat="1" applyFont="1" applyFill="1" applyBorder="1" applyAlignment="1">
      <alignment horizontal="right"/>
    </xf>
    <xf numFmtId="0" fontId="20" fillId="0" borderId="9" xfId="0" applyFont="1" applyFill="1" applyBorder="1" applyAlignment="1">
      <alignment horizontal="left"/>
    </xf>
    <xf numFmtId="0" fontId="20" fillId="0" borderId="9" xfId="0" applyFont="1" applyFill="1" applyBorder="1"/>
    <xf numFmtId="0" fontId="20" fillId="0" borderId="10" xfId="1" applyFont="1" applyFill="1" applyBorder="1"/>
    <xf numFmtId="3" fontId="20" fillId="0" borderId="3" xfId="1" applyNumberFormat="1" applyFont="1" applyFill="1" applyBorder="1"/>
    <xf numFmtId="3" fontId="20" fillId="0" borderId="4" xfId="1" applyNumberFormat="1" applyFont="1" applyFill="1" applyBorder="1"/>
    <xf numFmtId="164" fontId="20" fillId="0" borderId="4" xfId="1" applyNumberFormat="1" applyFont="1" applyFill="1" applyBorder="1" applyAlignment="1">
      <alignment horizontal="right"/>
    </xf>
    <xf numFmtId="3" fontId="20" fillId="0" borderId="3" xfId="1" applyNumberFormat="1" applyFont="1" applyFill="1" applyBorder="1" applyAlignment="1">
      <alignment horizontal="right"/>
    </xf>
    <xf numFmtId="3" fontId="20" fillId="0" borderId="4" xfId="1" applyNumberFormat="1" applyFont="1" applyFill="1" applyBorder="1" applyAlignment="1">
      <alignment horizontal="right"/>
    </xf>
    <xf numFmtId="164" fontId="26" fillId="0" borderId="4" xfId="1" applyNumberFormat="1" applyFont="1" applyFill="1" applyBorder="1" applyAlignment="1">
      <alignment horizontal="right"/>
    </xf>
    <xf numFmtId="2" fontId="20" fillId="0" borderId="4" xfId="1" applyNumberFormat="1" applyFont="1" applyFill="1" applyBorder="1" applyAlignment="1">
      <alignment horizontal="right"/>
    </xf>
    <xf numFmtId="1" fontId="20" fillId="0" borderId="4" xfId="1" applyNumberFormat="1" applyFont="1" applyFill="1" applyBorder="1" applyAlignment="1">
      <alignment horizontal="center"/>
    </xf>
    <xf numFmtId="1" fontId="20" fillId="0" borderId="5" xfId="1" applyNumberFormat="1" applyFont="1" applyFill="1" applyBorder="1" applyAlignment="1">
      <alignment horizontal="center"/>
    </xf>
    <xf numFmtId="164" fontId="20" fillId="0" borderId="3" xfId="1" applyNumberFormat="1" applyFont="1" applyFill="1" applyBorder="1"/>
    <xf numFmtId="164" fontId="20" fillId="0" borderId="5" xfId="1" applyNumberFormat="1" applyFont="1" applyFill="1" applyBorder="1"/>
    <xf numFmtId="164" fontId="20" fillId="0" borderId="3" xfId="1" applyNumberFormat="1" applyFont="1" applyFill="1" applyBorder="1" applyAlignment="1">
      <alignment horizontal="right"/>
    </xf>
    <xf numFmtId="164" fontId="20" fillId="0" borderId="5" xfId="1" applyNumberFormat="1" applyFont="1" applyFill="1" applyBorder="1" applyAlignment="1">
      <alignment horizontal="right"/>
    </xf>
    <xf numFmtId="3" fontId="20" fillId="0" borderId="0" xfId="1" applyNumberFormat="1" applyFont="1" applyFill="1" applyBorder="1"/>
    <xf numFmtId="164" fontId="20" fillId="0" borderId="0" xfId="1" applyNumberFormat="1" applyFont="1" applyFill="1" applyBorder="1" applyAlignment="1">
      <alignment horizontal="center"/>
    </xf>
    <xf numFmtId="3" fontId="20" fillId="0" borderId="0" xfId="1" applyNumberFormat="1" applyFont="1" applyFill="1" applyBorder="1" applyAlignment="1">
      <alignment horizontal="center"/>
    </xf>
    <xf numFmtId="164" fontId="26" fillId="0" borderId="0" xfId="1" applyNumberFormat="1" applyFont="1" applyFill="1" applyBorder="1" applyAlignment="1">
      <alignment horizontal="center"/>
    </xf>
    <xf numFmtId="2" fontId="20" fillId="0" borderId="0" xfId="1" applyNumberFormat="1" applyFont="1" applyFill="1" applyBorder="1" applyAlignment="1">
      <alignment horizontal="center"/>
    </xf>
    <xf numFmtId="1" fontId="20" fillId="0" borderId="0" xfId="1" applyNumberFormat="1" applyFont="1" applyFill="1" applyBorder="1" applyAlignment="1">
      <alignment horizontal="left"/>
    </xf>
    <xf numFmtId="49" fontId="20" fillId="0" borderId="0" xfId="0" applyNumberFormat="1" applyFont="1" applyFill="1" applyBorder="1" applyAlignment="1"/>
    <xf numFmtId="0" fontId="20" fillId="0" borderId="0" xfId="0" applyFont="1" applyAlignment="1"/>
    <xf numFmtId="49" fontId="20" fillId="0" borderId="0" xfId="0" applyNumberFormat="1" applyFont="1" applyFill="1" applyBorder="1" applyAlignment="1"/>
    <xf numFmtId="0" fontId="20" fillId="0" borderId="0" xfId="2" applyFont="1" applyFill="1" applyBorder="1"/>
    <xf numFmtId="164" fontId="26" fillId="0" borderId="0" xfId="2" applyNumberFormat="1" applyFont="1" applyFill="1" applyBorder="1" applyAlignment="1">
      <alignment horizontal="right"/>
    </xf>
    <xf numFmtId="2" fontId="20" fillId="0" borderId="0" xfId="2" applyNumberFormat="1" applyFont="1" applyFill="1" applyBorder="1" applyAlignment="1">
      <alignment horizontal="right"/>
    </xf>
    <xf numFmtId="1" fontId="20" fillId="0" borderId="0" xfId="2" applyNumberFormat="1" applyFont="1" applyFill="1" applyBorder="1" applyAlignment="1">
      <alignment horizontal="center"/>
    </xf>
    <xf numFmtId="164" fontId="20" fillId="0" borderId="0" xfId="2" applyNumberFormat="1" applyFont="1" applyFill="1" applyBorder="1" applyAlignment="1">
      <alignment horizontal="right"/>
    </xf>
    <xf numFmtId="3" fontId="20" fillId="0" borderId="0" xfId="2" applyNumberFormat="1" applyFont="1" applyFill="1" applyBorder="1" applyAlignment="1">
      <alignment horizontal="right"/>
    </xf>
    <xf numFmtId="0" fontId="20" fillId="0" borderId="0" xfId="1" quotePrefix="1" applyFont="1" applyFill="1" applyBorder="1" applyAlignment="1"/>
    <xf numFmtId="49" fontId="27" fillId="0" borderId="0" xfId="3" applyNumberFormat="1" applyFont="1" applyFill="1" applyBorder="1" applyAlignment="1" applyProtection="1">
      <alignment wrapText="1"/>
    </xf>
    <xf numFmtId="0" fontId="27" fillId="0" borderId="0" xfId="3" applyFont="1" applyAlignment="1" applyProtection="1">
      <alignment wrapText="1"/>
    </xf>
    <xf numFmtId="0" fontId="26" fillId="0" borderId="0" xfId="4" applyFont="1" applyFill="1" applyAlignment="1">
      <alignment horizontal="right"/>
    </xf>
    <xf numFmtId="0" fontId="20" fillId="0" borderId="0" xfId="4" applyFont="1" applyFill="1" applyAlignment="1">
      <alignment horizontal="right"/>
    </xf>
    <xf numFmtId="0" fontId="20" fillId="0" borderId="0" xfId="4" applyFont="1" applyFill="1" applyAlignment="1">
      <alignment horizontal="center"/>
    </xf>
    <xf numFmtId="0" fontId="20" fillId="0" borderId="0" xfId="4" applyFont="1" applyFill="1"/>
    <xf numFmtId="49" fontId="20" fillId="0" borderId="0" xfId="0" applyNumberFormat="1" applyFont="1" applyFill="1" applyBorder="1" applyAlignment="1">
      <alignment horizontal="left"/>
    </xf>
    <xf numFmtId="0" fontId="20" fillId="0" borderId="0" xfId="1" applyFont="1" applyFill="1" applyBorder="1" applyAlignment="1">
      <alignment horizontal="center"/>
    </xf>
    <xf numFmtId="0" fontId="26" fillId="0" borderId="0" xfId="1" applyFont="1"/>
    <xf numFmtId="3" fontId="20" fillId="0" borderId="0" xfId="1" applyNumberFormat="1" applyFont="1"/>
    <xf numFmtId="164" fontId="28" fillId="0" borderId="0" xfId="1" applyNumberFormat="1" applyFont="1" applyAlignment="1">
      <alignment horizontal="center"/>
    </xf>
    <xf numFmtId="3" fontId="20" fillId="0" borderId="0" xfId="1" applyNumberFormat="1" applyFont="1" applyAlignment="1">
      <alignment horizontal="center"/>
    </xf>
    <xf numFmtId="2" fontId="28" fillId="0" borderId="0" xfId="1" applyNumberFormat="1" applyFont="1" applyAlignment="1">
      <alignment horizontal="center"/>
    </xf>
    <xf numFmtId="49" fontId="20" fillId="0" borderId="0" xfId="1" applyNumberFormat="1" applyFont="1" applyAlignment="1">
      <alignment horizontal="center"/>
    </xf>
    <xf numFmtId="164" fontId="29" fillId="0" borderId="0" xfId="1" applyNumberFormat="1" applyFont="1" applyAlignment="1">
      <alignment horizontal="center"/>
    </xf>
    <xf numFmtId="164" fontId="28" fillId="0" borderId="0" xfId="1" applyNumberFormat="1" applyFont="1"/>
    <xf numFmtId="3" fontId="20" fillId="0" borderId="0" xfId="1" applyNumberFormat="1" applyFont="1" applyAlignment="1"/>
    <xf numFmtId="0" fontId="28" fillId="0" borderId="0" xfId="1" applyFont="1" applyAlignment="1">
      <alignment horizontal="center"/>
    </xf>
    <xf numFmtId="164" fontId="20" fillId="0" borderId="0" xfId="1" applyNumberFormat="1" applyFont="1"/>
    <xf numFmtId="1" fontId="20" fillId="0" borderId="0" xfId="1" applyNumberFormat="1" applyFont="1" applyAlignment="1">
      <alignment horizontal="center"/>
    </xf>
    <xf numFmtId="0" fontId="20" fillId="0" borderId="0" xfId="1" applyFont="1" applyAlignment="1">
      <alignment horizontal="center"/>
    </xf>
    <xf numFmtId="3" fontId="20" fillId="0" borderId="0" xfId="1" applyNumberFormat="1" applyFont="1" applyAlignment="1">
      <alignment horizontal="left"/>
    </xf>
    <xf numFmtId="164" fontId="28" fillId="0" borderId="0" xfId="1" applyNumberFormat="1" applyFont="1" applyAlignment="1">
      <alignment horizontal="left"/>
    </xf>
    <xf numFmtId="3" fontId="20" fillId="0" borderId="0" xfId="1" applyNumberFormat="1" applyFont="1" applyBorder="1" applyAlignment="1">
      <alignment horizontal="left"/>
    </xf>
    <xf numFmtId="164" fontId="28" fillId="0" borderId="0" xfId="1" applyNumberFormat="1" applyFont="1" applyBorder="1" applyAlignment="1">
      <alignment horizontal="left"/>
    </xf>
    <xf numFmtId="2" fontId="28" fillId="0" borderId="0" xfId="1" applyNumberFormat="1" applyFont="1" applyBorder="1" applyAlignment="1">
      <alignment horizontal="left"/>
    </xf>
    <xf numFmtId="49" fontId="20" fillId="0" borderId="0" xfId="1" applyNumberFormat="1" applyFont="1" applyBorder="1" applyAlignment="1">
      <alignment horizontal="center"/>
    </xf>
    <xf numFmtId="164" fontId="29" fillId="0" borderId="0" xfId="1" applyNumberFormat="1" applyFont="1" applyBorder="1" applyAlignment="1">
      <alignment horizontal="left"/>
    </xf>
    <xf numFmtId="0" fontId="20" fillId="0" borderId="0" xfId="1" applyFont="1" applyBorder="1" applyAlignment="1">
      <alignment horizontal="left"/>
    </xf>
    <xf numFmtId="3" fontId="20" fillId="0" borderId="0" xfId="1" applyNumberFormat="1" applyFont="1" applyBorder="1" applyAlignment="1"/>
    <xf numFmtId="0" fontId="28" fillId="0" borderId="0" xfId="1" applyFont="1" applyBorder="1" applyAlignment="1">
      <alignment horizontal="left"/>
    </xf>
    <xf numFmtId="164" fontId="20" fillId="0" borderId="0" xfId="1" applyNumberFormat="1" applyFont="1" applyBorder="1" applyAlignment="1">
      <alignment horizontal="left"/>
    </xf>
    <xf numFmtId="0" fontId="26" fillId="0" borderId="0" xfId="1" applyFont="1" applyBorder="1" applyAlignment="1">
      <alignment horizontal="center"/>
    </xf>
    <xf numFmtId="1" fontId="20" fillId="0" borderId="0" xfId="1" applyNumberFormat="1" applyFont="1" applyBorder="1" applyAlignment="1">
      <alignment horizontal="center"/>
    </xf>
    <xf numFmtId="164" fontId="29" fillId="0" borderId="0" xfId="1" applyNumberFormat="1" applyFont="1" applyBorder="1" applyAlignment="1">
      <alignment horizontal="center"/>
    </xf>
    <xf numFmtId="0" fontId="26" fillId="0" borderId="0" xfId="1" applyFont="1" applyBorder="1" applyAlignment="1">
      <alignment horizontal="center"/>
    </xf>
    <xf numFmtId="0" fontId="20" fillId="0" borderId="0" xfId="1" applyFont="1" applyAlignment="1">
      <alignment horizontal="left"/>
    </xf>
    <xf numFmtId="0" fontId="20" fillId="0" borderId="1" xfId="1" applyFont="1" applyBorder="1"/>
    <xf numFmtId="3" fontId="20" fillId="0" borderId="2" xfId="1" applyNumberFormat="1" applyFont="1" applyBorder="1" applyAlignment="1">
      <alignment horizontal="left"/>
    </xf>
    <xf numFmtId="0" fontId="26" fillId="0" borderId="3" xfId="1" applyFont="1" applyBorder="1" applyAlignment="1">
      <alignment horizontal="center"/>
    </xf>
    <xf numFmtId="0" fontId="26" fillId="0" borderId="4" xfId="1" applyFont="1" applyBorder="1" applyAlignment="1">
      <alignment horizontal="center"/>
    </xf>
    <xf numFmtId="0" fontId="26" fillId="0" borderId="5" xfId="1" applyFont="1" applyBorder="1" applyAlignment="1">
      <alignment horizontal="center"/>
    </xf>
    <xf numFmtId="164" fontId="20" fillId="0" borderId="3" xfId="1" applyNumberFormat="1" applyFont="1" applyBorder="1" applyAlignment="1">
      <alignment horizontal="center" wrapText="1"/>
    </xf>
    <xf numFmtId="164" fontId="20" fillId="0" borderId="4" xfId="1" applyNumberFormat="1" applyFont="1" applyBorder="1" applyAlignment="1">
      <alignment horizontal="center" wrapText="1"/>
    </xf>
    <xf numFmtId="0" fontId="20" fillId="0" borderId="3" xfId="1" applyFont="1" applyBorder="1" applyAlignment="1">
      <alignment horizontal="center" wrapText="1"/>
    </xf>
    <xf numFmtId="0" fontId="20" fillId="0" borderId="5" xfId="1" applyFont="1" applyBorder="1" applyAlignment="1">
      <alignment horizontal="center" wrapText="1"/>
    </xf>
    <xf numFmtId="3" fontId="20" fillId="0" borderId="2" xfId="1" applyNumberFormat="1" applyFont="1" applyBorder="1" applyAlignment="1">
      <alignment horizontal="center" wrapText="1"/>
    </xf>
    <xf numFmtId="3" fontId="20" fillId="0" borderId="0" xfId="1" applyNumberFormat="1" applyFont="1" applyBorder="1" applyAlignment="1">
      <alignment horizontal="center" wrapText="1"/>
    </xf>
    <xf numFmtId="164" fontId="28" fillId="0" borderId="0" xfId="1" applyNumberFormat="1" applyFont="1" applyBorder="1" applyAlignment="1">
      <alignment horizontal="center" wrapText="1"/>
    </xf>
    <xf numFmtId="164" fontId="29" fillId="0" borderId="0" xfId="1" applyNumberFormat="1" applyFont="1" applyBorder="1" applyAlignment="1">
      <alignment horizontal="center" wrapText="1"/>
    </xf>
    <xf numFmtId="0" fontId="28" fillId="0" borderId="0" xfId="1" applyFont="1" applyBorder="1" applyAlignment="1">
      <alignment horizontal="center" wrapText="1"/>
    </xf>
    <xf numFmtId="49" fontId="28" fillId="0" borderId="0" xfId="1" applyNumberFormat="1" applyFont="1" applyBorder="1" applyAlignment="1">
      <alignment horizontal="center" wrapText="1"/>
    </xf>
    <xf numFmtId="164" fontId="28" fillId="0" borderId="2" xfId="1" applyNumberFormat="1" applyFont="1" applyBorder="1" applyAlignment="1">
      <alignment horizontal="center" wrapText="1"/>
    </xf>
    <xf numFmtId="0" fontId="20" fillId="0" borderId="0" xfId="1" applyFont="1" applyBorder="1" applyAlignment="1">
      <alignment horizontal="center" wrapText="1"/>
    </xf>
    <xf numFmtId="0" fontId="20" fillId="0" borderId="1" xfId="1" applyFont="1" applyBorder="1" applyAlignment="1">
      <alignment horizontal="center" wrapText="1"/>
    </xf>
    <xf numFmtId="49" fontId="20" fillId="0" borderId="0" xfId="1" applyNumberFormat="1" applyFont="1" applyBorder="1" applyAlignment="1">
      <alignment horizontal="center" wrapText="1"/>
    </xf>
    <xf numFmtId="49" fontId="20" fillId="0" borderId="1" xfId="1" applyNumberFormat="1" applyFont="1" applyBorder="1" applyAlignment="1">
      <alignment horizontal="center" wrapText="1"/>
    </xf>
    <xf numFmtId="1" fontId="20" fillId="0" borderId="0" xfId="1" applyNumberFormat="1" applyFont="1" applyBorder="1" applyAlignment="1">
      <alignment horizontal="center" wrapText="1"/>
    </xf>
    <xf numFmtId="164" fontId="20" fillId="0" borderId="2" xfId="1" applyNumberFormat="1" applyFont="1" applyBorder="1" applyAlignment="1">
      <alignment horizontal="center" wrapText="1"/>
    </xf>
    <xf numFmtId="164" fontId="20" fillId="0" borderId="0" xfId="1" applyNumberFormat="1" applyFont="1" applyBorder="1" applyAlignment="1">
      <alignment horizontal="center" wrapText="1"/>
    </xf>
    <xf numFmtId="0" fontId="20" fillId="0" borderId="6" xfId="1" applyFont="1" applyBorder="1"/>
    <xf numFmtId="3" fontId="20" fillId="0" borderId="7" xfId="1" applyNumberFormat="1" applyFont="1" applyBorder="1"/>
    <xf numFmtId="3" fontId="20" fillId="0" borderId="8" xfId="1" applyNumberFormat="1" applyFont="1" applyBorder="1"/>
    <xf numFmtId="164" fontId="20" fillId="0" borderId="8" xfId="1" applyNumberFormat="1" applyFont="1" applyBorder="1" applyAlignment="1">
      <alignment horizontal="center"/>
    </xf>
    <xf numFmtId="3" fontId="20" fillId="0" borderId="8" xfId="1" applyNumberFormat="1" applyFont="1" applyBorder="1" applyAlignment="1">
      <alignment horizontal="center"/>
    </xf>
    <xf numFmtId="2" fontId="20" fillId="0" borderId="8" xfId="1" applyNumberFormat="1" applyFont="1" applyBorder="1" applyAlignment="1">
      <alignment horizontal="center"/>
    </xf>
    <xf numFmtId="49" fontId="20" fillId="0" borderId="8" xfId="1" applyNumberFormat="1" applyFont="1" applyBorder="1" applyAlignment="1">
      <alignment horizontal="center"/>
    </xf>
    <xf numFmtId="164" fontId="26" fillId="0" borderId="8" xfId="1" applyNumberFormat="1" applyFont="1" applyBorder="1" applyAlignment="1">
      <alignment horizontal="center"/>
    </xf>
    <xf numFmtId="164" fontId="20" fillId="0" borderId="7" xfId="1" applyNumberFormat="1" applyFont="1" applyBorder="1" applyAlignment="1">
      <alignment horizontal="center"/>
    </xf>
    <xf numFmtId="0" fontId="20" fillId="0" borderId="8" xfId="1" applyFont="1" applyBorder="1"/>
    <xf numFmtId="3" fontId="20" fillId="0" borderId="8" xfId="1" applyNumberFormat="1" applyFont="1" applyBorder="1" applyAlignment="1"/>
    <xf numFmtId="0" fontId="28" fillId="0" borderId="8" xfId="1" applyFont="1" applyBorder="1" applyAlignment="1">
      <alignment horizontal="center"/>
    </xf>
    <xf numFmtId="49" fontId="20" fillId="0" borderId="6" xfId="1" applyNumberFormat="1" applyFont="1" applyBorder="1" applyAlignment="1">
      <alignment horizontal="center"/>
    </xf>
    <xf numFmtId="1" fontId="20" fillId="0" borderId="8" xfId="1" applyNumberFormat="1" applyFont="1" applyBorder="1" applyAlignment="1">
      <alignment horizontal="center"/>
    </xf>
    <xf numFmtId="0" fontId="20" fillId="0" borderId="8" xfId="1" applyFont="1" applyBorder="1" applyAlignment="1">
      <alignment horizontal="center"/>
    </xf>
    <xf numFmtId="0" fontId="20" fillId="0" borderId="6" xfId="1" applyFont="1" applyBorder="1" applyAlignment="1">
      <alignment horizontal="center"/>
    </xf>
    <xf numFmtId="3" fontId="20" fillId="0" borderId="2" xfId="1" applyNumberFormat="1" applyFont="1" applyBorder="1" applyAlignment="1">
      <alignment horizontal="right"/>
    </xf>
    <xf numFmtId="164" fontId="28" fillId="0" borderId="0" xfId="1" applyNumberFormat="1" applyFont="1" applyBorder="1" applyAlignment="1">
      <alignment horizontal="right"/>
    </xf>
    <xf numFmtId="2" fontId="28" fillId="0" borderId="0" xfId="1" applyNumberFormat="1" applyFont="1" applyBorder="1" applyAlignment="1">
      <alignment horizontal="right"/>
    </xf>
    <xf numFmtId="164" fontId="29" fillId="0" borderId="0" xfId="1" applyNumberFormat="1" applyFont="1" applyBorder="1" applyAlignment="1">
      <alignment horizontal="right"/>
    </xf>
    <xf numFmtId="164" fontId="28" fillId="0" borderId="2" xfId="1" applyNumberFormat="1" applyFont="1" applyBorder="1" applyAlignment="1">
      <alignment horizontal="right"/>
    </xf>
    <xf numFmtId="0" fontId="20" fillId="0" borderId="0" xfId="1" applyFont="1" applyBorder="1" applyAlignment="1">
      <alignment horizontal="right"/>
    </xf>
    <xf numFmtId="0" fontId="20" fillId="0" borderId="1" xfId="1" applyFont="1" applyBorder="1" applyAlignment="1">
      <alignment horizontal="right"/>
    </xf>
    <xf numFmtId="0" fontId="28" fillId="0" borderId="0" xfId="1" applyFont="1" applyBorder="1" applyAlignment="1">
      <alignment horizontal="right"/>
    </xf>
    <xf numFmtId="49" fontId="20" fillId="0" borderId="1" xfId="1" applyNumberFormat="1" applyFont="1" applyBorder="1" applyAlignment="1">
      <alignment horizontal="center"/>
    </xf>
    <xf numFmtId="0" fontId="26" fillId="0" borderId="1" xfId="1" applyFont="1" applyBorder="1"/>
    <xf numFmtId="3" fontId="26" fillId="0" borderId="2" xfId="1" applyNumberFormat="1" applyFont="1" applyBorder="1" applyAlignment="1">
      <alignment horizontal="right"/>
    </xf>
    <xf numFmtId="3" fontId="26" fillId="0" borderId="0" xfId="1" applyNumberFormat="1" applyFont="1" applyBorder="1" applyAlignment="1">
      <alignment horizontal="right"/>
    </xf>
    <xf numFmtId="164" fontId="30" fillId="0" borderId="0" xfId="1" applyNumberFormat="1" applyFont="1" applyBorder="1" applyAlignment="1">
      <alignment horizontal="right"/>
    </xf>
    <xf numFmtId="2" fontId="30" fillId="0" borderId="0" xfId="1" applyNumberFormat="1" applyFont="1" applyBorder="1" applyAlignment="1">
      <alignment horizontal="right"/>
    </xf>
    <xf numFmtId="49" fontId="31" fillId="0" borderId="0" xfId="1" applyNumberFormat="1" applyFont="1" applyBorder="1" applyAlignment="1">
      <alignment horizontal="center"/>
    </xf>
    <xf numFmtId="164" fontId="30" fillId="0" borderId="2" xfId="1" applyNumberFormat="1" applyFont="1" applyBorder="1" applyAlignment="1">
      <alignment horizontal="right"/>
    </xf>
    <xf numFmtId="1" fontId="31" fillId="0" borderId="0" xfId="1" applyNumberFormat="1" applyFont="1" applyBorder="1" applyAlignment="1">
      <alignment horizontal="right"/>
    </xf>
    <xf numFmtId="1" fontId="31" fillId="0" borderId="1" xfId="1" applyNumberFormat="1" applyFont="1" applyBorder="1" applyAlignment="1">
      <alignment horizontal="right"/>
    </xf>
    <xf numFmtId="1" fontId="30" fillId="0" borderId="0" xfId="1" applyNumberFormat="1" applyFont="1" applyBorder="1" applyAlignment="1">
      <alignment horizontal="right"/>
    </xf>
    <xf numFmtId="49" fontId="26" fillId="0" borderId="1" xfId="1" applyNumberFormat="1" applyFont="1" applyBorder="1" applyAlignment="1">
      <alignment horizontal="center"/>
    </xf>
    <xf numFmtId="1" fontId="31" fillId="0" borderId="0" xfId="1" applyNumberFormat="1" applyFont="1" applyBorder="1" applyAlignment="1">
      <alignment horizontal="center"/>
    </xf>
    <xf numFmtId="1" fontId="26" fillId="0" borderId="0" xfId="1" applyNumberFormat="1" applyFont="1" applyBorder="1" applyAlignment="1">
      <alignment horizontal="center"/>
    </xf>
    <xf numFmtId="3" fontId="32" fillId="0" borderId="2" xfId="1" applyNumberFormat="1" applyFont="1" applyBorder="1" applyAlignment="1">
      <alignment horizontal="right"/>
    </xf>
    <xf numFmtId="3" fontId="32" fillId="0" borderId="0" xfId="1" applyNumberFormat="1" applyFont="1" applyBorder="1" applyAlignment="1">
      <alignment horizontal="right"/>
    </xf>
    <xf numFmtId="164" fontId="33" fillId="0" borderId="0" xfId="1" applyNumberFormat="1" applyFont="1" applyBorder="1" applyAlignment="1">
      <alignment horizontal="right"/>
    </xf>
    <xf numFmtId="2" fontId="33" fillId="0" borderId="0" xfId="1" applyNumberFormat="1" applyFont="1" applyBorder="1" applyAlignment="1">
      <alignment horizontal="right"/>
    </xf>
    <xf numFmtId="49" fontId="32" fillId="0" borderId="0" xfId="1" applyNumberFormat="1" applyFont="1" applyBorder="1" applyAlignment="1">
      <alignment horizontal="center"/>
    </xf>
    <xf numFmtId="164" fontId="33" fillId="0" borderId="2" xfId="1" applyNumberFormat="1" applyFont="1" applyBorder="1" applyAlignment="1">
      <alignment horizontal="right"/>
    </xf>
    <xf numFmtId="1" fontId="32" fillId="0" borderId="0" xfId="1" applyNumberFormat="1" applyFont="1" applyBorder="1" applyAlignment="1">
      <alignment horizontal="right"/>
    </xf>
    <xf numFmtId="1" fontId="32" fillId="0" borderId="1" xfId="1" applyNumberFormat="1" applyFont="1" applyBorder="1" applyAlignment="1">
      <alignment horizontal="right"/>
    </xf>
    <xf numFmtId="49" fontId="32" fillId="0" borderId="1" xfId="1" applyNumberFormat="1" applyFont="1" applyBorder="1" applyAlignment="1">
      <alignment horizontal="center"/>
    </xf>
    <xf numFmtId="1" fontId="32" fillId="0" borderId="0" xfId="1" applyNumberFormat="1" applyFont="1" applyBorder="1" applyAlignment="1">
      <alignment horizontal="center"/>
    </xf>
    <xf numFmtId="2" fontId="29" fillId="0" borderId="0" xfId="1" applyNumberFormat="1" applyFont="1" applyBorder="1" applyAlignment="1">
      <alignment horizontal="right"/>
    </xf>
    <xf numFmtId="49" fontId="26" fillId="0" borderId="0" xfId="1" applyNumberFormat="1" applyFont="1" applyBorder="1" applyAlignment="1">
      <alignment horizontal="center"/>
    </xf>
    <xf numFmtId="164" fontId="29" fillId="0" borderId="2" xfId="1" applyNumberFormat="1" applyFont="1" applyBorder="1" applyAlignment="1">
      <alignment horizontal="right"/>
    </xf>
    <xf numFmtId="1" fontId="26" fillId="0" borderId="0" xfId="1" applyNumberFormat="1" applyFont="1" applyBorder="1" applyAlignment="1">
      <alignment horizontal="right"/>
    </xf>
    <xf numFmtId="1" fontId="26" fillId="0" borderId="1" xfId="1" applyNumberFormat="1" applyFont="1" applyBorder="1" applyAlignment="1">
      <alignment horizontal="right"/>
    </xf>
    <xf numFmtId="164" fontId="20" fillId="0" borderId="1" xfId="1" applyNumberFormat="1" applyFont="1" applyBorder="1" applyAlignment="1">
      <alignment horizontal="right"/>
    </xf>
    <xf numFmtId="0" fontId="20" fillId="0" borderId="1" xfId="0" applyFont="1" applyBorder="1" applyAlignment="1">
      <alignment horizontal="left"/>
    </xf>
    <xf numFmtId="164" fontId="34" fillId="0" borderId="0" xfId="1" applyNumberFormat="1" applyFont="1" applyBorder="1" applyAlignment="1">
      <alignment horizontal="right"/>
    </xf>
    <xf numFmtId="2" fontId="35" fillId="0" borderId="0" xfId="1" applyNumberFormat="1" applyFont="1" applyBorder="1" applyAlignment="1">
      <alignment horizontal="right"/>
    </xf>
    <xf numFmtId="49" fontId="36" fillId="0" borderId="0" xfId="1" applyNumberFormat="1" applyFont="1" applyBorder="1" applyAlignment="1">
      <alignment horizontal="center"/>
    </xf>
    <xf numFmtId="164" fontId="35" fillId="0" borderId="2" xfId="1" applyNumberFormat="1" applyFont="1" applyBorder="1" applyAlignment="1">
      <alignment horizontal="right"/>
    </xf>
    <xf numFmtId="164" fontId="35" fillId="0" borderId="0" xfId="1" applyNumberFormat="1" applyFont="1" applyBorder="1" applyAlignment="1">
      <alignment horizontal="right"/>
    </xf>
    <xf numFmtId="164" fontId="36" fillId="0" borderId="0" xfId="1" applyNumberFormat="1" applyFont="1" applyBorder="1" applyAlignment="1">
      <alignment horizontal="right"/>
    </xf>
    <xf numFmtId="164" fontId="26" fillId="0" borderId="0" xfId="1" applyNumberFormat="1" applyFont="1" applyBorder="1" applyAlignment="1">
      <alignment horizontal="right"/>
    </xf>
    <xf numFmtId="164" fontId="26" fillId="0" borderId="1" xfId="1" applyNumberFormat="1" applyFont="1" applyBorder="1" applyAlignment="1">
      <alignment horizontal="right"/>
    </xf>
    <xf numFmtId="49" fontId="33" fillId="0" borderId="0" xfId="1" applyNumberFormat="1" applyFont="1" applyBorder="1" applyAlignment="1">
      <alignment horizontal="center"/>
    </xf>
    <xf numFmtId="49" fontId="35" fillId="0" borderId="0" xfId="1" applyNumberFormat="1" applyFont="1" applyBorder="1" applyAlignment="1">
      <alignment horizontal="center"/>
    </xf>
    <xf numFmtId="164" fontId="28" fillId="0" borderId="1" xfId="1" applyNumberFormat="1" applyFont="1" applyBorder="1" applyAlignment="1">
      <alignment horizontal="right"/>
    </xf>
    <xf numFmtId="3" fontId="28" fillId="0" borderId="2" xfId="1" applyNumberFormat="1" applyFont="1" applyBorder="1" applyAlignment="1">
      <alignment horizontal="right"/>
    </xf>
    <xf numFmtId="3" fontId="28" fillId="0" borderId="0" xfId="1" applyNumberFormat="1" applyFont="1" applyBorder="1" applyAlignment="1">
      <alignment horizontal="right"/>
    </xf>
  </cellXfs>
  <cellStyles count="5">
    <cellStyle name="Hyperlink" xfId="3" builtinId="8"/>
    <cellStyle name="Normal" xfId="0" builtinId="0"/>
    <cellStyle name="Normal_PI_table_draft (2)" xfId="1"/>
    <cellStyle name="Normal_PI_table_draft2" xfId="4"/>
    <cellStyle name="Normal_table3 a b c"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esa.ac.uk/index.php?option=com_content&amp;task=view&amp;id=2060&amp;Itemid=14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ft.com/cms/s/0/8da6c68c-5e64-11e1-8c87-00144feabdc0.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ffa.org.uk/access-agreemen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hesa.ac.uk/pis/no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tabSelected="1" workbookViewId="0">
      <pane xSplit="1" ySplit="5" topLeftCell="L6" activePane="bottomRight" state="frozen"/>
      <selection pane="topRight" activeCell="B1" sqref="B1"/>
      <selection pane="bottomLeft" activeCell="A4" sqref="A4"/>
      <selection pane="bottomRight" activeCell="M34" sqref="M34"/>
    </sheetView>
  </sheetViews>
  <sheetFormatPr defaultRowHeight="12.75" x14ac:dyDescent="0.2"/>
  <cols>
    <col min="1" max="1" width="35.77734375" style="75" customWidth="1"/>
    <col min="2" max="2" width="16.6640625" style="75" hidden="1" customWidth="1"/>
    <col min="3" max="3" width="12.88671875" style="75" hidden="1" customWidth="1"/>
    <col min="4" max="4" width="27.33203125" style="75" hidden="1" customWidth="1"/>
    <col min="5" max="5" width="17.77734375" style="75" customWidth="1"/>
    <col min="6" max="6" width="19.33203125" style="75" customWidth="1"/>
    <col min="7" max="7" width="16.33203125" style="75" customWidth="1"/>
    <col min="8" max="8" width="21.44140625" style="75" customWidth="1"/>
    <col min="9" max="9" width="8.88671875" style="75"/>
    <col min="10" max="11" width="19.5546875" style="75" customWidth="1"/>
    <col min="12" max="12" width="11.5546875" style="75" customWidth="1"/>
    <col min="13" max="13" width="8.88671875" style="75"/>
    <col min="14" max="14" width="16.33203125" style="75" customWidth="1"/>
    <col min="15" max="15" width="23" style="75" customWidth="1"/>
    <col min="16" max="16" width="8.88671875" style="75"/>
    <col min="17" max="18" width="19.5546875" style="75" customWidth="1"/>
    <col min="19" max="20" width="23.44140625" style="75" customWidth="1"/>
    <col min="21" max="21" width="18.88671875" style="75" customWidth="1"/>
    <col min="22" max="22" width="22.44140625" style="75" customWidth="1"/>
    <col min="23" max="23" width="22.77734375" style="75" customWidth="1"/>
    <col min="24" max="24" width="27.44140625" style="75" customWidth="1"/>
    <col min="25" max="25" width="28.33203125" style="75" customWidth="1"/>
    <col min="26" max="26" width="21.88671875" style="75" customWidth="1"/>
    <col min="27" max="27" width="24.6640625" style="75" customWidth="1"/>
    <col min="28" max="28" width="27" style="75" customWidth="1"/>
    <col min="29" max="29" width="26.21875" style="75" customWidth="1"/>
    <col min="30" max="30" width="25.77734375" style="75" customWidth="1"/>
    <col min="31" max="31" width="16.6640625" style="75" customWidth="1"/>
    <col min="32" max="32" width="24.6640625" style="75" customWidth="1"/>
    <col min="33" max="33" width="25.5546875" style="75" customWidth="1"/>
    <col min="34" max="34" width="26.21875" style="75" customWidth="1"/>
    <col min="35" max="35" width="30.6640625" style="75" customWidth="1"/>
    <col min="36" max="36" width="16.6640625" style="75" customWidth="1"/>
    <col min="37" max="37" width="27.33203125" style="75" customWidth="1"/>
    <col min="38" max="38" width="29.109375" style="75" customWidth="1"/>
    <col min="39" max="39" width="29.5546875" style="75" customWidth="1"/>
    <col min="40" max="40" width="33.109375" style="75" customWidth="1"/>
    <col min="41" max="16384" width="8.88671875" style="75"/>
  </cols>
  <sheetData>
    <row r="1" spans="1:40" x14ac:dyDescent="0.2">
      <c r="A1" s="87" t="s">
        <v>586</v>
      </c>
    </row>
    <row r="2" spans="1:40" x14ac:dyDescent="0.2">
      <c r="A2" s="87"/>
    </row>
    <row r="4" spans="1:40" x14ac:dyDescent="0.2">
      <c r="E4" s="82" t="s">
        <v>305</v>
      </c>
      <c r="F4" s="109"/>
      <c r="G4" s="109"/>
      <c r="H4" s="109"/>
      <c r="I4" s="109"/>
      <c r="J4" s="109"/>
      <c r="K4" s="109"/>
      <c r="L4" s="82" t="s">
        <v>311</v>
      </c>
      <c r="M4" s="109"/>
      <c r="N4" s="109"/>
      <c r="O4" s="109"/>
      <c r="P4" s="109"/>
      <c r="Q4" s="109"/>
      <c r="R4" s="109"/>
      <c r="S4" s="82" t="s">
        <v>312</v>
      </c>
      <c r="T4" s="109"/>
      <c r="U4" s="109"/>
      <c r="V4" s="109"/>
      <c r="W4" s="109"/>
      <c r="X4" s="109"/>
      <c r="Y4" s="109"/>
      <c r="Z4" s="109"/>
      <c r="AA4" s="109"/>
      <c r="AB4" s="109"/>
      <c r="AC4" s="109"/>
      <c r="AD4" s="109"/>
      <c r="AE4" s="82" t="s">
        <v>315</v>
      </c>
      <c r="AF4" s="109"/>
      <c r="AG4" s="109"/>
      <c r="AH4" s="109"/>
      <c r="AI4" s="109"/>
      <c r="AJ4" s="109"/>
      <c r="AK4" s="109"/>
      <c r="AL4" s="109"/>
      <c r="AM4" s="109"/>
      <c r="AN4" s="109"/>
    </row>
    <row r="5" spans="1:40" s="78" customFormat="1" x14ac:dyDescent="0.2">
      <c r="A5" s="79" t="s">
        <v>301</v>
      </c>
      <c r="B5" s="79" t="s">
        <v>302</v>
      </c>
      <c r="C5" s="79" t="s">
        <v>303</v>
      </c>
      <c r="D5" s="79" t="s">
        <v>304</v>
      </c>
      <c r="E5" s="78" t="s">
        <v>306</v>
      </c>
      <c r="F5" s="78" t="s">
        <v>307</v>
      </c>
      <c r="G5" s="78" t="s">
        <v>309</v>
      </c>
      <c r="H5" s="78" t="s">
        <v>313</v>
      </c>
      <c r="I5" s="78" t="s">
        <v>308</v>
      </c>
      <c r="J5" s="78" t="s">
        <v>310</v>
      </c>
      <c r="K5" s="78" t="s">
        <v>314</v>
      </c>
      <c r="L5" s="78" t="s">
        <v>306</v>
      </c>
      <c r="M5" s="78" t="s">
        <v>307</v>
      </c>
      <c r="N5" s="78" t="s">
        <v>309</v>
      </c>
      <c r="O5" s="78" t="s">
        <v>313</v>
      </c>
      <c r="P5" s="78" t="s">
        <v>308</v>
      </c>
      <c r="Q5" s="78" t="s">
        <v>310</v>
      </c>
      <c r="R5" s="78" t="s">
        <v>314</v>
      </c>
      <c r="S5" s="78" t="s">
        <v>373</v>
      </c>
      <c r="T5" s="78" t="s">
        <v>374</v>
      </c>
      <c r="U5" s="78" t="s">
        <v>376</v>
      </c>
      <c r="V5" s="78" t="s">
        <v>381</v>
      </c>
      <c r="W5" s="78" t="s">
        <v>382</v>
      </c>
      <c r="X5" s="78" t="s">
        <v>383</v>
      </c>
      <c r="Y5" s="78" t="s">
        <v>384</v>
      </c>
      <c r="Z5" s="78" t="s">
        <v>391</v>
      </c>
      <c r="AA5" s="78" t="s">
        <v>392</v>
      </c>
      <c r="AB5" s="78" t="s">
        <v>393</v>
      </c>
      <c r="AC5" s="78" t="s">
        <v>394</v>
      </c>
      <c r="AD5" s="78" t="s">
        <v>395</v>
      </c>
      <c r="AE5" s="78" t="s">
        <v>316</v>
      </c>
      <c r="AF5" s="78" t="s">
        <v>317</v>
      </c>
      <c r="AG5" s="78" t="s">
        <v>318</v>
      </c>
      <c r="AH5" s="78" t="s">
        <v>319</v>
      </c>
      <c r="AI5" s="78" t="s">
        <v>320</v>
      </c>
      <c r="AJ5" s="78" t="s">
        <v>321</v>
      </c>
      <c r="AK5" s="78" t="s">
        <v>322</v>
      </c>
      <c r="AL5" s="78" t="s">
        <v>323</v>
      </c>
      <c r="AM5" s="78" t="s">
        <v>324</v>
      </c>
      <c r="AN5" s="78" t="s">
        <v>325</v>
      </c>
    </row>
    <row r="6" spans="1:40" x14ac:dyDescent="0.2">
      <c r="A6" s="108" t="s">
        <v>29</v>
      </c>
      <c r="B6" s="76">
        <v>1</v>
      </c>
      <c r="C6" s="76">
        <v>1</v>
      </c>
      <c r="D6" s="76">
        <v>1</v>
      </c>
      <c r="E6" s="110">
        <v>4465</v>
      </c>
      <c r="F6" s="111">
        <v>78.900000000000006</v>
      </c>
      <c r="G6" s="77">
        <f>E6*F6/100</f>
        <v>3522.8850000000002</v>
      </c>
      <c r="H6" s="77">
        <f>E6-G6</f>
        <v>942.11499999999978</v>
      </c>
      <c r="I6" s="111">
        <v>22.1</v>
      </c>
      <c r="J6" s="77">
        <f>E6*I6/100</f>
        <v>986.76499999999999</v>
      </c>
      <c r="K6" s="77">
        <f>E6-J6</f>
        <v>3478.2350000000001</v>
      </c>
      <c r="L6" s="112">
        <v>4595</v>
      </c>
      <c r="M6" s="113">
        <v>76.099999999999994</v>
      </c>
      <c r="N6" s="77">
        <f>L6*M6/100</f>
        <v>3496.7950000000001</v>
      </c>
      <c r="O6" s="77">
        <f>L6-N6</f>
        <v>1098.2049999999999</v>
      </c>
      <c r="P6" s="113">
        <v>21.2</v>
      </c>
      <c r="Q6" s="77">
        <f>L6*P6/100</f>
        <v>974.14</v>
      </c>
      <c r="R6" s="77">
        <f>L6-Q6</f>
        <v>3620.86</v>
      </c>
      <c r="S6" s="77">
        <f>L6-E6</f>
        <v>130</v>
      </c>
      <c r="T6" s="83">
        <f>S6/E6*100</f>
        <v>2.9115341545352744</v>
      </c>
      <c r="U6" s="85">
        <f>M6-F6</f>
        <v>-2.8000000000000114</v>
      </c>
      <c r="V6" s="77">
        <f>N6-G6</f>
        <v>-26.090000000000146</v>
      </c>
      <c r="W6" s="85">
        <f>V6/G6*100</f>
        <v>-0.74058619568904871</v>
      </c>
      <c r="X6" s="77">
        <f>O6-H6</f>
        <v>156.09000000000015</v>
      </c>
      <c r="Y6" s="85">
        <f>X6/H6*100</f>
        <v>16.568041056558933</v>
      </c>
      <c r="Z6" s="85">
        <f>P6-I6</f>
        <v>-0.90000000000000213</v>
      </c>
      <c r="AA6" s="77">
        <f>Q6-J6</f>
        <v>-12.625</v>
      </c>
      <c r="AB6" s="85">
        <f>AA6/J6*100</f>
        <v>-1.2794332997218183</v>
      </c>
      <c r="AC6" s="77">
        <f>R6-K6</f>
        <v>142.625</v>
      </c>
      <c r="AD6" s="85">
        <f>AC6/K6*100</f>
        <v>4.1004992474631523</v>
      </c>
      <c r="AE6" s="113">
        <v>79.599999999999994</v>
      </c>
      <c r="AF6" s="77">
        <f>L6*AE6/100</f>
        <v>3657.62</v>
      </c>
      <c r="AG6" s="85">
        <f>AE6-M6</f>
        <v>3.5</v>
      </c>
      <c r="AH6" s="77">
        <f>AF6-N6</f>
        <v>160.82499999999982</v>
      </c>
      <c r="AI6" s="83">
        <f>AH6/N6*100</f>
        <v>4.5992115637319264</v>
      </c>
      <c r="AJ6" s="113">
        <v>21.9</v>
      </c>
      <c r="AK6" s="77">
        <f>AJ6*L6/100</f>
        <v>1006.3049999999999</v>
      </c>
      <c r="AL6" s="83">
        <f>AJ6-P6</f>
        <v>0.69999999999999929</v>
      </c>
      <c r="AM6" s="77">
        <f>AK6-Q6</f>
        <v>32.164999999999964</v>
      </c>
      <c r="AN6" s="85">
        <f>AM6/Q6*100</f>
        <v>3.3018867924528266</v>
      </c>
    </row>
    <row r="7" spans="1:40" x14ac:dyDescent="0.2">
      <c r="A7" s="108" t="s">
        <v>36</v>
      </c>
      <c r="B7" s="76">
        <v>1</v>
      </c>
      <c r="C7" s="76">
        <v>1</v>
      </c>
      <c r="D7" s="76">
        <v>1</v>
      </c>
      <c r="E7" s="110">
        <v>2730</v>
      </c>
      <c r="F7" s="111">
        <v>63.8</v>
      </c>
      <c r="G7" s="77">
        <f t="shared" ref="G7:G30" si="0">E7*F7/100</f>
        <v>1741.74</v>
      </c>
      <c r="H7" s="77">
        <f t="shared" ref="H7:H30" si="1">E7-G7</f>
        <v>988.26</v>
      </c>
      <c r="I7" s="111">
        <v>13.7</v>
      </c>
      <c r="J7" s="77">
        <f t="shared" ref="J7:J30" si="2">E7*I7/100</f>
        <v>374.01</v>
      </c>
      <c r="K7" s="77">
        <f t="shared" ref="K7:K33" si="3">E7-J7</f>
        <v>2355.9899999999998</v>
      </c>
      <c r="L7" s="112">
        <v>2935</v>
      </c>
      <c r="M7" s="113">
        <v>59.9</v>
      </c>
      <c r="N7" s="77">
        <f t="shared" ref="N7:N30" si="4">L7*M7/100</f>
        <v>1758.0650000000001</v>
      </c>
      <c r="O7" s="77">
        <f t="shared" ref="O7:O30" si="5">L7-N7</f>
        <v>1176.9349999999999</v>
      </c>
      <c r="P7" s="113">
        <v>13</v>
      </c>
      <c r="Q7" s="77">
        <f t="shared" ref="Q7:Q30" si="6">L7*P7/100</f>
        <v>381.55</v>
      </c>
      <c r="R7" s="77">
        <f t="shared" ref="R7:R33" si="7">L7-Q7</f>
        <v>2553.4499999999998</v>
      </c>
      <c r="S7" s="77">
        <f t="shared" ref="S7:S30" si="8">L7-E7</f>
        <v>205</v>
      </c>
      <c r="T7" s="83">
        <f>S7/E7*100</f>
        <v>7.5091575091575091</v>
      </c>
      <c r="U7" s="85">
        <f t="shared" ref="U7:U33" si="9">M7-F7</f>
        <v>-3.8999999999999986</v>
      </c>
      <c r="V7" s="77">
        <f t="shared" ref="V7:V30" si="10">N7-G7</f>
        <v>16.325000000000045</v>
      </c>
      <c r="W7" s="85">
        <f t="shared" ref="W7:W33" si="11">V7/G7*100</f>
        <v>0.93728110969490541</v>
      </c>
      <c r="X7" s="77">
        <f t="shared" ref="X7:X30" si="12">O7-H7</f>
        <v>188.67499999999995</v>
      </c>
      <c r="Y7" s="85">
        <f t="shared" ref="Y7:Y33" si="13">X7/H7*100</f>
        <v>19.091635804342982</v>
      </c>
      <c r="Z7" s="85">
        <f t="shared" ref="Z7:Z33" si="14">P7-I7</f>
        <v>-0.69999999999999929</v>
      </c>
      <c r="AA7" s="77">
        <f t="shared" ref="AA7:AA33" si="15">Q7-J7</f>
        <v>7.5400000000000205</v>
      </c>
      <c r="AB7" s="85">
        <f t="shared" ref="AB7:AB33" si="16">AA7/J7*100</f>
        <v>2.0159888773027514</v>
      </c>
      <c r="AC7" s="77">
        <f t="shared" ref="AC7:AC33" si="17">R7-K7</f>
        <v>197.46000000000004</v>
      </c>
      <c r="AD7" s="85">
        <f t="shared" ref="AD7:AD33" si="18">AC7/K7*100</f>
        <v>8.3811900729629603</v>
      </c>
      <c r="AE7" s="113">
        <v>76</v>
      </c>
      <c r="AF7" s="77">
        <f t="shared" ref="AF7:AF30" si="19">L7*AE7/100</f>
        <v>2230.6</v>
      </c>
      <c r="AG7" s="85">
        <f t="shared" ref="AG7:AG33" si="20">AE7-M7</f>
        <v>16.100000000000001</v>
      </c>
      <c r="AH7" s="77">
        <f t="shared" ref="AH7:AH33" si="21">AF7-N7</f>
        <v>472.53499999999985</v>
      </c>
      <c r="AI7" s="83">
        <f t="shared" ref="AI7:AI33" si="22">AH7/N7*100</f>
        <v>26.878130217028374</v>
      </c>
      <c r="AJ7" s="113">
        <v>19.3</v>
      </c>
      <c r="AK7" s="77">
        <f t="shared" ref="AK7:AK33" si="23">AJ7*L7/100</f>
        <v>566.45500000000004</v>
      </c>
      <c r="AL7" s="83">
        <f t="shared" ref="AL7:AL33" si="24">AJ7-P7</f>
        <v>6.3000000000000007</v>
      </c>
      <c r="AM7" s="77">
        <f t="shared" ref="AM7:AM33" si="25">AK7-Q7</f>
        <v>184.90500000000003</v>
      </c>
      <c r="AN7" s="85">
        <f t="shared" ref="AN7:AN33" si="26">AM7/Q7*100</f>
        <v>48.461538461538467</v>
      </c>
    </row>
    <row r="8" spans="1:40" x14ac:dyDescent="0.2">
      <c r="A8" s="108" t="s">
        <v>39</v>
      </c>
      <c r="B8" s="76">
        <v>1</v>
      </c>
      <c r="C8" s="76">
        <v>1</v>
      </c>
      <c r="D8" s="76">
        <v>1</v>
      </c>
      <c r="E8" s="110">
        <v>2980</v>
      </c>
      <c r="F8" s="111">
        <v>57.6</v>
      </c>
      <c r="G8" s="77">
        <f t="shared" si="0"/>
        <v>1716.48</v>
      </c>
      <c r="H8" s="77">
        <f t="shared" si="1"/>
        <v>1263.52</v>
      </c>
      <c r="I8" s="111">
        <v>11.3</v>
      </c>
      <c r="J8" s="77">
        <f t="shared" si="2"/>
        <v>336.74</v>
      </c>
      <c r="K8" s="77">
        <f t="shared" si="3"/>
        <v>2643.26</v>
      </c>
      <c r="L8" s="112">
        <v>2650</v>
      </c>
      <c r="M8" s="113">
        <v>57.9</v>
      </c>
      <c r="N8" s="77">
        <f t="shared" si="4"/>
        <v>1534.35</v>
      </c>
      <c r="O8" s="77">
        <f t="shared" si="5"/>
        <v>1115.6500000000001</v>
      </c>
      <c r="P8" s="113">
        <v>10.3</v>
      </c>
      <c r="Q8" s="77">
        <f t="shared" si="6"/>
        <v>272.95000000000005</v>
      </c>
      <c r="R8" s="77">
        <f t="shared" si="7"/>
        <v>2377.0500000000002</v>
      </c>
      <c r="S8" s="77">
        <f t="shared" si="8"/>
        <v>-330</v>
      </c>
      <c r="T8" s="83">
        <f>S8/E8*100</f>
        <v>-11.073825503355705</v>
      </c>
      <c r="U8" s="85">
        <f t="shared" si="9"/>
        <v>0.29999999999999716</v>
      </c>
      <c r="V8" s="77">
        <f t="shared" si="10"/>
        <v>-182.13000000000011</v>
      </c>
      <c r="W8" s="85">
        <f t="shared" si="11"/>
        <v>-10.610668344519022</v>
      </c>
      <c r="X8" s="77">
        <f t="shared" si="12"/>
        <v>-147.86999999999989</v>
      </c>
      <c r="Y8" s="85">
        <f t="shared" si="13"/>
        <v>-11.703020134228179</v>
      </c>
      <c r="Z8" s="85">
        <f t="shared" si="14"/>
        <v>-1</v>
      </c>
      <c r="AA8" s="77">
        <f t="shared" si="15"/>
        <v>-63.789999999999964</v>
      </c>
      <c r="AB8" s="85">
        <f t="shared" si="16"/>
        <v>-18.943398467660501</v>
      </c>
      <c r="AC8" s="77">
        <f t="shared" si="17"/>
        <v>-266.21000000000004</v>
      </c>
      <c r="AD8" s="85">
        <f t="shared" si="18"/>
        <v>-10.071275621770088</v>
      </c>
      <c r="AE8" s="113">
        <v>71.400000000000006</v>
      </c>
      <c r="AF8" s="77">
        <f t="shared" si="19"/>
        <v>1892.1000000000004</v>
      </c>
      <c r="AG8" s="85">
        <f t="shared" si="20"/>
        <v>13.500000000000007</v>
      </c>
      <c r="AH8" s="77">
        <f t="shared" si="21"/>
        <v>357.75000000000045</v>
      </c>
      <c r="AI8" s="83">
        <f t="shared" si="22"/>
        <v>23.316062176165833</v>
      </c>
      <c r="AJ8" s="113">
        <v>15.9</v>
      </c>
      <c r="AK8" s="77">
        <f t="shared" si="23"/>
        <v>421.35</v>
      </c>
      <c r="AL8" s="83">
        <f t="shared" si="24"/>
        <v>5.6</v>
      </c>
      <c r="AM8" s="77">
        <f t="shared" si="25"/>
        <v>148.39999999999998</v>
      </c>
      <c r="AN8" s="85">
        <f t="shared" si="26"/>
        <v>54.368932038834942</v>
      </c>
    </row>
    <row r="9" spans="1:40" x14ac:dyDescent="0.2">
      <c r="A9" s="108" t="s">
        <v>55</v>
      </c>
      <c r="B9" s="76">
        <v>1</v>
      </c>
      <c r="C9" s="76">
        <v>1</v>
      </c>
      <c r="D9" s="76">
        <v>1</v>
      </c>
      <c r="E9" s="110">
        <v>3145</v>
      </c>
      <c r="F9" s="111">
        <v>68.400000000000006</v>
      </c>
      <c r="G9" s="77">
        <f t="shared" si="0"/>
        <v>2151.1800000000003</v>
      </c>
      <c r="H9" s="77">
        <f t="shared" si="1"/>
        <v>993.81999999999971</v>
      </c>
      <c r="I9" s="111">
        <v>15.1</v>
      </c>
      <c r="J9" s="77">
        <f t="shared" si="2"/>
        <v>474.89499999999998</v>
      </c>
      <c r="K9" s="77">
        <f t="shared" si="3"/>
        <v>2670.105</v>
      </c>
      <c r="L9" s="112">
        <v>2955</v>
      </c>
      <c r="M9" s="113">
        <v>59.2</v>
      </c>
      <c r="N9" s="77">
        <f t="shared" si="4"/>
        <v>1749.36</v>
      </c>
      <c r="O9" s="77">
        <f t="shared" si="5"/>
        <v>1205.6400000000001</v>
      </c>
      <c r="P9" s="113">
        <v>13.5</v>
      </c>
      <c r="Q9" s="77">
        <f t="shared" si="6"/>
        <v>398.92500000000001</v>
      </c>
      <c r="R9" s="77">
        <f t="shared" si="7"/>
        <v>2556.0749999999998</v>
      </c>
      <c r="S9" s="77">
        <f t="shared" si="8"/>
        <v>-190</v>
      </c>
      <c r="T9" s="83">
        <f>S9/E9*100</f>
        <v>-6.0413354531001593</v>
      </c>
      <c r="U9" s="85">
        <f t="shared" si="9"/>
        <v>-9.2000000000000028</v>
      </c>
      <c r="V9" s="77">
        <f t="shared" si="10"/>
        <v>-401.82000000000039</v>
      </c>
      <c r="W9" s="85">
        <f t="shared" si="11"/>
        <v>-18.679050567595475</v>
      </c>
      <c r="X9" s="77">
        <f t="shared" si="12"/>
        <v>211.82000000000039</v>
      </c>
      <c r="Y9" s="85">
        <f t="shared" si="13"/>
        <v>21.313718782073256</v>
      </c>
      <c r="Z9" s="85">
        <f t="shared" si="14"/>
        <v>-1.5999999999999996</v>
      </c>
      <c r="AA9" s="77">
        <f t="shared" si="15"/>
        <v>-75.96999999999997</v>
      </c>
      <c r="AB9" s="85">
        <f t="shared" si="16"/>
        <v>-15.997220438202122</v>
      </c>
      <c r="AC9" s="77">
        <f t="shared" si="17"/>
        <v>-114.0300000000002</v>
      </c>
      <c r="AD9" s="85">
        <f t="shared" si="18"/>
        <v>-4.270618571179793</v>
      </c>
      <c r="AE9" s="113">
        <v>75.099999999999994</v>
      </c>
      <c r="AF9" s="77">
        <f t="shared" si="19"/>
        <v>2219.2049999999999</v>
      </c>
      <c r="AG9" s="85">
        <f t="shared" si="20"/>
        <v>15.899999999999991</v>
      </c>
      <c r="AH9" s="77">
        <f t="shared" si="21"/>
        <v>469.84500000000003</v>
      </c>
      <c r="AI9" s="83">
        <f t="shared" si="22"/>
        <v>26.858108108108109</v>
      </c>
      <c r="AJ9" s="113">
        <v>19.2</v>
      </c>
      <c r="AK9" s="77">
        <f t="shared" si="23"/>
        <v>567.36</v>
      </c>
      <c r="AL9" s="83">
        <f t="shared" si="24"/>
        <v>5.6999999999999993</v>
      </c>
      <c r="AM9" s="77">
        <f t="shared" si="25"/>
        <v>168.435</v>
      </c>
      <c r="AN9" s="85">
        <f t="shared" si="26"/>
        <v>42.222222222222221</v>
      </c>
    </row>
    <row r="10" spans="1:40" x14ac:dyDescent="0.2">
      <c r="A10" s="108" t="s">
        <v>60</v>
      </c>
      <c r="B10" s="76">
        <v>1</v>
      </c>
      <c r="C10" s="76">
        <v>1</v>
      </c>
      <c r="D10" s="76">
        <v>0</v>
      </c>
      <c r="E10" s="110">
        <v>2325</v>
      </c>
      <c r="F10" s="111">
        <v>67.099999999999994</v>
      </c>
      <c r="G10" s="77">
        <f t="shared" si="0"/>
        <v>1560.075</v>
      </c>
      <c r="H10" s="77">
        <f t="shared" si="1"/>
        <v>764.92499999999995</v>
      </c>
      <c r="I10" s="111">
        <v>15</v>
      </c>
      <c r="J10" s="77">
        <f t="shared" si="2"/>
        <v>348.75</v>
      </c>
      <c r="K10" s="77">
        <f t="shared" si="3"/>
        <v>1976.25</v>
      </c>
      <c r="L10" s="112">
        <v>3255</v>
      </c>
      <c r="M10" s="113">
        <v>67.400000000000006</v>
      </c>
      <c r="N10" s="77">
        <f t="shared" si="4"/>
        <v>2193.8700000000003</v>
      </c>
      <c r="O10" s="77">
        <f t="shared" si="5"/>
        <v>1061.1299999999997</v>
      </c>
      <c r="P10" s="113">
        <v>15.2</v>
      </c>
      <c r="Q10" s="77">
        <f t="shared" si="6"/>
        <v>494.76</v>
      </c>
      <c r="R10" s="77">
        <f t="shared" si="7"/>
        <v>2760.24</v>
      </c>
      <c r="S10" s="77">
        <f t="shared" si="8"/>
        <v>930</v>
      </c>
      <c r="T10" s="83">
        <f>S10/E10*100</f>
        <v>40</v>
      </c>
      <c r="U10" s="85">
        <f t="shared" si="9"/>
        <v>0.30000000000001137</v>
      </c>
      <c r="V10" s="77">
        <f t="shared" si="10"/>
        <v>633.7950000000003</v>
      </c>
      <c r="W10" s="85">
        <f t="shared" si="11"/>
        <v>40.625931445603598</v>
      </c>
      <c r="X10" s="77">
        <f t="shared" si="12"/>
        <v>296.2049999999997</v>
      </c>
      <c r="Y10" s="85">
        <f t="shared" si="13"/>
        <v>38.72340425531911</v>
      </c>
      <c r="Z10" s="85">
        <f t="shared" si="14"/>
        <v>0.19999999999999929</v>
      </c>
      <c r="AA10" s="77">
        <f t="shared" si="15"/>
        <v>146.01</v>
      </c>
      <c r="AB10" s="85">
        <f t="shared" si="16"/>
        <v>41.86666666666666</v>
      </c>
      <c r="AC10" s="77">
        <f t="shared" si="17"/>
        <v>783.98999999999978</v>
      </c>
      <c r="AD10" s="85">
        <f t="shared" si="18"/>
        <v>39.670588235294105</v>
      </c>
      <c r="AE10" s="113">
        <v>76.2</v>
      </c>
      <c r="AF10" s="77">
        <f t="shared" si="19"/>
        <v>2480.31</v>
      </c>
      <c r="AG10" s="85">
        <f t="shared" si="20"/>
        <v>8.7999999999999972</v>
      </c>
      <c r="AH10" s="77">
        <f t="shared" si="21"/>
        <v>286.4399999999996</v>
      </c>
      <c r="AI10" s="83">
        <f t="shared" si="22"/>
        <v>13.056379821958435</v>
      </c>
      <c r="AJ10" s="113">
        <v>20</v>
      </c>
      <c r="AK10" s="77">
        <f t="shared" si="23"/>
        <v>651</v>
      </c>
      <c r="AL10" s="83">
        <f t="shared" si="24"/>
        <v>4.8000000000000007</v>
      </c>
      <c r="AM10" s="77">
        <f t="shared" si="25"/>
        <v>156.24</v>
      </c>
      <c r="AN10" s="85">
        <f t="shared" si="26"/>
        <v>31.578947368421055</v>
      </c>
    </row>
    <row r="11" spans="1:40" x14ac:dyDescent="0.2">
      <c r="A11" s="108" t="s">
        <v>69</v>
      </c>
      <c r="B11" s="76">
        <v>1</v>
      </c>
      <c r="C11" s="76">
        <v>1</v>
      </c>
      <c r="D11" s="76">
        <v>1</v>
      </c>
      <c r="E11" s="110">
        <v>1430</v>
      </c>
      <c r="F11" s="111">
        <v>62.8</v>
      </c>
      <c r="G11" s="77">
        <f t="shared" si="0"/>
        <v>898.04</v>
      </c>
      <c r="H11" s="77">
        <f t="shared" si="1"/>
        <v>531.96</v>
      </c>
      <c r="I11" s="111">
        <v>17.899999999999999</v>
      </c>
      <c r="J11" s="77">
        <f t="shared" si="2"/>
        <v>255.96999999999997</v>
      </c>
      <c r="K11" s="77">
        <f t="shared" si="3"/>
        <v>1174.03</v>
      </c>
      <c r="L11" s="112">
        <v>1310</v>
      </c>
      <c r="M11" s="113">
        <v>62.7</v>
      </c>
      <c r="N11" s="77">
        <f t="shared" si="4"/>
        <v>821.37</v>
      </c>
      <c r="O11" s="77">
        <f t="shared" si="5"/>
        <v>488.63</v>
      </c>
      <c r="P11" s="113">
        <v>15.5</v>
      </c>
      <c r="Q11" s="77">
        <f t="shared" si="6"/>
        <v>203.05</v>
      </c>
      <c r="R11" s="77">
        <f t="shared" si="7"/>
        <v>1106.95</v>
      </c>
      <c r="S11" s="77">
        <f t="shared" si="8"/>
        <v>-120</v>
      </c>
      <c r="T11" s="83">
        <f>S11/E11*100</f>
        <v>-8.3916083916083917</v>
      </c>
      <c r="U11" s="85">
        <f t="shared" si="9"/>
        <v>-9.9999999999994316E-2</v>
      </c>
      <c r="V11" s="77">
        <f t="shared" si="10"/>
        <v>-76.669999999999959</v>
      </c>
      <c r="W11" s="85">
        <f t="shared" si="11"/>
        <v>-8.5374816266535962</v>
      </c>
      <c r="X11" s="77">
        <f t="shared" si="12"/>
        <v>-43.330000000000041</v>
      </c>
      <c r="Y11" s="85">
        <f t="shared" si="13"/>
        <v>-8.1453492743815392</v>
      </c>
      <c r="Z11" s="85">
        <f t="shared" si="14"/>
        <v>-2.3999999999999986</v>
      </c>
      <c r="AA11" s="77">
        <f t="shared" si="15"/>
        <v>-52.919999999999959</v>
      </c>
      <c r="AB11" s="85">
        <f t="shared" si="16"/>
        <v>-20.674297769269824</v>
      </c>
      <c r="AC11" s="77">
        <f t="shared" si="17"/>
        <v>-67.079999999999927</v>
      </c>
      <c r="AD11" s="85">
        <f t="shared" si="18"/>
        <v>-5.7136529730926746</v>
      </c>
      <c r="AE11" s="113">
        <v>74.5</v>
      </c>
      <c r="AF11" s="77">
        <f t="shared" si="19"/>
        <v>975.95</v>
      </c>
      <c r="AG11" s="85">
        <f t="shared" si="20"/>
        <v>11.799999999999997</v>
      </c>
      <c r="AH11" s="77">
        <f t="shared" si="21"/>
        <v>154.58000000000004</v>
      </c>
      <c r="AI11" s="83">
        <f t="shared" si="22"/>
        <v>18.819776714513562</v>
      </c>
      <c r="AJ11" s="113">
        <v>17.100000000000001</v>
      </c>
      <c r="AK11" s="77">
        <f t="shared" si="23"/>
        <v>224.01000000000005</v>
      </c>
      <c r="AL11" s="83">
        <f t="shared" si="24"/>
        <v>1.6000000000000014</v>
      </c>
      <c r="AM11" s="77">
        <f t="shared" si="25"/>
        <v>20.960000000000036</v>
      </c>
      <c r="AN11" s="85">
        <f t="shared" si="26"/>
        <v>10.322580645161308</v>
      </c>
    </row>
    <row r="12" spans="1:40" x14ac:dyDescent="0.2">
      <c r="A12" s="108" t="s">
        <v>74</v>
      </c>
      <c r="B12" s="76">
        <v>1</v>
      </c>
      <c r="C12" s="76">
        <v>1</v>
      </c>
      <c r="D12" s="76">
        <v>0</v>
      </c>
      <c r="E12" s="110">
        <v>2500</v>
      </c>
      <c r="F12" s="111">
        <v>70.3</v>
      </c>
      <c r="G12" s="77">
        <f t="shared" si="0"/>
        <v>1757.5</v>
      </c>
      <c r="H12" s="77">
        <f t="shared" si="1"/>
        <v>742.5</v>
      </c>
      <c r="I12" s="111">
        <v>22.8</v>
      </c>
      <c r="J12" s="77">
        <f t="shared" si="2"/>
        <v>570</v>
      </c>
      <c r="K12" s="77">
        <f t="shared" si="3"/>
        <v>1930</v>
      </c>
      <c r="L12" s="112">
        <v>2260</v>
      </c>
      <c r="M12" s="113">
        <v>70.7</v>
      </c>
      <c r="N12" s="77">
        <f t="shared" si="4"/>
        <v>1597.82</v>
      </c>
      <c r="O12" s="77">
        <f t="shared" si="5"/>
        <v>662.18000000000006</v>
      </c>
      <c r="P12" s="113">
        <v>22.6</v>
      </c>
      <c r="Q12" s="77">
        <f t="shared" si="6"/>
        <v>510.76</v>
      </c>
      <c r="R12" s="77">
        <f t="shared" si="7"/>
        <v>1749.24</v>
      </c>
      <c r="S12" s="77">
        <f t="shared" si="8"/>
        <v>-240</v>
      </c>
      <c r="T12" s="83">
        <f>S12/E12*100</f>
        <v>-9.6</v>
      </c>
      <c r="U12" s="85">
        <f t="shared" si="9"/>
        <v>0.40000000000000568</v>
      </c>
      <c r="V12" s="77">
        <f t="shared" si="10"/>
        <v>-159.68000000000006</v>
      </c>
      <c r="W12" s="85">
        <f t="shared" si="11"/>
        <v>-9.0856330014224795</v>
      </c>
      <c r="X12" s="77">
        <f t="shared" si="12"/>
        <v>-80.319999999999936</v>
      </c>
      <c r="Y12" s="85">
        <f t="shared" si="13"/>
        <v>-10.817508417508408</v>
      </c>
      <c r="Z12" s="85">
        <f t="shared" si="14"/>
        <v>-0.19999999999999929</v>
      </c>
      <c r="AA12" s="77">
        <f t="shared" si="15"/>
        <v>-59.240000000000009</v>
      </c>
      <c r="AB12" s="85">
        <f t="shared" si="16"/>
        <v>-10.392982456140352</v>
      </c>
      <c r="AC12" s="77">
        <f t="shared" si="17"/>
        <v>-180.76</v>
      </c>
      <c r="AD12" s="85">
        <f t="shared" si="18"/>
        <v>-9.3658031088082883</v>
      </c>
      <c r="AE12" s="113">
        <v>78.3</v>
      </c>
      <c r="AF12" s="77">
        <f t="shared" si="19"/>
        <v>1769.58</v>
      </c>
      <c r="AG12" s="85">
        <f t="shared" si="20"/>
        <v>7.5999999999999943</v>
      </c>
      <c r="AH12" s="77">
        <f t="shared" si="21"/>
        <v>171.76</v>
      </c>
      <c r="AI12" s="83">
        <f t="shared" si="22"/>
        <v>10.74964639321075</v>
      </c>
      <c r="AJ12" s="113">
        <v>21.5</v>
      </c>
      <c r="AK12" s="77">
        <f t="shared" si="23"/>
        <v>485.9</v>
      </c>
      <c r="AL12" s="83">
        <f t="shared" si="24"/>
        <v>-1.1000000000000014</v>
      </c>
      <c r="AM12" s="77">
        <f t="shared" si="25"/>
        <v>-24.860000000000014</v>
      </c>
      <c r="AN12" s="85">
        <f t="shared" si="26"/>
        <v>-4.8672566371681443</v>
      </c>
    </row>
    <row r="13" spans="1:40" x14ac:dyDescent="0.2">
      <c r="A13" s="108" t="s">
        <v>78</v>
      </c>
      <c r="B13" s="76">
        <v>1</v>
      </c>
      <c r="C13" s="76">
        <v>1</v>
      </c>
      <c r="D13" s="76">
        <v>0</v>
      </c>
      <c r="E13" s="110">
        <v>5975</v>
      </c>
      <c r="F13" s="111">
        <v>76.7</v>
      </c>
      <c r="G13" s="77">
        <f t="shared" si="0"/>
        <v>4582.8249999999998</v>
      </c>
      <c r="H13" s="77">
        <f t="shared" si="1"/>
        <v>1392.1750000000002</v>
      </c>
      <c r="I13" s="111">
        <v>19.899999999999999</v>
      </c>
      <c r="J13" s="77">
        <f t="shared" si="2"/>
        <v>1189.0249999999999</v>
      </c>
      <c r="K13" s="77">
        <f t="shared" si="3"/>
        <v>4785.9750000000004</v>
      </c>
      <c r="L13" s="112">
        <v>5855</v>
      </c>
      <c r="M13" s="113">
        <v>72.900000000000006</v>
      </c>
      <c r="N13" s="77">
        <f t="shared" si="4"/>
        <v>4268.295000000001</v>
      </c>
      <c r="O13" s="77">
        <f t="shared" si="5"/>
        <v>1586.704999999999</v>
      </c>
      <c r="P13" s="113">
        <v>18.399999999999999</v>
      </c>
      <c r="Q13" s="77">
        <f t="shared" si="6"/>
        <v>1077.32</v>
      </c>
      <c r="R13" s="77">
        <f t="shared" si="7"/>
        <v>4777.68</v>
      </c>
      <c r="S13" s="77">
        <f t="shared" si="8"/>
        <v>-120</v>
      </c>
      <c r="T13" s="83">
        <f>S13/E13*100</f>
        <v>-2.00836820083682</v>
      </c>
      <c r="U13" s="85">
        <f t="shared" si="9"/>
        <v>-3.7999999999999972</v>
      </c>
      <c r="V13" s="77">
        <f t="shared" si="10"/>
        <v>-314.52999999999884</v>
      </c>
      <c r="W13" s="85">
        <f t="shared" si="11"/>
        <v>-6.8632339223077228</v>
      </c>
      <c r="X13" s="77">
        <f t="shared" si="12"/>
        <v>194.52999999999884</v>
      </c>
      <c r="Y13" s="85">
        <f t="shared" si="13"/>
        <v>13.973099646236916</v>
      </c>
      <c r="Z13" s="85">
        <f t="shared" si="14"/>
        <v>-1.5</v>
      </c>
      <c r="AA13" s="77">
        <f t="shared" si="15"/>
        <v>-111.70499999999993</v>
      </c>
      <c r="AB13" s="85">
        <f t="shared" si="16"/>
        <v>-9.3946721052963511</v>
      </c>
      <c r="AC13" s="77">
        <f t="shared" si="17"/>
        <v>-8.2950000000000728</v>
      </c>
      <c r="AD13" s="85">
        <f t="shared" si="18"/>
        <v>-0.17331891620829762</v>
      </c>
      <c r="AE13" s="113">
        <v>80.8</v>
      </c>
      <c r="AF13" s="77">
        <f t="shared" si="19"/>
        <v>4730.84</v>
      </c>
      <c r="AG13" s="85">
        <f t="shared" si="20"/>
        <v>7.8999999999999915</v>
      </c>
      <c r="AH13" s="77">
        <f t="shared" si="21"/>
        <v>462.54499999999916</v>
      </c>
      <c r="AI13" s="83">
        <f t="shared" si="22"/>
        <v>10.836762688614519</v>
      </c>
      <c r="AJ13" s="113">
        <v>22.7</v>
      </c>
      <c r="AK13" s="77">
        <f t="shared" si="23"/>
        <v>1329.085</v>
      </c>
      <c r="AL13" s="83">
        <f t="shared" si="24"/>
        <v>4.3000000000000007</v>
      </c>
      <c r="AM13" s="77">
        <f t="shared" si="25"/>
        <v>251.7650000000001</v>
      </c>
      <c r="AN13" s="85">
        <f t="shared" si="26"/>
        <v>23.369565217391315</v>
      </c>
    </row>
    <row r="14" spans="1:40" x14ac:dyDescent="0.2">
      <c r="A14" s="108" t="s">
        <v>83</v>
      </c>
      <c r="B14" s="76">
        <v>1</v>
      </c>
      <c r="C14" s="76">
        <v>1</v>
      </c>
      <c r="D14" s="76">
        <v>0</v>
      </c>
      <c r="E14" s="110">
        <v>3470</v>
      </c>
      <c r="F14" s="111">
        <v>86.2</v>
      </c>
      <c r="G14" s="77">
        <f t="shared" si="0"/>
        <v>2991.14</v>
      </c>
      <c r="H14" s="77">
        <f t="shared" si="1"/>
        <v>478.86000000000013</v>
      </c>
      <c r="I14" s="111">
        <v>25.2</v>
      </c>
      <c r="J14" s="77">
        <f t="shared" si="2"/>
        <v>874.44</v>
      </c>
      <c r="K14" s="77">
        <f t="shared" si="3"/>
        <v>2595.56</v>
      </c>
      <c r="L14" s="112">
        <v>3440</v>
      </c>
      <c r="M14" s="113">
        <v>87.6</v>
      </c>
      <c r="N14" s="77">
        <f t="shared" si="4"/>
        <v>3013.44</v>
      </c>
      <c r="O14" s="77">
        <f t="shared" si="5"/>
        <v>426.55999999999995</v>
      </c>
      <c r="P14" s="113">
        <v>22</v>
      </c>
      <c r="Q14" s="77">
        <f t="shared" si="6"/>
        <v>756.8</v>
      </c>
      <c r="R14" s="77">
        <f t="shared" si="7"/>
        <v>2683.2</v>
      </c>
      <c r="S14" s="77">
        <f t="shared" si="8"/>
        <v>-30</v>
      </c>
      <c r="T14" s="83">
        <f>S14/E14*100</f>
        <v>-0.86455331412103753</v>
      </c>
      <c r="U14" s="85">
        <f t="shared" si="9"/>
        <v>1.3999999999999915</v>
      </c>
      <c r="V14" s="77">
        <f t="shared" si="10"/>
        <v>22.300000000000182</v>
      </c>
      <c r="W14" s="85">
        <f t="shared" si="11"/>
        <v>0.7455351471345435</v>
      </c>
      <c r="X14" s="77">
        <f t="shared" si="12"/>
        <v>-52.300000000000182</v>
      </c>
      <c r="Y14" s="85">
        <f t="shared" si="13"/>
        <v>-10.921772543123286</v>
      </c>
      <c r="Z14" s="85">
        <f t="shared" si="14"/>
        <v>-3.1999999999999993</v>
      </c>
      <c r="AA14" s="77">
        <f t="shared" si="15"/>
        <v>-117.6400000000001</v>
      </c>
      <c r="AB14" s="85">
        <f t="shared" si="16"/>
        <v>-13.453181464708852</v>
      </c>
      <c r="AC14" s="77">
        <f t="shared" si="17"/>
        <v>87.639999999999873</v>
      </c>
      <c r="AD14" s="85">
        <f t="shared" si="18"/>
        <v>3.3765353141518544</v>
      </c>
      <c r="AE14" s="113">
        <v>82.6</v>
      </c>
      <c r="AF14" s="77">
        <f t="shared" si="19"/>
        <v>2841.44</v>
      </c>
      <c r="AG14" s="85">
        <f t="shared" si="20"/>
        <v>-5</v>
      </c>
      <c r="AH14" s="77">
        <f t="shared" si="21"/>
        <v>-172</v>
      </c>
      <c r="AI14" s="83">
        <f t="shared" si="22"/>
        <v>-5.7077625570776256</v>
      </c>
      <c r="AJ14" s="113">
        <v>24.2</v>
      </c>
      <c r="AK14" s="77">
        <f t="shared" si="23"/>
        <v>832.48</v>
      </c>
      <c r="AL14" s="83">
        <f t="shared" si="24"/>
        <v>2.1999999999999993</v>
      </c>
      <c r="AM14" s="77">
        <f t="shared" si="25"/>
        <v>75.680000000000064</v>
      </c>
      <c r="AN14" s="85">
        <f t="shared" si="26"/>
        <v>10.000000000000009</v>
      </c>
    </row>
    <row r="15" spans="1:40" x14ac:dyDescent="0.2">
      <c r="A15" s="108" t="s">
        <v>88</v>
      </c>
      <c r="B15" s="76">
        <v>1</v>
      </c>
      <c r="C15" s="76">
        <v>1</v>
      </c>
      <c r="D15" s="76">
        <v>1</v>
      </c>
      <c r="E15" s="110">
        <v>685</v>
      </c>
      <c r="F15" s="111">
        <v>66.099999999999994</v>
      </c>
      <c r="G15" s="77">
        <f t="shared" si="0"/>
        <v>452.78499999999991</v>
      </c>
      <c r="H15" s="77">
        <f t="shared" si="1"/>
        <v>232.21500000000009</v>
      </c>
      <c r="I15" s="111">
        <v>18</v>
      </c>
      <c r="J15" s="77">
        <f t="shared" si="2"/>
        <v>123.3</v>
      </c>
      <c r="K15" s="77">
        <f t="shared" si="3"/>
        <v>561.70000000000005</v>
      </c>
      <c r="L15" s="112">
        <v>685</v>
      </c>
      <c r="M15" s="113">
        <v>69.099999999999994</v>
      </c>
      <c r="N15" s="77">
        <f t="shared" si="4"/>
        <v>473.33499999999992</v>
      </c>
      <c r="O15" s="77">
        <f t="shared" si="5"/>
        <v>211.66500000000008</v>
      </c>
      <c r="P15" s="113">
        <v>18.8</v>
      </c>
      <c r="Q15" s="77">
        <f t="shared" si="6"/>
        <v>128.78</v>
      </c>
      <c r="R15" s="77">
        <f t="shared" si="7"/>
        <v>556.22</v>
      </c>
      <c r="S15" s="77">
        <f t="shared" si="8"/>
        <v>0</v>
      </c>
      <c r="T15" s="83">
        <f>S15/E15*100</f>
        <v>0</v>
      </c>
      <c r="U15" s="85">
        <f t="shared" si="9"/>
        <v>3</v>
      </c>
      <c r="V15" s="77">
        <f t="shared" si="10"/>
        <v>20.550000000000011</v>
      </c>
      <c r="W15" s="85">
        <f t="shared" si="11"/>
        <v>4.5385779122541638</v>
      </c>
      <c r="X15" s="77">
        <f t="shared" si="12"/>
        <v>-20.550000000000011</v>
      </c>
      <c r="Y15" s="85">
        <f t="shared" si="13"/>
        <v>-8.8495575221238951</v>
      </c>
      <c r="Z15" s="85">
        <f t="shared" si="14"/>
        <v>0.80000000000000071</v>
      </c>
      <c r="AA15" s="77">
        <f t="shared" si="15"/>
        <v>5.480000000000004</v>
      </c>
      <c r="AB15" s="85">
        <f t="shared" si="16"/>
        <v>4.4444444444444482</v>
      </c>
      <c r="AC15" s="77">
        <f t="shared" si="17"/>
        <v>-5.4800000000000182</v>
      </c>
      <c r="AD15" s="85">
        <f t="shared" si="18"/>
        <v>-0.97560975609756406</v>
      </c>
      <c r="AE15" s="113">
        <v>71.2</v>
      </c>
      <c r="AF15" s="77">
        <f t="shared" si="19"/>
        <v>487.72</v>
      </c>
      <c r="AG15" s="85">
        <f t="shared" si="20"/>
        <v>2.1000000000000085</v>
      </c>
      <c r="AH15" s="77">
        <f t="shared" si="21"/>
        <v>14.385000000000105</v>
      </c>
      <c r="AI15" s="83">
        <f t="shared" si="22"/>
        <v>3.0390738060781701</v>
      </c>
      <c r="AJ15" s="113">
        <v>17</v>
      </c>
      <c r="AK15" s="77">
        <f t="shared" si="23"/>
        <v>116.45</v>
      </c>
      <c r="AL15" s="83">
        <f t="shared" si="24"/>
        <v>-1.8000000000000007</v>
      </c>
      <c r="AM15" s="77">
        <f t="shared" si="25"/>
        <v>-12.329999999999998</v>
      </c>
      <c r="AN15" s="85">
        <f t="shared" si="26"/>
        <v>-9.5744680851063819</v>
      </c>
    </row>
    <row r="16" spans="1:40" x14ac:dyDescent="0.2">
      <c r="A16" s="108" t="s">
        <v>91</v>
      </c>
      <c r="B16" s="76">
        <v>1</v>
      </c>
      <c r="C16" s="76">
        <v>1</v>
      </c>
      <c r="D16" s="76">
        <v>0</v>
      </c>
      <c r="E16" s="110">
        <v>4555</v>
      </c>
      <c r="F16" s="111">
        <v>79.900000000000006</v>
      </c>
      <c r="G16" s="77">
        <f t="shared" si="0"/>
        <v>3639.4450000000002</v>
      </c>
      <c r="H16" s="77">
        <f t="shared" si="1"/>
        <v>915.55499999999984</v>
      </c>
      <c r="I16" s="111">
        <v>21.7</v>
      </c>
      <c r="J16" s="77">
        <f t="shared" si="2"/>
        <v>988.43499999999995</v>
      </c>
      <c r="K16" s="77">
        <f t="shared" si="3"/>
        <v>3566.5650000000001</v>
      </c>
      <c r="L16" s="112">
        <v>5350</v>
      </c>
      <c r="M16" s="113">
        <v>77</v>
      </c>
      <c r="N16" s="77">
        <f t="shared" si="4"/>
        <v>4119.5</v>
      </c>
      <c r="O16" s="77">
        <f t="shared" si="5"/>
        <v>1230.5</v>
      </c>
      <c r="P16" s="113">
        <v>20.399999999999999</v>
      </c>
      <c r="Q16" s="77">
        <f t="shared" si="6"/>
        <v>1091.3999999999999</v>
      </c>
      <c r="R16" s="77">
        <f t="shared" si="7"/>
        <v>4258.6000000000004</v>
      </c>
      <c r="S16" s="77">
        <f t="shared" si="8"/>
        <v>795</v>
      </c>
      <c r="T16" s="83">
        <f>S16/E16*100</f>
        <v>17.453347969264541</v>
      </c>
      <c r="U16" s="85">
        <f t="shared" si="9"/>
        <v>-2.9000000000000057</v>
      </c>
      <c r="V16" s="77">
        <f t="shared" si="10"/>
        <v>480.05499999999984</v>
      </c>
      <c r="W16" s="85">
        <f t="shared" si="11"/>
        <v>13.190335339591607</v>
      </c>
      <c r="X16" s="77">
        <f t="shared" si="12"/>
        <v>314.94500000000016</v>
      </c>
      <c r="Y16" s="85">
        <f t="shared" si="13"/>
        <v>34.399353397665919</v>
      </c>
      <c r="Z16" s="85">
        <f t="shared" si="14"/>
        <v>-1.3000000000000007</v>
      </c>
      <c r="AA16" s="77">
        <f t="shared" si="15"/>
        <v>102.96499999999992</v>
      </c>
      <c r="AB16" s="85">
        <f t="shared" si="16"/>
        <v>10.416972284469887</v>
      </c>
      <c r="AC16" s="77">
        <f t="shared" si="17"/>
        <v>692.03500000000031</v>
      </c>
      <c r="AD16" s="85">
        <f t="shared" si="18"/>
        <v>19.403403554961155</v>
      </c>
      <c r="AE16" s="113">
        <v>80</v>
      </c>
      <c r="AF16" s="77">
        <f t="shared" si="19"/>
        <v>4280</v>
      </c>
      <c r="AG16" s="85">
        <f t="shared" si="20"/>
        <v>3</v>
      </c>
      <c r="AH16" s="77">
        <f t="shared" si="21"/>
        <v>160.5</v>
      </c>
      <c r="AI16" s="83">
        <f t="shared" si="22"/>
        <v>3.8961038961038961</v>
      </c>
      <c r="AJ16" s="113">
        <v>22.4</v>
      </c>
      <c r="AK16" s="77">
        <f t="shared" si="23"/>
        <v>1198.3999999999999</v>
      </c>
      <c r="AL16" s="83">
        <f t="shared" si="24"/>
        <v>2</v>
      </c>
      <c r="AM16" s="77">
        <f t="shared" si="25"/>
        <v>107</v>
      </c>
      <c r="AN16" s="85">
        <f t="shared" si="26"/>
        <v>9.8039215686274517</v>
      </c>
    </row>
    <row r="17" spans="1:40" x14ac:dyDescent="0.2">
      <c r="A17" s="108" t="s">
        <v>95</v>
      </c>
      <c r="B17" s="76">
        <v>1</v>
      </c>
      <c r="C17" s="76">
        <v>1</v>
      </c>
      <c r="D17" s="76">
        <v>0</v>
      </c>
      <c r="E17" s="110">
        <v>3015</v>
      </c>
      <c r="F17" s="111">
        <v>73.8</v>
      </c>
      <c r="G17" s="77">
        <f t="shared" si="0"/>
        <v>2225.0700000000002</v>
      </c>
      <c r="H17" s="77">
        <f t="shared" si="1"/>
        <v>789.92999999999984</v>
      </c>
      <c r="I17" s="111">
        <v>20.399999999999999</v>
      </c>
      <c r="J17" s="77">
        <f t="shared" si="2"/>
        <v>615.05999999999995</v>
      </c>
      <c r="K17" s="77">
        <f t="shared" si="3"/>
        <v>2399.94</v>
      </c>
      <c r="L17" s="112">
        <v>3515</v>
      </c>
      <c r="M17" s="113">
        <v>69.2</v>
      </c>
      <c r="N17" s="77">
        <f t="shared" si="4"/>
        <v>2432.38</v>
      </c>
      <c r="O17" s="77">
        <f t="shared" si="5"/>
        <v>1082.6199999999999</v>
      </c>
      <c r="P17" s="113">
        <v>19.5</v>
      </c>
      <c r="Q17" s="77">
        <f t="shared" si="6"/>
        <v>685.42499999999995</v>
      </c>
      <c r="R17" s="77">
        <f t="shared" si="7"/>
        <v>2829.5749999999998</v>
      </c>
      <c r="S17" s="77">
        <f t="shared" si="8"/>
        <v>500</v>
      </c>
      <c r="T17" s="83">
        <f>S17/E17*100</f>
        <v>16.58374792703151</v>
      </c>
      <c r="U17" s="85">
        <f t="shared" si="9"/>
        <v>-4.5999999999999943</v>
      </c>
      <c r="V17" s="77">
        <f t="shared" si="10"/>
        <v>207.30999999999995</v>
      </c>
      <c r="W17" s="85">
        <f t="shared" si="11"/>
        <v>9.3170102513628752</v>
      </c>
      <c r="X17" s="77">
        <f t="shared" si="12"/>
        <v>292.69000000000005</v>
      </c>
      <c r="Y17" s="85">
        <f t="shared" si="13"/>
        <v>37.052650234830949</v>
      </c>
      <c r="Z17" s="85">
        <f t="shared" si="14"/>
        <v>-0.89999999999999858</v>
      </c>
      <c r="AA17" s="77">
        <f t="shared" si="15"/>
        <v>70.365000000000009</v>
      </c>
      <c r="AB17" s="85">
        <f t="shared" si="16"/>
        <v>11.440347283191885</v>
      </c>
      <c r="AC17" s="77">
        <f t="shared" si="17"/>
        <v>429.63499999999976</v>
      </c>
      <c r="AD17" s="85">
        <f t="shared" si="18"/>
        <v>17.901905880980348</v>
      </c>
      <c r="AE17" s="113">
        <v>80.599999999999994</v>
      </c>
      <c r="AF17" s="77">
        <f t="shared" si="19"/>
        <v>2833.09</v>
      </c>
      <c r="AG17" s="85">
        <f t="shared" si="20"/>
        <v>11.399999999999991</v>
      </c>
      <c r="AH17" s="77">
        <f t="shared" si="21"/>
        <v>400.71000000000004</v>
      </c>
      <c r="AI17" s="83">
        <f t="shared" si="22"/>
        <v>16.473988439306357</v>
      </c>
      <c r="AJ17" s="113">
        <v>22.8</v>
      </c>
      <c r="AK17" s="77">
        <f t="shared" si="23"/>
        <v>801.42</v>
      </c>
      <c r="AL17" s="83">
        <f t="shared" si="24"/>
        <v>3.3000000000000007</v>
      </c>
      <c r="AM17" s="77">
        <f t="shared" si="25"/>
        <v>115.995</v>
      </c>
      <c r="AN17" s="85">
        <f t="shared" si="26"/>
        <v>16.923076923076923</v>
      </c>
    </row>
    <row r="18" spans="1:40" x14ac:dyDescent="0.2">
      <c r="A18" s="108" t="s">
        <v>102</v>
      </c>
      <c r="B18" s="76">
        <v>1</v>
      </c>
      <c r="C18" s="76">
        <v>1</v>
      </c>
      <c r="D18" s="76">
        <v>1</v>
      </c>
      <c r="E18" s="110">
        <v>4620</v>
      </c>
      <c r="F18" s="111">
        <v>72.900000000000006</v>
      </c>
      <c r="G18" s="77">
        <f t="shared" si="0"/>
        <v>3367.98</v>
      </c>
      <c r="H18" s="77">
        <f t="shared" si="1"/>
        <v>1252.02</v>
      </c>
      <c r="I18" s="111">
        <v>16.899999999999999</v>
      </c>
      <c r="J18" s="77">
        <f t="shared" si="2"/>
        <v>780.78</v>
      </c>
      <c r="K18" s="77">
        <f t="shared" si="3"/>
        <v>3839.2200000000003</v>
      </c>
      <c r="L18" s="112">
        <v>5360</v>
      </c>
      <c r="M18" s="113">
        <v>73</v>
      </c>
      <c r="N18" s="77">
        <f t="shared" si="4"/>
        <v>3912.8</v>
      </c>
      <c r="O18" s="77">
        <f t="shared" si="5"/>
        <v>1447.1999999999998</v>
      </c>
      <c r="P18" s="113">
        <v>19.100000000000001</v>
      </c>
      <c r="Q18" s="77">
        <f t="shared" si="6"/>
        <v>1023.7600000000001</v>
      </c>
      <c r="R18" s="77">
        <f t="shared" si="7"/>
        <v>4336.24</v>
      </c>
      <c r="S18" s="77">
        <f t="shared" si="8"/>
        <v>740</v>
      </c>
      <c r="T18" s="83">
        <f>S18/E18*100</f>
        <v>16.017316017316016</v>
      </c>
      <c r="U18" s="85">
        <f t="shared" si="9"/>
        <v>9.9999999999994316E-2</v>
      </c>
      <c r="V18" s="77">
        <f t="shared" si="10"/>
        <v>544.82000000000016</v>
      </c>
      <c r="W18" s="85">
        <f t="shared" si="11"/>
        <v>16.176461855474205</v>
      </c>
      <c r="X18" s="77">
        <f t="shared" si="12"/>
        <v>195.17999999999984</v>
      </c>
      <c r="Y18" s="85">
        <f t="shared" si="13"/>
        <v>15.589207840130337</v>
      </c>
      <c r="Z18" s="85">
        <f t="shared" si="14"/>
        <v>2.2000000000000028</v>
      </c>
      <c r="AA18" s="77">
        <f t="shared" si="15"/>
        <v>242.98000000000013</v>
      </c>
      <c r="AB18" s="85">
        <f t="shared" si="16"/>
        <v>31.120161889392676</v>
      </c>
      <c r="AC18" s="77">
        <f t="shared" si="17"/>
        <v>497.01999999999953</v>
      </c>
      <c r="AD18" s="85">
        <f t="shared" si="18"/>
        <v>12.945858794234233</v>
      </c>
      <c r="AE18" s="113">
        <v>79.599999999999994</v>
      </c>
      <c r="AF18" s="77">
        <f t="shared" si="19"/>
        <v>4266.5599999999995</v>
      </c>
      <c r="AG18" s="85">
        <f t="shared" si="20"/>
        <v>6.5999999999999943</v>
      </c>
      <c r="AH18" s="77">
        <f t="shared" si="21"/>
        <v>353.75999999999931</v>
      </c>
      <c r="AI18" s="83">
        <f t="shared" si="22"/>
        <v>9.0410958904109417</v>
      </c>
      <c r="AJ18" s="113">
        <v>22.5</v>
      </c>
      <c r="AK18" s="77">
        <f t="shared" si="23"/>
        <v>1206</v>
      </c>
      <c r="AL18" s="83">
        <f t="shared" si="24"/>
        <v>3.3999999999999986</v>
      </c>
      <c r="AM18" s="77">
        <f t="shared" si="25"/>
        <v>182.2399999999999</v>
      </c>
      <c r="AN18" s="85">
        <f t="shared" si="26"/>
        <v>17.801047120418836</v>
      </c>
    </row>
    <row r="19" spans="1:40" x14ac:dyDescent="0.2">
      <c r="A19" s="108" t="s">
        <v>104</v>
      </c>
      <c r="B19" s="76">
        <v>1</v>
      </c>
      <c r="C19" s="76">
        <v>1</v>
      </c>
      <c r="D19" s="76">
        <v>1</v>
      </c>
      <c r="E19" s="110">
        <v>2980</v>
      </c>
      <c r="F19" s="111">
        <v>55.4</v>
      </c>
      <c r="G19" s="77">
        <f t="shared" si="0"/>
        <v>1650.92</v>
      </c>
      <c r="H19" s="77">
        <f t="shared" si="1"/>
        <v>1329.08</v>
      </c>
      <c r="I19" s="111">
        <v>11</v>
      </c>
      <c r="J19" s="77">
        <f t="shared" si="2"/>
        <v>327.8</v>
      </c>
      <c r="K19" s="77">
        <f t="shared" si="3"/>
        <v>2652.2</v>
      </c>
      <c r="L19" s="112">
        <v>2690</v>
      </c>
      <c r="M19" s="113">
        <v>57.7</v>
      </c>
      <c r="N19" s="77">
        <f t="shared" si="4"/>
        <v>1552.13</v>
      </c>
      <c r="O19" s="77">
        <f t="shared" si="5"/>
        <v>1137.8699999999999</v>
      </c>
      <c r="P19" s="113">
        <v>11</v>
      </c>
      <c r="Q19" s="77">
        <f t="shared" si="6"/>
        <v>295.89999999999998</v>
      </c>
      <c r="R19" s="77">
        <f t="shared" si="7"/>
        <v>2394.1</v>
      </c>
      <c r="S19" s="77">
        <f t="shared" si="8"/>
        <v>-290</v>
      </c>
      <c r="T19" s="83">
        <f>S19/E19*100</f>
        <v>-9.7315436241610733</v>
      </c>
      <c r="U19" s="85">
        <f t="shared" si="9"/>
        <v>2.3000000000000043</v>
      </c>
      <c r="V19" s="77">
        <f t="shared" si="10"/>
        <v>-98.789999999999964</v>
      </c>
      <c r="W19" s="85">
        <f t="shared" si="11"/>
        <v>-5.9839362294962779</v>
      </c>
      <c r="X19" s="77">
        <f t="shared" si="12"/>
        <v>-191.21000000000004</v>
      </c>
      <c r="Y19" s="85">
        <f t="shared" si="13"/>
        <v>-14.38664339242183</v>
      </c>
      <c r="Z19" s="85">
        <f t="shared" si="14"/>
        <v>0</v>
      </c>
      <c r="AA19" s="77">
        <f t="shared" si="15"/>
        <v>-31.900000000000034</v>
      </c>
      <c r="AB19" s="85">
        <f t="shared" si="16"/>
        <v>-9.731543624161084</v>
      </c>
      <c r="AC19" s="77">
        <f t="shared" si="17"/>
        <v>-258.09999999999991</v>
      </c>
      <c r="AD19" s="85">
        <f t="shared" si="18"/>
        <v>-9.7315436241610715</v>
      </c>
      <c r="AE19" s="113">
        <v>71.2</v>
      </c>
      <c r="AF19" s="77">
        <f t="shared" si="19"/>
        <v>1915.28</v>
      </c>
      <c r="AG19" s="85">
        <f t="shared" si="20"/>
        <v>13.5</v>
      </c>
      <c r="AH19" s="77">
        <f t="shared" si="21"/>
        <v>363.14999999999986</v>
      </c>
      <c r="AI19" s="83">
        <f t="shared" si="22"/>
        <v>23.39688041594453</v>
      </c>
      <c r="AJ19" s="113">
        <v>16</v>
      </c>
      <c r="AK19" s="77">
        <f t="shared" si="23"/>
        <v>430.4</v>
      </c>
      <c r="AL19" s="83">
        <f t="shared" si="24"/>
        <v>5</v>
      </c>
      <c r="AM19" s="77">
        <f t="shared" si="25"/>
        <v>134.5</v>
      </c>
      <c r="AN19" s="85">
        <f t="shared" si="26"/>
        <v>45.45454545454546</v>
      </c>
    </row>
    <row r="20" spans="1:40" x14ac:dyDescent="0.2">
      <c r="A20" s="108" t="s">
        <v>107</v>
      </c>
      <c r="B20" s="76">
        <v>1</v>
      </c>
      <c r="C20" s="76">
        <v>1</v>
      </c>
      <c r="D20" s="76">
        <v>0</v>
      </c>
      <c r="E20" s="110">
        <v>1675</v>
      </c>
      <c r="F20" s="111">
        <v>84.8</v>
      </c>
      <c r="G20" s="77">
        <f t="shared" si="0"/>
        <v>1420.4</v>
      </c>
      <c r="H20" s="77">
        <f t="shared" si="1"/>
        <v>254.59999999999991</v>
      </c>
      <c r="I20" s="111">
        <v>35.1</v>
      </c>
      <c r="J20" s="77">
        <f t="shared" si="2"/>
        <v>587.92499999999995</v>
      </c>
      <c r="K20" s="77">
        <f t="shared" si="3"/>
        <v>1087.075</v>
      </c>
      <c r="L20" s="112">
        <v>2395</v>
      </c>
      <c r="M20" s="113">
        <v>83.7</v>
      </c>
      <c r="N20" s="77">
        <f t="shared" si="4"/>
        <v>2004.615</v>
      </c>
      <c r="O20" s="77">
        <f t="shared" si="5"/>
        <v>390.38499999999999</v>
      </c>
      <c r="P20" s="113">
        <v>32.4</v>
      </c>
      <c r="Q20" s="77">
        <f t="shared" si="6"/>
        <v>775.98</v>
      </c>
      <c r="R20" s="77">
        <f t="shared" si="7"/>
        <v>1619.02</v>
      </c>
      <c r="S20" s="77">
        <f t="shared" si="8"/>
        <v>720</v>
      </c>
      <c r="T20" s="83">
        <f>S20/E20*100</f>
        <v>42.985074626865668</v>
      </c>
      <c r="U20" s="85">
        <f t="shared" si="9"/>
        <v>-1.0999999999999943</v>
      </c>
      <c r="V20" s="77">
        <f t="shared" si="10"/>
        <v>584.21499999999992</v>
      </c>
      <c r="W20" s="85">
        <f t="shared" si="11"/>
        <v>41.130315404111514</v>
      </c>
      <c r="X20" s="77">
        <f t="shared" si="12"/>
        <v>135.78500000000008</v>
      </c>
      <c r="Y20" s="85">
        <f t="shared" si="13"/>
        <v>53.332678711704688</v>
      </c>
      <c r="Z20" s="85">
        <f t="shared" si="14"/>
        <v>-2.7000000000000028</v>
      </c>
      <c r="AA20" s="77">
        <f t="shared" si="15"/>
        <v>188.05500000000006</v>
      </c>
      <c r="AB20" s="85">
        <f t="shared" si="16"/>
        <v>31.986222732491402</v>
      </c>
      <c r="AC20" s="77">
        <f t="shared" si="17"/>
        <v>531.94499999999994</v>
      </c>
      <c r="AD20" s="85">
        <f t="shared" si="18"/>
        <v>48.93360623692017</v>
      </c>
      <c r="AE20" s="113">
        <v>82.6</v>
      </c>
      <c r="AF20" s="77">
        <f t="shared" si="19"/>
        <v>1978.27</v>
      </c>
      <c r="AG20" s="85">
        <f t="shared" si="20"/>
        <v>-1.1000000000000085</v>
      </c>
      <c r="AH20" s="77">
        <f t="shared" si="21"/>
        <v>-26.345000000000027</v>
      </c>
      <c r="AI20" s="83">
        <f t="shared" si="22"/>
        <v>-1.3142174432497027</v>
      </c>
      <c r="AJ20" s="113">
        <v>23.6</v>
      </c>
      <c r="AK20" s="77">
        <f t="shared" si="23"/>
        <v>565.22</v>
      </c>
      <c r="AL20" s="83">
        <f t="shared" si="24"/>
        <v>-8.7999999999999972</v>
      </c>
      <c r="AM20" s="77">
        <f t="shared" si="25"/>
        <v>-210.76</v>
      </c>
      <c r="AN20" s="85">
        <f t="shared" si="26"/>
        <v>-27.160493827160494</v>
      </c>
    </row>
    <row r="21" spans="1:40" x14ac:dyDescent="0.2">
      <c r="A21" s="108" t="s">
        <v>126</v>
      </c>
      <c r="B21" s="76">
        <v>1</v>
      </c>
      <c r="C21" s="76">
        <v>1</v>
      </c>
      <c r="D21" s="76">
        <v>0</v>
      </c>
      <c r="E21" s="110">
        <v>4045</v>
      </c>
      <c r="F21" s="111">
        <v>82.6</v>
      </c>
      <c r="G21" s="77">
        <f t="shared" si="0"/>
        <v>3341.17</v>
      </c>
      <c r="H21" s="77">
        <f t="shared" si="1"/>
        <v>703.82999999999993</v>
      </c>
      <c r="I21" s="111">
        <v>19</v>
      </c>
      <c r="J21" s="77">
        <f t="shared" si="2"/>
        <v>768.55</v>
      </c>
      <c r="K21" s="77">
        <f t="shared" si="3"/>
        <v>3276.45</v>
      </c>
      <c r="L21" s="112">
        <v>4115</v>
      </c>
      <c r="M21" s="113">
        <v>83.7</v>
      </c>
      <c r="N21" s="77">
        <f t="shared" si="4"/>
        <v>3444.2550000000001</v>
      </c>
      <c r="O21" s="77">
        <f t="shared" si="5"/>
        <v>670.74499999999989</v>
      </c>
      <c r="P21" s="113">
        <v>17.8</v>
      </c>
      <c r="Q21" s="77">
        <f t="shared" si="6"/>
        <v>732.47</v>
      </c>
      <c r="R21" s="77">
        <f t="shared" si="7"/>
        <v>3382.5299999999997</v>
      </c>
      <c r="S21" s="77">
        <f t="shared" si="8"/>
        <v>70</v>
      </c>
      <c r="T21" s="83">
        <f>S21/E21*100</f>
        <v>1.73053152039555</v>
      </c>
      <c r="U21" s="85">
        <f t="shared" si="9"/>
        <v>1.1000000000000085</v>
      </c>
      <c r="V21" s="77">
        <f t="shared" si="10"/>
        <v>103.08500000000004</v>
      </c>
      <c r="W21" s="85">
        <f t="shared" si="11"/>
        <v>3.0852964680037243</v>
      </c>
      <c r="X21" s="77">
        <f t="shared" si="12"/>
        <v>-33.085000000000036</v>
      </c>
      <c r="Y21" s="85">
        <f t="shared" si="13"/>
        <v>-4.7007089780202662</v>
      </c>
      <c r="Z21" s="85">
        <f t="shared" si="14"/>
        <v>-1.1999999999999993</v>
      </c>
      <c r="AA21" s="77">
        <f t="shared" si="15"/>
        <v>-36.079999999999927</v>
      </c>
      <c r="AB21" s="85">
        <f t="shared" si="16"/>
        <v>-4.6945546808925807</v>
      </c>
      <c r="AC21" s="77">
        <f t="shared" si="17"/>
        <v>106.07999999999993</v>
      </c>
      <c r="AD21" s="85">
        <f t="shared" si="18"/>
        <v>3.2376505058828893</v>
      </c>
      <c r="AE21" s="113">
        <v>80</v>
      </c>
      <c r="AF21" s="77">
        <f t="shared" si="19"/>
        <v>3292</v>
      </c>
      <c r="AG21" s="85">
        <f t="shared" si="20"/>
        <v>-3.7000000000000028</v>
      </c>
      <c r="AH21" s="77">
        <f t="shared" si="21"/>
        <v>-152.25500000000011</v>
      </c>
      <c r="AI21" s="83">
        <f t="shared" si="22"/>
        <v>-4.4205495818399072</v>
      </c>
      <c r="AJ21" s="113">
        <v>22.1</v>
      </c>
      <c r="AK21" s="77">
        <f t="shared" si="23"/>
        <v>909.41499999999996</v>
      </c>
      <c r="AL21" s="83">
        <f t="shared" si="24"/>
        <v>4.3000000000000007</v>
      </c>
      <c r="AM21" s="77">
        <f t="shared" si="25"/>
        <v>176.94499999999994</v>
      </c>
      <c r="AN21" s="85">
        <f t="shared" si="26"/>
        <v>24.157303370786508</v>
      </c>
    </row>
    <row r="22" spans="1:40" x14ac:dyDescent="0.2">
      <c r="A22" s="108" t="s">
        <v>128</v>
      </c>
      <c r="B22" s="76">
        <v>1</v>
      </c>
      <c r="C22" s="76">
        <v>1</v>
      </c>
      <c r="D22" s="76">
        <v>0</v>
      </c>
      <c r="E22" s="110">
        <v>3090</v>
      </c>
      <c r="F22" s="111">
        <v>80.900000000000006</v>
      </c>
      <c r="G22" s="77">
        <f t="shared" si="0"/>
        <v>2499.8100000000004</v>
      </c>
      <c r="H22" s="77">
        <f t="shared" si="1"/>
        <v>590.1899999999996</v>
      </c>
      <c r="I22" s="111">
        <v>18.600000000000001</v>
      </c>
      <c r="J22" s="77">
        <f t="shared" si="2"/>
        <v>574.74000000000012</v>
      </c>
      <c r="K22" s="77">
        <f t="shared" si="3"/>
        <v>2515.2599999999998</v>
      </c>
      <c r="L22" s="112">
        <v>3590</v>
      </c>
      <c r="M22" s="113">
        <v>83.8</v>
      </c>
      <c r="N22" s="77">
        <f t="shared" si="4"/>
        <v>3008.42</v>
      </c>
      <c r="O22" s="77">
        <f t="shared" si="5"/>
        <v>581.57999999999993</v>
      </c>
      <c r="P22" s="113">
        <v>19.2</v>
      </c>
      <c r="Q22" s="77">
        <f t="shared" si="6"/>
        <v>689.28</v>
      </c>
      <c r="R22" s="77">
        <f t="shared" si="7"/>
        <v>2900.7200000000003</v>
      </c>
      <c r="S22" s="77">
        <f t="shared" si="8"/>
        <v>500</v>
      </c>
      <c r="T22" s="83">
        <f>S22/E22*100</f>
        <v>16.181229773462782</v>
      </c>
      <c r="U22" s="85">
        <f t="shared" si="9"/>
        <v>2.8999999999999915</v>
      </c>
      <c r="V22" s="77">
        <f t="shared" si="10"/>
        <v>508.60999999999967</v>
      </c>
      <c r="W22" s="85">
        <f t="shared" si="11"/>
        <v>20.345946291918168</v>
      </c>
      <c r="X22" s="77">
        <f t="shared" si="12"/>
        <v>-8.6099999999996726</v>
      </c>
      <c r="Y22" s="85">
        <f t="shared" si="13"/>
        <v>-1.458852234026276</v>
      </c>
      <c r="Z22" s="85">
        <f t="shared" si="14"/>
        <v>0.59999999999999787</v>
      </c>
      <c r="AA22" s="77">
        <f t="shared" si="15"/>
        <v>114.53999999999985</v>
      </c>
      <c r="AB22" s="85">
        <f t="shared" si="16"/>
        <v>19.929011379058327</v>
      </c>
      <c r="AC22" s="77">
        <f t="shared" si="17"/>
        <v>385.46000000000049</v>
      </c>
      <c r="AD22" s="85">
        <f t="shared" si="18"/>
        <v>15.324857072429909</v>
      </c>
      <c r="AE22" s="113">
        <v>80.900000000000006</v>
      </c>
      <c r="AF22" s="77">
        <f t="shared" si="19"/>
        <v>2904.31</v>
      </c>
      <c r="AG22" s="85">
        <f t="shared" si="20"/>
        <v>-2.8999999999999915</v>
      </c>
      <c r="AH22" s="77">
        <f t="shared" si="21"/>
        <v>-104.11000000000013</v>
      </c>
      <c r="AI22" s="83">
        <f t="shared" si="22"/>
        <v>-3.4606205250596695</v>
      </c>
      <c r="AJ22" s="113">
        <v>22.7</v>
      </c>
      <c r="AK22" s="77">
        <f t="shared" si="23"/>
        <v>814.93</v>
      </c>
      <c r="AL22" s="83">
        <f t="shared" si="24"/>
        <v>3.5</v>
      </c>
      <c r="AM22" s="77">
        <f t="shared" si="25"/>
        <v>125.64999999999998</v>
      </c>
      <c r="AN22" s="85">
        <f t="shared" si="26"/>
        <v>18.229166666666664</v>
      </c>
    </row>
    <row r="23" spans="1:40" x14ac:dyDescent="0.2">
      <c r="A23" s="108" t="s">
        <v>138</v>
      </c>
      <c r="B23" s="76">
        <v>1</v>
      </c>
      <c r="C23" s="76">
        <v>1</v>
      </c>
      <c r="D23" s="76">
        <v>1</v>
      </c>
      <c r="E23" s="110">
        <v>2445</v>
      </c>
      <c r="F23" s="111">
        <v>61.4</v>
      </c>
      <c r="G23" s="77">
        <f t="shared" si="0"/>
        <v>1501.23</v>
      </c>
      <c r="H23" s="77">
        <f t="shared" si="1"/>
        <v>943.77</v>
      </c>
      <c r="I23" s="111">
        <v>17.8</v>
      </c>
      <c r="J23" s="77">
        <f t="shared" si="2"/>
        <v>435.21</v>
      </c>
      <c r="K23" s="77">
        <f t="shared" si="3"/>
        <v>2009.79</v>
      </c>
      <c r="L23" s="112">
        <v>2060</v>
      </c>
      <c r="M23" s="113">
        <v>64.7</v>
      </c>
      <c r="N23" s="77">
        <f t="shared" si="4"/>
        <v>1332.82</v>
      </c>
      <c r="O23" s="77">
        <f t="shared" si="5"/>
        <v>727.18000000000006</v>
      </c>
      <c r="P23" s="113">
        <v>16.3</v>
      </c>
      <c r="Q23" s="77">
        <f t="shared" si="6"/>
        <v>335.78</v>
      </c>
      <c r="R23" s="77">
        <f t="shared" si="7"/>
        <v>1724.22</v>
      </c>
      <c r="S23" s="77">
        <f t="shared" si="8"/>
        <v>-385</v>
      </c>
      <c r="T23" s="83">
        <f>S23/E23*100</f>
        <v>-15.746421267893659</v>
      </c>
      <c r="U23" s="85">
        <f t="shared" si="9"/>
        <v>3.3000000000000043</v>
      </c>
      <c r="V23" s="77">
        <f t="shared" si="10"/>
        <v>-168.41000000000008</v>
      </c>
      <c r="W23" s="85">
        <f t="shared" si="11"/>
        <v>-11.21813446307362</v>
      </c>
      <c r="X23" s="77">
        <f t="shared" si="12"/>
        <v>-216.58999999999992</v>
      </c>
      <c r="Y23" s="85">
        <f t="shared" si="13"/>
        <v>-22.94944742892865</v>
      </c>
      <c r="Z23" s="85">
        <f t="shared" si="14"/>
        <v>-1.5</v>
      </c>
      <c r="AA23" s="77">
        <f t="shared" si="15"/>
        <v>-99.43</v>
      </c>
      <c r="AB23" s="85">
        <f t="shared" si="16"/>
        <v>-22.846441947565545</v>
      </c>
      <c r="AC23" s="77">
        <f t="shared" si="17"/>
        <v>-285.56999999999994</v>
      </c>
      <c r="AD23" s="85">
        <f t="shared" si="18"/>
        <v>-14.208947203439163</v>
      </c>
      <c r="AE23" s="113">
        <v>74.099999999999994</v>
      </c>
      <c r="AF23" s="77">
        <f t="shared" si="19"/>
        <v>1526.46</v>
      </c>
      <c r="AG23" s="85">
        <f t="shared" si="20"/>
        <v>9.3999999999999915</v>
      </c>
      <c r="AH23" s="77">
        <f t="shared" si="21"/>
        <v>193.6400000000001</v>
      </c>
      <c r="AI23" s="83">
        <f t="shared" si="22"/>
        <v>14.528593508500782</v>
      </c>
      <c r="AJ23" s="113">
        <v>18.2</v>
      </c>
      <c r="AK23" s="77">
        <f t="shared" si="23"/>
        <v>374.92</v>
      </c>
      <c r="AL23" s="83">
        <f t="shared" si="24"/>
        <v>1.8999999999999986</v>
      </c>
      <c r="AM23" s="77">
        <f t="shared" si="25"/>
        <v>39.140000000000043</v>
      </c>
      <c r="AN23" s="85">
        <f t="shared" si="26"/>
        <v>11.656441717791424</v>
      </c>
    </row>
    <row r="24" spans="1:40" x14ac:dyDescent="0.2">
      <c r="A24" s="108" t="s">
        <v>139</v>
      </c>
      <c r="B24" s="76">
        <v>1</v>
      </c>
      <c r="C24" s="76">
        <v>1</v>
      </c>
      <c r="D24" s="76">
        <v>1</v>
      </c>
      <c r="E24" s="110">
        <v>2440</v>
      </c>
      <c r="F24" s="111">
        <v>77.8</v>
      </c>
      <c r="G24" s="77">
        <f t="shared" si="0"/>
        <v>1898.32</v>
      </c>
      <c r="H24" s="77">
        <f t="shared" si="1"/>
        <v>541.68000000000006</v>
      </c>
      <c r="I24" s="111">
        <v>17.8</v>
      </c>
      <c r="J24" s="77">
        <f t="shared" si="2"/>
        <v>434.32</v>
      </c>
      <c r="K24" s="77">
        <f t="shared" si="3"/>
        <v>2005.68</v>
      </c>
      <c r="L24" s="112">
        <v>2575</v>
      </c>
      <c r="M24" s="113">
        <v>73.3</v>
      </c>
      <c r="N24" s="77">
        <f t="shared" si="4"/>
        <v>1887.4749999999999</v>
      </c>
      <c r="O24" s="77">
        <f t="shared" si="5"/>
        <v>687.52500000000009</v>
      </c>
      <c r="P24" s="113">
        <v>18.600000000000001</v>
      </c>
      <c r="Q24" s="77">
        <f t="shared" si="6"/>
        <v>478.95000000000005</v>
      </c>
      <c r="R24" s="77">
        <f t="shared" si="7"/>
        <v>2096.0500000000002</v>
      </c>
      <c r="S24" s="77">
        <f t="shared" si="8"/>
        <v>135</v>
      </c>
      <c r="T24" s="83">
        <f>S24/E24*100</f>
        <v>5.5327868852459012</v>
      </c>
      <c r="U24" s="85">
        <f t="shared" si="9"/>
        <v>-4.5</v>
      </c>
      <c r="V24" s="77">
        <f t="shared" si="10"/>
        <v>-10.845000000000027</v>
      </c>
      <c r="W24" s="85">
        <f t="shared" si="11"/>
        <v>-0.5712946183994283</v>
      </c>
      <c r="X24" s="77">
        <f t="shared" si="12"/>
        <v>145.84500000000003</v>
      </c>
      <c r="Y24" s="85">
        <f t="shared" si="13"/>
        <v>26.924568010633585</v>
      </c>
      <c r="Z24" s="85">
        <f t="shared" si="14"/>
        <v>0.80000000000000071</v>
      </c>
      <c r="AA24" s="77">
        <f t="shared" si="15"/>
        <v>44.630000000000052</v>
      </c>
      <c r="AB24" s="85">
        <f t="shared" si="16"/>
        <v>10.275833486829999</v>
      </c>
      <c r="AC24" s="77">
        <f t="shared" si="17"/>
        <v>90.370000000000118</v>
      </c>
      <c r="AD24" s="85">
        <f t="shared" si="18"/>
        <v>4.505703801204584</v>
      </c>
      <c r="AE24" s="113">
        <v>76.099999999999994</v>
      </c>
      <c r="AF24" s="77">
        <f t="shared" si="19"/>
        <v>1959.5749999999998</v>
      </c>
      <c r="AG24" s="85">
        <f t="shared" si="20"/>
        <v>2.7999999999999972</v>
      </c>
      <c r="AH24" s="77">
        <f t="shared" si="21"/>
        <v>72.099999999999909</v>
      </c>
      <c r="AI24" s="83">
        <f t="shared" si="22"/>
        <v>3.8199181446111821</v>
      </c>
      <c r="AJ24" s="113">
        <v>19</v>
      </c>
      <c r="AK24" s="77">
        <f t="shared" si="23"/>
        <v>489.25</v>
      </c>
      <c r="AL24" s="83">
        <f t="shared" si="24"/>
        <v>0.39999999999999858</v>
      </c>
      <c r="AM24" s="77">
        <f t="shared" si="25"/>
        <v>10.299999999999955</v>
      </c>
      <c r="AN24" s="85">
        <f t="shared" si="26"/>
        <v>2.1505376344085927</v>
      </c>
    </row>
    <row r="25" spans="1:40" x14ac:dyDescent="0.2">
      <c r="A25" s="108" t="s">
        <v>147</v>
      </c>
      <c r="B25" s="76">
        <v>1</v>
      </c>
      <c r="C25" s="76">
        <v>1</v>
      </c>
      <c r="D25" s="76">
        <v>1</v>
      </c>
      <c r="E25" s="110">
        <v>1855</v>
      </c>
      <c r="F25" s="111">
        <v>79.3</v>
      </c>
      <c r="G25" s="77">
        <f t="shared" si="0"/>
        <v>1471.0150000000001</v>
      </c>
      <c r="H25" s="77">
        <f t="shared" si="1"/>
        <v>383.9849999999999</v>
      </c>
      <c r="I25" s="111">
        <v>17.7</v>
      </c>
      <c r="J25" s="77">
        <f t="shared" si="2"/>
        <v>328.33499999999998</v>
      </c>
      <c r="K25" s="77">
        <f t="shared" si="3"/>
        <v>1526.665</v>
      </c>
      <c r="L25" s="112">
        <v>2805</v>
      </c>
      <c r="M25" s="113">
        <v>77.3</v>
      </c>
      <c r="N25" s="77">
        <f t="shared" si="4"/>
        <v>2168.2649999999999</v>
      </c>
      <c r="O25" s="77">
        <f t="shared" si="5"/>
        <v>636.73500000000013</v>
      </c>
      <c r="P25" s="113">
        <v>18.600000000000001</v>
      </c>
      <c r="Q25" s="77">
        <f t="shared" si="6"/>
        <v>521.73</v>
      </c>
      <c r="R25" s="77">
        <f t="shared" si="7"/>
        <v>2283.27</v>
      </c>
      <c r="S25" s="77">
        <f t="shared" si="8"/>
        <v>950</v>
      </c>
      <c r="T25" s="83">
        <f>S25/E25*100</f>
        <v>51.212938005390839</v>
      </c>
      <c r="U25" s="85">
        <f t="shared" si="9"/>
        <v>-2</v>
      </c>
      <c r="V25" s="77">
        <f t="shared" si="10"/>
        <v>697.24999999999977</v>
      </c>
      <c r="W25" s="85">
        <f t="shared" si="11"/>
        <v>47.399244739176673</v>
      </c>
      <c r="X25" s="77">
        <f t="shared" si="12"/>
        <v>252.75000000000023</v>
      </c>
      <c r="Y25" s="85">
        <f t="shared" si="13"/>
        <v>65.822883706394848</v>
      </c>
      <c r="Z25" s="85">
        <f t="shared" si="14"/>
        <v>0.90000000000000213</v>
      </c>
      <c r="AA25" s="77">
        <f t="shared" si="15"/>
        <v>193.39500000000004</v>
      </c>
      <c r="AB25" s="85">
        <f t="shared" si="16"/>
        <v>58.901731463292087</v>
      </c>
      <c r="AC25" s="77">
        <f t="shared" si="17"/>
        <v>756.60500000000002</v>
      </c>
      <c r="AD25" s="85">
        <f t="shared" si="18"/>
        <v>49.559333580058492</v>
      </c>
      <c r="AE25" s="113">
        <v>78.099999999999994</v>
      </c>
      <c r="AF25" s="77">
        <f t="shared" si="19"/>
        <v>2190.7049999999999</v>
      </c>
      <c r="AG25" s="85">
        <f t="shared" si="20"/>
        <v>0.79999999999999716</v>
      </c>
      <c r="AH25" s="77">
        <f t="shared" si="21"/>
        <v>22.440000000000055</v>
      </c>
      <c r="AI25" s="83">
        <f t="shared" si="22"/>
        <v>1.0349288486416583</v>
      </c>
      <c r="AJ25" s="113">
        <v>21.3</v>
      </c>
      <c r="AK25" s="77">
        <f t="shared" si="23"/>
        <v>597.46500000000003</v>
      </c>
      <c r="AL25" s="83">
        <f t="shared" si="24"/>
        <v>2.6999999999999993</v>
      </c>
      <c r="AM25" s="77">
        <f t="shared" si="25"/>
        <v>75.735000000000014</v>
      </c>
      <c r="AN25" s="85">
        <f t="shared" si="26"/>
        <v>14.516129032258066</v>
      </c>
    </row>
    <row r="26" spans="1:40" x14ac:dyDescent="0.2">
      <c r="A26" s="108" t="s">
        <v>151</v>
      </c>
      <c r="B26" s="76">
        <v>0</v>
      </c>
      <c r="C26" s="76">
        <v>1</v>
      </c>
      <c r="D26" s="76">
        <v>0</v>
      </c>
      <c r="E26" s="110">
        <v>3695</v>
      </c>
      <c r="F26" s="111">
        <v>85.2</v>
      </c>
      <c r="G26" s="77">
        <f t="shared" si="0"/>
        <v>3148.14</v>
      </c>
      <c r="H26" s="77">
        <f t="shared" si="1"/>
        <v>546.86000000000013</v>
      </c>
      <c r="I26" s="111">
        <v>22.6</v>
      </c>
      <c r="J26" s="77">
        <f t="shared" si="2"/>
        <v>835.07</v>
      </c>
      <c r="K26" s="77">
        <f t="shared" si="3"/>
        <v>2859.93</v>
      </c>
      <c r="L26" s="112">
        <v>3920</v>
      </c>
      <c r="M26" s="113">
        <v>83</v>
      </c>
      <c r="N26" s="77">
        <f t="shared" si="4"/>
        <v>3253.6</v>
      </c>
      <c r="O26" s="77">
        <f t="shared" si="5"/>
        <v>666.40000000000009</v>
      </c>
      <c r="P26" s="113">
        <v>19.7</v>
      </c>
      <c r="Q26" s="77">
        <f t="shared" si="6"/>
        <v>772.24</v>
      </c>
      <c r="R26" s="77">
        <f t="shared" si="7"/>
        <v>3147.76</v>
      </c>
      <c r="S26" s="77">
        <f t="shared" si="8"/>
        <v>225</v>
      </c>
      <c r="T26" s="83">
        <f>S26/E26*100</f>
        <v>6.0893098782138031</v>
      </c>
      <c r="U26" s="85">
        <f t="shared" si="9"/>
        <v>-2.2000000000000028</v>
      </c>
      <c r="V26" s="77">
        <f t="shared" si="10"/>
        <v>105.46000000000004</v>
      </c>
      <c r="W26" s="85">
        <f t="shared" si="11"/>
        <v>3.34991455272002</v>
      </c>
      <c r="X26" s="77">
        <f t="shared" si="12"/>
        <v>119.53999999999996</v>
      </c>
      <c r="Y26" s="85">
        <f t="shared" si="13"/>
        <v>21.859342427678005</v>
      </c>
      <c r="Z26" s="85">
        <f t="shared" si="14"/>
        <v>-2.9000000000000021</v>
      </c>
      <c r="AA26" s="77">
        <f t="shared" si="15"/>
        <v>-62.830000000000041</v>
      </c>
      <c r="AB26" s="85">
        <f t="shared" si="16"/>
        <v>-7.5239201504065569</v>
      </c>
      <c r="AC26" s="77">
        <f t="shared" si="17"/>
        <v>287.83000000000038</v>
      </c>
      <c r="AD26" s="85">
        <f t="shared" si="18"/>
        <v>10.064232341351026</v>
      </c>
      <c r="AE26" s="113">
        <v>83.1</v>
      </c>
      <c r="AF26" s="77">
        <f t="shared" si="19"/>
        <v>3257.52</v>
      </c>
      <c r="AG26" s="85">
        <f t="shared" si="20"/>
        <v>9.9999999999994316E-2</v>
      </c>
      <c r="AH26" s="77">
        <f t="shared" si="21"/>
        <v>3.9200000000000728</v>
      </c>
      <c r="AI26" s="83">
        <f t="shared" si="22"/>
        <v>0.12048192771084562</v>
      </c>
      <c r="AJ26" s="113">
        <v>24.4</v>
      </c>
      <c r="AK26" s="77">
        <f t="shared" si="23"/>
        <v>956.48</v>
      </c>
      <c r="AL26" s="83">
        <f t="shared" si="24"/>
        <v>4.6999999999999993</v>
      </c>
      <c r="AM26" s="77">
        <f t="shared" si="25"/>
        <v>184.24</v>
      </c>
      <c r="AN26" s="85">
        <f t="shared" si="26"/>
        <v>23.857868020304572</v>
      </c>
    </row>
    <row r="27" spans="1:40" x14ac:dyDescent="0.2">
      <c r="A27" s="108" t="s">
        <v>168</v>
      </c>
      <c r="B27" s="76">
        <v>0</v>
      </c>
      <c r="C27" s="76">
        <v>1</v>
      </c>
      <c r="D27" s="76">
        <v>1</v>
      </c>
      <c r="E27" s="110">
        <v>3340</v>
      </c>
      <c r="F27" s="111">
        <v>65.7</v>
      </c>
      <c r="G27" s="77">
        <f t="shared" si="0"/>
        <v>2194.38</v>
      </c>
      <c r="H27" s="77">
        <f t="shared" si="1"/>
        <v>1145.6199999999999</v>
      </c>
      <c r="I27" s="111">
        <v>17.8</v>
      </c>
      <c r="J27" s="77">
        <f t="shared" si="2"/>
        <v>594.52</v>
      </c>
      <c r="K27" s="77">
        <f t="shared" si="3"/>
        <v>2745.48</v>
      </c>
      <c r="L27" s="112">
        <v>2850</v>
      </c>
      <c r="M27" s="113">
        <v>70.3</v>
      </c>
      <c r="N27" s="77">
        <f t="shared" si="4"/>
        <v>2003.55</v>
      </c>
      <c r="O27" s="77">
        <f t="shared" si="5"/>
        <v>846.45</v>
      </c>
      <c r="P27" s="113">
        <v>16.5</v>
      </c>
      <c r="Q27" s="77">
        <f t="shared" si="6"/>
        <v>470.25</v>
      </c>
      <c r="R27" s="77">
        <f t="shared" si="7"/>
        <v>2379.75</v>
      </c>
      <c r="S27" s="77">
        <f t="shared" si="8"/>
        <v>-490</v>
      </c>
      <c r="T27" s="83">
        <f>S27/E27*100</f>
        <v>-14.67065868263473</v>
      </c>
      <c r="U27" s="85">
        <f t="shared" si="9"/>
        <v>4.5999999999999943</v>
      </c>
      <c r="V27" s="77">
        <f t="shared" si="10"/>
        <v>-190.83000000000015</v>
      </c>
      <c r="W27" s="85">
        <f t="shared" si="11"/>
        <v>-8.6963060181007918</v>
      </c>
      <c r="X27" s="77">
        <f t="shared" si="12"/>
        <v>-299.16999999999985</v>
      </c>
      <c r="Y27" s="85">
        <f t="shared" si="13"/>
        <v>-26.114243815575833</v>
      </c>
      <c r="Z27" s="85">
        <f t="shared" si="14"/>
        <v>-1.3000000000000007</v>
      </c>
      <c r="AA27" s="77">
        <f t="shared" si="15"/>
        <v>-124.26999999999998</v>
      </c>
      <c r="AB27" s="85">
        <f t="shared" si="16"/>
        <v>-20.902576868734439</v>
      </c>
      <c r="AC27" s="77">
        <f t="shared" si="17"/>
        <v>-365.73</v>
      </c>
      <c r="AD27" s="85">
        <f t="shared" si="18"/>
        <v>-13.321167883211679</v>
      </c>
      <c r="AE27" s="113">
        <v>77.900000000000006</v>
      </c>
      <c r="AF27" s="77">
        <f t="shared" si="19"/>
        <v>2220.15</v>
      </c>
      <c r="AG27" s="85">
        <f t="shared" si="20"/>
        <v>7.6000000000000085</v>
      </c>
      <c r="AH27" s="77">
        <f t="shared" si="21"/>
        <v>216.60000000000014</v>
      </c>
      <c r="AI27" s="83">
        <f t="shared" si="22"/>
        <v>10.810810810810818</v>
      </c>
      <c r="AJ27" s="113">
        <v>20.7</v>
      </c>
      <c r="AK27" s="77">
        <f t="shared" si="23"/>
        <v>589.95000000000005</v>
      </c>
      <c r="AL27" s="83">
        <f t="shared" si="24"/>
        <v>4.1999999999999993</v>
      </c>
      <c r="AM27" s="77">
        <f t="shared" si="25"/>
        <v>119.70000000000005</v>
      </c>
      <c r="AN27" s="85">
        <f t="shared" si="26"/>
        <v>25.454545454545464</v>
      </c>
    </row>
    <row r="28" spans="1:40" x14ac:dyDescent="0.2">
      <c r="A28" s="108" t="s">
        <v>171</v>
      </c>
      <c r="B28" s="76">
        <v>0</v>
      </c>
      <c r="C28" s="76">
        <v>1</v>
      </c>
      <c r="D28" s="76">
        <v>0</v>
      </c>
      <c r="E28" s="110">
        <v>3545</v>
      </c>
      <c r="F28" s="111">
        <v>89.2</v>
      </c>
      <c r="G28" s="77">
        <f t="shared" si="0"/>
        <v>3162.14</v>
      </c>
      <c r="H28" s="77">
        <f t="shared" si="1"/>
        <v>382.86000000000013</v>
      </c>
      <c r="I28" s="111">
        <v>22.9</v>
      </c>
      <c r="J28" s="77">
        <f t="shared" si="2"/>
        <v>811.80499999999995</v>
      </c>
      <c r="K28" s="77">
        <f t="shared" si="3"/>
        <v>2733.1950000000002</v>
      </c>
      <c r="L28" s="112">
        <v>2680</v>
      </c>
      <c r="M28" s="113">
        <v>87.8</v>
      </c>
      <c r="N28" s="77">
        <f t="shared" si="4"/>
        <v>2353.04</v>
      </c>
      <c r="O28" s="77">
        <f t="shared" si="5"/>
        <v>326.96000000000004</v>
      </c>
      <c r="P28" s="113">
        <v>20.5</v>
      </c>
      <c r="Q28" s="77">
        <f t="shared" si="6"/>
        <v>549.4</v>
      </c>
      <c r="R28" s="77">
        <f t="shared" si="7"/>
        <v>2130.6</v>
      </c>
      <c r="S28" s="77">
        <f t="shared" si="8"/>
        <v>-865</v>
      </c>
      <c r="T28" s="83">
        <f>S28/E28*100</f>
        <v>-24.400564174894217</v>
      </c>
      <c r="U28" s="85">
        <f t="shared" si="9"/>
        <v>-1.4000000000000057</v>
      </c>
      <c r="V28" s="77">
        <f t="shared" si="10"/>
        <v>-809.09999999999991</v>
      </c>
      <c r="W28" s="85">
        <f t="shared" si="11"/>
        <v>-25.587102405333095</v>
      </c>
      <c r="X28" s="77">
        <f t="shared" si="12"/>
        <v>-55.900000000000091</v>
      </c>
      <c r="Y28" s="85">
        <f t="shared" si="13"/>
        <v>-14.60063730867682</v>
      </c>
      <c r="Z28" s="85">
        <f t="shared" si="14"/>
        <v>-2.3999999999999986</v>
      </c>
      <c r="AA28" s="77">
        <f t="shared" si="15"/>
        <v>-262.40499999999997</v>
      </c>
      <c r="AB28" s="85">
        <f t="shared" si="16"/>
        <v>-32.323649152197881</v>
      </c>
      <c r="AC28" s="77">
        <f t="shared" si="17"/>
        <v>-602.59500000000025</v>
      </c>
      <c r="AD28" s="85">
        <f t="shared" si="18"/>
        <v>-22.047274343762528</v>
      </c>
      <c r="AE28" s="113">
        <v>81.2</v>
      </c>
      <c r="AF28" s="77">
        <f t="shared" si="19"/>
        <v>2176.16</v>
      </c>
      <c r="AG28" s="85">
        <f t="shared" si="20"/>
        <v>-6.5999999999999943</v>
      </c>
      <c r="AH28" s="77">
        <f t="shared" si="21"/>
        <v>-176.88000000000011</v>
      </c>
      <c r="AI28" s="83">
        <f t="shared" si="22"/>
        <v>-7.517084282460142</v>
      </c>
      <c r="AJ28" s="113">
        <v>22.5</v>
      </c>
      <c r="AK28" s="77">
        <f t="shared" si="23"/>
        <v>603</v>
      </c>
      <c r="AL28" s="83">
        <f t="shared" si="24"/>
        <v>2</v>
      </c>
      <c r="AM28" s="77">
        <f t="shared" si="25"/>
        <v>53.600000000000023</v>
      </c>
      <c r="AN28" s="85">
        <f t="shared" si="26"/>
        <v>9.7560975609756149</v>
      </c>
    </row>
    <row r="29" spans="1:40" x14ac:dyDescent="0.2">
      <c r="A29" s="108" t="s">
        <v>178</v>
      </c>
      <c r="B29" s="76">
        <v>0</v>
      </c>
      <c r="C29" s="76">
        <v>0</v>
      </c>
      <c r="D29" s="76">
        <v>1</v>
      </c>
      <c r="E29" s="110">
        <v>900</v>
      </c>
      <c r="F29" s="111">
        <v>62.4</v>
      </c>
      <c r="G29" s="77">
        <f t="shared" si="0"/>
        <v>561.6</v>
      </c>
      <c r="H29" s="77">
        <f t="shared" si="1"/>
        <v>338.4</v>
      </c>
      <c r="I29" s="111">
        <v>15.5</v>
      </c>
      <c r="J29" s="77">
        <f t="shared" si="2"/>
        <v>139.5</v>
      </c>
      <c r="K29" s="77">
        <f t="shared" si="3"/>
        <v>760.5</v>
      </c>
      <c r="L29" s="112">
        <v>885</v>
      </c>
      <c r="M29" s="113">
        <v>58.7</v>
      </c>
      <c r="N29" s="77">
        <f t="shared" si="4"/>
        <v>519.495</v>
      </c>
      <c r="O29" s="77">
        <f t="shared" si="5"/>
        <v>365.505</v>
      </c>
      <c r="P29" s="113">
        <v>13</v>
      </c>
      <c r="Q29" s="77">
        <f t="shared" si="6"/>
        <v>115.05</v>
      </c>
      <c r="R29" s="77">
        <f t="shared" si="7"/>
        <v>769.95</v>
      </c>
      <c r="S29" s="77">
        <f t="shared" si="8"/>
        <v>-15</v>
      </c>
      <c r="T29" s="83">
        <f>S29/E29*100</f>
        <v>-1.6666666666666667</v>
      </c>
      <c r="U29" s="85">
        <f t="shared" si="9"/>
        <v>-3.6999999999999957</v>
      </c>
      <c r="V29" s="77">
        <f t="shared" si="10"/>
        <v>-42.105000000000018</v>
      </c>
      <c r="W29" s="85">
        <f t="shared" si="11"/>
        <v>-7.4973290598290623</v>
      </c>
      <c r="X29" s="77">
        <f t="shared" si="12"/>
        <v>27.105000000000018</v>
      </c>
      <c r="Y29" s="85">
        <f t="shared" si="13"/>
        <v>8.0097517730496524</v>
      </c>
      <c r="Z29" s="85">
        <f t="shared" si="14"/>
        <v>-2.5</v>
      </c>
      <c r="AA29" s="77">
        <f t="shared" si="15"/>
        <v>-24.450000000000003</v>
      </c>
      <c r="AB29" s="85">
        <f t="shared" si="16"/>
        <v>-17.526881720430111</v>
      </c>
      <c r="AC29" s="77">
        <f t="shared" si="17"/>
        <v>9.4500000000000455</v>
      </c>
      <c r="AD29" s="85">
        <f t="shared" si="18"/>
        <v>1.2426035502958641</v>
      </c>
      <c r="AE29" s="113">
        <v>72.7</v>
      </c>
      <c r="AF29" s="77">
        <f t="shared" si="19"/>
        <v>643.39499999999998</v>
      </c>
      <c r="AG29" s="85">
        <f t="shared" si="20"/>
        <v>14</v>
      </c>
      <c r="AH29" s="77">
        <f t="shared" si="21"/>
        <v>123.89999999999998</v>
      </c>
      <c r="AI29" s="83">
        <f t="shared" si="22"/>
        <v>23.850085178875634</v>
      </c>
      <c r="AJ29" s="113">
        <v>17.2</v>
      </c>
      <c r="AK29" s="77">
        <f t="shared" si="23"/>
        <v>152.22</v>
      </c>
      <c r="AL29" s="83">
        <f t="shared" si="24"/>
        <v>4.1999999999999993</v>
      </c>
      <c r="AM29" s="77">
        <f t="shared" si="25"/>
        <v>37.17</v>
      </c>
      <c r="AN29" s="85">
        <f t="shared" si="26"/>
        <v>32.307692307692307</v>
      </c>
    </row>
    <row r="30" spans="1:40" x14ac:dyDescent="0.2">
      <c r="A30" s="108" t="s">
        <v>183</v>
      </c>
      <c r="B30" s="76">
        <v>0</v>
      </c>
      <c r="C30" s="76">
        <v>1</v>
      </c>
      <c r="D30" s="76">
        <v>0</v>
      </c>
      <c r="E30" s="110">
        <v>3185</v>
      </c>
      <c r="F30" s="111">
        <v>99.8</v>
      </c>
      <c r="G30" s="77">
        <f t="shared" si="0"/>
        <v>3178.63</v>
      </c>
      <c r="H30" s="77">
        <f t="shared" si="1"/>
        <v>6.3699999999998909</v>
      </c>
      <c r="I30" s="111">
        <v>36</v>
      </c>
      <c r="J30" s="77">
        <f t="shared" si="2"/>
        <v>1146.5999999999999</v>
      </c>
      <c r="K30" s="77">
        <f t="shared" si="3"/>
        <v>2038.4</v>
      </c>
      <c r="L30" s="112">
        <v>3235</v>
      </c>
      <c r="M30" s="113">
        <v>97.6</v>
      </c>
      <c r="N30" s="77">
        <f t="shared" si="4"/>
        <v>3157.36</v>
      </c>
      <c r="O30" s="77">
        <f t="shared" si="5"/>
        <v>77.639999999999873</v>
      </c>
      <c r="P30" s="113">
        <v>31.4</v>
      </c>
      <c r="Q30" s="77">
        <f t="shared" si="6"/>
        <v>1015.79</v>
      </c>
      <c r="R30" s="77">
        <f t="shared" si="7"/>
        <v>2219.21</v>
      </c>
      <c r="S30" s="77">
        <f t="shared" si="8"/>
        <v>50</v>
      </c>
      <c r="T30" s="83">
        <f>S30/E30*100</f>
        <v>1.5698587127158554</v>
      </c>
      <c r="U30" s="85">
        <f t="shared" si="9"/>
        <v>-2.2000000000000028</v>
      </c>
      <c r="V30" s="77">
        <f t="shared" si="10"/>
        <v>-21.269999999999982</v>
      </c>
      <c r="W30" s="85">
        <f t="shared" si="11"/>
        <v>-0.66915620880693827</v>
      </c>
      <c r="X30" s="77">
        <f t="shared" si="12"/>
        <v>71.269999999999982</v>
      </c>
      <c r="Y30" s="85">
        <f t="shared" si="13"/>
        <v>1118.8383045526091</v>
      </c>
      <c r="Z30" s="85">
        <f t="shared" si="14"/>
        <v>-4.6000000000000014</v>
      </c>
      <c r="AA30" s="77">
        <f t="shared" si="15"/>
        <v>-130.80999999999995</v>
      </c>
      <c r="AB30" s="85">
        <f t="shared" si="16"/>
        <v>-11.408512122797832</v>
      </c>
      <c r="AC30" s="77">
        <f t="shared" si="17"/>
        <v>180.80999999999995</v>
      </c>
      <c r="AD30" s="85">
        <f t="shared" si="18"/>
        <v>8.870192307692303</v>
      </c>
      <c r="AE30" s="113">
        <v>83.4</v>
      </c>
      <c r="AF30" s="77">
        <f t="shared" si="19"/>
        <v>2697.99</v>
      </c>
      <c r="AG30" s="85">
        <f t="shared" si="20"/>
        <v>-14.199999999999989</v>
      </c>
      <c r="AH30" s="77">
        <f t="shared" si="21"/>
        <v>-459.37000000000035</v>
      </c>
      <c r="AI30" s="83">
        <f t="shared" si="22"/>
        <v>-14.549180327868863</v>
      </c>
      <c r="AJ30" s="113">
        <v>23.9</v>
      </c>
      <c r="AK30" s="77">
        <f t="shared" si="23"/>
        <v>773.16499999999996</v>
      </c>
      <c r="AL30" s="83">
        <f t="shared" si="24"/>
        <v>-7.5</v>
      </c>
      <c r="AM30" s="77">
        <f t="shared" si="25"/>
        <v>-242.625</v>
      </c>
      <c r="AN30" s="85">
        <f t="shared" si="26"/>
        <v>-23.885350318471339</v>
      </c>
    </row>
    <row r="31" spans="1:40" s="78" customFormat="1" x14ac:dyDescent="0.2">
      <c r="A31" s="78" t="s">
        <v>302</v>
      </c>
      <c r="E31" s="80">
        <f>E6+E7+E8+E9+E10+E11+E12+E13+E14+E15+E16+E17+E18+E19+E20+E21+E22+E23+E24+E25</f>
        <v>60425</v>
      </c>
      <c r="F31" s="81">
        <f>G31/E31*100</f>
        <v>73.462987174182871</v>
      </c>
      <c r="G31" s="80">
        <f>G6+G7+G8+G9+G10+G11+G12+G13+G14+G15+G16+G17+G18+G19+G20+G21+G22+G23+G24+G25</f>
        <v>44390.01</v>
      </c>
      <c r="H31" s="80">
        <f>H6+H7+H8+H9+H10+H11+H12+H13+H14+H15+H16+H17+H18+H19+H20+H21+H22+H23+H24+H25</f>
        <v>16034.990000000002</v>
      </c>
      <c r="I31" s="81">
        <f>J31/E31*100</f>
        <v>18.825072403806363</v>
      </c>
      <c r="J31" s="80">
        <f>J6+J7+J8+J9+J10+J11+J12+J13+J14+J15+J16+J17+J18+J19+J20+J21+J22+J23+J24+J25</f>
        <v>11375.049999999996</v>
      </c>
      <c r="K31" s="80">
        <f t="shared" si="3"/>
        <v>49049.950000000004</v>
      </c>
      <c r="L31" s="80">
        <f>L6+L7+L8+L9+L10+L11+L12+L13+L14+L15+L16+L17+L18+L19+L20+L21+L22+L23+L24+L25</f>
        <v>64395</v>
      </c>
      <c r="M31" s="81">
        <f>N31/L31*100</f>
        <v>72.628868700986089</v>
      </c>
      <c r="N31" s="80">
        <f>N6+N7+N8+N9+N10+N11+N12+N13+N14+N15+N16+N17+N18+N19+N20+N21+N22+N23+N24+N25</f>
        <v>46769.359999999993</v>
      </c>
      <c r="O31" s="80">
        <f>O6+O7+O8+O9+O10+O11+O12+O13+O14+O15+O16+O17+O18+O19+O20+O21+O22+O23+O24+O25</f>
        <v>17625.64</v>
      </c>
      <c r="P31" s="81">
        <f>Q31/L31*100</f>
        <v>18.370541191086264</v>
      </c>
      <c r="Q31" s="80">
        <f>Q6+Q7+Q8+Q9+Q10+Q11+Q12+Q13+Q14+Q15+Q16+Q17+Q18+Q19+Q20+Q21+Q22+Q23+Q24+Q25</f>
        <v>11829.710000000001</v>
      </c>
      <c r="R31" s="80">
        <f t="shared" si="7"/>
        <v>52565.29</v>
      </c>
      <c r="S31" s="80">
        <f>S6+S7+S8+S9+S10+S11+S12+S13+S14+S15+S16+S17+S18+S19+S20+S21+S22+S23+S24+S25</f>
        <v>3970</v>
      </c>
      <c r="T31" s="84">
        <f>S31/E31*100</f>
        <v>6.5701282581712874</v>
      </c>
      <c r="U31" s="81">
        <f t="shared" si="9"/>
        <v>-0.83411847319678145</v>
      </c>
      <c r="V31" s="80">
        <f>V6+V7+V8+V9+V10+V11+V12+V13+V14+V15+V16+V17+V18+V19+V20+V21+V22+V23+V24+V25</f>
        <v>2379.3500000000004</v>
      </c>
      <c r="W31" s="81">
        <f>V31/G31*100</f>
        <v>5.3601024194407714</v>
      </c>
      <c r="X31" s="80">
        <f>X6+X7+X8+X9+X10+X11+X12+X13+X14+X15+X16+X17+X18+X19+X20+X21+X22+X23+X24+X25</f>
        <v>1590.6499999999996</v>
      </c>
      <c r="Y31" s="81">
        <f t="shared" si="13"/>
        <v>9.9198689865101226</v>
      </c>
      <c r="Z31" s="81">
        <f t="shared" si="14"/>
        <v>-0.45453121272009867</v>
      </c>
      <c r="AA31" s="80">
        <f t="shared" si="15"/>
        <v>454.66000000000531</v>
      </c>
      <c r="AB31" s="81">
        <f t="shared" si="16"/>
        <v>3.9969934198091916</v>
      </c>
      <c r="AC31" s="80">
        <f t="shared" si="17"/>
        <v>3515.3399999999965</v>
      </c>
      <c r="AD31" s="81">
        <f t="shared" si="18"/>
        <v>7.166857458570286</v>
      </c>
      <c r="AE31" s="81">
        <f>AF31/L31*100</f>
        <v>78.316041618138044</v>
      </c>
      <c r="AF31" s="80">
        <f>AF6+AF7+AF8+AF9+AF10+AF11+AF12+AF13+AF14+AF15+AF16+AF17+AF18+AF19+AF20+AF21+AF22+AF23+AF24+AF25</f>
        <v>50431.614999999991</v>
      </c>
      <c r="AG31" s="81">
        <f>AE31-M31</f>
        <v>5.6871729171519547</v>
      </c>
      <c r="AH31" s="80">
        <f>AF31-N31</f>
        <v>3662.2549999999974</v>
      </c>
      <c r="AI31" s="84">
        <f t="shared" si="22"/>
        <v>7.8304578039981685</v>
      </c>
      <c r="AJ31" s="81">
        <f>AK31/L31*100</f>
        <v>21.100729870331541</v>
      </c>
      <c r="AK31" s="80">
        <f>AK6+AK7+AK8+AK9+AK10+AK11+AK12+AK13+AK14+AK15+AK16+AK17+AK18+AK19+AK20+AK21+AK22+AK23+AK24+AK25</f>
        <v>13587.814999999997</v>
      </c>
      <c r="AL31" s="84">
        <f t="shared" si="24"/>
        <v>2.730188679245277</v>
      </c>
      <c r="AM31" s="80">
        <f t="shared" si="25"/>
        <v>1758.1049999999959</v>
      </c>
      <c r="AN31" s="81">
        <f t="shared" si="26"/>
        <v>14.861775986055411</v>
      </c>
    </row>
    <row r="32" spans="1:40" s="78" customFormat="1" x14ac:dyDescent="0.2">
      <c r="A32" s="78" t="s">
        <v>303</v>
      </c>
      <c r="E32" s="80">
        <f>E6+E7+E8+E9+E10+E11+E12+E13+E14+E15+E16+E17+E18+E19+E20+E21+E22+E23+E24+E25+E26+E27+E28+E30</f>
        <v>74190</v>
      </c>
      <c r="F32" s="81">
        <f t="shared" ref="F32:F33" si="27">G32/E32*100</f>
        <v>75.580671249494529</v>
      </c>
      <c r="G32" s="80">
        <f>G6+G7+G8+G9+G10+G11+G12+G13+G14+G15+G16+G17+G18+G19+G20+G21+G22+G23+G24+G25+G26+G27+G28+G30</f>
        <v>56073.299999999996</v>
      </c>
      <c r="H32" s="80">
        <f>H6+H7+H8+H9+H10+H11+H12+H13+H14+H15+H16+H17+H18+H19+H20+H21+H22+H23+H24+H25+H26+H27+H28+H30</f>
        <v>18116.7</v>
      </c>
      <c r="I32" s="81">
        <f t="shared" ref="I32:I33" si="28">J32/E32*100</f>
        <v>19.89896886372826</v>
      </c>
      <c r="J32" s="80">
        <f>J6+J7+J8+J9+J10+J11+J12+J13+J14+J15+J16+J17+J18+J19+J20+J21+J22+J23+J24+J25+J26+J27+J28+J30</f>
        <v>14763.044999999996</v>
      </c>
      <c r="K32" s="80">
        <f t="shared" si="3"/>
        <v>59426.955000000002</v>
      </c>
      <c r="L32" s="80">
        <f>L6+L7+L8+L9+L10+L11+L12+L13+L14+L15+L16+L17+L18+L19+L20+L21+L22+L23+L24+L25+L26+L27+L28+L30</f>
        <v>77080</v>
      </c>
      <c r="M32" s="81">
        <f t="shared" ref="M32:M33" si="29">N32/L32*100</f>
        <v>74.645705760249086</v>
      </c>
      <c r="N32" s="80">
        <f>N6+N7+N8+N9+N10+N11+N12+N13+N14+N15+N16+N17+N18+N19+N20+N21+N22+N23+N24+N25+N26+N27+N28+N30</f>
        <v>57536.909999999996</v>
      </c>
      <c r="O32" s="80">
        <f>O6+O7+O8+O9+O10+O11+O12+O13+O14+O15+O16+O17+O18+O19+O20+O21+O22+O23+O24+O25+O26+O27+O28+O30</f>
        <v>19543.09</v>
      </c>
      <c r="P32" s="81">
        <f t="shared" ref="P32:P33" si="30">Q32/L32*100</f>
        <v>18.989867669953295</v>
      </c>
      <c r="Q32" s="80">
        <f>Q6+Q7+Q8+Q9+Q10+Q11+Q12+Q13+Q14+Q15+Q16+Q17+Q18+Q19+Q20+Q21+Q22+Q23+Q24+Q25+Q26+Q27+Q28+Q30</f>
        <v>14637.39</v>
      </c>
      <c r="R32" s="80">
        <f t="shared" si="7"/>
        <v>62442.61</v>
      </c>
      <c r="S32" s="80">
        <f>S6+S7+S8+S9+S10+S11+S12+S13+S14+S15+S16+S17+S18+S19+S20+S21+S22+S23+S24+S25+S26+S27+S28+S30</f>
        <v>2890</v>
      </c>
      <c r="T32" s="84">
        <f>S32/E32*100</f>
        <v>3.8954036932201106</v>
      </c>
      <c r="U32" s="81">
        <f t="shared" si="9"/>
        <v>-0.93496548924544243</v>
      </c>
      <c r="V32" s="80">
        <f>V6+V7+V8+V9+V10+V11+V12+V13+V14+V15+V16+V17+V18+V19+V20+V21+V22+V23+V24+V25+V26+V27+V28+V30</f>
        <v>1463.6100000000006</v>
      </c>
      <c r="W32" s="81">
        <f t="shared" si="11"/>
        <v>2.6101727560175711</v>
      </c>
      <c r="X32" s="80">
        <f>X6+X7+X8+X9+X10+X11+X12+X13+X14+X15+X16+X17+X18+X19+X20+X21+X22+X23+X24+X25+X26+X27+X28+X30</f>
        <v>1426.3899999999996</v>
      </c>
      <c r="Y32" s="81">
        <f t="shared" si="13"/>
        <v>7.873343379313007</v>
      </c>
      <c r="Z32" s="81">
        <f t="shared" si="14"/>
        <v>-0.90910119377496557</v>
      </c>
      <c r="AA32" s="80">
        <f t="shared" si="15"/>
        <v>-125.65499999999702</v>
      </c>
      <c r="AB32" s="81">
        <f t="shared" si="16"/>
        <v>-0.85114554619319416</v>
      </c>
      <c r="AC32" s="80">
        <f t="shared" si="17"/>
        <v>3015.6549999999988</v>
      </c>
      <c r="AD32" s="81">
        <f t="shared" si="18"/>
        <v>5.0745574966780627</v>
      </c>
      <c r="AE32" s="81">
        <f t="shared" ref="AE32:AE33" si="31">AF32/L32*100</f>
        <v>78.857596004151517</v>
      </c>
      <c r="AF32" s="80">
        <f>AF6+AF7+AF8+AF9+AF10+AF11+AF12+AF13+AF14+AF15+AF16+AF17+AF18+AF19+AF20+AF21+AF22+AF23+AF24+AF25+AF26+AF27+AF28+AF30</f>
        <v>60783.43499999999</v>
      </c>
      <c r="AG32" s="81">
        <f t="shared" si="20"/>
        <v>4.2118902439024311</v>
      </c>
      <c r="AH32" s="80">
        <f t="shared" si="21"/>
        <v>3246.5249999999942</v>
      </c>
      <c r="AI32" s="84">
        <f t="shared" si="22"/>
        <v>5.6425084350202237</v>
      </c>
      <c r="AJ32" s="81">
        <f t="shared" ref="AJ32:AJ33" si="32">AK32/L32*100</f>
        <v>21.419836533471713</v>
      </c>
      <c r="AK32" s="80">
        <f>AK6+AK7+AK8+AK9+AK10+AK11+AK12+AK13+AK14+AK15+AK16+AK17+AK18+AK19+AK20+AK21+AK22+AK23+AK24+AK25+AK26+AK27+AK28+AK30</f>
        <v>16510.409999999996</v>
      </c>
      <c r="AL32" s="84">
        <f t="shared" si="24"/>
        <v>2.4299688635184182</v>
      </c>
      <c r="AM32" s="80">
        <f t="shared" si="25"/>
        <v>1873.0199999999968</v>
      </c>
      <c r="AN32" s="81">
        <f t="shared" si="26"/>
        <v>12.796133736957183</v>
      </c>
    </row>
    <row r="33" spans="1:40" s="78" customFormat="1" x14ac:dyDescent="0.2">
      <c r="A33" s="78" t="s">
        <v>304</v>
      </c>
      <c r="B33" s="114"/>
      <c r="E33" s="80">
        <f>E6+E7+E8+E9+E11+E15+E18+E19+E23+E24+E25+E27+E29</f>
        <v>34015</v>
      </c>
      <c r="F33" s="81">
        <f t="shared" si="27"/>
        <v>67.995163898280168</v>
      </c>
      <c r="G33" s="80">
        <f>G6+G7+G8+G9+G11+G15+G18+G19+G23+G24+G25+G27+G29</f>
        <v>23128.555</v>
      </c>
      <c r="H33" s="80">
        <f>H6+H7+H8+H9+H11+H15+H18+H19+H23+H24+H25+H27+H29</f>
        <v>10886.445000000002</v>
      </c>
      <c r="I33" s="81">
        <f t="shared" si="28"/>
        <v>16.440232250477731</v>
      </c>
      <c r="J33" s="80">
        <f>J6+J7+J8+J9+J11+J15+J18+J19+J23+J24+J25+J27+J29</f>
        <v>5592.1450000000004</v>
      </c>
      <c r="K33" s="80">
        <f t="shared" si="3"/>
        <v>28422.855</v>
      </c>
      <c r="L33" s="80">
        <f>L6+L7+L8+L9+L11+L15+L18+L19+L23+L24+L25+L27+L29</f>
        <v>34355</v>
      </c>
      <c r="M33" s="81">
        <f t="shared" si="29"/>
        <v>67.558754184252649</v>
      </c>
      <c r="N33" s="80">
        <f>N6+N7+N8+N9+N11+N15+N18+N19+N23+N24+N25+N27+N29</f>
        <v>23209.809999999998</v>
      </c>
      <c r="O33" s="80">
        <f>O6+O7+O8+O9+O11+O15+O18+O19+O23+O24+O25+O27+O29</f>
        <v>11145.19</v>
      </c>
      <c r="P33" s="81">
        <f t="shared" si="30"/>
        <v>16.302765245233594</v>
      </c>
      <c r="Q33" s="80">
        <f>Q6+Q7+Q8+Q9+Q11+Q15+Q18+Q19+Q23+Q24+Q25+Q27+Q29</f>
        <v>5600.8150000000014</v>
      </c>
      <c r="R33" s="80">
        <f t="shared" si="7"/>
        <v>28754.184999999998</v>
      </c>
      <c r="S33" s="80">
        <f>S6+S7+S8+S9+S11+S15+S18+S19+S23+S24+S25+S27+S29</f>
        <v>340</v>
      </c>
      <c r="T33" s="84">
        <f>S33/E33*100</f>
        <v>0.99955901808025871</v>
      </c>
      <c r="U33" s="81">
        <f t="shared" si="9"/>
        <v>-0.43640971402751916</v>
      </c>
      <c r="V33" s="80">
        <f>V6+V7+V8+V9+V11+V15+V18+V19+V23+V24+V25+V27+V29</f>
        <v>81.2549999999992</v>
      </c>
      <c r="W33" s="81">
        <f t="shared" si="11"/>
        <v>0.35131896480346131</v>
      </c>
      <c r="X33" s="80">
        <f>X6+X7+X8+X9+X11+X15+X18+X19+X23+X24+X25+X27+X29</f>
        <v>258.7450000000008</v>
      </c>
      <c r="Y33" s="81">
        <f t="shared" si="13"/>
        <v>2.3767630296207876</v>
      </c>
      <c r="Z33" s="81">
        <f t="shared" si="14"/>
        <v>-0.13746700524413669</v>
      </c>
      <c r="AA33" s="80">
        <f t="shared" si="15"/>
        <v>8.6700000000009823</v>
      </c>
      <c r="AB33" s="81">
        <f t="shared" si="16"/>
        <v>0.155038898311846</v>
      </c>
      <c r="AC33" s="80">
        <f t="shared" si="17"/>
        <v>331.32999999999811</v>
      </c>
      <c r="AD33" s="81">
        <f t="shared" si="18"/>
        <v>1.1657168148660579</v>
      </c>
      <c r="AE33" s="81">
        <f t="shared" si="31"/>
        <v>76.219822442148171</v>
      </c>
      <c r="AF33" s="80">
        <f>AF6+AF7+AF8+AF9+AF11+AF15+AF18+AF19+AF23+AF24+AF25+AF27+AF29</f>
        <v>26185.320000000003</v>
      </c>
      <c r="AG33" s="81">
        <f t="shared" si="20"/>
        <v>8.661068257895522</v>
      </c>
      <c r="AH33" s="80">
        <f t="shared" si="21"/>
        <v>2975.5100000000057</v>
      </c>
      <c r="AI33" s="84">
        <f t="shared" si="22"/>
        <v>12.820053244727148</v>
      </c>
      <c r="AJ33" s="81">
        <f t="shared" si="32"/>
        <v>19.624901761024596</v>
      </c>
      <c r="AK33" s="80">
        <f>AK6+AK7+AK8+AK9+AK11+AK15+AK18+AK19+AK23+AK24+AK25+AK27+AK29</f>
        <v>6742.1350000000002</v>
      </c>
      <c r="AL33" s="84">
        <f t="shared" si="24"/>
        <v>3.3221365157910014</v>
      </c>
      <c r="AM33" s="80">
        <f t="shared" si="25"/>
        <v>1141.3199999999988</v>
      </c>
      <c r="AN33" s="81">
        <f t="shared" si="26"/>
        <v>20.377748595516877</v>
      </c>
    </row>
    <row r="35" spans="1:40" s="86" customFormat="1" ht="63.75" x14ac:dyDescent="0.2">
      <c r="A35" s="86" t="s">
        <v>366</v>
      </c>
      <c r="E35" s="86" t="s">
        <v>338</v>
      </c>
      <c r="F35" s="86" t="s">
        <v>326</v>
      </c>
      <c r="G35" s="86" t="s">
        <v>327</v>
      </c>
      <c r="H35" s="86" t="s">
        <v>328</v>
      </c>
      <c r="I35" s="86" t="s">
        <v>329</v>
      </c>
      <c r="J35" s="86" t="s">
        <v>330</v>
      </c>
      <c r="K35" s="86" t="s">
        <v>331</v>
      </c>
      <c r="L35" s="86" t="s">
        <v>339</v>
      </c>
      <c r="M35" s="86" t="s">
        <v>332</v>
      </c>
      <c r="N35" s="86" t="s">
        <v>333</v>
      </c>
      <c r="O35" s="86" t="s">
        <v>334</v>
      </c>
      <c r="P35" s="86" t="s">
        <v>335</v>
      </c>
      <c r="Q35" s="86" t="s">
        <v>336</v>
      </c>
      <c r="R35" s="86" t="s">
        <v>337</v>
      </c>
      <c r="S35" s="86" t="s">
        <v>340</v>
      </c>
      <c r="T35" s="86" t="s">
        <v>341</v>
      </c>
      <c r="U35" s="86" t="s">
        <v>342</v>
      </c>
      <c r="V35" s="86" t="s">
        <v>343</v>
      </c>
      <c r="W35" s="86" t="s">
        <v>344</v>
      </c>
      <c r="X35" s="86" t="s">
        <v>345</v>
      </c>
      <c r="Y35" s="86" t="s">
        <v>346</v>
      </c>
      <c r="Z35" s="86" t="s">
        <v>347</v>
      </c>
      <c r="AA35" s="86" t="s">
        <v>348</v>
      </c>
      <c r="AB35" s="86" t="s">
        <v>349</v>
      </c>
      <c r="AC35" s="86" t="s">
        <v>350</v>
      </c>
      <c r="AD35" s="86" t="s">
        <v>351</v>
      </c>
      <c r="AE35" s="86" t="s">
        <v>352</v>
      </c>
      <c r="AF35" s="86" t="s">
        <v>353</v>
      </c>
      <c r="AG35" s="86" t="s">
        <v>354</v>
      </c>
      <c r="AH35" s="86" t="s">
        <v>355</v>
      </c>
      <c r="AI35" s="86" t="s">
        <v>356</v>
      </c>
      <c r="AJ35" s="86" t="s">
        <v>357</v>
      </c>
      <c r="AK35" s="86" t="s">
        <v>358</v>
      </c>
      <c r="AL35" s="86" t="s">
        <v>359</v>
      </c>
      <c r="AM35" s="86" t="s">
        <v>360</v>
      </c>
      <c r="AN35" s="86" t="s">
        <v>361</v>
      </c>
    </row>
    <row r="36" spans="1:40" s="86" customFormat="1" ht="38.25" x14ac:dyDescent="0.2">
      <c r="A36" s="86" t="s">
        <v>362</v>
      </c>
      <c r="E36" s="86" t="s">
        <v>408</v>
      </c>
      <c r="F36" s="86" t="s">
        <v>408</v>
      </c>
      <c r="G36" s="86" t="s">
        <v>363</v>
      </c>
      <c r="H36" s="86" t="s">
        <v>364</v>
      </c>
      <c r="I36" s="86" t="s">
        <v>408</v>
      </c>
      <c r="J36" s="86" t="s">
        <v>365</v>
      </c>
      <c r="K36" s="86" t="s">
        <v>370</v>
      </c>
      <c r="L36" s="86" t="s">
        <v>400</v>
      </c>
      <c r="M36" s="86" t="s">
        <v>400</v>
      </c>
      <c r="N36" s="86" t="s">
        <v>367</v>
      </c>
      <c r="O36" s="86" t="s">
        <v>368</v>
      </c>
      <c r="P36" s="86" t="s">
        <v>400</v>
      </c>
      <c r="Q36" s="86" t="s">
        <v>369</v>
      </c>
      <c r="R36" s="86" t="s">
        <v>371</v>
      </c>
      <c r="S36" s="86" t="s">
        <v>372</v>
      </c>
      <c r="T36" s="86" t="s">
        <v>375</v>
      </c>
      <c r="U36" s="86" t="s">
        <v>377</v>
      </c>
      <c r="V36" s="86" t="s">
        <v>378</v>
      </c>
      <c r="W36" s="86" t="s">
        <v>379</v>
      </c>
      <c r="X36" s="86" t="s">
        <v>380</v>
      </c>
      <c r="Y36" s="86" t="s">
        <v>385</v>
      </c>
      <c r="Z36" s="86" t="s">
        <v>386</v>
      </c>
      <c r="AA36" s="86" t="s">
        <v>388</v>
      </c>
      <c r="AB36" s="86" t="s">
        <v>387</v>
      </c>
      <c r="AC36" s="86" t="s">
        <v>389</v>
      </c>
      <c r="AD36" s="86" t="s">
        <v>390</v>
      </c>
      <c r="AE36" s="86" t="s">
        <v>400</v>
      </c>
      <c r="AF36" s="86" t="s">
        <v>396</v>
      </c>
      <c r="AG36" s="86" t="s">
        <v>397</v>
      </c>
      <c r="AH36" s="86" t="s">
        <v>398</v>
      </c>
      <c r="AI36" s="86" t="s">
        <v>399</v>
      </c>
      <c r="AJ36" s="86" t="s">
        <v>400</v>
      </c>
      <c r="AK36" s="86" t="s">
        <v>401</v>
      </c>
      <c r="AL36" s="86" t="s">
        <v>402</v>
      </c>
      <c r="AM36" s="86" t="s">
        <v>403</v>
      </c>
      <c r="AN36" s="86" t="s">
        <v>404</v>
      </c>
    </row>
    <row r="38" spans="1:40" x14ac:dyDescent="0.2">
      <c r="A38" s="75" t="s">
        <v>405</v>
      </c>
    </row>
    <row r="39" spans="1:40" x14ac:dyDescent="0.2">
      <c r="A39" s="75" t="s">
        <v>406</v>
      </c>
    </row>
    <row r="40" spans="1:40" x14ac:dyDescent="0.2">
      <c r="A40" s="75" t="s">
        <v>407</v>
      </c>
    </row>
    <row r="42" spans="1:40" x14ac:dyDescent="0.2">
      <c r="A42" s="87" t="s">
        <v>409</v>
      </c>
    </row>
    <row r="44" spans="1:40" x14ac:dyDescent="0.2">
      <c r="A44" s="75" t="s">
        <v>410</v>
      </c>
    </row>
    <row r="45" spans="1:40" x14ac:dyDescent="0.2">
      <c r="A45" s="75" t="s">
        <v>411</v>
      </c>
    </row>
    <row r="47" spans="1:40" x14ac:dyDescent="0.2">
      <c r="A47" s="87" t="s">
        <v>581</v>
      </c>
    </row>
    <row r="48" spans="1:40" x14ac:dyDescent="0.2">
      <c r="A48" s="75" t="s">
        <v>582</v>
      </c>
    </row>
    <row r="49" spans="1:1" x14ac:dyDescent="0.2">
      <c r="A49" s="136" t="s">
        <v>580</v>
      </c>
    </row>
  </sheetData>
  <mergeCells count="4">
    <mergeCell ref="E4:K4"/>
    <mergeCell ref="L4:R4"/>
    <mergeCell ref="S4:AD4"/>
    <mergeCell ref="AE4:AN4"/>
  </mergeCells>
  <hyperlinks>
    <hyperlink ref="A4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workbookViewId="0">
      <selection activeCell="I13" sqref="I13"/>
    </sheetView>
  </sheetViews>
  <sheetFormatPr defaultRowHeight="15" x14ac:dyDescent="0.2"/>
  <cols>
    <col min="1" max="1" width="18.5546875" customWidth="1"/>
    <col min="5" max="5" width="11.21875" customWidth="1"/>
  </cols>
  <sheetData>
    <row r="1" spans="1:9" x14ac:dyDescent="0.2">
      <c r="A1" s="87" t="s">
        <v>579</v>
      </c>
      <c r="B1" s="75"/>
      <c r="C1" s="75"/>
      <c r="D1" s="75"/>
      <c r="E1" s="75"/>
      <c r="F1" s="75"/>
      <c r="G1" s="75"/>
      <c r="H1" s="75"/>
      <c r="I1" s="75"/>
    </row>
    <row r="2" spans="1:9" x14ac:dyDescent="0.2">
      <c r="A2" s="75"/>
      <c r="B2" s="75"/>
      <c r="C2" s="75"/>
      <c r="D2" s="75"/>
      <c r="E2" s="75"/>
      <c r="F2" s="75"/>
      <c r="G2" s="75"/>
      <c r="H2" s="75"/>
      <c r="I2" s="75"/>
    </row>
    <row r="3" spans="1:9" ht="28.5" customHeight="1" x14ac:dyDescent="0.2">
      <c r="A3" s="115" t="s">
        <v>578</v>
      </c>
      <c r="B3" s="115"/>
      <c r="C3" s="115"/>
      <c r="D3" s="115"/>
      <c r="E3" s="115"/>
      <c r="F3" s="107"/>
      <c r="G3" s="107"/>
      <c r="H3" s="107"/>
      <c r="I3" s="107"/>
    </row>
    <row r="4" spans="1:9" ht="15.75" thickBot="1" x14ac:dyDescent="0.25">
      <c r="A4" s="75"/>
      <c r="B4" s="75"/>
      <c r="C4" s="75"/>
      <c r="D4" s="75"/>
      <c r="E4" s="75"/>
      <c r="F4" s="75"/>
      <c r="G4" s="75"/>
      <c r="H4" s="75"/>
      <c r="I4" s="75"/>
    </row>
    <row r="5" spans="1:9" x14ac:dyDescent="0.2">
      <c r="A5" s="116"/>
      <c r="B5" s="117" t="s">
        <v>437</v>
      </c>
      <c r="C5" s="117" t="s">
        <v>439</v>
      </c>
      <c r="D5" s="117" t="s">
        <v>441</v>
      </c>
      <c r="E5" s="117" t="s">
        <v>444</v>
      </c>
      <c r="F5" s="75"/>
      <c r="G5" s="75"/>
      <c r="H5" s="75"/>
      <c r="I5" s="75"/>
    </row>
    <row r="6" spans="1:9" ht="63.75" x14ac:dyDescent="0.2">
      <c r="A6" s="118"/>
      <c r="B6" s="117" t="s">
        <v>438</v>
      </c>
      <c r="C6" s="117" t="s">
        <v>440</v>
      </c>
      <c r="D6" s="117" t="s">
        <v>442</v>
      </c>
      <c r="E6" s="117" t="s">
        <v>445</v>
      </c>
      <c r="F6" s="75"/>
      <c r="G6" s="75"/>
      <c r="H6" s="75"/>
      <c r="I6" s="75"/>
    </row>
    <row r="7" spans="1:9" ht="15.75" thickBot="1" x14ac:dyDescent="0.25">
      <c r="A7" s="119"/>
      <c r="B7" s="132"/>
      <c r="C7" s="132"/>
      <c r="D7" s="133" t="s">
        <v>443</v>
      </c>
      <c r="E7" s="132"/>
      <c r="F7" s="75"/>
      <c r="G7" s="75"/>
      <c r="H7" s="75"/>
      <c r="I7" s="75"/>
    </row>
    <row r="8" spans="1:9" ht="25.5" customHeight="1" x14ac:dyDescent="0.2">
      <c r="A8" s="120" t="s">
        <v>446</v>
      </c>
      <c r="B8" s="120"/>
      <c r="C8" s="120"/>
      <c r="D8" s="121"/>
      <c r="E8" s="121"/>
      <c r="F8" s="75"/>
      <c r="G8" s="75"/>
      <c r="H8" s="75"/>
      <c r="I8" s="75"/>
    </row>
    <row r="9" spans="1:9" x14ac:dyDescent="0.2">
      <c r="A9" s="121" t="s">
        <v>447</v>
      </c>
      <c r="B9" s="122" t="s">
        <v>448</v>
      </c>
      <c r="C9" s="122" t="s">
        <v>449</v>
      </c>
      <c r="D9" s="122" t="s">
        <v>449</v>
      </c>
      <c r="E9" s="122" t="s">
        <v>556</v>
      </c>
      <c r="F9" s="75"/>
      <c r="G9" s="75"/>
      <c r="H9" s="75"/>
      <c r="I9" s="75"/>
    </row>
    <row r="10" spans="1:9" x14ac:dyDescent="0.2">
      <c r="A10" s="121" t="s">
        <v>450</v>
      </c>
      <c r="B10" s="122" t="s">
        <v>451</v>
      </c>
      <c r="C10" s="122" t="s">
        <v>452</v>
      </c>
      <c r="D10" s="122" t="s">
        <v>452</v>
      </c>
      <c r="E10" s="122" t="s">
        <v>453</v>
      </c>
      <c r="F10" s="75"/>
      <c r="G10" s="75"/>
      <c r="H10" s="75"/>
      <c r="I10" s="75"/>
    </row>
    <row r="11" spans="1:9" x14ac:dyDescent="0.2">
      <c r="A11" s="121" t="s">
        <v>454</v>
      </c>
      <c r="B11" s="122" t="s">
        <v>455</v>
      </c>
      <c r="C11" s="122" t="s">
        <v>456</v>
      </c>
      <c r="D11" s="122" t="s">
        <v>456</v>
      </c>
      <c r="E11" s="122" t="s">
        <v>452</v>
      </c>
      <c r="F11" s="75"/>
      <c r="G11" s="75"/>
      <c r="H11" s="75"/>
      <c r="I11" s="75"/>
    </row>
    <row r="12" spans="1:9" x14ac:dyDescent="0.2">
      <c r="A12" s="123" t="s">
        <v>457</v>
      </c>
      <c r="B12" s="123"/>
      <c r="C12" s="123"/>
      <c r="D12" s="117"/>
      <c r="E12" s="117"/>
      <c r="F12" s="75"/>
      <c r="G12" s="75"/>
      <c r="H12" s="75"/>
      <c r="I12" s="75"/>
    </row>
    <row r="13" spans="1:9" x14ac:dyDescent="0.2">
      <c r="A13" s="121" t="s">
        <v>458</v>
      </c>
      <c r="B13" s="122" t="s">
        <v>459</v>
      </c>
      <c r="C13" s="122" t="s">
        <v>460</v>
      </c>
      <c r="D13" s="122" t="s">
        <v>461</v>
      </c>
      <c r="E13" s="122" t="s">
        <v>462</v>
      </c>
      <c r="F13" s="75"/>
      <c r="G13" s="75"/>
      <c r="H13" s="75"/>
      <c r="I13" s="75"/>
    </row>
    <row r="14" spans="1:9" x14ac:dyDescent="0.2">
      <c r="A14" s="124" t="s">
        <v>463</v>
      </c>
      <c r="B14" s="122"/>
      <c r="C14" s="122"/>
      <c r="D14" s="122"/>
      <c r="E14" s="122"/>
      <c r="F14" s="75"/>
      <c r="G14" s="75"/>
      <c r="H14" s="75"/>
      <c r="I14" s="75"/>
    </row>
    <row r="15" spans="1:9" x14ac:dyDescent="0.2">
      <c r="A15" s="121" t="s">
        <v>464</v>
      </c>
      <c r="B15" s="122" t="s">
        <v>465</v>
      </c>
      <c r="C15" s="122" t="s">
        <v>557</v>
      </c>
      <c r="D15" s="122" t="s">
        <v>558</v>
      </c>
      <c r="E15" s="122" t="s">
        <v>559</v>
      </c>
      <c r="F15" s="75"/>
      <c r="G15" s="75"/>
      <c r="H15" s="75"/>
      <c r="I15" s="75"/>
    </row>
    <row r="16" spans="1:9" x14ac:dyDescent="0.2">
      <c r="A16" s="121" t="s">
        <v>466</v>
      </c>
      <c r="B16" s="122" t="s">
        <v>467</v>
      </c>
      <c r="C16" s="122" t="s">
        <v>557</v>
      </c>
      <c r="D16" s="122" t="s">
        <v>560</v>
      </c>
      <c r="E16" s="122" t="s">
        <v>561</v>
      </c>
      <c r="F16" s="75"/>
      <c r="G16" s="75"/>
      <c r="H16" s="75"/>
      <c r="I16" s="75"/>
    </row>
    <row r="17" spans="1:9" x14ac:dyDescent="0.2">
      <c r="A17" s="121" t="s">
        <v>468</v>
      </c>
      <c r="B17" s="122" t="s">
        <v>469</v>
      </c>
      <c r="C17" s="122" t="s">
        <v>470</v>
      </c>
      <c r="D17" s="122" t="s">
        <v>562</v>
      </c>
      <c r="E17" s="122" t="s">
        <v>561</v>
      </c>
      <c r="F17" s="75"/>
      <c r="G17" s="75"/>
      <c r="H17" s="75"/>
      <c r="I17" s="75"/>
    </row>
    <row r="18" spans="1:9" x14ac:dyDescent="0.2">
      <c r="A18" s="121" t="s">
        <v>471</v>
      </c>
      <c r="B18" s="122" t="s">
        <v>472</v>
      </c>
      <c r="C18" s="122" t="s">
        <v>473</v>
      </c>
      <c r="D18" s="122" t="s">
        <v>474</v>
      </c>
      <c r="E18" s="122" t="s">
        <v>475</v>
      </c>
      <c r="F18" s="75"/>
      <c r="G18" s="75"/>
      <c r="H18" s="75"/>
      <c r="I18" s="75"/>
    </row>
    <row r="19" spans="1:9" x14ac:dyDescent="0.2">
      <c r="A19" s="121" t="s">
        <v>476</v>
      </c>
      <c r="B19" s="122" t="s">
        <v>477</v>
      </c>
      <c r="C19" s="122" t="s">
        <v>478</v>
      </c>
      <c r="D19" s="122" t="s">
        <v>479</v>
      </c>
      <c r="E19" s="122" t="s">
        <v>480</v>
      </c>
      <c r="F19" s="75"/>
      <c r="G19" s="75"/>
      <c r="H19" s="75"/>
      <c r="I19" s="75"/>
    </row>
    <row r="20" spans="1:9" x14ac:dyDescent="0.2">
      <c r="A20" s="124" t="s">
        <v>481</v>
      </c>
      <c r="B20" s="122"/>
      <c r="C20" s="122" t="s">
        <v>482</v>
      </c>
      <c r="D20" s="122" t="s">
        <v>483</v>
      </c>
      <c r="E20" s="122" t="s">
        <v>563</v>
      </c>
      <c r="F20" s="75"/>
      <c r="G20" s="75"/>
      <c r="H20" s="75"/>
      <c r="I20" s="75"/>
    </row>
    <row r="21" spans="1:9" x14ac:dyDescent="0.2">
      <c r="A21" s="124" t="s">
        <v>484</v>
      </c>
      <c r="B21" s="125"/>
      <c r="C21" s="122" t="s">
        <v>485</v>
      </c>
      <c r="D21" s="122" t="s">
        <v>485</v>
      </c>
      <c r="E21" s="122"/>
      <c r="F21" s="75"/>
      <c r="G21" s="75"/>
      <c r="H21" s="75"/>
      <c r="I21" s="75"/>
    </row>
    <row r="22" spans="1:9" x14ac:dyDescent="0.2">
      <c r="A22" s="124" t="s">
        <v>486</v>
      </c>
      <c r="B22" s="125"/>
      <c r="C22" s="122" t="s">
        <v>487</v>
      </c>
      <c r="D22" s="122" t="s">
        <v>487</v>
      </c>
      <c r="E22" s="122"/>
      <c r="F22" s="75"/>
      <c r="G22" s="75"/>
      <c r="H22" s="75"/>
      <c r="I22" s="75"/>
    </row>
    <row r="23" spans="1:9" x14ac:dyDescent="0.2">
      <c r="A23" s="123" t="s">
        <v>488</v>
      </c>
      <c r="B23" s="123"/>
      <c r="C23" s="122"/>
      <c r="D23" s="122"/>
      <c r="E23" s="122" t="s">
        <v>489</v>
      </c>
      <c r="F23" s="75"/>
      <c r="G23" s="75"/>
      <c r="H23" s="75"/>
      <c r="I23" s="75"/>
    </row>
    <row r="24" spans="1:9" x14ac:dyDescent="0.2">
      <c r="A24" s="123" t="s">
        <v>490</v>
      </c>
      <c r="B24" s="123"/>
      <c r="C24" s="121"/>
      <c r="D24" s="121"/>
      <c r="E24" s="122" t="s">
        <v>491</v>
      </c>
      <c r="F24" s="75"/>
      <c r="G24" s="75"/>
      <c r="H24" s="75"/>
      <c r="I24" s="75"/>
    </row>
    <row r="25" spans="1:9" x14ac:dyDescent="0.2">
      <c r="A25" s="123" t="s">
        <v>492</v>
      </c>
      <c r="B25" s="123"/>
      <c r="C25" s="122"/>
      <c r="D25" s="122"/>
      <c r="E25" s="122" t="s">
        <v>493</v>
      </c>
      <c r="F25" s="75"/>
      <c r="G25" s="75"/>
      <c r="H25" s="75"/>
      <c r="I25" s="75"/>
    </row>
    <row r="26" spans="1:9" x14ac:dyDescent="0.2">
      <c r="A26" s="123" t="s">
        <v>494</v>
      </c>
      <c r="B26" s="123"/>
      <c r="C26" s="121"/>
      <c r="D26" s="121"/>
      <c r="E26" s="122" t="s">
        <v>495</v>
      </c>
      <c r="F26" s="75"/>
      <c r="G26" s="75"/>
      <c r="H26" s="75"/>
      <c r="I26" s="75"/>
    </row>
    <row r="27" spans="1:9" x14ac:dyDescent="0.2">
      <c r="A27" s="123" t="s">
        <v>496</v>
      </c>
      <c r="B27" s="123"/>
      <c r="C27" s="122"/>
      <c r="D27" s="122"/>
      <c r="E27" s="122" t="s">
        <v>469</v>
      </c>
      <c r="F27" s="75"/>
      <c r="G27" s="75"/>
      <c r="H27" s="75"/>
      <c r="I27" s="75"/>
    </row>
    <row r="28" spans="1:9" x14ac:dyDescent="0.2">
      <c r="A28" s="123" t="s">
        <v>497</v>
      </c>
      <c r="B28" s="123"/>
      <c r="C28" s="122"/>
      <c r="D28" s="117"/>
      <c r="E28" s="122" t="s">
        <v>498</v>
      </c>
      <c r="F28" s="75"/>
      <c r="G28" s="75"/>
      <c r="H28" s="75"/>
      <c r="I28" s="75"/>
    </row>
    <row r="29" spans="1:9" x14ac:dyDescent="0.2">
      <c r="A29" s="123" t="s">
        <v>499</v>
      </c>
      <c r="B29" s="123"/>
      <c r="C29" s="122"/>
      <c r="D29" s="117"/>
      <c r="E29" s="122" t="s">
        <v>500</v>
      </c>
      <c r="F29" s="75"/>
      <c r="G29" s="75"/>
      <c r="H29" s="75"/>
      <c r="I29" s="75"/>
    </row>
    <row r="30" spans="1:9" x14ac:dyDescent="0.2">
      <c r="A30" s="123" t="s">
        <v>501</v>
      </c>
      <c r="B30" s="123"/>
      <c r="C30" s="122"/>
      <c r="D30" s="117"/>
      <c r="E30" s="122" t="s">
        <v>502</v>
      </c>
      <c r="F30" s="75"/>
      <c r="G30" s="75"/>
      <c r="H30" s="75"/>
      <c r="I30" s="75"/>
    </row>
    <row r="31" spans="1:9" x14ac:dyDescent="0.2">
      <c r="A31" s="123" t="s">
        <v>503</v>
      </c>
      <c r="B31" s="123"/>
      <c r="C31" s="122"/>
      <c r="D31" s="117"/>
      <c r="E31" s="122" t="s">
        <v>478</v>
      </c>
      <c r="F31" s="75"/>
      <c r="G31" s="75"/>
      <c r="H31" s="75"/>
      <c r="I31" s="75"/>
    </row>
    <row r="32" spans="1:9" x14ac:dyDescent="0.2">
      <c r="A32" s="123" t="s">
        <v>504</v>
      </c>
      <c r="B32" s="123"/>
      <c r="C32" s="122"/>
      <c r="D32" s="117"/>
      <c r="E32" s="122" t="s">
        <v>505</v>
      </c>
      <c r="F32" s="75"/>
      <c r="G32" s="75"/>
      <c r="H32" s="75"/>
      <c r="I32" s="75"/>
    </row>
    <row r="33" spans="1:9" x14ac:dyDescent="0.2">
      <c r="A33" s="123" t="s">
        <v>506</v>
      </c>
      <c r="B33" s="123"/>
      <c r="C33" s="122"/>
      <c r="D33" s="117"/>
      <c r="E33" s="122" t="s">
        <v>507</v>
      </c>
      <c r="F33" s="75"/>
      <c r="G33" s="75"/>
      <c r="H33" s="75"/>
      <c r="I33" s="75"/>
    </row>
    <row r="34" spans="1:9" x14ac:dyDescent="0.2">
      <c r="A34" s="123" t="s">
        <v>508</v>
      </c>
      <c r="B34" s="123"/>
      <c r="C34" s="122"/>
      <c r="D34" s="117"/>
      <c r="E34" s="122" t="s">
        <v>509</v>
      </c>
      <c r="F34" s="75"/>
      <c r="G34" s="75"/>
      <c r="H34" s="75"/>
      <c r="I34" s="75"/>
    </row>
    <row r="35" spans="1:9" x14ac:dyDescent="0.2">
      <c r="A35" s="123" t="s">
        <v>510</v>
      </c>
      <c r="B35" s="123"/>
      <c r="C35" s="122"/>
      <c r="D35" s="117"/>
      <c r="E35" s="122" t="s">
        <v>505</v>
      </c>
      <c r="F35" s="75"/>
      <c r="G35" s="75"/>
      <c r="H35" s="75"/>
      <c r="I35" s="75"/>
    </row>
    <row r="36" spans="1:9" x14ac:dyDescent="0.2">
      <c r="A36" s="123" t="s">
        <v>511</v>
      </c>
      <c r="B36" s="123"/>
      <c r="C36" s="121"/>
      <c r="D36" s="121"/>
      <c r="E36" s="121"/>
      <c r="F36" s="75"/>
      <c r="G36" s="75"/>
      <c r="H36" s="75"/>
      <c r="I36" s="75"/>
    </row>
    <row r="37" spans="1:9" x14ac:dyDescent="0.2">
      <c r="A37" s="121" t="s">
        <v>447</v>
      </c>
      <c r="B37" s="122"/>
      <c r="C37" s="122"/>
      <c r="D37" s="122" t="s">
        <v>564</v>
      </c>
      <c r="E37" s="122"/>
      <c r="F37" s="75"/>
      <c r="G37" s="75"/>
      <c r="H37" s="75"/>
      <c r="I37" s="75"/>
    </row>
    <row r="38" spans="1:9" x14ac:dyDescent="0.2">
      <c r="A38" s="121" t="s">
        <v>450</v>
      </c>
      <c r="B38" s="122"/>
      <c r="C38" s="122"/>
      <c r="D38" s="122" t="s">
        <v>564</v>
      </c>
      <c r="E38" s="122"/>
      <c r="F38" s="75"/>
      <c r="G38" s="75"/>
      <c r="H38" s="75"/>
      <c r="I38" s="75"/>
    </row>
    <row r="39" spans="1:9" x14ac:dyDescent="0.2">
      <c r="A39" s="121" t="s">
        <v>454</v>
      </c>
      <c r="B39" s="122"/>
      <c r="C39" s="122"/>
      <c r="D39" s="122" t="s">
        <v>564</v>
      </c>
      <c r="E39" s="122"/>
      <c r="F39" s="75"/>
      <c r="G39" s="75"/>
      <c r="H39" s="75"/>
      <c r="I39" s="75"/>
    </row>
    <row r="40" spans="1:9" x14ac:dyDescent="0.2">
      <c r="A40" s="121" t="s">
        <v>458</v>
      </c>
      <c r="B40" s="122"/>
      <c r="C40" s="122"/>
      <c r="D40" s="122" t="s">
        <v>512</v>
      </c>
      <c r="E40" s="122"/>
      <c r="F40" s="75"/>
      <c r="G40" s="75"/>
      <c r="H40" s="75"/>
      <c r="I40" s="75"/>
    </row>
    <row r="41" spans="1:9" x14ac:dyDescent="0.2">
      <c r="A41" s="121" t="s">
        <v>464</v>
      </c>
      <c r="B41" s="122"/>
      <c r="C41" s="122"/>
      <c r="D41" s="122" t="s">
        <v>513</v>
      </c>
      <c r="E41" s="122"/>
      <c r="F41" s="75"/>
      <c r="G41" s="75"/>
      <c r="H41" s="75"/>
      <c r="I41" s="75"/>
    </row>
    <row r="42" spans="1:9" x14ac:dyDescent="0.2">
      <c r="A42" s="121" t="s">
        <v>466</v>
      </c>
      <c r="B42" s="122"/>
      <c r="C42" s="122"/>
      <c r="D42" s="122" t="s">
        <v>565</v>
      </c>
      <c r="E42" s="122"/>
      <c r="F42" s="75"/>
      <c r="G42" s="75"/>
      <c r="H42" s="75"/>
      <c r="I42" s="75"/>
    </row>
    <row r="43" spans="1:9" x14ac:dyDescent="0.2">
      <c r="A43" s="121" t="s">
        <v>468</v>
      </c>
      <c r="B43" s="122"/>
      <c r="C43" s="122"/>
      <c r="D43" s="122" t="s">
        <v>514</v>
      </c>
      <c r="E43" s="122"/>
      <c r="F43" s="75"/>
      <c r="G43" s="75"/>
      <c r="H43" s="75"/>
      <c r="I43" s="75"/>
    </row>
    <row r="44" spans="1:9" x14ac:dyDescent="0.2">
      <c r="A44" s="121" t="s">
        <v>471</v>
      </c>
      <c r="B44" s="122"/>
      <c r="C44" s="122"/>
      <c r="D44" s="122" t="s">
        <v>566</v>
      </c>
      <c r="E44" s="122"/>
      <c r="F44" s="75"/>
      <c r="G44" s="75"/>
      <c r="H44" s="75"/>
      <c r="I44" s="75"/>
    </row>
    <row r="45" spans="1:9" ht="15.75" thickBot="1" x14ac:dyDescent="0.25">
      <c r="A45" s="121" t="s">
        <v>476</v>
      </c>
      <c r="B45" s="122"/>
      <c r="C45" s="122"/>
      <c r="D45" s="122" t="s">
        <v>513</v>
      </c>
      <c r="E45" s="122"/>
      <c r="F45" s="75"/>
      <c r="G45" s="75"/>
      <c r="H45" s="75"/>
      <c r="I45" s="75"/>
    </row>
    <row r="46" spans="1:9" x14ac:dyDescent="0.2">
      <c r="A46" s="126" t="s">
        <v>515</v>
      </c>
      <c r="B46" s="127">
        <v>14358</v>
      </c>
      <c r="C46" s="127">
        <v>21659</v>
      </c>
      <c r="D46" s="127">
        <v>21690</v>
      </c>
      <c r="E46" s="127">
        <v>9253</v>
      </c>
      <c r="F46" s="75"/>
      <c r="G46" s="75"/>
      <c r="H46" s="75"/>
      <c r="I46" s="75"/>
    </row>
    <row r="47" spans="1:9" x14ac:dyDescent="0.2">
      <c r="A47" s="121" t="s">
        <v>516</v>
      </c>
      <c r="B47" s="122">
        <v>32</v>
      </c>
      <c r="C47" s="122">
        <v>35</v>
      </c>
      <c r="D47" s="122">
        <v>47</v>
      </c>
      <c r="E47" s="122">
        <v>45</v>
      </c>
      <c r="F47" s="75"/>
      <c r="G47" s="75"/>
      <c r="H47" s="75"/>
      <c r="I47" s="75"/>
    </row>
    <row r="48" spans="1:9" x14ac:dyDescent="0.2">
      <c r="A48" s="121" t="s">
        <v>517</v>
      </c>
      <c r="B48" s="122">
        <v>-101909</v>
      </c>
      <c r="C48" s="122">
        <v>-97333</v>
      </c>
      <c r="D48" s="122">
        <v>-97313</v>
      </c>
      <c r="E48" s="122">
        <v>-42160</v>
      </c>
      <c r="F48" s="75"/>
      <c r="G48" s="75"/>
      <c r="H48" s="75"/>
      <c r="I48" s="75"/>
    </row>
    <row r="49" spans="1:9" x14ac:dyDescent="0.2">
      <c r="A49" s="121" t="s">
        <v>518</v>
      </c>
      <c r="B49" s="122">
        <v>228441</v>
      </c>
      <c r="C49" s="122">
        <v>228441</v>
      </c>
      <c r="D49" s="122">
        <v>228441</v>
      </c>
      <c r="E49" s="122">
        <v>87442</v>
      </c>
      <c r="F49" s="75"/>
      <c r="G49" s="75"/>
      <c r="H49" s="75"/>
      <c r="I49" s="75"/>
    </row>
    <row r="50" spans="1:9" ht="15.75" thickBot="1" x14ac:dyDescent="0.25">
      <c r="A50" s="128" t="s">
        <v>519</v>
      </c>
      <c r="B50" s="129">
        <v>49162</v>
      </c>
      <c r="C50" s="129">
        <v>49162</v>
      </c>
      <c r="D50" s="129">
        <v>49162</v>
      </c>
      <c r="E50" s="129">
        <v>17007</v>
      </c>
      <c r="F50" s="75"/>
      <c r="G50" s="75"/>
      <c r="H50" s="75"/>
      <c r="I50" s="75"/>
    </row>
    <row r="51" spans="1:9" x14ac:dyDescent="0.2">
      <c r="A51" s="134"/>
      <c r="B51" s="134"/>
      <c r="C51" s="134"/>
      <c r="D51" s="134"/>
      <c r="E51" s="134"/>
      <c r="F51" s="75"/>
      <c r="G51" s="75"/>
      <c r="H51" s="75"/>
      <c r="I51" s="75"/>
    </row>
    <row r="52" spans="1:9" x14ac:dyDescent="0.2">
      <c r="A52" s="123" t="s">
        <v>520</v>
      </c>
      <c r="B52" s="123"/>
      <c r="C52" s="123"/>
      <c r="D52" s="123"/>
      <c r="E52" s="123"/>
      <c r="F52" s="75"/>
      <c r="G52" s="75"/>
      <c r="H52" s="75"/>
      <c r="I52" s="75"/>
    </row>
    <row r="53" spans="1:9" ht="77.25" customHeight="1" x14ac:dyDescent="0.2">
      <c r="A53" s="135" t="s">
        <v>521</v>
      </c>
      <c r="B53" s="135"/>
      <c r="C53" s="135"/>
      <c r="D53" s="135"/>
      <c r="E53" s="135"/>
      <c r="F53" s="75"/>
      <c r="G53" s="75"/>
      <c r="H53" s="75"/>
      <c r="I53" s="75"/>
    </row>
    <row r="54" spans="1:9" x14ac:dyDescent="0.2">
      <c r="A54" s="130" t="s">
        <v>522</v>
      </c>
      <c r="B54" s="75"/>
      <c r="C54" s="75"/>
      <c r="D54" s="75"/>
      <c r="E54" s="75"/>
      <c r="F54" s="75"/>
      <c r="G54" s="75"/>
      <c r="H54" s="75"/>
      <c r="I54" s="75"/>
    </row>
    <row r="55" spans="1:9" x14ac:dyDescent="0.2">
      <c r="A55" s="75"/>
      <c r="B55" s="75"/>
      <c r="C55" s="75"/>
      <c r="D55" s="75"/>
      <c r="E55" s="75"/>
      <c r="F55" s="75"/>
      <c r="G55" s="75"/>
      <c r="H55" s="75"/>
      <c r="I55" s="75"/>
    </row>
    <row r="56" spans="1:9" x14ac:dyDescent="0.2">
      <c r="A56" s="130"/>
      <c r="B56" s="75"/>
      <c r="C56" s="75"/>
      <c r="D56" s="75"/>
      <c r="E56" s="75"/>
      <c r="F56" s="75"/>
      <c r="G56" s="75"/>
      <c r="H56" s="75"/>
      <c r="I56" s="75"/>
    </row>
    <row r="57" spans="1:9" ht="27" customHeight="1" x14ac:dyDescent="0.2">
      <c r="A57" s="115" t="s">
        <v>555</v>
      </c>
      <c r="B57" s="115"/>
      <c r="C57" s="115"/>
      <c r="D57" s="115"/>
      <c r="E57" s="115"/>
      <c r="F57" s="115"/>
      <c r="G57" s="107"/>
      <c r="H57" s="107"/>
      <c r="I57" s="107"/>
    </row>
    <row r="58" spans="1:9" ht="15.75" thickBot="1" x14ac:dyDescent="0.25">
      <c r="A58" s="131"/>
      <c r="B58" s="131"/>
      <c r="C58" s="131"/>
      <c r="D58" s="131"/>
      <c r="E58" s="131"/>
      <c r="F58" s="131"/>
      <c r="G58" s="75"/>
      <c r="H58" s="75"/>
      <c r="I58" s="75"/>
    </row>
    <row r="59" spans="1:9" x14ac:dyDescent="0.2">
      <c r="A59" s="116"/>
      <c r="B59" s="116"/>
      <c r="C59" s="117" t="s">
        <v>437</v>
      </c>
      <c r="D59" s="117" t="s">
        <v>439</v>
      </c>
      <c r="E59" s="117" t="s">
        <v>441</v>
      </c>
      <c r="F59" s="117" t="s">
        <v>444</v>
      </c>
      <c r="G59" s="75"/>
      <c r="H59" s="75"/>
      <c r="I59" s="75"/>
    </row>
    <row r="60" spans="1:9" ht="63.75" x14ac:dyDescent="0.2">
      <c r="A60" s="118"/>
      <c r="B60" s="118"/>
      <c r="C60" s="117" t="s">
        <v>438</v>
      </c>
      <c r="D60" s="117" t="s">
        <v>523</v>
      </c>
      <c r="E60" s="117" t="s">
        <v>442</v>
      </c>
      <c r="F60" s="117" t="s">
        <v>524</v>
      </c>
      <c r="G60" s="75"/>
      <c r="H60" s="75"/>
      <c r="I60" s="75"/>
    </row>
    <row r="61" spans="1:9" ht="15.75" thickBot="1" x14ac:dyDescent="0.25">
      <c r="A61" s="119"/>
      <c r="B61" s="119"/>
      <c r="C61" s="132"/>
      <c r="D61" s="132"/>
      <c r="E61" s="133" t="s">
        <v>443</v>
      </c>
      <c r="F61" s="132"/>
      <c r="G61" s="75"/>
      <c r="H61" s="75"/>
      <c r="I61" s="75"/>
    </row>
    <row r="62" spans="1:9" x14ac:dyDescent="0.2">
      <c r="A62" s="120" t="s">
        <v>446</v>
      </c>
      <c r="B62" s="120"/>
      <c r="C62" s="120"/>
      <c r="D62" s="120"/>
      <c r="E62" s="121"/>
      <c r="F62" s="121"/>
      <c r="G62" s="75"/>
      <c r="H62" s="75"/>
      <c r="I62" s="75"/>
    </row>
    <row r="63" spans="1:9" x14ac:dyDescent="0.2">
      <c r="A63" s="121" t="s">
        <v>447</v>
      </c>
      <c r="B63" s="118" t="s">
        <v>467</v>
      </c>
      <c r="C63" s="118"/>
      <c r="D63" s="122" t="s">
        <v>453</v>
      </c>
      <c r="E63" s="122" t="s">
        <v>525</v>
      </c>
      <c r="F63" s="122" t="s">
        <v>567</v>
      </c>
      <c r="G63" s="75"/>
      <c r="H63" s="75"/>
      <c r="I63" s="75"/>
    </row>
    <row r="64" spans="1:9" x14ac:dyDescent="0.2">
      <c r="A64" s="121" t="s">
        <v>450</v>
      </c>
      <c r="B64" s="118" t="s">
        <v>526</v>
      </c>
      <c r="C64" s="118"/>
      <c r="D64" s="122" t="s">
        <v>469</v>
      </c>
      <c r="E64" s="122" t="s">
        <v>568</v>
      </c>
      <c r="F64" s="122" t="s">
        <v>527</v>
      </c>
      <c r="G64" s="75"/>
      <c r="H64" s="75"/>
      <c r="I64" s="75"/>
    </row>
    <row r="65" spans="1:9" x14ac:dyDescent="0.2">
      <c r="A65" s="121" t="s">
        <v>454</v>
      </c>
      <c r="B65" s="118" t="s">
        <v>460</v>
      </c>
      <c r="C65" s="118"/>
      <c r="D65" s="122" t="s">
        <v>528</v>
      </c>
      <c r="E65" s="122" t="s">
        <v>456</v>
      </c>
      <c r="F65" s="122" t="s">
        <v>569</v>
      </c>
      <c r="G65" s="75"/>
      <c r="H65" s="75"/>
      <c r="I65" s="75"/>
    </row>
    <row r="66" spans="1:9" x14ac:dyDescent="0.2">
      <c r="A66" s="123" t="s">
        <v>457</v>
      </c>
      <c r="B66" s="123"/>
      <c r="C66" s="123"/>
      <c r="D66" s="123"/>
      <c r="E66" s="117"/>
      <c r="F66" s="117"/>
      <c r="G66" s="75"/>
      <c r="H66" s="75"/>
      <c r="I66" s="75"/>
    </row>
    <row r="67" spans="1:9" x14ac:dyDescent="0.2">
      <c r="A67" s="121" t="s">
        <v>458</v>
      </c>
      <c r="B67" s="118" t="s">
        <v>529</v>
      </c>
      <c r="C67" s="118"/>
      <c r="D67" s="122" t="s">
        <v>465</v>
      </c>
      <c r="E67" s="122" t="s">
        <v>530</v>
      </c>
      <c r="F67" s="122" t="s">
        <v>531</v>
      </c>
      <c r="G67" s="75"/>
      <c r="H67" s="75"/>
      <c r="I67" s="75"/>
    </row>
    <row r="68" spans="1:9" x14ac:dyDescent="0.2">
      <c r="A68" s="124" t="s">
        <v>463</v>
      </c>
      <c r="B68" s="118"/>
      <c r="C68" s="118"/>
      <c r="D68" s="122"/>
      <c r="E68" s="122"/>
      <c r="F68" s="122"/>
      <c r="G68" s="75"/>
      <c r="H68" s="75"/>
      <c r="I68" s="75"/>
    </row>
    <row r="69" spans="1:9" x14ac:dyDescent="0.2">
      <c r="A69" s="121" t="s">
        <v>464</v>
      </c>
      <c r="B69" s="118" t="s">
        <v>532</v>
      </c>
      <c r="C69" s="118"/>
      <c r="D69" s="122" t="s">
        <v>533</v>
      </c>
      <c r="E69" s="122" t="s">
        <v>534</v>
      </c>
      <c r="F69" s="122" t="s">
        <v>530</v>
      </c>
      <c r="G69" s="75"/>
      <c r="H69" s="75"/>
      <c r="I69" s="75"/>
    </row>
    <row r="70" spans="1:9" x14ac:dyDescent="0.2">
      <c r="A70" s="121" t="s">
        <v>466</v>
      </c>
      <c r="B70" s="118" t="s">
        <v>535</v>
      </c>
      <c r="C70" s="118"/>
      <c r="D70" s="122" t="s">
        <v>536</v>
      </c>
      <c r="E70" s="122" t="s">
        <v>537</v>
      </c>
      <c r="F70" s="122" t="s">
        <v>538</v>
      </c>
      <c r="G70" s="75"/>
      <c r="H70" s="75"/>
      <c r="I70" s="75"/>
    </row>
    <row r="71" spans="1:9" x14ac:dyDescent="0.2">
      <c r="A71" s="121" t="s">
        <v>468</v>
      </c>
      <c r="B71" s="118" t="s">
        <v>531</v>
      </c>
      <c r="C71" s="118"/>
      <c r="D71" s="122" t="s">
        <v>570</v>
      </c>
      <c r="E71" s="122" t="s">
        <v>525</v>
      </c>
      <c r="F71" s="122" t="s">
        <v>571</v>
      </c>
      <c r="G71" s="75"/>
      <c r="H71" s="75"/>
      <c r="I71" s="75"/>
    </row>
    <row r="72" spans="1:9" x14ac:dyDescent="0.2">
      <c r="A72" s="121" t="s">
        <v>471</v>
      </c>
      <c r="B72" s="118" t="s">
        <v>572</v>
      </c>
      <c r="C72" s="118"/>
      <c r="D72" s="122" t="s">
        <v>573</v>
      </c>
      <c r="E72" s="122" t="s">
        <v>539</v>
      </c>
      <c r="F72" s="122" t="s">
        <v>574</v>
      </c>
      <c r="G72" s="75"/>
      <c r="H72" s="75"/>
      <c r="I72" s="75"/>
    </row>
    <row r="73" spans="1:9" x14ac:dyDescent="0.2">
      <c r="A73" s="121" t="s">
        <v>476</v>
      </c>
      <c r="B73" s="118" t="s">
        <v>540</v>
      </c>
      <c r="C73" s="118"/>
      <c r="D73" s="122" t="s">
        <v>569</v>
      </c>
      <c r="E73" s="122" t="s">
        <v>556</v>
      </c>
      <c r="F73" s="122" t="s">
        <v>575</v>
      </c>
      <c r="G73" s="75"/>
      <c r="H73" s="75"/>
      <c r="I73" s="75"/>
    </row>
    <row r="74" spans="1:9" x14ac:dyDescent="0.2">
      <c r="A74" s="124" t="s">
        <v>481</v>
      </c>
      <c r="B74" s="118"/>
      <c r="C74" s="118"/>
      <c r="D74" s="122" t="s">
        <v>541</v>
      </c>
      <c r="E74" s="122" t="s">
        <v>542</v>
      </c>
      <c r="F74" s="122" t="s">
        <v>563</v>
      </c>
      <c r="G74" s="75"/>
      <c r="H74" s="75"/>
      <c r="I74" s="75"/>
    </row>
    <row r="75" spans="1:9" x14ac:dyDescent="0.2">
      <c r="A75" s="124" t="s">
        <v>484</v>
      </c>
      <c r="B75" s="118"/>
      <c r="C75" s="118"/>
      <c r="D75" s="122" t="s">
        <v>485</v>
      </c>
      <c r="E75" s="122" t="s">
        <v>485</v>
      </c>
      <c r="F75" s="122"/>
      <c r="G75" s="75"/>
      <c r="H75" s="75"/>
      <c r="I75" s="75"/>
    </row>
    <row r="76" spans="1:9" x14ac:dyDescent="0.2">
      <c r="A76" s="124" t="s">
        <v>486</v>
      </c>
      <c r="B76" s="118"/>
      <c r="C76" s="118"/>
      <c r="D76" s="122" t="s">
        <v>543</v>
      </c>
      <c r="E76" s="122" t="s">
        <v>543</v>
      </c>
      <c r="F76" s="122"/>
      <c r="G76" s="75"/>
      <c r="H76" s="75"/>
      <c r="I76" s="75"/>
    </row>
    <row r="77" spans="1:9" x14ac:dyDescent="0.2">
      <c r="A77" s="123" t="s">
        <v>488</v>
      </c>
      <c r="B77" s="123"/>
      <c r="C77" s="123"/>
      <c r="D77" s="121"/>
      <c r="E77" s="121"/>
      <c r="F77" s="122" t="s">
        <v>544</v>
      </c>
      <c r="G77" s="75"/>
      <c r="H77" s="75"/>
      <c r="I77" s="75"/>
    </row>
    <row r="78" spans="1:9" x14ac:dyDescent="0.2">
      <c r="A78" s="124" t="s">
        <v>490</v>
      </c>
      <c r="B78" s="118"/>
      <c r="C78" s="118"/>
      <c r="D78" s="122"/>
      <c r="E78" s="122"/>
      <c r="F78" s="122" t="s">
        <v>545</v>
      </c>
      <c r="G78" s="75"/>
      <c r="H78" s="75"/>
      <c r="I78" s="75"/>
    </row>
    <row r="79" spans="1:9" x14ac:dyDescent="0.2">
      <c r="A79" s="123" t="s">
        <v>492</v>
      </c>
      <c r="B79" s="123"/>
      <c r="C79" s="123"/>
      <c r="D79" s="121"/>
      <c r="E79" s="121"/>
      <c r="F79" s="122" t="s">
        <v>560</v>
      </c>
      <c r="G79" s="75"/>
      <c r="H79" s="75"/>
      <c r="I79" s="75"/>
    </row>
    <row r="80" spans="1:9" x14ac:dyDescent="0.2">
      <c r="A80" s="124" t="s">
        <v>494</v>
      </c>
      <c r="B80" s="118"/>
      <c r="C80" s="118"/>
      <c r="D80" s="122"/>
      <c r="E80" s="122"/>
      <c r="F80" s="122" t="s">
        <v>452</v>
      </c>
      <c r="G80" s="75"/>
      <c r="H80" s="75"/>
      <c r="I80" s="75"/>
    </row>
    <row r="81" spans="1:9" x14ac:dyDescent="0.2">
      <c r="A81" s="123" t="s">
        <v>496</v>
      </c>
      <c r="B81" s="123"/>
      <c r="C81" s="123"/>
      <c r="D81" s="121"/>
      <c r="E81" s="121"/>
      <c r="F81" s="122" t="s">
        <v>546</v>
      </c>
      <c r="G81" s="75"/>
      <c r="H81" s="75"/>
      <c r="I81" s="75"/>
    </row>
    <row r="82" spans="1:9" x14ac:dyDescent="0.2">
      <c r="A82" s="124" t="s">
        <v>497</v>
      </c>
      <c r="B82" s="118"/>
      <c r="C82" s="118"/>
      <c r="D82" s="122"/>
      <c r="E82" s="122"/>
      <c r="F82" s="122" t="s">
        <v>547</v>
      </c>
      <c r="G82" s="75"/>
      <c r="H82" s="75"/>
      <c r="I82" s="75"/>
    </row>
    <row r="83" spans="1:9" x14ac:dyDescent="0.2">
      <c r="A83" s="124" t="s">
        <v>499</v>
      </c>
      <c r="B83" s="118"/>
      <c r="C83" s="118"/>
      <c r="D83" s="122"/>
      <c r="E83" s="122"/>
      <c r="F83" s="122" t="s">
        <v>548</v>
      </c>
      <c r="G83" s="75"/>
      <c r="H83" s="75"/>
      <c r="I83" s="75"/>
    </row>
    <row r="84" spans="1:9" x14ac:dyDescent="0.2">
      <c r="A84" s="124" t="s">
        <v>501</v>
      </c>
      <c r="B84" s="118"/>
      <c r="C84" s="118"/>
      <c r="D84" s="122"/>
      <c r="E84" s="122"/>
      <c r="F84" s="122" t="s">
        <v>549</v>
      </c>
      <c r="G84" s="75"/>
      <c r="H84" s="75"/>
      <c r="I84" s="75"/>
    </row>
    <row r="85" spans="1:9" x14ac:dyDescent="0.2">
      <c r="A85" s="124" t="s">
        <v>503</v>
      </c>
      <c r="B85" s="118"/>
      <c r="C85" s="118"/>
      <c r="D85" s="122"/>
      <c r="E85" s="122"/>
      <c r="F85" s="122" t="s">
        <v>498</v>
      </c>
      <c r="G85" s="75"/>
      <c r="H85" s="75"/>
      <c r="I85" s="75"/>
    </row>
    <row r="86" spans="1:9" x14ac:dyDescent="0.2">
      <c r="A86" s="124" t="s">
        <v>504</v>
      </c>
      <c r="B86" s="118"/>
      <c r="C86" s="118"/>
      <c r="D86" s="122"/>
      <c r="E86" s="122"/>
      <c r="F86" s="122" t="s">
        <v>550</v>
      </c>
      <c r="G86" s="75"/>
      <c r="H86" s="75"/>
      <c r="I86" s="75"/>
    </row>
    <row r="87" spans="1:9" x14ac:dyDescent="0.2">
      <c r="A87" s="124" t="s">
        <v>506</v>
      </c>
      <c r="B87" s="118"/>
      <c r="C87" s="118"/>
      <c r="D87" s="122"/>
      <c r="E87" s="122"/>
      <c r="F87" s="122" t="s">
        <v>551</v>
      </c>
      <c r="G87" s="75"/>
      <c r="H87" s="75"/>
      <c r="I87" s="75"/>
    </row>
    <row r="88" spans="1:9" x14ac:dyDescent="0.2">
      <c r="A88" s="124" t="s">
        <v>508</v>
      </c>
      <c r="B88" s="118"/>
      <c r="C88" s="118"/>
      <c r="D88" s="122"/>
      <c r="E88" s="122"/>
      <c r="F88" s="122" t="s">
        <v>548</v>
      </c>
      <c r="G88" s="75"/>
      <c r="H88" s="75"/>
      <c r="I88" s="75"/>
    </row>
    <row r="89" spans="1:9" x14ac:dyDescent="0.2">
      <c r="A89" s="124" t="s">
        <v>510</v>
      </c>
      <c r="B89" s="118"/>
      <c r="C89" s="118"/>
      <c r="D89" s="122"/>
      <c r="E89" s="122"/>
      <c r="F89" s="122" t="s">
        <v>507</v>
      </c>
      <c r="G89" s="75"/>
      <c r="H89" s="75"/>
      <c r="I89" s="75"/>
    </row>
    <row r="90" spans="1:9" x14ac:dyDescent="0.2">
      <c r="A90" s="123" t="s">
        <v>511</v>
      </c>
      <c r="B90" s="123"/>
      <c r="C90" s="123"/>
      <c r="D90" s="121"/>
      <c r="E90" s="121"/>
      <c r="F90" s="121"/>
      <c r="G90" s="75"/>
      <c r="H90" s="75"/>
      <c r="I90" s="75"/>
    </row>
    <row r="91" spans="1:9" x14ac:dyDescent="0.2">
      <c r="A91" s="121" t="s">
        <v>447</v>
      </c>
      <c r="B91" s="118"/>
      <c r="C91" s="118"/>
      <c r="D91" s="122"/>
      <c r="E91" s="122" t="s">
        <v>513</v>
      </c>
      <c r="F91" s="122"/>
      <c r="G91" s="75"/>
      <c r="H91" s="75"/>
      <c r="I91" s="75"/>
    </row>
    <row r="92" spans="1:9" x14ac:dyDescent="0.2">
      <c r="A92" s="121" t="s">
        <v>450</v>
      </c>
      <c r="B92" s="118"/>
      <c r="C92" s="118"/>
      <c r="D92" s="122"/>
      <c r="E92" s="122" t="s">
        <v>564</v>
      </c>
      <c r="F92" s="122"/>
      <c r="G92" s="75"/>
      <c r="H92" s="75"/>
      <c r="I92" s="75"/>
    </row>
    <row r="93" spans="1:9" x14ac:dyDescent="0.2">
      <c r="A93" s="121" t="s">
        <v>454</v>
      </c>
      <c r="B93" s="118"/>
      <c r="C93" s="118"/>
      <c r="D93" s="122"/>
      <c r="E93" s="122" t="s">
        <v>552</v>
      </c>
      <c r="F93" s="122"/>
      <c r="G93" s="75"/>
      <c r="H93" s="75"/>
      <c r="I93" s="75"/>
    </row>
    <row r="94" spans="1:9" x14ac:dyDescent="0.2">
      <c r="A94" s="121" t="s">
        <v>458</v>
      </c>
      <c r="B94" s="118"/>
      <c r="C94" s="118"/>
      <c r="D94" s="122"/>
      <c r="E94" s="122" t="s">
        <v>576</v>
      </c>
      <c r="F94" s="122"/>
      <c r="G94" s="75"/>
      <c r="H94" s="75"/>
      <c r="I94" s="75"/>
    </row>
    <row r="95" spans="1:9" x14ac:dyDescent="0.2">
      <c r="A95" s="121" t="s">
        <v>464</v>
      </c>
      <c r="B95" s="118"/>
      <c r="C95" s="118"/>
      <c r="D95" s="122"/>
      <c r="E95" s="122" t="s">
        <v>577</v>
      </c>
      <c r="F95" s="122"/>
      <c r="G95" s="75"/>
      <c r="H95" s="75"/>
      <c r="I95" s="75"/>
    </row>
    <row r="96" spans="1:9" x14ac:dyDescent="0.2">
      <c r="A96" s="121" t="s">
        <v>466</v>
      </c>
      <c r="B96" s="118"/>
      <c r="C96" s="118"/>
      <c r="D96" s="122"/>
      <c r="E96" s="122" t="s">
        <v>477</v>
      </c>
      <c r="F96" s="122"/>
      <c r="G96" s="75"/>
      <c r="H96" s="75"/>
      <c r="I96" s="75"/>
    </row>
    <row r="97" spans="1:9" x14ac:dyDescent="0.2">
      <c r="A97" s="121" t="s">
        <v>468</v>
      </c>
      <c r="B97" s="118"/>
      <c r="C97" s="118"/>
      <c r="D97" s="122"/>
      <c r="E97" s="122" t="s">
        <v>553</v>
      </c>
      <c r="F97" s="122"/>
      <c r="G97" s="75"/>
      <c r="H97" s="75"/>
      <c r="I97" s="75"/>
    </row>
    <row r="98" spans="1:9" x14ac:dyDescent="0.2">
      <c r="A98" s="121" t="s">
        <v>471</v>
      </c>
      <c r="B98" s="118"/>
      <c r="C98" s="118"/>
      <c r="D98" s="122"/>
      <c r="E98" s="122" t="s">
        <v>567</v>
      </c>
      <c r="F98" s="122"/>
      <c r="G98" s="75"/>
      <c r="H98" s="75"/>
      <c r="I98" s="75"/>
    </row>
    <row r="99" spans="1:9" ht="15.75" thickBot="1" x14ac:dyDescent="0.25">
      <c r="A99" s="121" t="s">
        <v>476</v>
      </c>
      <c r="B99" s="119"/>
      <c r="C99" s="119"/>
      <c r="D99" s="122"/>
      <c r="E99" s="122" t="s">
        <v>576</v>
      </c>
      <c r="F99" s="122"/>
      <c r="G99" s="75"/>
      <c r="H99" s="75"/>
      <c r="I99" s="75"/>
    </row>
    <row r="100" spans="1:9" x14ac:dyDescent="0.2">
      <c r="A100" s="126" t="s">
        <v>515</v>
      </c>
      <c r="B100" s="116">
        <v>5506</v>
      </c>
      <c r="C100" s="116"/>
      <c r="D100" s="127">
        <v>6485</v>
      </c>
      <c r="E100" s="127">
        <v>6508</v>
      </c>
      <c r="F100" s="127">
        <v>3518</v>
      </c>
      <c r="G100" s="75"/>
      <c r="H100" s="75"/>
      <c r="I100" s="75"/>
    </row>
    <row r="101" spans="1:9" x14ac:dyDescent="0.2">
      <c r="A101" s="121" t="s">
        <v>516</v>
      </c>
      <c r="B101" s="118">
        <v>51</v>
      </c>
      <c r="C101" s="118"/>
      <c r="D101" s="122">
        <v>54</v>
      </c>
      <c r="E101" s="122">
        <v>66</v>
      </c>
      <c r="F101" s="122">
        <v>63</v>
      </c>
      <c r="G101" s="75"/>
      <c r="H101" s="75"/>
      <c r="I101" s="75"/>
    </row>
    <row r="102" spans="1:9" x14ac:dyDescent="0.2">
      <c r="A102" s="121" t="s">
        <v>517</v>
      </c>
      <c r="B102" s="118">
        <v>-28336</v>
      </c>
      <c r="C102" s="118"/>
      <c r="D102" s="122">
        <v>-26803</v>
      </c>
      <c r="E102" s="122">
        <v>-26752</v>
      </c>
      <c r="F102" s="122">
        <v>-13022</v>
      </c>
      <c r="G102" s="75"/>
      <c r="H102" s="75"/>
      <c r="I102" s="75"/>
    </row>
    <row r="103" spans="1:9" x14ac:dyDescent="0.2">
      <c r="A103" s="121" t="s">
        <v>518</v>
      </c>
      <c r="B103" s="118">
        <v>53876</v>
      </c>
      <c r="C103" s="118"/>
      <c r="D103" s="122">
        <v>53876</v>
      </c>
      <c r="E103" s="122">
        <v>53876</v>
      </c>
      <c r="F103" s="122">
        <v>27003</v>
      </c>
      <c r="G103" s="75"/>
      <c r="H103" s="75"/>
      <c r="I103" s="75"/>
    </row>
    <row r="104" spans="1:9" ht="15.75" thickBot="1" x14ac:dyDescent="0.25">
      <c r="A104" s="128" t="s">
        <v>519</v>
      </c>
      <c r="B104" s="119">
        <v>21499</v>
      </c>
      <c r="C104" s="119"/>
      <c r="D104" s="129">
        <v>21499</v>
      </c>
      <c r="E104" s="129">
        <v>21499</v>
      </c>
      <c r="F104" s="129">
        <v>9809</v>
      </c>
      <c r="G104" s="75"/>
      <c r="H104" s="75"/>
      <c r="I104" s="75"/>
    </row>
    <row r="105" spans="1:9" x14ac:dyDescent="0.2">
      <c r="A105" s="134"/>
      <c r="B105" s="134"/>
      <c r="C105" s="134"/>
      <c r="D105" s="134"/>
      <c r="E105" s="134"/>
      <c r="F105" s="134"/>
      <c r="G105" s="75"/>
      <c r="H105" s="75"/>
      <c r="I105" s="75"/>
    </row>
    <row r="106" spans="1:9" x14ac:dyDescent="0.2">
      <c r="A106" s="123" t="s">
        <v>520</v>
      </c>
      <c r="B106" s="123"/>
      <c r="C106" s="123"/>
      <c r="D106" s="123"/>
      <c r="E106" s="123"/>
      <c r="F106" s="123"/>
      <c r="G106" s="75"/>
      <c r="H106" s="75"/>
      <c r="I106" s="75"/>
    </row>
    <row r="107" spans="1:9" ht="78" customHeight="1" x14ac:dyDescent="0.2">
      <c r="A107" s="135" t="s">
        <v>554</v>
      </c>
      <c r="B107" s="135"/>
      <c r="C107" s="135"/>
      <c r="D107" s="135"/>
      <c r="E107" s="135"/>
      <c r="F107" s="135"/>
      <c r="G107" s="75"/>
      <c r="H107" s="75"/>
      <c r="I107" s="75"/>
    </row>
    <row r="108" spans="1:9" x14ac:dyDescent="0.2">
      <c r="A108" s="75"/>
      <c r="B108" s="75"/>
      <c r="C108" s="75"/>
      <c r="D108" s="75"/>
      <c r="E108" s="75"/>
      <c r="F108" s="75"/>
      <c r="G108" s="75"/>
      <c r="H108" s="75"/>
      <c r="I108" s="75"/>
    </row>
  </sheetData>
  <mergeCells count="70">
    <mergeCell ref="B103:C103"/>
    <mergeCell ref="B104:C104"/>
    <mergeCell ref="A105:F105"/>
    <mergeCell ref="A106:F106"/>
    <mergeCell ref="A107:F107"/>
    <mergeCell ref="A3:I3"/>
    <mergeCell ref="A57:I57"/>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A90:C90"/>
    <mergeCell ref="A79:C79"/>
    <mergeCell ref="B80:C80"/>
    <mergeCell ref="A81:C81"/>
    <mergeCell ref="B82:C82"/>
    <mergeCell ref="B83:C83"/>
    <mergeCell ref="B84:C84"/>
    <mergeCell ref="B73:C73"/>
    <mergeCell ref="B74:C74"/>
    <mergeCell ref="B75:C75"/>
    <mergeCell ref="B76:C76"/>
    <mergeCell ref="A77:C77"/>
    <mergeCell ref="B78:C78"/>
    <mergeCell ref="B67:C67"/>
    <mergeCell ref="B68:C68"/>
    <mergeCell ref="B69:C69"/>
    <mergeCell ref="B70:C70"/>
    <mergeCell ref="B71:C71"/>
    <mergeCell ref="B72:C72"/>
    <mergeCell ref="A59:B61"/>
    <mergeCell ref="A62:D62"/>
    <mergeCell ref="B63:C63"/>
    <mergeCell ref="B64:C64"/>
    <mergeCell ref="B65:C65"/>
    <mergeCell ref="A66:D66"/>
    <mergeCell ref="A36:B36"/>
    <mergeCell ref="A51:E51"/>
    <mergeCell ref="A52:E52"/>
    <mergeCell ref="A53:E53"/>
    <mergeCell ref="A58:F58"/>
    <mergeCell ref="A30:B30"/>
    <mergeCell ref="A31:B31"/>
    <mergeCell ref="A32:B32"/>
    <mergeCell ref="A33:B33"/>
    <mergeCell ref="A34:B34"/>
    <mergeCell ref="A35:B35"/>
    <mergeCell ref="A24:B24"/>
    <mergeCell ref="A25:B25"/>
    <mergeCell ref="A26:B26"/>
    <mergeCell ref="A27:B27"/>
    <mergeCell ref="A28:B28"/>
    <mergeCell ref="A29:B29"/>
    <mergeCell ref="A5:A7"/>
    <mergeCell ref="A8:C8"/>
    <mergeCell ref="A12:C12"/>
    <mergeCell ref="A23:B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9" sqref="D19"/>
    </sheetView>
  </sheetViews>
  <sheetFormatPr defaultRowHeight="15" x14ac:dyDescent="0.2"/>
  <cols>
    <col min="1" max="1" width="28.77734375" customWidth="1"/>
    <col min="5" max="5" width="25" customWidth="1"/>
  </cols>
  <sheetData>
    <row r="1" spans="1:5" x14ac:dyDescent="0.2">
      <c r="A1" s="87" t="s">
        <v>587</v>
      </c>
    </row>
    <row r="2" spans="1:5" ht="15.75" thickBot="1" x14ac:dyDescent="0.25"/>
    <row r="3" spans="1:5" ht="48.75" thickBot="1" x14ac:dyDescent="0.25">
      <c r="A3" s="137"/>
      <c r="B3" s="138" t="s">
        <v>588</v>
      </c>
      <c r="C3" s="138" t="s">
        <v>589</v>
      </c>
      <c r="D3" s="138" t="s">
        <v>590</v>
      </c>
      <c r="E3" s="138" t="s">
        <v>591</v>
      </c>
    </row>
    <row r="4" spans="1:5" ht="15.75" thickBot="1" x14ac:dyDescent="0.25">
      <c r="A4" s="139" t="s">
        <v>592</v>
      </c>
      <c r="B4" s="141">
        <v>0.23400000000000001</v>
      </c>
      <c r="C4" s="141">
        <v>7.0999999999999994E-2</v>
      </c>
      <c r="D4" s="141">
        <v>3.5999999999999997E-2</v>
      </c>
      <c r="E4" s="141">
        <v>3.4000000000000002E-2</v>
      </c>
    </row>
    <row r="5" spans="1:5" ht="24.75" thickBot="1" x14ac:dyDescent="0.25">
      <c r="A5" s="139" t="s">
        <v>593</v>
      </c>
      <c r="B5" s="141">
        <v>0.246</v>
      </c>
      <c r="C5" s="141">
        <v>0.28499999999999998</v>
      </c>
      <c r="D5" s="141">
        <v>0.22700000000000001</v>
      </c>
      <c r="E5" s="141">
        <v>0.14099999999999999</v>
      </c>
    </row>
    <row r="6" spans="1:5" ht="24.75" thickBot="1" x14ac:dyDescent="0.25">
      <c r="A6" s="139" t="s">
        <v>594</v>
      </c>
      <c r="B6" s="141">
        <v>0.50800000000000001</v>
      </c>
      <c r="C6" s="141">
        <v>0.42499999999999999</v>
      </c>
      <c r="D6" s="141">
        <v>0.34699999999999998</v>
      </c>
      <c r="E6" s="141">
        <v>0.151</v>
      </c>
    </row>
    <row r="7" spans="1:5" ht="24.75" thickBot="1" x14ac:dyDescent="0.25">
      <c r="A7" s="139" t="s">
        <v>595</v>
      </c>
      <c r="B7" s="140">
        <v>2.93E-2</v>
      </c>
      <c r="C7" s="140">
        <v>8.6E-3</v>
      </c>
      <c r="D7" s="140">
        <v>2.8E-3</v>
      </c>
      <c r="E7" s="140">
        <v>6.9999999999999999E-4</v>
      </c>
    </row>
    <row r="9" spans="1:5" x14ac:dyDescent="0.2">
      <c r="A9" s="87" t="s">
        <v>583</v>
      </c>
    </row>
    <row r="10" spans="1:5" x14ac:dyDescent="0.2">
      <c r="A10" s="75" t="s">
        <v>596</v>
      </c>
    </row>
    <row r="11" spans="1:5" x14ac:dyDescent="0.2">
      <c r="A11" s="136" t="s">
        <v>597</v>
      </c>
    </row>
    <row r="12" spans="1:5" x14ac:dyDescent="0.2">
      <c r="A12" s="75"/>
    </row>
    <row r="13" spans="1:5" x14ac:dyDescent="0.2">
      <c r="A13" s="75"/>
    </row>
    <row r="14" spans="1:5" x14ac:dyDescent="0.2">
      <c r="A14" s="75"/>
    </row>
  </sheetData>
  <hyperlinks>
    <hyperlink ref="A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pane xSplit="1" ySplit="3" topLeftCell="G16" activePane="bottomRight" state="frozen"/>
      <selection pane="topRight" activeCell="B1" sqref="B1"/>
      <selection pane="bottomLeft" activeCell="A4" sqref="A4"/>
      <selection pane="bottomRight" activeCell="P24" sqref="P24"/>
    </sheetView>
  </sheetViews>
  <sheetFormatPr defaultRowHeight="12.75" x14ac:dyDescent="0.2"/>
  <cols>
    <col min="1" max="1" width="30.109375" style="86" customWidth="1"/>
    <col min="2" max="2" width="20.44140625" style="90" customWidth="1"/>
    <col min="3" max="8" width="8.88671875" style="86"/>
    <col min="9" max="9" width="8.88671875" style="102"/>
    <col min="10" max="16384" width="8.88671875" style="86"/>
  </cols>
  <sheetData>
    <row r="1" spans="1:16" ht="12.75" customHeight="1" x14ac:dyDescent="0.2">
      <c r="A1" s="89" t="s">
        <v>412</v>
      </c>
      <c r="B1" s="96"/>
      <c r="C1" s="96"/>
      <c r="D1" s="96"/>
    </row>
    <row r="3" spans="1:16" s="91" customFormat="1" ht="51" x14ac:dyDescent="0.2">
      <c r="A3" s="91" t="s">
        <v>301</v>
      </c>
      <c r="B3" s="92" t="s">
        <v>424</v>
      </c>
      <c r="C3" s="91" t="s">
        <v>413</v>
      </c>
      <c r="D3" s="91" t="s">
        <v>414</v>
      </c>
      <c r="E3" s="91" t="s">
        <v>415</v>
      </c>
      <c r="F3" s="91" t="s">
        <v>416</v>
      </c>
      <c r="G3" s="91" t="s">
        <v>417</v>
      </c>
      <c r="H3" s="91" t="s">
        <v>418</v>
      </c>
      <c r="I3" s="103" t="s">
        <v>419</v>
      </c>
      <c r="J3" s="91" t="s">
        <v>420</v>
      </c>
      <c r="K3" s="91" t="s">
        <v>432</v>
      </c>
      <c r="L3" s="91" t="s">
        <v>433</v>
      </c>
      <c r="M3" s="91" t="s">
        <v>421</v>
      </c>
      <c r="N3" s="91" t="s">
        <v>598</v>
      </c>
      <c r="O3" s="91" t="s">
        <v>599</v>
      </c>
      <c r="P3" s="91" t="s">
        <v>422</v>
      </c>
    </row>
    <row r="4" spans="1:16" x14ac:dyDescent="0.2">
      <c r="A4" s="108" t="s">
        <v>29</v>
      </c>
      <c r="B4" s="90" t="s">
        <v>423</v>
      </c>
      <c r="C4" s="112">
        <v>4595</v>
      </c>
      <c r="D4" s="113">
        <v>76.099999999999994</v>
      </c>
      <c r="E4" s="113">
        <v>79.599999999999994</v>
      </c>
      <c r="F4" s="93">
        <v>3496.7950000000001</v>
      </c>
      <c r="G4" s="77">
        <v>3657.62</v>
      </c>
      <c r="H4" s="93">
        <v>160.82499999999982</v>
      </c>
      <c r="I4" s="102" t="s">
        <v>423</v>
      </c>
      <c r="J4" s="93">
        <f>F4</f>
        <v>3496.7950000000001</v>
      </c>
      <c r="K4" s="93">
        <f>J4-F4</f>
        <v>0</v>
      </c>
      <c r="L4" s="93">
        <f>G4-J4</f>
        <v>160.82499999999982</v>
      </c>
      <c r="M4" s="86">
        <v>0</v>
      </c>
      <c r="N4" s="94">
        <f>E4-D4</f>
        <v>3.5</v>
      </c>
      <c r="O4" s="94">
        <f>N4</f>
        <v>3.5</v>
      </c>
      <c r="P4" s="90">
        <f>M4/(E4-D4)</f>
        <v>0</v>
      </c>
    </row>
    <row r="5" spans="1:16" x14ac:dyDescent="0.2">
      <c r="A5" s="108" t="s">
        <v>36</v>
      </c>
      <c r="B5" s="90" t="s">
        <v>423</v>
      </c>
      <c r="C5" s="112">
        <v>2935</v>
      </c>
      <c r="D5" s="113">
        <v>59.9</v>
      </c>
      <c r="E5" s="113">
        <v>76</v>
      </c>
      <c r="F5" s="93">
        <v>1758.0650000000001</v>
      </c>
      <c r="G5" s="77">
        <v>2230.6</v>
      </c>
      <c r="H5" s="93">
        <v>472.53499999999985</v>
      </c>
      <c r="I5" s="102" t="s">
        <v>423</v>
      </c>
      <c r="J5" s="93">
        <f>F5</f>
        <v>1758.0650000000001</v>
      </c>
      <c r="K5" s="93">
        <f>J5-F5</f>
        <v>0</v>
      </c>
      <c r="L5" s="93">
        <f>G5-J5</f>
        <v>472.53499999999985</v>
      </c>
      <c r="M5" s="86">
        <v>0</v>
      </c>
      <c r="N5" s="94">
        <f>E5-D5</f>
        <v>16.100000000000001</v>
      </c>
      <c r="O5" s="94">
        <f>N5</f>
        <v>16.100000000000001</v>
      </c>
      <c r="P5" s="90">
        <f>M5/(E5-D5)</f>
        <v>0</v>
      </c>
    </row>
    <row r="6" spans="1:16" x14ac:dyDescent="0.2">
      <c r="A6" s="108" t="s">
        <v>39</v>
      </c>
      <c r="B6" s="98">
        <v>0.62</v>
      </c>
      <c r="C6" s="112">
        <v>2650</v>
      </c>
      <c r="D6" s="113">
        <v>57.9</v>
      </c>
      <c r="E6" s="113">
        <v>71.400000000000006</v>
      </c>
      <c r="F6" s="93">
        <v>1534.35</v>
      </c>
      <c r="G6" s="77">
        <v>1892.1000000000004</v>
      </c>
      <c r="H6" s="93">
        <v>357.75000000000045</v>
      </c>
      <c r="I6" s="104">
        <v>62</v>
      </c>
      <c r="J6" s="93">
        <f>I6*C6/100</f>
        <v>1643</v>
      </c>
      <c r="K6" s="93">
        <f>J6-F6</f>
        <v>108.65000000000009</v>
      </c>
      <c r="L6" s="93">
        <f>G6-J6</f>
        <v>249.10000000000036</v>
      </c>
      <c r="M6" s="94">
        <f>I6-D6</f>
        <v>4.1000000000000014</v>
      </c>
      <c r="N6" s="94">
        <f>E6-D6</f>
        <v>13.500000000000007</v>
      </c>
      <c r="O6" s="95">
        <f>E6-I6</f>
        <v>9.4000000000000057</v>
      </c>
      <c r="P6" s="90">
        <f>M6/(E6-D6)</f>
        <v>0.30370370370370364</v>
      </c>
    </row>
    <row r="7" spans="1:16" ht="25.5" x14ac:dyDescent="0.2">
      <c r="A7" s="108" t="s">
        <v>55</v>
      </c>
      <c r="B7" s="90" t="s">
        <v>425</v>
      </c>
      <c r="C7" s="112">
        <v>2955</v>
      </c>
      <c r="D7" s="113">
        <v>59.2</v>
      </c>
      <c r="E7" s="113">
        <v>75.099999999999994</v>
      </c>
      <c r="F7" s="93">
        <v>1749.36</v>
      </c>
      <c r="G7" s="77">
        <v>2219.2049999999999</v>
      </c>
      <c r="H7" s="93">
        <v>469.84500000000003</v>
      </c>
      <c r="I7" s="104">
        <v>63.1</v>
      </c>
      <c r="J7" s="93">
        <f>I7*C7/100</f>
        <v>1864.605</v>
      </c>
      <c r="K7" s="93">
        <f>J7-F7</f>
        <v>115.24500000000012</v>
      </c>
      <c r="L7" s="93">
        <f>G7-J7</f>
        <v>354.59999999999991</v>
      </c>
      <c r="M7" s="94">
        <f>I7-D7</f>
        <v>3.8999999999999986</v>
      </c>
      <c r="N7" s="94">
        <f>E7-D7</f>
        <v>15.899999999999991</v>
      </c>
      <c r="O7" s="95">
        <f>E7-I7</f>
        <v>11.999999999999993</v>
      </c>
      <c r="P7" s="90">
        <f>M7/(E7-D7)</f>
        <v>0.24528301886792456</v>
      </c>
    </row>
    <row r="8" spans="1:16" x14ac:dyDescent="0.2">
      <c r="A8" s="108" t="s">
        <v>60</v>
      </c>
      <c r="B8" s="98">
        <v>0.72</v>
      </c>
      <c r="C8" s="112">
        <v>3255</v>
      </c>
      <c r="D8" s="113">
        <v>67.400000000000006</v>
      </c>
      <c r="E8" s="113">
        <v>76.2</v>
      </c>
      <c r="F8" s="93">
        <v>2193.8700000000003</v>
      </c>
      <c r="G8" s="77">
        <v>2480.31</v>
      </c>
      <c r="H8" s="93">
        <v>286.4399999999996</v>
      </c>
      <c r="I8" s="104">
        <v>72</v>
      </c>
      <c r="J8" s="93">
        <f>I8*C8/100</f>
        <v>2343.6</v>
      </c>
      <c r="K8" s="93">
        <f>J8-F8</f>
        <v>149.72999999999956</v>
      </c>
      <c r="L8" s="93">
        <f>G8-J8</f>
        <v>136.71000000000004</v>
      </c>
      <c r="M8" s="94">
        <f>I8-D8</f>
        <v>4.5999999999999943</v>
      </c>
      <c r="N8" s="94">
        <f>E8-D8</f>
        <v>8.7999999999999972</v>
      </c>
      <c r="O8" s="95">
        <f>E8-I8</f>
        <v>4.2000000000000028</v>
      </c>
      <c r="P8" s="90">
        <f>M8/(E8-D8)</f>
        <v>0.52272727272727226</v>
      </c>
    </row>
    <row r="9" spans="1:16" x14ac:dyDescent="0.2">
      <c r="A9" s="108" t="s">
        <v>69</v>
      </c>
      <c r="B9" s="90" t="s">
        <v>423</v>
      </c>
      <c r="C9" s="112">
        <v>1310</v>
      </c>
      <c r="D9" s="113">
        <v>62.7</v>
      </c>
      <c r="E9" s="113">
        <v>74.5</v>
      </c>
      <c r="F9" s="93">
        <v>821.37</v>
      </c>
      <c r="G9" s="77">
        <v>975.95</v>
      </c>
      <c r="H9" s="93">
        <v>154.58000000000004</v>
      </c>
      <c r="I9" s="105" t="s">
        <v>423</v>
      </c>
      <c r="J9" s="93">
        <f>F9</f>
        <v>821.37</v>
      </c>
      <c r="K9" s="93">
        <f>J9-F9</f>
        <v>0</v>
      </c>
      <c r="L9" s="93">
        <f>G9-J9</f>
        <v>154.58000000000004</v>
      </c>
      <c r="M9" s="86">
        <v>0</v>
      </c>
      <c r="N9" s="94">
        <f>E9-D9</f>
        <v>11.799999999999997</v>
      </c>
      <c r="O9" s="94">
        <f>N9</f>
        <v>11.799999999999997</v>
      </c>
      <c r="P9" s="90">
        <f>M9/(E9-D9)</f>
        <v>0</v>
      </c>
    </row>
    <row r="10" spans="1:16" x14ac:dyDescent="0.2">
      <c r="A10" s="108" t="s">
        <v>74</v>
      </c>
      <c r="B10" s="98">
        <v>0.77500000000000002</v>
      </c>
      <c r="C10" s="112">
        <v>2260</v>
      </c>
      <c r="D10" s="113">
        <v>70.7</v>
      </c>
      <c r="E10" s="113">
        <v>78.3</v>
      </c>
      <c r="F10" s="93">
        <v>1597.82</v>
      </c>
      <c r="G10" s="77">
        <v>1769.58</v>
      </c>
      <c r="H10" s="93">
        <v>171.76</v>
      </c>
      <c r="I10" s="104">
        <v>77.5</v>
      </c>
      <c r="J10" s="93">
        <f>I10*C10/100</f>
        <v>1751.5</v>
      </c>
      <c r="K10" s="93">
        <f>J10-F10</f>
        <v>153.68000000000006</v>
      </c>
      <c r="L10" s="93">
        <f>G10-J10</f>
        <v>18.079999999999927</v>
      </c>
      <c r="M10" s="94">
        <f>I10-D10</f>
        <v>6.7999999999999972</v>
      </c>
      <c r="N10" s="94">
        <f>E10-D10</f>
        <v>7.5999999999999943</v>
      </c>
      <c r="O10" s="95">
        <f>E10-I10</f>
        <v>0.79999999999999716</v>
      </c>
      <c r="P10" s="90">
        <f>M10/(E10-D10)</f>
        <v>0.8947368421052635</v>
      </c>
    </row>
    <row r="11" spans="1:16" x14ac:dyDescent="0.2">
      <c r="A11" s="108" t="s">
        <v>78</v>
      </c>
      <c r="B11" s="90" t="s">
        <v>423</v>
      </c>
      <c r="C11" s="112">
        <v>5855</v>
      </c>
      <c r="D11" s="113">
        <v>72.900000000000006</v>
      </c>
      <c r="E11" s="113">
        <v>80.8</v>
      </c>
      <c r="F11" s="93">
        <v>4268.295000000001</v>
      </c>
      <c r="G11" s="77">
        <v>4730.84</v>
      </c>
      <c r="H11" s="93">
        <v>462.54499999999916</v>
      </c>
      <c r="I11" s="104" t="s">
        <v>423</v>
      </c>
      <c r="J11" s="93">
        <f>F11</f>
        <v>4268.295000000001</v>
      </c>
      <c r="K11" s="93">
        <f>J11-F11</f>
        <v>0</v>
      </c>
      <c r="L11" s="93">
        <f>G11-J11</f>
        <v>462.54499999999916</v>
      </c>
      <c r="M11" s="86">
        <v>0</v>
      </c>
      <c r="N11" s="94">
        <f>E11-D11</f>
        <v>7.8999999999999915</v>
      </c>
      <c r="O11" s="94">
        <f>N11</f>
        <v>7.8999999999999915</v>
      </c>
      <c r="P11" s="90">
        <f>M11/(E11-D11)</f>
        <v>0</v>
      </c>
    </row>
    <row r="12" spans="1:16" x14ac:dyDescent="0.2">
      <c r="A12" s="108" t="s">
        <v>83</v>
      </c>
      <c r="B12" s="98">
        <v>0.86399999999999999</v>
      </c>
      <c r="C12" s="112">
        <v>3440</v>
      </c>
      <c r="D12" s="113">
        <v>87.6</v>
      </c>
      <c r="E12" s="113">
        <v>82.6</v>
      </c>
      <c r="F12" s="93">
        <v>3013.44</v>
      </c>
      <c r="G12" s="77">
        <v>2841.44</v>
      </c>
      <c r="H12" s="93">
        <v>-172</v>
      </c>
      <c r="I12" s="104">
        <v>86.4</v>
      </c>
      <c r="J12" s="93">
        <f>I12*C12/100</f>
        <v>2972.16</v>
      </c>
      <c r="K12" s="93">
        <f>J12-F12</f>
        <v>-41.2800000000002</v>
      </c>
      <c r="L12" s="93">
        <f>G12-J12</f>
        <v>-130.7199999999998</v>
      </c>
      <c r="M12" s="94">
        <f>I12-D12</f>
        <v>-1.1999999999999886</v>
      </c>
      <c r="N12" s="94">
        <f>E12-D12</f>
        <v>-5</v>
      </c>
      <c r="O12" s="95">
        <f>E12-I12</f>
        <v>-3.8000000000000114</v>
      </c>
      <c r="P12" s="90">
        <v>1</v>
      </c>
    </row>
    <row r="13" spans="1:16" x14ac:dyDescent="0.2">
      <c r="A13" s="108" t="s">
        <v>88</v>
      </c>
      <c r="B13" s="98">
        <v>0.72</v>
      </c>
      <c r="C13" s="112">
        <v>685</v>
      </c>
      <c r="D13" s="113">
        <v>69.099999999999994</v>
      </c>
      <c r="E13" s="113">
        <v>71.2</v>
      </c>
      <c r="F13" s="93">
        <v>473.33499999999992</v>
      </c>
      <c r="G13" s="77">
        <v>487.72</v>
      </c>
      <c r="H13" s="93">
        <v>14.385000000000105</v>
      </c>
      <c r="I13" s="104">
        <v>72</v>
      </c>
      <c r="J13" s="93">
        <f>I13*C13/100</f>
        <v>493.2</v>
      </c>
      <c r="K13" s="93">
        <f>J13-F13</f>
        <v>19.865000000000066</v>
      </c>
      <c r="L13" s="93">
        <f>G13-J13</f>
        <v>-5.4799999999999613</v>
      </c>
      <c r="M13" s="94">
        <f>I13-D13</f>
        <v>2.9000000000000057</v>
      </c>
      <c r="N13" s="94">
        <f>E13-D13</f>
        <v>2.1000000000000085</v>
      </c>
      <c r="O13" s="95">
        <f>E13-I13</f>
        <v>-0.79999999999999716</v>
      </c>
      <c r="P13" s="90">
        <v>1</v>
      </c>
    </row>
    <row r="14" spans="1:16" x14ac:dyDescent="0.2">
      <c r="A14" s="108" t="s">
        <v>91</v>
      </c>
      <c r="B14" s="90" t="s">
        <v>423</v>
      </c>
      <c r="C14" s="112">
        <v>5350</v>
      </c>
      <c r="D14" s="113">
        <v>77</v>
      </c>
      <c r="E14" s="113">
        <v>80</v>
      </c>
      <c r="F14" s="93">
        <v>4119.5</v>
      </c>
      <c r="G14" s="77">
        <v>4280</v>
      </c>
      <c r="H14" s="93">
        <v>160.5</v>
      </c>
      <c r="I14" s="104" t="s">
        <v>423</v>
      </c>
      <c r="J14" s="93">
        <f>F14</f>
        <v>4119.5</v>
      </c>
      <c r="K14" s="93">
        <f>J14-F14</f>
        <v>0</v>
      </c>
      <c r="L14" s="93">
        <f>G14-J14</f>
        <v>160.5</v>
      </c>
      <c r="M14" s="86">
        <v>0</v>
      </c>
      <c r="N14" s="94">
        <f>E14-D14</f>
        <v>3</v>
      </c>
      <c r="O14" s="94">
        <f>N14</f>
        <v>3</v>
      </c>
      <c r="P14" s="90">
        <f>M14/(E14-D14)</f>
        <v>0</v>
      </c>
    </row>
    <row r="15" spans="1:16" x14ac:dyDescent="0.2">
      <c r="A15" s="108" t="s">
        <v>95</v>
      </c>
      <c r="B15" s="90" t="s">
        <v>423</v>
      </c>
      <c r="C15" s="112">
        <v>3515</v>
      </c>
      <c r="D15" s="113">
        <v>69.2</v>
      </c>
      <c r="E15" s="113">
        <v>80.599999999999994</v>
      </c>
      <c r="F15" s="93">
        <v>2432.38</v>
      </c>
      <c r="G15" s="77">
        <v>2833.09</v>
      </c>
      <c r="H15" s="93">
        <v>400.71000000000004</v>
      </c>
      <c r="I15" s="104" t="s">
        <v>423</v>
      </c>
      <c r="J15" s="93">
        <f>F15</f>
        <v>2432.38</v>
      </c>
      <c r="K15" s="93">
        <f>J15-F15</f>
        <v>0</v>
      </c>
      <c r="L15" s="93">
        <f>G15-J15</f>
        <v>400.71000000000004</v>
      </c>
      <c r="M15" s="86">
        <v>0</v>
      </c>
      <c r="N15" s="94">
        <f>E15-D15</f>
        <v>11.399999999999991</v>
      </c>
      <c r="O15" s="94">
        <f t="shared" ref="O15:O17" si="0">N15</f>
        <v>11.399999999999991</v>
      </c>
      <c r="P15" s="90">
        <f>M15/(E15-D15)</f>
        <v>0</v>
      </c>
    </row>
    <row r="16" spans="1:16" x14ac:dyDescent="0.2">
      <c r="A16" s="108" t="s">
        <v>102</v>
      </c>
      <c r="B16" s="90" t="s">
        <v>423</v>
      </c>
      <c r="C16" s="112">
        <v>5360</v>
      </c>
      <c r="D16" s="113">
        <v>73</v>
      </c>
      <c r="E16" s="113">
        <v>79.599999999999994</v>
      </c>
      <c r="F16" s="93">
        <v>3912.8</v>
      </c>
      <c r="G16" s="77">
        <v>4266.5599999999995</v>
      </c>
      <c r="H16" s="93">
        <v>353.75999999999931</v>
      </c>
      <c r="I16" s="104" t="s">
        <v>423</v>
      </c>
      <c r="J16" s="93">
        <f>F16</f>
        <v>3912.8</v>
      </c>
      <c r="K16" s="93">
        <f>J16-F16</f>
        <v>0</v>
      </c>
      <c r="L16" s="93">
        <f>G16-J16</f>
        <v>353.75999999999931</v>
      </c>
      <c r="M16" s="86">
        <v>0</v>
      </c>
      <c r="N16" s="94">
        <f>E16-D16</f>
        <v>6.5999999999999943</v>
      </c>
      <c r="O16" s="94">
        <f t="shared" si="0"/>
        <v>6.5999999999999943</v>
      </c>
      <c r="P16" s="90">
        <f>M16/(E16-D16)</f>
        <v>0</v>
      </c>
    </row>
    <row r="17" spans="1:17" x14ac:dyDescent="0.2">
      <c r="A17" s="108" t="s">
        <v>104</v>
      </c>
      <c r="B17" s="90" t="s">
        <v>423</v>
      </c>
      <c r="C17" s="112">
        <v>2690</v>
      </c>
      <c r="D17" s="113">
        <v>57.7</v>
      </c>
      <c r="E17" s="113">
        <v>71.2</v>
      </c>
      <c r="F17" s="93">
        <v>1552.13</v>
      </c>
      <c r="G17" s="77">
        <v>1915.28</v>
      </c>
      <c r="H17" s="93">
        <v>363.14999999999986</v>
      </c>
      <c r="I17" s="104" t="s">
        <v>423</v>
      </c>
      <c r="J17" s="93">
        <f>F17</f>
        <v>1552.13</v>
      </c>
      <c r="K17" s="93">
        <f>J17-F17</f>
        <v>0</v>
      </c>
      <c r="L17" s="93">
        <f>G17-J17</f>
        <v>363.14999999999986</v>
      </c>
      <c r="M17" s="86">
        <v>0</v>
      </c>
      <c r="N17" s="94">
        <f>E17-D17</f>
        <v>13.5</v>
      </c>
      <c r="O17" s="94">
        <f t="shared" si="0"/>
        <v>13.5</v>
      </c>
      <c r="P17" s="90">
        <f>M17/(E17-D17)</f>
        <v>0</v>
      </c>
    </row>
    <row r="18" spans="1:17" ht="38.25" x14ac:dyDescent="0.2">
      <c r="A18" s="108" t="s">
        <v>107</v>
      </c>
      <c r="B18" s="90" t="s">
        <v>427</v>
      </c>
      <c r="C18" s="112">
        <v>2395</v>
      </c>
      <c r="D18" s="113">
        <v>83.7</v>
      </c>
      <c r="E18" s="113">
        <v>82.6</v>
      </c>
      <c r="F18" s="93">
        <v>2004.615</v>
      </c>
      <c r="G18" s="77">
        <v>1978.27</v>
      </c>
      <c r="H18" s="93">
        <v>-26.345000000000027</v>
      </c>
      <c r="I18" s="104">
        <v>82.8</v>
      </c>
      <c r="J18" s="93">
        <f>I18*C18/100</f>
        <v>1983.06</v>
      </c>
      <c r="K18" s="93">
        <f>J18-F18</f>
        <v>-21.555000000000064</v>
      </c>
      <c r="L18" s="93">
        <f>G18-J18</f>
        <v>-4.7899999999999636</v>
      </c>
      <c r="M18" s="94">
        <f>I18-D18</f>
        <v>-0.90000000000000568</v>
      </c>
      <c r="N18" s="94">
        <f>E18-D18</f>
        <v>-1.1000000000000085</v>
      </c>
      <c r="O18" s="95">
        <f>E18-I18</f>
        <v>-0.20000000000000284</v>
      </c>
      <c r="P18" s="90">
        <v>1</v>
      </c>
    </row>
    <row r="19" spans="1:17" ht="63.75" x14ac:dyDescent="0.2">
      <c r="A19" s="108" t="s">
        <v>126</v>
      </c>
      <c r="B19" s="90" t="s">
        <v>430</v>
      </c>
      <c r="C19" s="112">
        <v>4115</v>
      </c>
      <c r="D19" s="113">
        <v>83.7</v>
      </c>
      <c r="E19" s="113">
        <v>80</v>
      </c>
      <c r="F19" s="93">
        <v>3444.2550000000001</v>
      </c>
      <c r="G19" s="77">
        <v>3292</v>
      </c>
      <c r="H19" s="93">
        <v>-152.25500000000011</v>
      </c>
      <c r="I19" s="104">
        <v>85.7</v>
      </c>
      <c r="J19" s="93">
        <f>I19*C19/100</f>
        <v>3526.5549999999998</v>
      </c>
      <c r="K19" s="93">
        <f>J19-F19</f>
        <v>82.299999999999727</v>
      </c>
      <c r="L19" s="93">
        <f>G19-J19</f>
        <v>-234.55499999999984</v>
      </c>
      <c r="M19" s="94">
        <f>I19-D19</f>
        <v>2</v>
      </c>
      <c r="N19" s="94">
        <f>E19-D19</f>
        <v>-3.7000000000000028</v>
      </c>
      <c r="O19" s="95">
        <f>E19-I19</f>
        <v>-5.7000000000000028</v>
      </c>
      <c r="P19" s="90">
        <v>1</v>
      </c>
    </row>
    <row r="20" spans="1:17" ht="63.75" x14ac:dyDescent="0.2">
      <c r="A20" s="108" t="s">
        <v>128</v>
      </c>
      <c r="B20" s="98" t="s">
        <v>428</v>
      </c>
      <c r="C20" s="112">
        <v>3590</v>
      </c>
      <c r="D20" s="113">
        <v>83.8</v>
      </c>
      <c r="E20" s="113">
        <v>80.900000000000006</v>
      </c>
      <c r="F20" s="93">
        <v>3008.42</v>
      </c>
      <c r="G20" s="77">
        <v>2904.31</v>
      </c>
      <c r="H20" s="93">
        <v>-104.11000000000013</v>
      </c>
      <c r="I20" s="104">
        <v>84.6</v>
      </c>
      <c r="J20" s="93">
        <f>I20*C20/100</f>
        <v>3037.14</v>
      </c>
      <c r="K20" s="93">
        <f>J20-F20</f>
        <v>28.7199999999998</v>
      </c>
      <c r="L20" s="93">
        <f>G20-J20</f>
        <v>-132.82999999999993</v>
      </c>
      <c r="M20" s="94">
        <f>I20-D20</f>
        <v>0.79999999999999716</v>
      </c>
      <c r="N20" s="94">
        <f>E20-D20</f>
        <v>-2.8999999999999915</v>
      </c>
      <c r="O20" s="95">
        <f>E20-I20</f>
        <v>-3.6999999999999886</v>
      </c>
      <c r="P20" s="90">
        <v>1</v>
      </c>
    </row>
    <row r="21" spans="1:17" x14ac:dyDescent="0.2">
      <c r="A21" s="108" t="s">
        <v>138</v>
      </c>
      <c r="B21" s="98">
        <v>0.753</v>
      </c>
      <c r="C21" s="112">
        <v>2060</v>
      </c>
      <c r="D21" s="113">
        <v>64.7</v>
      </c>
      <c r="E21" s="113">
        <v>74.099999999999994</v>
      </c>
      <c r="F21" s="93">
        <v>1332.82</v>
      </c>
      <c r="G21" s="77">
        <v>1526.46</v>
      </c>
      <c r="H21" s="93">
        <v>193.6400000000001</v>
      </c>
      <c r="I21" s="104">
        <v>75.3</v>
      </c>
      <c r="J21" s="93">
        <f>I21*C21/100</f>
        <v>1551.18</v>
      </c>
      <c r="K21" s="93">
        <f>J21-F21</f>
        <v>218.36000000000013</v>
      </c>
      <c r="L21" s="93">
        <f>G21-J21</f>
        <v>-24.720000000000027</v>
      </c>
      <c r="M21" s="94">
        <f>I21-D21</f>
        <v>10.599999999999994</v>
      </c>
      <c r="N21" s="94">
        <f>E21-D21</f>
        <v>9.3999999999999915</v>
      </c>
      <c r="O21" s="95">
        <f>E21-I21</f>
        <v>-1.2000000000000028</v>
      </c>
      <c r="P21" s="90">
        <v>1</v>
      </c>
    </row>
    <row r="22" spans="1:17" ht="63.75" x14ac:dyDescent="0.2">
      <c r="A22" s="108" t="s">
        <v>139</v>
      </c>
      <c r="B22" s="90" t="s">
        <v>431</v>
      </c>
      <c r="C22" s="112">
        <v>2575</v>
      </c>
      <c r="D22" s="113">
        <v>73.3</v>
      </c>
      <c r="E22" s="113">
        <v>76.099999999999994</v>
      </c>
      <c r="F22" s="93">
        <v>1887.4749999999999</v>
      </c>
      <c r="G22" s="77">
        <v>1959.5749999999998</v>
      </c>
      <c r="H22" s="93">
        <v>72.099999999999909</v>
      </c>
      <c r="I22" s="104">
        <v>77.8</v>
      </c>
      <c r="J22" s="93">
        <f>I22*C22/100</f>
        <v>2003.35</v>
      </c>
      <c r="K22" s="93">
        <f>J22-F22</f>
        <v>115.875</v>
      </c>
      <c r="L22" s="93">
        <f>G22-J22</f>
        <v>-43.775000000000091</v>
      </c>
      <c r="M22" s="94">
        <f>I22-D22</f>
        <v>4.5</v>
      </c>
      <c r="N22" s="94">
        <f>E22-D22</f>
        <v>2.7999999999999972</v>
      </c>
      <c r="O22" s="95">
        <f>E22-I22</f>
        <v>-1.7000000000000028</v>
      </c>
      <c r="P22" s="90">
        <v>1</v>
      </c>
    </row>
    <row r="23" spans="1:17" x14ac:dyDescent="0.2">
      <c r="A23" s="108" t="s">
        <v>147</v>
      </c>
      <c r="B23" s="90" t="s">
        <v>423</v>
      </c>
      <c r="C23" s="112">
        <v>2805</v>
      </c>
      <c r="D23" s="113">
        <v>77.3</v>
      </c>
      <c r="E23" s="113">
        <v>78.099999999999994</v>
      </c>
      <c r="F23" s="93">
        <v>2168.2649999999999</v>
      </c>
      <c r="G23" s="77">
        <v>2190.7049999999999</v>
      </c>
      <c r="H23" s="93">
        <v>22.440000000000055</v>
      </c>
      <c r="I23" s="104" t="s">
        <v>423</v>
      </c>
      <c r="J23" s="93">
        <f>F23</f>
        <v>2168.2649999999999</v>
      </c>
      <c r="K23" s="93">
        <f>J23-F23</f>
        <v>0</v>
      </c>
      <c r="L23" s="93">
        <f>G23-J23</f>
        <v>22.440000000000055</v>
      </c>
      <c r="M23" s="86">
        <v>0</v>
      </c>
      <c r="N23" s="94">
        <f>E23-D23</f>
        <v>0.79999999999999716</v>
      </c>
      <c r="O23" s="94">
        <f>N23</f>
        <v>0.79999999999999716</v>
      </c>
      <c r="P23" s="90">
        <f>M23/(E23-D23)</f>
        <v>0</v>
      </c>
    </row>
    <row r="24" spans="1:17" s="91" customFormat="1" x14ac:dyDescent="0.2">
      <c r="A24" s="91" t="s">
        <v>302</v>
      </c>
      <c r="B24" s="92" t="s">
        <v>426</v>
      </c>
      <c r="C24" s="100">
        <f t="shared" ref="C24" si="1">SUM(C4:C23)</f>
        <v>64395</v>
      </c>
      <c r="D24" s="99">
        <f>F24/C24*100</f>
        <v>72.628868700986089</v>
      </c>
      <c r="E24" s="99">
        <f>G24/C24*100</f>
        <v>78.316041618138044</v>
      </c>
      <c r="F24" s="100">
        <f t="shared" ref="F24:G24" si="2">SUM(F4:F23)</f>
        <v>46769.359999999993</v>
      </c>
      <c r="G24" s="100">
        <f t="shared" si="2"/>
        <v>50431.614999999991</v>
      </c>
      <c r="H24" s="100">
        <f>SUM(H4:H23)</f>
        <v>3662.2549999999974</v>
      </c>
      <c r="I24" s="106">
        <f>J24/C24*100</f>
        <v>74.072443512695088</v>
      </c>
      <c r="J24" s="100">
        <f t="shared" ref="J24:K24" si="3">SUM(J4:J23)</f>
        <v>47698.95</v>
      </c>
      <c r="K24" s="100">
        <f t="shared" si="3"/>
        <v>929.58999999999924</v>
      </c>
      <c r="L24" s="100">
        <f>G24-J24</f>
        <v>2732.6649999999936</v>
      </c>
      <c r="M24" s="99">
        <f>I24-D24</f>
        <v>1.4435748117089986</v>
      </c>
      <c r="N24" s="101">
        <f>E24-D24</f>
        <v>5.6871729171519547</v>
      </c>
      <c r="O24" s="99">
        <f>E24-I24</f>
        <v>4.2435981054429561</v>
      </c>
      <c r="P24" s="92">
        <f>M24/(E24-D24)</f>
        <v>0.25382994903413592</v>
      </c>
      <c r="Q24" s="86"/>
    </row>
    <row r="25" spans="1:17" x14ac:dyDescent="0.2">
      <c r="O25" s="94"/>
    </row>
    <row r="26" spans="1:17" x14ac:dyDescent="0.2">
      <c r="A26" s="97" t="s">
        <v>434</v>
      </c>
      <c r="O26" s="94"/>
    </row>
    <row r="27" spans="1:17" ht="30" customHeight="1" x14ac:dyDescent="0.2">
      <c r="A27" s="96" t="s">
        <v>435</v>
      </c>
      <c r="B27" s="88"/>
      <c r="C27" s="88"/>
      <c r="D27" s="88"/>
      <c r="E27" s="88"/>
      <c r="F27" s="88"/>
      <c r="G27" s="88"/>
    </row>
    <row r="28" spans="1:17" ht="27" customHeight="1" x14ac:dyDescent="0.2">
      <c r="A28" s="96" t="s">
        <v>429</v>
      </c>
      <c r="B28" s="96"/>
      <c r="C28" s="96"/>
      <c r="D28" s="96"/>
      <c r="E28" s="96"/>
      <c r="F28" s="96"/>
      <c r="G28" s="96"/>
    </row>
    <row r="29" spans="1:17" ht="15" x14ac:dyDescent="0.2">
      <c r="A29" s="96" t="s">
        <v>436</v>
      </c>
      <c r="B29" s="88"/>
      <c r="C29" s="88"/>
      <c r="D29" s="88"/>
      <c r="E29" s="88"/>
      <c r="F29" s="88"/>
      <c r="G29" s="88"/>
    </row>
    <row r="31" spans="1:17" x14ac:dyDescent="0.2">
      <c r="A31" s="97" t="s">
        <v>583</v>
      </c>
    </row>
    <row r="32" spans="1:17" x14ac:dyDescent="0.2">
      <c r="A32" s="86" t="s">
        <v>584</v>
      </c>
    </row>
    <row r="33" spans="1:1" x14ac:dyDescent="0.2">
      <c r="A33" s="136" t="s">
        <v>585</v>
      </c>
    </row>
  </sheetData>
  <mergeCells count="4">
    <mergeCell ref="A1:D1"/>
    <mergeCell ref="A28:G28"/>
    <mergeCell ref="A27:G27"/>
    <mergeCell ref="A29:G29"/>
  </mergeCells>
  <hyperlinks>
    <hyperlink ref="A33"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60"/>
  <sheetViews>
    <sheetView workbookViewId="0">
      <selection activeCell="B20" sqref="B20"/>
    </sheetView>
  </sheetViews>
  <sheetFormatPr defaultColWidth="7.109375" defaultRowHeight="12.75" x14ac:dyDescent="0.2"/>
  <cols>
    <col min="1" max="1" width="35.109375" style="68" customWidth="1"/>
    <col min="2" max="2" width="8.109375" style="1" customWidth="1"/>
    <col min="3" max="3" width="9.6640625" style="1" customWidth="1"/>
    <col min="4" max="4" width="10.33203125" style="2" customWidth="1"/>
    <col min="5" max="5" width="7.33203125" style="1" customWidth="1"/>
    <col min="6" max="6" width="10.77734375" style="2" customWidth="1"/>
    <col min="7" max="7" width="8.77734375" style="3" customWidth="1"/>
    <col min="8" max="8" width="11.44140625" style="2" customWidth="1"/>
    <col min="9" max="9" width="10" style="2" customWidth="1"/>
    <col min="10" max="10" width="6.21875" style="4" customWidth="1"/>
    <col min="11" max="11" width="4" style="5" customWidth="1"/>
    <col min="12" max="12" width="12.33203125" style="6" customWidth="1"/>
    <col min="13" max="13" width="6.33203125" style="4" customWidth="1"/>
    <col min="14" max="14" width="4.21875" style="5" customWidth="1"/>
    <col min="15" max="15" width="5.77734375" style="7" customWidth="1"/>
    <col min="16" max="16" width="9.21875" style="7" customWidth="1"/>
    <col min="17" max="17" width="6.109375" style="8" customWidth="1"/>
    <col min="18" max="18" width="9.21875" style="8" customWidth="1"/>
    <col min="19" max="19" width="7.33203125" style="9" customWidth="1"/>
    <col min="20" max="20" width="9.88671875" style="2" customWidth="1"/>
    <col min="21" max="21" width="9.5546875" style="3" customWidth="1"/>
    <col min="22" max="22" width="11.21875" style="2" customWidth="1"/>
    <col min="23" max="23" width="10.109375" style="2" customWidth="1"/>
    <col min="24" max="24" width="6.88671875" style="4" customWidth="1"/>
    <col min="25" max="25" width="4.21875" style="5" customWidth="1"/>
    <col min="26" max="26" width="12" style="6" customWidth="1"/>
    <col min="27" max="27" width="6.21875" style="10" customWidth="1"/>
    <col min="28" max="28" width="4.21875" style="11" customWidth="1"/>
    <col min="29" max="29" width="5.77734375" style="7" customWidth="1"/>
    <col min="30" max="30" width="8.77734375" style="7" customWidth="1"/>
    <col min="31" max="31" width="7" style="8" customWidth="1"/>
    <col min="32" max="32" width="9" style="8" customWidth="1"/>
    <col min="33" max="33" width="7.33203125" style="13" customWidth="1"/>
    <col min="34" max="34" width="10.109375" style="2" customWidth="1"/>
    <col min="35" max="35" width="9.5546875" style="3" customWidth="1"/>
    <col min="36" max="36" width="11.109375" style="2" customWidth="1"/>
    <col min="37" max="37" width="7.21875" style="2" customWidth="1"/>
    <col min="38" max="38" width="6.5546875" style="2" customWidth="1"/>
    <col min="39" max="39" width="4.21875" style="14" customWidth="1"/>
    <col min="40" max="40" width="12.5546875" style="6" customWidth="1"/>
    <col min="41" max="41" width="6.5546875" style="2" customWidth="1"/>
    <col min="42" max="42" width="4.44140625" style="14" customWidth="1"/>
    <col min="43" max="43" width="5.6640625" style="2" customWidth="1"/>
    <col min="44" max="44" width="9.21875" style="2" customWidth="1"/>
    <col min="45" max="45" width="6" style="15" customWidth="1"/>
    <col min="46" max="46" width="8.6640625" style="16" customWidth="1"/>
    <col min="47" max="256" width="7.109375" style="17"/>
    <col min="257" max="257" width="35.109375" style="17" customWidth="1"/>
    <col min="258" max="258" width="8.109375" style="17" bestFit="1" customWidth="1"/>
    <col min="259" max="259" width="9.6640625" style="17" customWidth="1"/>
    <col min="260" max="260" width="10.33203125" style="17" customWidth="1"/>
    <col min="261" max="261" width="7.33203125" style="17" bestFit="1" customWidth="1"/>
    <col min="262" max="262" width="10.77734375" style="17" customWidth="1"/>
    <col min="263" max="263" width="8.77734375" style="17" customWidth="1"/>
    <col min="264" max="264" width="9.77734375" style="17" customWidth="1"/>
    <col min="265" max="265" width="7.21875" style="17" bestFit="1" customWidth="1"/>
    <col min="266" max="266" width="6.21875" style="17" customWidth="1"/>
    <col min="267" max="267" width="4" style="17" customWidth="1"/>
    <col min="268" max="268" width="12.33203125" style="17" customWidth="1"/>
    <col min="269" max="269" width="6.33203125" style="17" customWidth="1"/>
    <col min="270" max="270" width="4.21875" style="17" bestFit="1" customWidth="1"/>
    <col min="271" max="271" width="5.77734375" style="17" customWidth="1"/>
    <col min="272" max="272" width="9.21875" style="17" customWidth="1"/>
    <col min="273" max="273" width="6.109375" style="17" customWidth="1"/>
    <col min="274" max="274" width="9.21875" style="17" customWidth="1"/>
    <col min="275" max="275" width="7.33203125" style="17" bestFit="1" customWidth="1"/>
    <col min="276" max="276" width="9.88671875" style="17" customWidth="1"/>
    <col min="277" max="277" width="9.5546875" style="17" bestFit="1" customWidth="1"/>
    <col min="278" max="278" width="11.21875" style="17" customWidth="1"/>
    <col min="279" max="279" width="7.21875" style="17" bestFit="1" customWidth="1"/>
    <col min="280" max="280" width="6.88671875" style="17" customWidth="1"/>
    <col min="281" max="281" width="4.21875" style="17" bestFit="1" customWidth="1"/>
    <col min="282" max="282" width="12" style="17" customWidth="1"/>
    <col min="283" max="283" width="6.21875" style="17" customWidth="1"/>
    <col min="284" max="284" width="4.21875" style="17" bestFit="1" customWidth="1"/>
    <col min="285" max="285" width="5.77734375" style="17" customWidth="1"/>
    <col min="286" max="286" width="8.77734375" style="17" customWidth="1"/>
    <col min="287" max="287" width="7" style="17" customWidth="1"/>
    <col min="288" max="288" width="9" style="17" customWidth="1"/>
    <col min="289" max="289" width="7.33203125" style="17" bestFit="1" customWidth="1"/>
    <col min="290" max="290" width="10.109375" style="17" customWidth="1"/>
    <col min="291" max="291" width="9.5546875" style="17" bestFit="1" customWidth="1"/>
    <col min="292" max="292" width="11.109375" style="17" bestFit="1" customWidth="1"/>
    <col min="293" max="293" width="7.21875" style="17" bestFit="1" customWidth="1"/>
    <col min="294" max="294" width="6.5546875" style="17" customWidth="1"/>
    <col min="295" max="295" width="4.21875" style="17" bestFit="1" customWidth="1"/>
    <col min="296" max="296" width="12.5546875" style="17" customWidth="1"/>
    <col min="297" max="297" width="6.5546875" style="17" customWidth="1"/>
    <col min="298" max="298" width="4.44140625" style="17" bestFit="1" customWidth="1"/>
    <col min="299" max="299" width="5.6640625" style="17" customWidth="1"/>
    <col min="300" max="300" width="9.21875" style="17" customWidth="1"/>
    <col min="301" max="301" width="6" style="17" customWidth="1"/>
    <col min="302" max="302" width="8.6640625" style="17" customWidth="1"/>
    <col min="303" max="512" width="7.109375" style="17"/>
    <col min="513" max="513" width="35.109375" style="17" customWidth="1"/>
    <col min="514" max="514" width="8.109375" style="17" bestFit="1" customWidth="1"/>
    <col min="515" max="515" width="9.6640625" style="17" customWidth="1"/>
    <col min="516" max="516" width="10.33203125" style="17" customWidth="1"/>
    <col min="517" max="517" width="7.33203125" style="17" bestFit="1" customWidth="1"/>
    <col min="518" max="518" width="10.77734375" style="17" customWidth="1"/>
    <col min="519" max="519" width="8.77734375" style="17" customWidth="1"/>
    <col min="520" max="520" width="9.77734375" style="17" customWidth="1"/>
    <col min="521" max="521" width="7.21875" style="17" bestFit="1" customWidth="1"/>
    <col min="522" max="522" width="6.21875" style="17" customWidth="1"/>
    <col min="523" max="523" width="4" style="17" customWidth="1"/>
    <col min="524" max="524" width="12.33203125" style="17" customWidth="1"/>
    <col min="525" max="525" width="6.33203125" style="17" customWidth="1"/>
    <col min="526" max="526" width="4.21875" style="17" bestFit="1" customWidth="1"/>
    <col min="527" max="527" width="5.77734375" style="17" customWidth="1"/>
    <col min="528" max="528" width="9.21875" style="17" customWidth="1"/>
    <col min="529" max="529" width="6.109375" style="17" customWidth="1"/>
    <col min="530" max="530" width="9.21875" style="17" customWidth="1"/>
    <col min="531" max="531" width="7.33203125" style="17" bestFit="1" customWidth="1"/>
    <col min="532" max="532" width="9.88671875" style="17" customWidth="1"/>
    <col min="533" max="533" width="9.5546875" style="17" bestFit="1" customWidth="1"/>
    <col min="534" max="534" width="11.21875" style="17" customWidth="1"/>
    <col min="535" max="535" width="7.21875" style="17" bestFit="1" customWidth="1"/>
    <col min="536" max="536" width="6.88671875" style="17" customWidth="1"/>
    <col min="537" max="537" width="4.21875" style="17" bestFit="1" customWidth="1"/>
    <col min="538" max="538" width="12" style="17" customWidth="1"/>
    <col min="539" max="539" width="6.21875" style="17" customWidth="1"/>
    <col min="540" max="540" width="4.21875" style="17" bestFit="1" customWidth="1"/>
    <col min="541" max="541" width="5.77734375" style="17" customWidth="1"/>
    <col min="542" max="542" width="8.77734375" style="17" customWidth="1"/>
    <col min="543" max="543" width="7" style="17" customWidth="1"/>
    <col min="544" max="544" width="9" style="17" customWidth="1"/>
    <col min="545" max="545" width="7.33203125" style="17" bestFit="1" customWidth="1"/>
    <col min="546" max="546" width="10.109375" style="17" customWidth="1"/>
    <col min="547" max="547" width="9.5546875" style="17" bestFit="1" customWidth="1"/>
    <col min="548" max="548" width="11.109375" style="17" bestFit="1" customWidth="1"/>
    <col min="549" max="549" width="7.21875" style="17" bestFit="1" customWidth="1"/>
    <col min="550" max="550" width="6.5546875" style="17" customWidth="1"/>
    <col min="551" max="551" width="4.21875" style="17" bestFit="1" customWidth="1"/>
    <col min="552" max="552" width="12.5546875" style="17" customWidth="1"/>
    <col min="553" max="553" width="6.5546875" style="17" customWidth="1"/>
    <col min="554" max="554" width="4.44140625" style="17" bestFit="1" customWidth="1"/>
    <col min="555" max="555" width="5.6640625" style="17" customWidth="1"/>
    <col min="556" max="556" width="9.21875" style="17" customWidth="1"/>
    <col min="557" max="557" width="6" style="17" customWidth="1"/>
    <col min="558" max="558" width="8.6640625" style="17" customWidth="1"/>
    <col min="559" max="768" width="7.109375" style="17"/>
    <col min="769" max="769" width="35.109375" style="17" customWidth="1"/>
    <col min="770" max="770" width="8.109375" style="17" bestFit="1" customWidth="1"/>
    <col min="771" max="771" width="9.6640625" style="17" customWidth="1"/>
    <col min="772" max="772" width="10.33203125" style="17" customWidth="1"/>
    <col min="773" max="773" width="7.33203125" style="17" bestFit="1" customWidth="1"/>
    <col min="774" max="774" width="10.77734375" style="17" customWidth="1"/>
    <col min="775" max="775" width="8.77734375" style="17" customWidth="1"/>
    <col min="776" max="776" width="9.77734375" style="17" customWidth="1"/>
    <col min="777" max="777" width="7.21875" style="17" bestFit="1" customWidth="1"/>
    <col min="778" max="778" width="6.21875" style="17" customWidth="1"/>
    <col min="779" max="779" width="4" style="17" customWidth="1"/>
    <col min="780" max="780" width="12.33203125" style="17" customWidth="1"/>
    <col min="781" max="781" width="6.33203125" style="17" customWidth="1"/>
    <col min="782" max="782" width="4.21875" style="17" bestFit="1" customWidth="1"/>
    <col min="783" max="783" width="5.77734375" style="17" customWidth="1"/>
    <col min="784" max="784" width="9.21875" style="17" customWidth="1"/>
    <col min="785" max="785" width="6.109375" style="17" customWidth="1"/>
    <col min="786" max="786" width="9.21875" style="17" customWidth="1"/>
    <col min="787" max="787" width="7.33203125" style="17" bestFit="1" customWidth="1"/>
    <col min="788" max="788" width="9.88671875" style="17" customWidth="1"/>
    <col min="789" max="789" width="9.5546875" style="17" bestFit="1" customWidth="1"/>
    <col min="790" max="790" width="11.21875" style="17" customWidth="1"/>
    <col min="791" max="791" width="7.21875" style="17" bestFit="1" customWidth="1"/>
    <col min="792" max="792" width="6.88671875" style="17" customWidth="1"/>
    <col min="793" max="793" width="4.21875" style="17" bestFit="1" customWidth="1"/>
    <col min="794" max="794" width="12" style="17" customWidth="1"/>
    <col min="795" max="795" width="6.21875" style="17" customWidth="1"/>
    <col min="796" max="796" width="4.21875" style="17" bestFit="1" customWidth="1"/>
    <col min="797" max="797" width="5.77734375" style="17" customWidth="1"/>
    <col min="798" max="798" width="8.77734375" style="17" customWidth="1"/>
    <col min="799" max="799" width="7" style="17" customWidth="1"/>
    <col min="800" max="800" width="9" style="17" customWidth="1"/>
    <col min="801" max="801" width="7.33203125" style="17" bestFit="1" customWidth="1"/>
    <col min="802" max="802" width="10.109375" style="17" customWidth="1"/>
    <col min="803" max="803" width="9.5546875" style="17" bestFit="1" customWidth="1"/>
    <col min="804" max="804" width="11.109375" style="17" bestFit="1" customWidth="1"/>
    <col min="805" max="805" width="7.21875" style="17" bestFit="1" customWidth="1"/>
    <col min="806" max="806" width="6.5546875" style="17" customWidth="1"/>
    <col min="807" max="807" width="4.21875" style="17" bestFit="1" customWidth="1"/>
    <col min="808" max="808" width="12.5546875" style="17" customWidth="1"/>
    <col min="809" max="809" width="6.5546875" style="17" customWidth="1"/>
    <col min="810" max="810" width="4.44140625" style="17" bestFit="1" customWidth="1"/>
    <col min="811" max="811" width="5.6640625" style="17" customWidth="1"/>
    <col min="812" max="812" width="9.21875" style="17" customWidth="1"/>
    <col min="813" max="813" width="6" style="17" customWidth="1"/>
    <col min="814" max="814" width="8.6640625" style="17" customWidth="1"/>
    <col min="815" max="1024" width="7.109375" style="17"/>
    <col min="1025" max="1025" width="35.109375" style="17" customWidth="1"/>
    <col min="1026" max="1026" width="8.109375" style="17" bestFit="1" customWidth="1"/>
    <col min="1027" max="1027" width="9.6640625" style="17" customWidth="1"/>
    <col min="1028" max="1028" width="10.33203125" style="17" customWidth="1"/>
    <col min="1029" max="1029" width="7.33203125" style="17" bestFit="1" customWidth="1"/>
    <col min="1030" max="1030" width="10.77734375" style="17" customWidth="1"/>
    <col min="1031" max="1031" width="8.77734375" style="17" customWidth="1"/>
    <col min="1032" max="1032" width="9.77734375" style="17" customWidth="1"/>
    <col min="1033" max="1033" width="7.21875" style="17" bestFit="1" customWidth="1"/>
    <col min="1034" max="1034" width="6.21875" style="17" customWidth="1"/>
    <col min="1035" max="1035" width="4" style="17" customWidth="1"/>
    <col min="1036" max="1036" width="12.33203125" style="17" customWidth="1"/>
    <col min="1037" max="1037" width="6.33203125" style="17" customWidth="1"/>
    <col min="1038" max="1038" width="4.21875" style="17" bestFit="1" customWidth="1"/>
    <col min="1039" max="1039" width="5.77734375" style="17" customWidth="1"/>
    <col min="1040" max="1040" width="9.21875" style="17" customWidth="1"/>
    <col min="1041" max="1041" width="6.109375" style="17" customWidth="1"/>
    <col min="1042" max="1042" width="9.21875" style="17" customWidth="1"/>
    <col min="1043" max="1043" width="7.33203125" style="17" bestFit="1" customWidth="1"/>
    <col min="1044" max="1044" width="9.88671875" style="17" customWidth="1"/>
    <col min="1045" max="1045" width="9.5546875" style="17" bestFit="1" customWidth="1"/>
    <col min="1046" max="1046" width="11.21875" style="17" customWidth="1"/>
    <col min="1047" max="1047" width="7.21875" style="17" bestFit="1" customWidth="1"/>
    <col min="1048" max="1048" width="6.88671875" style="17" customWidth="1"/>
    <col min="1049" max="1049" width="4.21875" style="17" bestFit="1" customWidth="1"/>
    <col min="1050" max="1050" width="12" style="17" customWidth="1"/>
    <col min="1051" max="1051" width="6.21875" style="17" customWidth="1"/>
    <col min="1052" max="1052" width="4.21875" style="17" bestFit="1" customWidth="1"/>
    <col min="1053" max="1053" width="5.77734375" style="17" customWidth="1"/>
    <col min="1054" max="1054" width="8.77734375" style="17" customWidth="1"/>
    <col min="1055" max="1055" width="7" style="17" customWidth="1"/>
    <col min="1056" max="1056" width="9" style="17" customWidth="1"/>
    <col min="1057" max="1057" width="7.33203125" style="17" bestFit="1" customWidth="1"/>
    <col min="1058" max="1058" width="10.109375" style="17" customWidth="1"/>
    <col min="1059" max="1059" width="9.5546875" style="17" bestFit="1" customWidth="1"/>
    <col min="1060" max="1060" width="11.109375" style="17" bestFit="1" customWidth="1"/>
    <col min="1061" max="1061" width="7.21875" style="17" bestFit="1" customWidth="1"/>
    <col min="1062" max="1062" width="6.5546875" style="17" customWidth="1"/>
    <col min="1063" max="1063" width="4.21875" style="17" bestFit="1" customWidth="1"/>
    <col min="1064" max="1064" width="12.5546875" style="17" customWidth="1"/>
    <col min="1065" max="1065" width="6.5546875" style="17" customWidth="1"/>
    <col min="1066" max="1066" width="4.44140625" style="17" bestFit="1" customWidth="1"/>
    <col min="1067" max="1067" width="5.6640625" style="17" customWidth="1"/>
    <col min="1068" max="1068" width="9.21875" style="17" customWidth="1"/>
    <col min="1069" max="1069" width="6" style="17" customWidth="1"/>
    <col min="1070" max="1070" width="8.6640625" style="17" customWidth="1"/>
    <col min="1071" max="1280" width="7.109375" style="17"/>
    <col min="1281" max="1281" width="35.109375" style="17" customWidth="1"/>
    <col min="1282" max="1282" width="8.109375" style="17" bestFit="1" customWidth="1"/>
    <col min="1283" max="1283" width="9.6640625" style="17" customWidth="1"/>
    <col min="1284" max="1284" width="10.33203125" style="17" customWidth="1"/>
    <col min="1285" max="1285" width="7.33203125" style="17" bestFit="1" customWidth="1"/>
    <col min="1286" max="1286" width="10.77734375" style="17" customWidth="1"/>
    <col min="1287" max="1287" width="8.77734375" style="17" customWidth="1"/>
    <col min="1288" max="1288" width="9.77734375" style="17" customWidth="1"/>
    <col min="1289" max="1289" width="7.21875" style="17" bestFit="1" customWidth="1"/>
    <col min="1290" max="1290" width="6.21875" style="17" customWidth="1"/>
    <col min="1291" max="1291" width="4" style="17" customWidth="1"/>
    <col min="1292" max="1292" width="12.33203125" style="17" customWidth="1"/>
    <col min="1293" max="1293" width="6.33203125" style="17" customWidth="1"/>
    <col min="1294" max="1294" width="4.21875" style="17" bestFit="1" customWidth="1"/>
    <col min="1295" max="1295" width="5.77734375" style="17" customWidth="1"/>
    <col min="1296" max="1296" width="9.21875" style="17" customWidth="1"/>
    <col min="1297" max="1297" width="6.109375" style="17" customWidth="1"/>
    <col min="1298" max="1298" width="9.21875" style="17" customWidth="1"/>
    <col min="1299" max="1299" width="7.33203125" style="17" bestFit="1" customWidth="1"/>
    <col min="1300" max="1300" width="9.88671875" style="17" customWidth="1"/>
    <col min="1301" max="1301" width="9.5546875" style="17" bestFit="1" customWidth="1"/>
    <col min="1302" max="1302" width="11.21875" style="17" customWidth="1"/>
    <col min="1303" max="1303" width="7.21875" style="17" bestFit="1" customWidth="1"/>
    <col min="1304" max="1304" width="6.88671875" style="17" customWidth="1"/>
    <col min="1305" max="1305" width="4.21875" style="17" bestFit="1" customWidth="1"/>
    <col min="1306" max="1306" width="12" style="17" customWidth="1"/>
    <col min="1307" max="1307" width="6.21875" style="17" customWidth="1"/>
    <col min="1308" max="1308" width="4.21875" style="17" bestFit="1" customWidth="1"/>
    <col min="1309" max="1309" width="5.77734375" style="17" customWidth="1"/>
    <col min="1310" max="1310" width="8.77734375" style="17" customWidth="1"/>
    <col min="1311" max="1311" width="7" style="17" customWidth="1"/>
    <col min="1312" max="1312" width="9" style="17" customWidth="1"/>
    <col min="1313" max="1313" width="7.33203125" style="17" bestFit="1" customWidth="1"/>
    <col min="1314" max="1314" width="10.109375" style="17" customWidth="1"/>
    <col min="1315" max="1315" width="9.5546875" style="17" bestFit="1" customWidth="1"/>
    <col min="1316" max="1316" width="11.109375" style="17" bestFit="1" customWidth="1"/>
    <col min="1317" max="1317" width="7.21875" style="17" bestFit="1" customWidth="1"/>
    <col min="1318" max="1318" width="6.5546875" style="17" customWidth="1"/>
    <col min="1319" max="1319" width="4.21875" style="17" bestFit="1" customWidth="1"/>
    <col min="1320" max="1320" width="12.5546875" style="17" customWidth="1"/>
    <col min="1321" max="1321" width="6.5546875" style="17" customWidth="1"/>
    <col min="1322" max="1322" width="4.44140625" style="17" bestFit="1" customWidth="1"/>
    <col min="1323" max="1323" width="5.6640625" style="17" customWidth="1"/>
    <col min="1324" max="1324" width="9.21875" style="17" customWidth="1"/>
    <col min="1325" max="1325" width="6" style="17" customWidth="1"/>
    <col min="1326" max="1326" width="8.6640625" style="17" customWidth="1"/>
    <col min="1327" max="1536" width="7.109375" style="17"/>
    <col min="1537" max="1537" width="35.109375" style="17" customWidth="1"/>
    <col min="1538" max="1538" width="8.109375" style="17" bestFit="1" customWidth="1"/>
    <col min="1539" max="1539" width="9.6640625" style="17" customWidth="1"/>
    <col min="1540" max="1540" width="10.33203125" style="17" customWidth="1"/>
    <col min="1541" max="1541" width="7.33203125" style="17" bestFit="1" customWidth="1"/>
    <col min="1542" max="1542" width="10.77734375" style="17" customWidth="1"/>
    <col min="1543" max="1543" width="8.77734375" style="17" customWidth="1"/>
    <col min="1544" max="1544" width="9.77734375" style="17" customWidth="1"/>
    <col min="1545" max="1545" width="7.21875" style="17" bestFit="1" customWidth="1"/>
    <col min="1546" max="1546" width="6.21875" style="17" customWidth="1"/>
    <col min="1547" max="1547" width="4" style="17" customWidth="1"/>
    <col min="1548" max="1548" width="12.33203125" style="17" customWidth="1"/>
    <col min="1549" max="1549" width="6.33203125" style="17" customWidth="1"/>
    <col min="1550" max="1550" width="4.21875" style="17" bestFit="1" customWidth="1"/>
    <col min="1551" max="1551" width="5.77734375" style="17" customWidth="1"/>
    <col min="1552" max="1552" width="9.21875" style="17" customWidth="1"/>
    <col min="1553" max="1553" width="6.109375" style="17" customWidth="1"/>
    <col min="1554" max="1554" width="9.21875" style="17" customWidth="1"/>
    <col min="1555" max="1555" width="7.33203125" style="17" bestFit="1" customWidth="1"/>
    <col min="1556" max="1556" width="9.88671875" style="17" customWidth="1"/>
    <col min="1557" max="1557" width="9.5546875" style="17" bestFit="1" customWidth="1"/>
    <col min="1558" max="1558" width="11.21875" style="17" customWidth="1"/>
    <col min="1559" max="1559" width="7.21875" style="17" bestFit="1" customWidth="1"/>
    <col min="1560" max="1560" width="6.88671875" style="17" customWidth="1"/>
    <col min="1561" max="1561" width="4.21875" style="17" bestFit="1" customWidth="1"/>
    <col min="1562" max="1562" width="12" style="17" customWidth="1"/>
    <col min="1563" max="1563" width="6.21875" style="17" customWidth="1"/>
    <col min="1564" max="1564" width="4.21875" style="17" bestFit="1" customWidth="1"/>
    <col min="1565" max="1565" width="5.77734375" style="17" customWidth="1"/>
    <col min="1566" max="1566" width="8.77734375" style="17" customWidth="1"/>
    <col min="1567" max="1567" width="7" style="17" customWidth="1"/>
    <col min="1568" max="1568" width="9" style="17" customWidth="1"/>
    <col min="1569" max="1569" width="7.33203125" style="17" bestFit="1" customWidth="1"/>
    <col min="1570" max="1570" width="10.109375" style="17" customWidth="1"/>
    <col min="1571" max="1571" width="9.5546875" style="17" bestFit="1" customWidth="1"/>
    <col min="1572" max="1572" width="11.109375" style="17" bestFit="1" customWidth="1"/>
    <col min="1573" max="1573" width="7.21875" style="17" bestFit="1" customWidth="1"/>
    <col min="1574" max="1574" width="6.5546875" style="17" customWidth="1"/>
    <col min="1575" max="1575" width="4.21875" style="17" bestFit="1" customWidth="1"/>
    <col min="1576" max="1576" width="12.5546875" style="17" customWidth="1"/>
    <col min="1577" max="1577" width="6.5546875" style="17" customWidth="1"/>
    <col min="1578" max="1578" width="4.44140625" style="17" bestFit="1" customWidth="1"/>
    <col min="1579" max="1579" width="5.6640625" style="17" customWidth="1"/>
    <col min="1580" max="1580" width="9.21875" style="17" customWidth="1"/>
    <col min="1581" max="1581" width="6" style="17" customWidth="1"/>
    <col min="1582" max="1582" width="8.6640625" style="17" customWidth="1"/>
    <col min="1583" max="1792" width="7.109375" style="17"/>
    <col min="1793" max="1793" width="35.109375" style="17" customWidth="1"/>
    <col min="1794" max="1794" width="8.109375" style="17" bestFit="1" customWidth="1"/>
    <col min="1795" max="1795" width="9.6640625" style="17" customWidth="1"/>
    <col min="1796" max="1796" width="10.33203125" style="17" customWidth="1"/>
    <col min="1797" max="1797" width="7.33203125" style="17" bestFit="1" customWidth="1"/>
    <col min="1798" max="1798" width="10.77734375" style="17" customWidth="1"/>
    <col min="1799" max="1799" width="8.77734375" style="17" customWidth="1"/>
    <col min="1800" max="1800" width="9.77734375" style="17" customWidth="1"/>
    <col min="1801" max="1801" width="7.21875" style="17" bestFit="1" customWidth="1"/>
    <col min="1802" max="1802" width="6.21875" style="17" customWidth="1"/>
    <col min="1803" max="1803" width="4" style="17" customWidth="1"/>
    <col min="1804" max="1804" width="12.33203125" style="17" customWidth="1"/>
    <col min="1805" max="1805" width="6.33203125" style="17" customWidth="1"/>
    <col min="1806" max="1806" width="4.21875" style="17" bestFit="1" customWidth="1"/>
    <col min="1807" max="1807" width="5.77734375" style="17" customWidth="1"/>
    <col min="1808" max="1808" width="9.21875" style="17" customWidth="1"/>
    <col min="1809" max="1809" width="6.109375" style="17" customWidth="1"/>
    <col min="1810" max="1810" width="9.21875" style="17" customWidth="1"/>
    <col min="1811" max="1811" width="7.33203125" style="17" bestFit="1" customWidth="1"/>
    <col min="1812" max="1812" width="9.88671875" style="17" customWidth="1"/>
    <col min="1813" max="1813" width="9.5546875" style="17" bestFit="1" customWidth="1"/>
    <col min="1814" max="1814" width="11.21875" style="17" customWidth="1"/>
    <col min="1815" max="1815" width="7.21875" style="17" bestFit="1" customWidth="1"/>
    <col min="1816" max="1816" width="6.88671875" style="17" customWidth="1"/>
    <col min="1817" max="1817" width="4.21875" style="17" bestFit="1" customWidth="1"/>
    <col min="1818" max="1818" width="12" style="17" customWidth="1"/>
    <col min="1819" max="1819" width="6.21875" style="17" customWidth="1"/>
    <col min="1820" max="1820" width="4.21875" style="17" bestFit="1" customWidth="1"/>
    <col min="1821" max="1821" width="5.77734375" style="17" customWidth="1"/>
    <col min="1822" max="1822" width="8.77734375" style="17" customWidth="1"/>
    <col min="1823" max="1823" width="7" style="17" customWidth="1"/>
    <col min="1824" max="1824" width="9" style="17" customWidth="1"/>
    <col min="1825" max="1825" width="7.33203125" style="17" bestFit="1" customWidth="1"/>
    <col min="1826" max="1826" width="10.109375" style="17" customWidth="1"/>
    <col min="1827" max="1827" width="9.5546875" style="17" bestFit="1" customWidth="1"/>
    <col min="1828" max="1828" width="11.109375" style="17" bestFit="1" customWidth="1"/>
    <col min="1829" max="1829" width="7.21875" style="17" bestFit="1" customWidth="1"/>
    <col min="1830" max="1830" width="6.5546875" style="17" customWidth="1"/>
    <col min="1831" max="1831" width="4.21875" style="17" bestFit="1" customWidth="1"/>
    <col min="1832" max="1832" width="12.5546875" style="17" customWidth="1"/>
    <col min="1833" max="1833" width="6.5546875" style="17" customWidth="1"/>
    <col min="1834" max="1834" width="4.44140625" style="17" bestFit="1" customWidth="1"/>
    <col min="1835" max="1835" width="5.6640625" style="17" customWidth="1"/>
    <col min="1836" max="1836" width="9.21875" style="17" customWidth="1"/>
    <col min="1837" max="1837" width="6" style="17" customWidth="1"/>
    <col min="1838" max="1838" width="8.6640625" style="17" customWidth="1"/>
    <col min="1839" max="2048" width="7.109375" style="17"/>
    <col min="2049" max="2049" width="35.109375" style="17" customWidth="1"/>
    <col min="2050" max="2050" width="8.109375" style="17" bestFit="1" customWidth="1"/>
    <col min="2051" max="2051" width="9.6640625" style="17" customWidth="1"/>
    <col min="2052" max="2052" width="10.33203125" style="17" customWidth="1"/>
    <col min="2053" max="2053" width="7.33203125" style="17" bestFit="1" customWidth="1"/>
    <col min="2054" max="2054" width="10.77734375" style="17" customWidth="1"/>
    <col min="2055" max="2055" width="8.77734375" style="17" customWidth="1"/>
    <col min="2056" max="2056" width="9.77734375" style="17" customWidth="1"/>
    <col min="2057" max="2057" width="7.21875" style="17" bestFit="1" customWidth="1"/>
    <col min="2058" max="2058" width="6.21875" style="17" customWidth="1"/>
    <col min="2059" max="2059" width="4" style="17" customWidth="1"/>
    <col min="2060" max="2060" width="12.33203125" style="17" customWidth="1"/>
    <col min="2061" max="2061" width="6.33203125" style="17" customWidth="1"/>
    <col min="2062" max="2062" width="4.21875" style="17" bestFit="1" customWidth="1"/>
    <col min="2063" max="2063" width="5.77734375" style="17" customWidth="1"/>
    <col min="2064" max="2064" width="9.21875" style="17" customWidth="1"/>
    <col min="2065" max="2065" width="6.109375" style="17" customWidth="1"/>
    <col min="2066" max="2066" width="9.21875" style="17" customWidth="1"/>
    <col min="2067" max="2067" width="7.33203125" style="17" bestFit="1" customWidth="1"/>
    <col min="2068" max="2068" width="9.88671875" style="17" customWidth="1"/>
    <col min="2069" max="2069" width="9.5546875" style="17" bestFit="1" customWidth="1"/>
    <col min="2070" max="2070" width="11.21875" style="17" customWidth="1"/>
    <col min="2071" max="2071" width="7.21875" style="17" bestFit="1" customWidth="1"/>
    <col min="2072" max="2072" width="6.88671875" style="17" customWidth="1"/>
    <col min="2073" max="2073" width="4.21875" style="17" bestFit="1" customWidth="1"/>
    <col min="2074" max="2074" width="12" style="17" customWidth="1"/>
    <col min="2075" max="2075" width="6.21875" style="17" customWidth="1"/>
    <col min="2076" max="2076" width="4.21875" style="17" bestFit="1" customWidth="1"/>
    <col min="2077" max="2077" width="5.77734375" style="17" customWidth="1"/>
    <col min="2078" max="2078" width="8.77734375" style="17" customWidth="1"/>
    <col min="2079" max="2079" width="7" style="17" customWidth="1"/>
    <col min="2080" max="2080" width="9" style="17" customWidth="1"/>
    <col min="2081" max="2081" width="7.33203125" style="17" bestFit="1" customWidth="1"/>
    <col min="2082" max="2082" width="10.109375" style="17" customWidth="1"/>
    <col min="2083" max="2083" width="9.5546875" style="17" bestFit="1" customWidth="1"/>
    <col min="2084" max="2084" width="11.109375" style="17" bestFit="1" customWidth="1"/>
    <col min="2085" max="2085" width="7.21875" style="17" bestFit="1" customWidth="1"/>
    <col min="2086" max="2086" width="6.5546875" style="17" customWidth="1"/>
    <col min="2087" max="2087" width="4.21875" style="17" bestFit="1" customWidth="1"/>
    <col min="2088" max="2088" width="12.5546875" style="17" customWidth="1"/>
    <col min="2089" max="2089" width="6.5546875" style="17" customWidth="1"/>
    <col min="2090" max="2090" width="4.44140625" style="17" bestFit="1" customWidth="1"/>
    <col min="2091" max="2091" width="5.6640625" style="17" customWidth="1"/>
    <col min="2092" max="2092" width="9.21875" style="17" customWidth="1"/>
    <col min="2093" max="2093" width="6" style="17" customWidth="1"/>
    <col min="2094" max="2094" width="8.6640625" style="17" customWidth="1"/>
    <col min="2095" max="2304" width="7.109375" style="17"/>
    <col min="2305" max="2305" width="35.109375" style="17" customWidth="1"/>
    <col min="2306" max="2306" width="8.109375" style="17" bestFit="1" customWidth="1"/>
    <col min="2307" max="2307" width="9.6640625" style="17" customWidth="1"/>
    <col min="2308" max="2308" width="10.33203125" style="17" customWidth="1"/>
    <col min="2309" max="2309" width="7.33203125" style="17" bestFit="1" customWidth="1"/>
    <col min="2310" max="2310" width="10.77734375" style="17" customWidth="1"/>
    <col min="2311" max="2311" width="8.77734375" style="17" customWidth="1"/>
    <col min="2312" max="2312" width="9.77734375" style="17" customWidth="1"/>
    <col min="2313" max="2313" width="7.21875" style="17" bestFit="1" customWidth="1"/>
    <col min="2314" max="2314" width="6.21875" style="17" customWidth="1"/>
    <col min="2315" max="2315" width="4" style="17" customWidth="1"/>
    <col min="2316" max="2316" width="12.33203125" style="17" customWidth="1"/>
    <col min="2317" max="2317" width="6.33203125" style="17" customWidth="1"/>
    <col min="2318" max="2318" width="4.21875" style="17" bestFit="1" customWidth="1"/>
    <col min="2319" max="2319" width="5.77734375" style="17" customWidth="1"/>
    <col min="2320" max="2320" width="9.21875" style="17" customWidth="1"/>
    <col min="2321" max="2321" width="6.109375" style="17" customWidth="1"/>
    <col min="2322" max="2322" width="9.21875" style="17" customWidth="1"/>
    <col min="2323" max="2323" width="7.33203125" style="17" bestFit="1" customWidth="1"/>
    <col min="2324" max="2324" width="9.88671875" style="17" customWidth="1"/>
    <col min="2325" max="2325" width="9.5546875" style="17" bestFit="1" customWidth="1"/>
    <col min="2326" max="2326" width="11.21875" style="17" customWidth="1"/>
    <col min="2327" max="2327" width="7.21875" style="17" bestFit="1" customWidth="1"/>
    <col min="2328" max="2328" width="6.88671875" style="17" customWidth="1"/>
    <col min="2329" max="2329" width="4.21875" style="17" bestFit="1" customWidth="1"/>
    <col min="2330" max="2330" width="12" style="17" customWidth="1"/>
    <col min="2331" max="2331" width="6.21875" style="17" customWidth="1"/>
    <col min="2332" max="2332" width="4.21875" style="17" bestFit="1" customWidth="1"/>
    <col min="2333" max="2333" width="5.77734375" style="17" customWidth="1"/>
    <col min="2334" max="2334" width="8.77734375" style="17" customWidth="1"/>
    <col min="2335" max="2335" width="7" style="17" customWidth="1"/>
    <col min="2336" max="2336" width="9" style="17" customWidth="1"/>
    <col min="2337" max="2337" width="7.33203125" style="17" bestFit="1" customWidth="1"/>
    <col min="2338" max="2338" width="10.109375" style="17" customWidth="1"/>
    <col min="2339" max="2339" width="9.5546875" style="17" bestFit="1" customWidth="1"/>
    <col min="2340" max="2340" width="11.109375" style="17" bestFit="1" customWidth="1"/>
    <col min="2341" max="2341" width="7.21875" style="17" bestFit="1" customWidth="1"/>
    <col min="2342" max="2342" width="6.5546875" style="17" customWidth="1"/>
    <col min="2343" max="2343" width="4.21875" style="17" bestFit="1" customWidth="1"/>
    <col min="2344" max="2344" width="12.5546875" style="17" customWidth="1"/>
    <col min="2345" max="2345" width="6.5546875" style="17" customWidth="1"/>
    <col min="2346" max="2346" width="4.44140625" style="17" bestFit="1" customWidth="1"/>
    <col min="2347" max="2347" width="5.6640625" style="17" customWidth="1"/>
    <col min="2348" max="2348" width="9.21875" style="17" customWidth="1"/>
    <col min="2349" max="2349" width="6" style="17" customWidth="1"/>
    <col min="2350" max="2350" width="8.6640625" style="17" customWidth="1"/>
    <col min="2351" max="2560" width="7.109375" style="17"/>
    <col min="2561" max="2561" width="35.109375" style="17" customWidth="1"/>
    <col min="2562" max="2562" width="8.109375" style="17" bestFit="1" customWidth="1"/>
    <col min="2563" max="2563" width="9.6640625" style="17" customWidth="1"/>
    <col min="2564" max="2564" width="10.33203125" style="17" customWidth="1"/>
    <col min="2565" max="2565" width="7.33203125" style="17" bestFit="1" customWidth="1"/>
    <col min="2566" max="2566" width="10.77734375" style="17" customWidth="1"/>
    <col min="2567" max="2567" width="8.77734375" style="17" customWidth="1"/>
    <col min="2568" max="2568" width="9.77734375" style="17" customWidth="1"/>
    <col min="2569" max="2569" width="7.21875" style="17" bestFit="1" customWidth="1"/>
    <col min="2570" max="2570" width="6.21875" style="17" customWidth="1"/>
    <col min="2571" max="2571" width="4" style="17" customWidth="1"/>
    <col min="2572" max="2572" width="12.33203125" style="17" customWidth="1"/>
    <col min="2573" max="2573" width="6.33203125" style="17" customWidth="1"/>
    <col min="2574" max="2574" width="4.21875" style="17" bestFit="1" customWidth="1"/>
    <col min="2575" max="2575" width="5.77734375" style="17" customWidth="1"/>
    <col min="2576" max="2576" width="9.21875" style="17" customWidth="1"/>
    <col min="2577" max="2577" width="6.109375" style="17" customWidth="1"/>
    <col min="2578" max="2578" width="9.21875" style="17" customWidth="1"/>
    <col min="2579" max="2579" width="7.33203125" style="17" bestFit="1" customWidth="1"/>
    <col min="2580" max="2580" width="9.88671875" style="17" customWidth="1"/>
    <col min="2581" max="2581" width="9.5546875" style="17" bestFit="1" customWidth="1"/>
    <col min="2582" max="2582" width="11.21875" style="17" customWidth="1"/>
    <col min="2583" max="2583" width="7.21875" style="17" bestFit="1" customWidth="1"/>
    <col min="2584" max="2584" width="6.88671875" style="17" customWidth="1"/>
    <col min="2585" max="2585" width="4.21875" style="17" bestFit="1" customWidth="1"/>
    <col min="2586" max="2586" width="12" style="17" customWidth="1"/>
    <col min="2587" max="2587" width="6.21875" style="17" customWidth="1"/>
    <col min="2588" max="2588" width="4.21875" style="17" bestFit="1" customWidth="1"/>
    <col min="2589" max="2589" width="5.77734375" style="17" customWidth="1"/>
    <col min="2590" max="2590" width="8.77734375" style="17" customWidth="1"/>
    <col min="2591" max="2591" width="7" style="17" customWidth="1"/>
    <col min="2592" max="2592" width="9" style="17" customWidth="1"/>
    <col min="2593" max="2593" width="7.33203125" style="17" bestFit="1" customWidth="1"/>
    <col min="2594" max="2594" width="10.109375" style="17" customWidth="1"/>
    <col min="2595" max="2595" width="9.5546875" style="17" bestFit="1" customWidth="1"/>
    <col min="2596" max="2596" width="11.109375" style="17" bestFit="1" customWidth="1"/>
    <col min="2597" max="2597" width="7.21875" style="17" bestFit="1" customWidth="1"/>
    <col min="2598" max="2598" width="6.5546875" style="17" customWidth="1"/>
    <col min="2599" max="2599" width="4.21875" style="17" bestFit="1" customWidth="1"/>
    <col min="2600" max="2600" width="12.5546875" style="17" customWidth="1"/>
    <col min="2601" max="2601" width="6.5546875" style="17" customWidth="1"/>
    <col min="2602" max="2602" width="4.44140625" style="17" bestFit="1" customWidth="1"/>
    <col min="2603" max="2603" width="5.6640625" style="17" customWidth="1"/>
    <col min="2604" max="2604" width="9.21875" style="17" customWidth="1"/>
    <col min="2605" max="2605" width="6" style="17" customWidth="1"/>
    <col min="2606" max="2606" width="8.6640625" style="17" customWidth="1"/>
    <col min="2607" max="2816" width="7.109375" style="17"/>
    <col min="2817" max="2817" width="35.109375" style="17" customWidth="1"/>
    <col min="2818" max="2818" width="8.109375" style="17" bestFit="1" customWidth="1"/>
    <col min="2819" max="2819" width="9.6640625" style="17" customWidth="1"/>
    <col min="2820" max="2820" width="10.33203125" style="17" customWidth="1"/>
    <col min="2821" max="2821" width="7.33203125" style="17" bestFit="1" customWidth="1"/>
    <col min="2822" max="2822" width="10.77734375" style="17" customWidth="1"/>
    <col min="2823" max="2823" width="8.77734375" style="17" customWidth="1"/>
    <col min="2824" max="2824" width="9.77734375" style="17" customWidth="1"/>
    <col min="2825" max="2825" width="7.21875" style="17" bestFit="1" customWidth="1"/>
    <col min="2826" max="2826" width="6.21875" style="17" customWidth="1"/>
    <col min="2827" max="2827" width="4" style="17" customWidth="1"/>
    <col min="2828" max="2828" width="12.33203125" style="17" customWidth="1"/>
    <col min="2829" max="2829" width="6.33203125" style="17" customWidth="1"/>
    <col min="2830" max="2830" width="4.21875" style="17" bestFit="1" customWidth="1"/>
    <col min="2831" max="2831" width="5.77734375" style="17" customWidth="1"/>
    <col min="2832" max="2832" width="9.21875" style="17" customWidth="1"/>
    <col min="2833" max="2833" width="6.109375" style="17" customWidth="1"/>
    <col min="2834" max="2834" width="9.21875" style="17" customWidth="1"/>
    <col min="2835" max="2835" width="7.33203125" style="17" bestFit="1" customWidth="1"/>
    <col min="2836" max="2836" width="9.88671875" style="17" customWidth="1"/>
    <col min="2837" max="2837" width="9.5546875" style="17" bestFit="1" customWidth="1"/>
    <col min="2838" max="2838" width="11.21875" style="17" customWidth="1"/>
    <col min="2839" max="2839" width="7.21875" style="17" bestFit="1" customWidth="1"/>
    <col min="2840" max="2840" width="6.88671875" style="17" customWidth="1"/>
    <col min="2841" max="2841" width="4.21875" style="17" bestFit="1" customWidth="1"/>
    <col min="2842" max="2842" width="12" style="17" customWidth="1"/>
    <col min="2843" max="2843" width="6.21875" style="17" customWidth="1"/>
    <col min="2844" max="2844" width="4.21875" style="17" bestFit="1" customWidth="1"/>
    <col min="2845" max="2845" width="5.77734375" style="17" customWidth="1"/>
    <col min="2846" max="2846" width="8.77734375" style="17" customWidth="1"/>
    <col min="2847" max="2847" width="7" style="17" customWidth="1"/>
    <col min="2848" max="2848" width="9" style="17" customWidth="1"/>
    <col min="2849" max="2849" width="7.33203125" style="17" bestFit="1" customWidth="1"/>
    <col min="2850" max="2850" width="10.109375" style="17" customWidth="1"/>
    <col min="2851" max="2851" width="9.5546875" style="17" bestFit="1" customWidth="1"/>
    <col min="2852" max="2852" width="11.109375" style="17" bestFit="1" customWidth="1"/>
    <col min="2853" max="2853" width="7.21875" style="17" bestFit="1" customWidth="1"/>
    <col min="2854" max="2854" width="6.5546875" style="17" customWidth="1"/>
    <col min="2855" max="2855" width="4.21875" style="17" bestFit="1" customWidth="1"/>
    <col min="2856" max="2856" width="12.5546875" style="17" customWidth="1"/>
    <col min="2857" max="2857" width="6.5546875" style="17" customWidth="1"/>
    <col min="2858" max="2858" width="4.44140625" style="17" bestFit="1" customWidth="1"/>
    <col min="2859" max="2859" width="5.6640625" style="17" customWidth="1"/>
    <col min="2860" max="2860" width="9.21875" style="17" customWidth="1"/>
    <col min="2861" max="2861" width="6" style="17" customWidth="1"/>
    <col min="2862" max="2862" width="8.6640625" style="17" customWidth="1"/>
    <col min="2863" max="3072" width="7.109375" style="17"/>
    <col min="3073" max="3073" width="35.109375" style="17" customWidth="1"/>
    <col min="3074" max="3074" width="8.109375" style="17" bestFit="1" customWidth="1"/>
    <col min="3075" max="3075" width="9.6640625" style="17" customWidth="1"/>
    <col min="3076" max="3076" width="10.33203125" style="17" customWidth="1"/>
    <col min="3077" max="3077" width="7.33203125" style="17" bestFit="1" customWidth="1"/>
    <col min="3078" max="3078" width="10.77734375" style="17" customWidth="1"/>
    <col min="3079" max="3079" width="8.77734375" style="17" customWidth="1"/>
    <col min="3080" max="3080" width="9.77734375" style="17" customWidth="1"/>
    <col min="3081" max="3081" width="7.21875" style="17" bestFit="1" customWidth="1"/>
    <col min="3082" max="3082" width="6.21875" style="17" customWidth="1"/>
    <col min="3083" max="3083" width="4" style="17" customWidth="1"/>
    <col min="3084" max="3084" width="12.33203125" style="17" customWidth="1"/>
    <col min="3085" max="3085" width="6.33203125" style="17" customWidth="1"/>
    <col min="3086" max="3086" width="4.21875" style="17" bestFit="1" customWidth="1"/>
    <col min="3087" max="3087" width="5.77734375" style="17" customWidth="1"/>
    <col min="3088" max="3088" width="9.21875" style="17" customWidth="1"/>
    <col min="3089" max="3089" width="6.109375" style="17" customWidth="1"/>
    <col min="3090" max="3090" width="9.21875" style="17" customWidth="1"/>
    <col min="3091" max="3091" width="7.33203125" style="17" bestFit="1" customWidth="1"/>
    <col min="3092" max="3092" width="9.88671875" style="17" customWidth="1"/>
    <col min="3093" max="3093" width="9.5546875" style="17" bestFit="1" customWidth="1"/>
    <col min="3094" max="3094" width="11.21875" style="17" customWidth="1"/>
    <col min="3095" max="3095" width="7.21875" style="17" bestFit="1" customWidth="1"/>
    <col min="3096" max="3096" width="6.88671875" style="17" customWidth="1"/>
    <col min="3097" max="3097" width="4.21875" style="17" bestFit="1" customWidth="1"/>
    <col min="3098" max="3098" width="12" style="17" customWidth="1"/>
    <col min="3099" max="3099" width="6.21875" style="17" customWidth="1"/>
    <col min="3100" max="3100" width="4.21875" style="17" bestFit="1" customWidth="1"/>
    <col min="3101" max="3101" width="5.77734375" style="17" customWidth="1"/>
    <col min="3102" max="3102" width="8.77734375" style="17" customWidth="1"/>
    <col min="3103" max="3103" width="7" style="17" customWidth="1"/>
    <col min="3104" max="3104" width="9" style="17" customWidth="1"/>
    <col min="3105" max="3105" width="7.33203125" style="17" bestFit="1" customWidth="1"/>
    <col min="3106" max="3106" width="10.109375" style="17" customWidth="1"/>
    <col min="3107" max="3107" width="9.5546875" style="17" bestFit="1" customWidth="1"/>
    <col min="3108" max="3108" width="11.109375" style="17" bestFit="1" customWidth="1"/>
    <col min="3109" max="3109" width="7.21875" style="17" bestFit="1" customWidth="1"/>
    <col min="3110" max="3110" width="6.5546875" style="17" customWidth="1"/>
    <col min="3111" max="3111" width="4.21875" style="17" bestFit="1" customWidth="1"/>
    <col min="3112" max="3112" width="12.5546875" style="17" customWidth="1"/>
    <col min="3113" max="3113" width="6.5546875" style="17" customWidth="1"/>
    <col min="3114" max="3114" width="4.44140625" style="17" bestFit="1" customWidth="1"/>
    <col min="3115" max="3115" width="5.6640625" style="17" customWidth="1"/>
    <col min="3116" max="3116" width="9.21875" style="17" customWidth="1"/>
    <col min="3117" max="3117" width="6" style="17" customWidth="1"/>
    <col min="3118" max="3118" width="8.6640625" style="17" customWidth="1"/>
    <col min="3119" max="3328" width="7.109375" style="17"/>
    <col min="3329" max="3329" width="35.109375" style="17" customWidth="1"/>
    <col min="3330" max="3330" width="8.109375" style="17" bestFit="1" customWidth="1"/>
    <col min="3331" max="3331" width="9.6640625" style="17" customWidth="1"/>
    <col min="3332" max="3332" width="10.33203125" style="17" customWidth="1"/>
    <col min="3333" max="3333" width="7.33203125" style="17" bestFit="1" customWidth="1"/>
    <col min="3334" max="3334" width="10.77734375" style="17" customWidth="1"/>
    <col min="3335" max="3335" width="8.77734375" style="17" customWidth="1"/>
    <col min="3336" max="3336" width="9.77734375" style="17" customWidth="1"/>
    <col min="3337" max="3337" width="7.21875" style="17" bestFit="1" customWidth="1"/>
    <col min="3338" max="3338" width="6.21875" style="17" customWidth="1"/>
    <col min="3339" max="3339" width="4" style="17" customWidth="1"/>
    <col min="3340" max="3340" width="12.33203125" style="17" customWidth="1"/>
    <col min="3341" max="3341" width="6.33203125" style="17" customWidth="1"/>
    <col min="3342" max="3342" width="4.21875" style="17" bestFit="1" customWidth="1"/>
    <col min="3343" max="3343" width="5.77734375" style="17" customWidth="1"/>
    <col min="3344" max="3344" width="9.21875" style="17" customWidth="1"/>
    <col min="3345" max="3345" width="6.109375" style="17" customWidth="1"/>
    <col min="3346" max="3346" width="9.21875" style="17" customWidth="1"/>
    <col min="3347" max="3347" width="7.33203125" style="17" bestFit="1" customWidth="1"/>
    <col min="3348" max="3348" width="9.88671875" style="17" customWidth="1"/>
    <col min="3349" max="3349" width="9.5546875" style="17" bestFit="1" customWidth="1"/>
    <col min="3350" max="3350" width="11.21875" style="17" customWidth="1"/>
    <col min="3351" max="3351" width="7.21875" style="17" bestFit="1" customWidth="1"/>
    <col min="3352" max="3352" width="6.88671875" style="17" customWidth="1"/>
    <col min="3353" max="3353" width="4.21875" style="17" bestFit="1" customWidth="1"/>
    <col min="3354" max="3354" width="12" style="17" customWidth="1"/>
    <col min="3355" max="3355" width="6.21875" style="17" customWidth="1"/>
    <col min="3356" max="3356" width="4.21875" style="17" bestFit="1" customWidth="1"/>
    <col min="3357" max="3357" width="5.77734375" style="17" customWidth="1"/>
    <col min="3358" max="3358" width="8.77734375" style="17" customWidth="1"/>
    <col min="3359" max="3359" width="7" style="17" customWidth="1"/>
    <col min="3360" max="3360" width="9" style="17" customWidth="1"/>
    <col min="3361" max="3361" width="7.33203125" style="17" bestFit="1" customWidth="1"/>
    <col min="3362" max="3362" width="10.109375" style="17" customWidth="1"/>
    <col min="3363" max="3363" width="9.5546875" style="17" bestFit="1" customWidth="1"/>
    <col min="3364" max="3364" width="11.109375" style="17" bestFit="1" customWidth="1"/>
    <col min="3365" max="3365" width="7.21875" style="17" bestFit="1" customWidth="1"/>
    <col min="3366" max="3366" width="6.5546875" style="17" customWidth="1"/>
    <col min="3367" max="3367" width="4.21875" style="17" bestFit="1" customWidth="1"/>
    <col min="3368" max="3368" width="12.5546875" style="17" customWidth="1"/>
    <col min="3369" max="3369" width="6.5546875" style="17" customWidth="1"/>
    <col min="3370" max="3370" width="4.44140625" style="17" bestFit="1" customWidth="1"/>
    <col min="3371" max="3371" width="5.6640625" style="17" customWidth="1"/>
    <col min="3372" max="3372" width="9.21875" style="17" customWidth="1"/>
    <col min="3373" max="3373" width="6" style="17" customWidth="1"/>
    <col min="3374" max="3374" width="8.6640625" style="17" customWidth="1"/>
    <col min="3375" max="3584" width="7.109375" style="17"/>
    <col min="3585" max="3585" width="35.109375" style="17" customWidth="1"/>
    <col min="3586" max="3586" width="8.109375" style="17" bestFit="1" customWidth="1"/>
    <col min="3587" max="3587" width="9.6640625" style="17" customWidth="1"/>
    <col min="3588" max="3588" width="10.33203125" style="17" customWidth="1"/>
    <col min="3589" max="3589" width="7.33203125" style="17" bestFit="1" customWidth="1"/>
    <col min="3590" max="3590" width="10.77734375" style="17" customWidth="1"/>
    <col min="3591" max="3591" width="8.77734375" style="17" customWidth="1"/>
    <col min="3592" max="3592" width="9.77734375" style="17" customWidth="1"/>
    <col min="3593" max="3593" width="7.21875" style="17" bestFit="1" customWidth="1"/>
    <col min="3594" max="3594" width="6.21875" style="17" customWidth="1"/>
    <col min="3595" max="3595" width="4" style="17" customWidth="1"/>
    <col min="3596" max="3596" width="12.33203125" style="17" customWidth="1"/>
    <col min="3597" max="3597" width="6.33203125" style="17" customWidth="1"/>
    <col min="3598" max="3598" width="4.21875" style="17" bestFit="1" customWidth="1"/>
    <col min="3599" max="3599" width="5.77734375" style="17" customWidth="1"/>
    <col min="3600" max="3600" width="9.21875" style="17" customWidth="1"/>
    <col min="3601" max="3601" width="6.109375" style="17" customWidth="1"/>
    <col min="3602" max="3602" width="9.21875" style="17" customWidth="1"/>
    <col min="3603" max="3603" width="7.33203125" style="17" bestFit="1" customWidth="1"/>
    <col min="3604" max="3604" width="9.88671875" style="17" customWidth="1"/>
    <col min="3605" max="3605" width="9.5546875" style="17" bestFit="1" customWidth="1"/>
    <col min="3606" max="3606" width="11.21875" style="17" customWidth="1"/>
    <col min="3607" max="3607" width="7.21875" style="17" bestFit="1" customWidth="1"/>
    <col min="3608" max="3608" width="6.88671875" style="17" customWidth="1"/>
    <col min="3609" max="3609" width="4.21875" style="17" bestFit="1" customWidth="1"/>
    <col min="3610" max="3610" width="12" style="17" customWidth="1"/>
    <col min="3611" max="3611" width="6.21875" style="17" customWidth="1"/>
    <col min="3612" max="3612" width="4.21875" style="17" bestFit="1" customWidth="1"/>
    <col min="3613" max="3613" width="5.77734375" style="17" customWidth="1"/>
    <col min="3614" max="3614" width="8.77734375" style="17" customWidth="1"/>
    <col min="3615" max="3615" width="7" style="17" customWidth="1"/>
    <col min="3616" max="3616" width="9" style="17" customWidth="1"/>
    <col min="3617" max="3617" width="7.33203125" style="17" bestFit="1" customWidth="1"/>
    <col min="3618" max="3618" width="10.109375" style="17" customWidth="1"/>
    <col min="3619" max="3619" width="9.5546875" style="17" bestFit="1" customWidth="1"/>
    <col min="3620" max="3620" width="11.109375" style="17" bestFit="1" customWidth="1"/>
    <col min="3621" max="3621" width="7.21875" style="17" bestFit="1" customWidth="1"/>
    <col min="3622" max="3622" width="6.5546875" style="17" customWidth="1"/>
    <col min="3623" max="3623" width="4.21875" style="17" bestFit="1" customWidth="1"/>
    <col min="3624" max="3624" width="12.5546875" style="17" customWidth="1"/>
    <col min="3625" max="3625" width="6.5546875" style="17" customWidth="1"/>
    <col min="3626" max="3626" width="4.44140625" style="17" bestFit="1" customWidth="1"/>
    <col min="3627" max="3627" width="5.6640625" style="17" customWidth="1"/>
    <col min="3628" max="3628" width="9.21875" style="17" customWidth="1"/>
    <col min="3629" max="3629" width="6" style="17" customWidth="1"/>
    <col min="3630" max="3630" width="8.6640625" style="17" customWidth="1"/>
    <col min="3631" max="3840" width="7.109375" style="17"/>
    <col min="3841" max="3841" width="35.109375" style="17" customWidth="1"/>
    <col min="3842" max="3842" width="8.109375" style="17" bestFit="1" customWidth="1"/>
    <col min="3843" max="3843" width="9.6640625" style="17" customWidth="1"/>
    <col min="3844" max="3844" width="10.33203125" style="17" customWidth="1"/>
    <col min="3845" max="3845" width="7.33203125" style="17" bestFit="1" customWidth="1"/>
    <col min="3846" max="3846" width="10.77734375" style="17" customWidth="1"/>
    <col min="3847" max="3847" width="8.77734375" style="17" customWidth="1"/>
    <col min="3848" max="3848" width="9.77734375" style="17" customWidth="1"/>
    <col min="3849" max="3849" width="7.21875" style="17" bestFit="1" customWidth="1"/>
    <col min="3850" max="3850" width="6.21875" style="17" customWidth="1"/>
    <col min="3851" max="3851" width="4" style="17" customWidth="1"/>
    <col min="3852" max="3852" width="12.33203125" style="17" customWidth="1"/>
    <col min="3853" max="3853" width="6.33203125" style="17" customWidth="1"/>
    <col min="3854" max="3854" width="4.21875" style="17" bestFit="1" customWidth="1"/>
    <col min="3855" max="3855" width="5.77734375" style="17" customWidth="1"/>
    <col min="3856" max="3856" width="9.21875" style="17" customWidth="1"/>
    <col min="3857" max="3857" width="6.109375" style="17" customWidth="1"/>
    <col min="3858" max="3858" width="9.21875" style="17" customWidth="1"/>
    <col min="3859" max="3859" width="7.33203125" style="17" bestFit="1" customWidth="1"/>
    <col min="3860" max="3860" width="9.88671875" style="17" customWidth="1"/>
    <col min="3861" max="3861" width="9.5546875" style="17" bestFit="1" customWidth="1"/>
    <col min="3862" max="3862" width="11.21875" style="17" customWidth="1"/>
    <col min="3863" max="3863" width="7.21875" style="17" bestFit="1" customWidth="1"/>
    <col min="3864" max="3864" width="6.88671875" style="17" customWidth="1"/>
    <col min="3865" max="3865" width="4.21875" style="17" bestFit="1" customWidth="1"/>
    <col min="3866" max="3866" width="12" style="17" customWidth="1"/>
    <col min="3867" max="3867" width="6.21875" style="17" customWidth="1"/>
    <col min="3868" max="3868" width="4.21875" style="17" bestFit="1" customWidth="1"/>
    <col min="3869" max="3869" width="5.77734375" style="17" customWidth="1"/>
    <col min="3870" max="3870" width="8.77734375" style="17" customWidth="1"/>
    <col min="3871" max="3871" width="7" style="17" customWidth="1"/>
    <col min="3872" max="3872" width="9" style="17" customWidth="1"/>
    <col min="3873" max="3873" width="7.33203125" style="17" bestFit="1" customWidth="1"/>
    <col min="3874" max="3874" width="10.109375" style="17" customWidth="1"/>
    <col min="3875" max="3875" width="9.5546875" style="17" bestFit="1" customWidth="1"/>
    <col min="3876" max="3876" width="11.109375" style="17" bestFit="1" customWidth="1"/>
    <col min="3877" max="3877" width="7.21875" style="17" bestFit="1" customWidth="1"/>
    <col min="3878" max="3878" width="6.5546875" style="17" customWidth="1"/>
    <col min="3879" max="3879" width="4.21875" style="17" bestFit="1" customWidth="1"/>
    <col min="3880" max="3880" width="12.5546875" style="17" customWidth="1"/>
    <col min="3881" max="3881" width="6.5546875" style="17" customWidth="1"/>
    <col min="3882" max="3882" width="4.44140625" style="17" bestFit="1" customWidth="1"/>
    <col min="3883" max="3883" width="5.6640625" style="17" customWidth="1"/>
    <col min="3884" max="3884" width="9.21875" style="17" customWidth="1"/>
    <col min="3885" max="3885" width="6" style="17" customWidth="1"/>
    <col min="3886" max="3886" width="8.6640625" style="17" customWidth="1"/>
    <col min="3887" max="4096" width="7.109375" style="17"/>
    <col min="4097" max="4097" width="35.109375" style="17" customWidth="1"/>
    <col min="4098" max="4098" width="8.109375" style="17" bestFit="1" customWidth="1"/>
    <col min="4099" max="4099" width="9.6640625" style="17" customWidth="1"/>
    <col min="4100" max="4100" width="10.33203125" style="17" customWidth="1"/>
    <col min="4101" max="4101" width="7.33203125" style="17" bestFit="1" customWidth="1"/>
    <col min="4102" max="4102" width="10.77734375" style="17" customWidth="1"/>
    <col min="4103" max="4103" width="8.77734375" style="17" customWidth="1"/>
    <col min="4104" max="4104" width="9.77734375" style="17" customWidth="1"/>
    <col min="4105" max="4105" width="7.21875" style="17" bestFit="1" customWidth="1"/>
    <col min="4106" max="4106" width="6.21875" style="17" customWidth="1"/>
    <col min="4107" max="4107" width="4" style="17" customWidth="1"/>
    <col min="4108" max="4108" width="12.33203125" style="17" customWidth="1"/>
    <col min="4109" max="4109" width="6.33203125" style="17" customWidth="1"/>
    <col min="4110" max="4110" width="4.21875" style="17" bestFit="1" customWidth="1"/>
    <col min="4111" max="4111" width="5.77734375" style="17" customWidth="1"/>
    <col min="4112" max="4112" width="9.21875" style="17" customWidth="1"/>
    <col min="4113" max="4113" width="6.109375" style="17" customWidth="1"/>
    <col min="4114" max="4114" width="9.21875" style="17" customWidth="1"/>
    <col min="4115" max="4115" width="7.33203125" style="17" bestFit="1" customWidth="1"/>
    <col min="4116" max="4116" width="9.88671875" style="17" customWidth="1"/>
    <col min="4117" max="4117" width="9.5546875" style="17" bestFit="1" customWidth="1"/>
    <col min="4118" max="4118" width="11.21875" style="17" customWidth="1"/>
    <col min="4119" max="4119" width="7.21875" style="17" bestFit="1" customWidth="1"/>
    <col min="4120" max="4120" width="6.88671875" style="17" customWidth="1"/>
    <col min="4121" max="4121" width="4.21875" style="17" bestFit="1" customWidth="1"/>
    <col min="4122" max="4122" width="12" style="17" customWidth="1"/>
    <col min="4123" max="4123" width="6.21875" style="17" customWidth="1"/>
    <col min="4124" max="4124" width="4.21875" style="17" bestFit="1" customWidth="1"/>
    <col min="4125" max="4125" width="5.77734375" style="17" customWidth="1"/>
    <col min="4126" max="4126" width="8.77734375" style="17" customWidth="1"/>
    <col min="4127" max="4127" width="7" style="17" customWidth="1"/>
    <col min="4128" max="4128" width="9" style="17" customWidth="1"/>
    <col min="4129" max="4129" width="7.33203125" style="17" bestFit="1" customWidth="1"/>
    <col min="4130" max="4130" width="10.109375" style="17" customWidth="1"/>
    <col min="4131" max="4131" width="9.5546875" style="17" bestFit="1" customWidth="1"/>
    <col min="4132" max="4132" width="11.109375" style="17" bestFit="1" customWidth="1"/>
    <col min="4133" max="4133" width="7.21875" style="17" bestFit="1" customWidth="1"/>
    <col min="4134" max="4134" width="6.5546875" style="17" customWidth="1"/>
    <col min="4135" max="4135" width="4.21875" style="17" bestFit="1" customWidth="1"/>
    <col min="4136" max="4136" width="12.5546875" style="17" customWidth="1"/>
    <col min="4137" max="4137" width="6.5546875" style="17" customWidth="1"/>
    <col min="4138" max="4138" width="4.44140625" style="17" bestFit="1" customWidth="1"/>
    <col min="4139" max="4139" width="5.6640625" style="17" customWidth="1"/>
    <col min="4140" max="4140" width="9.21875" style="17" customWidth="1"/>
    <col min="4141" max="4141" width="6" style="17" customWidth="1"/>
    <col min="4142" max="4142" width="8.6640625" style="17" customWidth="1"/>
    <col min="4143" max="4352" width="7.109375" style="17"/>
    <col min="4353" max="4353" width="35.109375" style="17" customWidth="1"/>
    <col min="4354" max="4354" width="8.109375" style="17" bestFit="1" customWidth="1"/>
    <col min="4355" max="4355" width="9.6640625" style="17" customWidth="1"/>
    <col min="4356" max="4356" width="10.33203125" style="17" customWidth="1"/>
    <col min="4357" max="4357" width="7.33203125" style="17" bestFit="1" customWidth="1"/>
    <col min="4358" max="4358" width="10.77734375" style="17" customWidth="1"/>
    <col min="4359" max="4359" width="8.77734375" style="17" customWidth="1"/>
    <col min="4360" max="4360" width="9.77734375" style="17" customWidth="1"/>
    <col min="4361" max="4361" width="7.21875" style="17" bestFit="1" customWidth="1"/>
    <col min="4362" max="4362" width="6.21875" style="17" customWidth="1"/>
    <col min="4363" max="4363" width="4" style="17" customWidth="1"/>
    <col min="4364" max="4364" width="12.33203125" style="17" customWidth="1"/>
    <col min="4365" max="4365" width="6.33203125" style="17" customWidth="1"/>
    <col min="4366" max="4366" width="4.21875" style="17" bestFit="1" customWidth="1"/>
    <col min="4367" max="4367" width="5.77734375" style="17" customWidth="1"/>
    <col min="4368" max="4368" width="9.21875" style="17" customWidth="1"/>
    <col min="4369" max="4369" width="6.109375" style="17" customWidth="1"/>
    <col min="4370" max="4370" width="9.21875" style="17" customWidth="1"/>
    <col min="4371" max="4371" width="7.33203125" style="17" bestFit="1" customWidth="1"/>
    <col min="4372" max="4372" width="9.88671875" style="17" customWidth="1"/>
    <col min="4373" max="4373" width="9.5546875" style="17" bestFit="1" customWidth="1"/>
    <col min="4374" max="4374" width="11.21875" style="17" customWidth="1"/>
    <col min="4375" max="4375" width="7.21875" style="17" bestFit="1" customWidth="1"/>
    <col min="4376" max="4376" width="6.88671875" style="17" customWidth="1"/>
    <col min="4377" max="4377" width="4.21875" style="17" bestFit="1" customWidth="1"/>
    <col min="4378" max="4378" width="12" style="17" customWidth="1"/>
    <col min="4379" max="4379" width="6.21875" style="17" customWidth="1"/>
    <col min="4380" max="4380" width="4.21875" style="17" bestFit="1" customWidth="1"/>
    <col min="4381" max="4381" width="5.77734375" style="17" customWidth="1"/>
    <col min="4382" max="4382" width="8.77734375" style="17" customWidth="1"/>
    <col min="4383" max="4383" width="7" style="17" customWidth="1"/>
    <col min="4384" max="4384" width="9" style="17" customWidth="1"/>
    <col min="4385" max="4385" width="7.33203125" style="17" bestFit="1" customWidth="1"/>
    <col min="4386" max="4386" width="10.109375" style="17" customWidth="1"/>
    <col min="4387" max="4387" width="9.5546875" style="17" bestFit="1" customWidth="1"/>
    <col min="4388" max="4388" width="11.109375" style="17" bestFit="1" customWidth="1"/>
    <col min="4389" max="4389" width="7.21875" style="17" bestFit="1" customWidth="1"/>
    <col min="4390" max="4390" width="6.5546875" style="17" customWidth="1"/>
    <col min="4391" max="4391" width="4.21875" style="17" bestFit="1" customWidth="1"/>
    <col min="4392" max="4392" width="12.5546875" style="17" customWidth="1"/>
    <col min="4393" max="4393" width="6.5546875" style="17" customWidth="1"/>
    <col min="4394" max="4394" width="4.44140625" style="17" bestFit="1" customWidth="1"/>
    <col min="4395" max="4395" width="5.6640625" style="17" customWidth="1"/>
    <col min="4396" max="4396" width="9.21875" style="17" customWidth="1"/>
    <col min="4397" max="4397" width="6" style="17" customWidth="1"/>
    <col min="4398" max="4398" width="8.6640625" style="17" customWidth="1"/>
    <col min="4399" max="4608" width="7.109375" style="17"/>
    <col min="4609" max="4609" width="35.109375" style="17" customWidth="1"/>
    <col min="4610" max="4610" width="8.109375" style="17" bestFit="1" customWidth="1"/>
    <col min="4611" max="4611" width="9.6640625" style="17" customWidth="1"/>
    <col min="4612" max="4612" width="10.33203125" style="17" customWidth="1"/>
    <col min="4613" max="4613" width="7.33203125" style="17" bestFit="1" customWidth="1"/>
    <col min="4614" max="4614" width="10.77734375" style="17" customWidth="1"/>
    <col min="4615" max="4615" width="8.77734375" style="17" customWidth="1"/>
    <col min="4616" max="4616" width="9.77734375" style="17" customWidth="1"/>
    <col min="4617" max="4617" width="7.21875" style="17" bestFit="1" customWidth="1"/>
    <col min="4618" max="4618" width="6.21875" style="17" customWidth="1"/>
    <col min="4619" max="4619" width="4" style="17" customWidth="1"/>
    <col min="4620" max="4620" width="12.33203125" style="17" customWidth="1"/>
    <col min="4621" max="4621" width="6.33203125" style="17" customWidth="1"/>
    <col min="4622" max="4622" width="4.21875" style="17" bestFit="1" customWidth="1"/>
    <col min="4623" max="4623" width="5.77734375" style="17" customWidth="1"/>
    <col min="4624" max="4624" width="9.21875" style="17" customWidth="1"/>
    <col min="4625" max="4625" width="6.109375" style="17" customWidth="1"/>
    <col min="4626" max="4626" width="9.21875" style="17" customWidth="1"/>
    <col min="4627" max="4627" width="7.33203125" style="17" bestFit="1" customWidth="1"/>
    <col min="4628" max="4628" width="9.88671875" style="17" customWidth="1"/>
    <col min="4629" max="4629" width="9.5546875" style="17" bestFit="1" customWidth="1"/>
    <col min="4630" max="4630" width="11.21875" style="17" customWidth="1"/>
    <col min="4631" max="4631" width="7.21875" style="17" bestFit="1" customWidth="1"/>
    <col min="4632" max="4632" width="6.88671875" style="17" customWidth="1"/>
    <col min="4633" max="4633" width="4.21875" style="17" bestFit="1" customWidth="1"/>
    <col min="4634" max="4634" width="12" style="17" customWidth="1"/>
    <col min="4635" max="4635" width="6.21875" style="17" customWidth="1"/>
    <col min="4636" max="4636" width="4.21875" style="17" bestFit="1" customWidth="1"/>
    <col min="4637" max="4637" width="5.77734375" style="17" customWidth="1"/>
    <col min="4638" max="4638" width="8.77734375" style="17" customWidth="1"/>
    <col min="4639" max="4639" width="7" style="17" customWidth="1"/>
    <col min="4640" max="4640" width="9" style="17" customWidth="1"/>
    <col min="4641" max="4641" width="7.33203125" style="17" bestFit="1" customWidth="1"/>
    <col min="4642" max="4642" width="10.109375" style="17" customWidth="1"/>
    <col min="4643" max="4643" width="9.5546875" style="17" bestFit="1" customWidth="1"/>
    <col min="4644" max="4644" width="11.109375" style="17" bestFit="1" customWidth="1"/>
    <col min="4645" max="4645" width="7.21875" style="17" bestFit="1" customWidth="1"/>
    <col min="4646" max="4646" width="6.5546875" style="17" customWidth="1"/>
    <col min="4647" max="4647" width="4.21875" style="17" bestFit="1" customWidth="1"/>
    <col min="4648" max="4648" width="12.5546875" style="17" customWidth="1"/>
    <col min="4649" max="4649" width="6.5546875" style="17" customWidth="1"/>
    <col min="4650" max="4650" width="4.44140625" style="17" bestFit="1" customWidth="1"/>
    <col min="4651" max="4651" width="5.6640625" style="17" customWidth="1"/>
    <col min="4652" max="4652" width="9.21875" style="17" customWidth="1"/>
    <col min="4653" max="4653" width="6" style="17" customWidth="1"/>
    <col min="4654" max="4654" width="8.6640625" style="17" customWidth="1"/>
    <col min="4655" max="4864" width="7.109375" style="17"/>
    <col min="4865" max="4865" width="35.109375" style="17" customWidth="1"/>
    <col min="4866" max="4866" width="8.109375" style="17" bestFit="1" customWidth="1"/>
    <col min="4867" max="4867" width="9.6640625" style="17" customWidth="1"/>
    <col min="4868" max="4868" width="10.33203125" style="17" customWidth="1"/>
    <col min="4869" max="4869" width="7.33203125" style="17" bestFit="1" customWidth="1"/>
    <col min="4870" max="4870" width="10.77734375" style="17" customWidth="1"/>
    <col min="4871" max="4871" width="8.77734375" style="17" customWidth="1"/>
    <col min="4872" max="4872" width="9.77734375" style="17" customWidth="1"/>
    <col min="4873" max="4873" width="7.21875" style="17" bestFit="1" customWidth="1"/>
    <col min="4874" max="4874" width="6.21875" style="17" customWidth="1"/>
    <col min="4875" max="4875" width="4" style="17" customWidth="1"/>
    <col min="4876" max="4876" width="12.33203125" style="17" customWidth="1"/>
    <col min="4877" max="4877" width="6.33203125" style="17" customWidth="1"/>
    <col min="4878" max="4878" width="4.21875" style="17" bestFit="1" customWidth="1"/>
    <col min="4879" max="4879" width="5.77734375" style="17" customWidth="1"/>
    <col min="4880" max="4880" width="9.21875" style="17" customWidth="1"/>
    <col min="4881" max="4881" width="6.109375" style="17" customWidth="1"/>
    <col min="4882" max="4882" width="9.21875" style="17" customWidth="1"/>
    <col min="4883" max="4883" width="7.33203125" style="17" bestFit="1" customWidth="1"/>
    <col min="4884" max="4884" width="9.88671875" style="17" customWidth="1"/>
    <col min="4885" max="4885" width="9.5546875" style="17" bestFit="1" customWidth="1"/>
    <col min="4886" max="4886" width="11.21875" style="17" customWidth="1"/>
    <col min="4887" max="4887" width="7.21875" style="17" bestFit="1" customWidth="1"/>
    <col min="4888" max="4888" width="6.88671875" style="17" customWidth="1"/>
    <col min="4889" max="4889" width="4.21875" style="17" bestFit="1" customWidth="1"/>
    <col min="4890" max="4890" width="12" style="17" customWidth="1"/>
    <col min="4891" max="4891" width="6.21875" style="17" customWidth="1"/>
    <col min="4892" max="4892" width="4.21875" style="17" bestFit="1" customWidth="1"/>
    <col min="4893" max="4893" width="5.77734375" style="17" customWidth="1"/>
    <col min="4894" max="4894" width="8.77734375" style="17" customWidth="1"/>
    <col min="4895" max="4895" width="7" style="17" customWidth="1"/>
    <col min="4896" max="4896" width="9" style="17" customWidth="1"/>
    <col min="4897" max="4897" width="7.33203125" style="17" bestFit="1" customWidth="1"/>
    <col min="4898" max="4898" width="10.109375" style="17" customWidth="1"/>
    <col min="4899" max="4899" width="9.5546875" style="17" bestFit="1" customWidth="1"/>
    <col min="4900" max="4900" width="11.109375" style="17" bestFit="1" customWidth="1"/>
    <col min="4901" max="4901" width="7.21875" style="17" bestFit="1" customWidth="1"/>
    <col min="4902" max="4902" width="6.5546875" style="17" customWidth="1"/>
    <col min="4903" max="4903" width="4.21875" style="17" bestFit="1" customWidth="1"/>
    <col min="4904" max="4904" width="12.5546875" style="17" customWidth="1"/>
    <col min="4905" max="4905" width="6.5546875" style="17" customWidth="1"/>
    <col min="4906" max="4906" width="4.44140625" style="17" bestFit="1" customWidth="1"/>
    <col min="4907" max="4907" width="5.6640625" style="17" customWidth="1"/>
    <col min="4908" max="4908" width="9.21875" style="17" customWidth="1"/>
    <col min="4909" max="4909" width="6" style="17" customWidth="1"/>
    <col min="4910" max="4910" width="8.6640625" style="17" customWidth="1"/>
    <col min="4911" max="5120" width="7.109375" style="17"/>
    <col min="5121" max="5121" width="35.109375" style="17" customWidth="1"/>
    <col min="5122" max="5122" width="8.109375" style="17" bestFit="1" customWidth="1"/>
    <col min="5123" max="5123" width="9.6640625" style="17" customWidth="1"/>
    <col min="5124" max="5124" width="10.33203125" style="17" customWidth="1"/>
    <col min="5125" max="5125" width="7.33203125" style="17" bestFit="1" customWidth="1"/>
    <col min="5126" max="5126" width="10.77734375" style="17" customWidth="1"/>
    <col min="5127" max="5127" width="8.77734375" style="17" customWidth="1"/>
    <col min="5128" max="5128" width="9.77734375" style="17" customWidth="1"/>
    <col min="5129" max="5129" width="7.21875" style="17" bestFit="1" customWidth="1"/>
    <col min="5130" max="5130" width="6.21875" style="17" customWidth="1"/>
    <col min="5131" max="5131" width="4" style="17" customWidth="1"/>
    <col min="5132" max="5132" width="12.33203125" style="17" customWidth="1"/>
    <col min="5133" max="5133" width="6.33203125" style="17" customWidth="1"/>
    <col min="5134" max="5134" width="4.21875" style="17" bestFit="1" customWidth="1"/>
    <col min="5135" max="5135" width="5.77734375" style="17" customWidth="1"/>
    <col min="5136" max="5136" width="9.21875" style="17" customWidth="1"/>
    <col min="5137" max="5137" width="6.109375" style="17" customWidth="1"/>
    <col min="5138" max="5138" width="9.21875" style="17" customWidth="1"/>
    <col min="5139" max="5139" width="7.33203125" style="17" bestFit="1" customWidth="1"/>
    <col min="5140" max="5140" width="9.88671875" style="17" customWidth="1"/>
    <col min="5141" max="5141" width="9.5546875" style="17" bestFit="1" customWidth="1"/>
    <col min="5142" max="5142" width="11.21875" style="17" customWidth="1"/>
    <col min="5143" max="5143" width="7.21875" style="17" bestFit="1" customWidth="1"/>
    <col min="5144" max="5144" width="6.88671875" style="17" customWidth="1"/>
    <col min="5145" max="5145" width="4.21875" style="17" bestFit="1" customWidth="1"/>
    <col min="5146" max="5146" width="12" style="17" customWidth="1"/>
    <col min="5147" max="5147" width="6.21875" style="17" customWidth="1"/>
    <col min="5148" max="5148" width="4.21875" style="17" bestFit="1" customWidth="1"/>
    <col min="5149" max="5149" width="5.77734375" style="17" customWidth="1"/>
    <col min="5150" max="5150" width="8.77734375" style="17" customWidth="1"/>
    <col min="5151" max="5151" width="7" style="17" customWidth="1"/>
    <col min="5152" max="5152" width="9" style="17" customWidth="1"/>
    <col min="5153" max="5153" width="7.33203125" style="17" bestFit="1" customWidth="1"/>
    <col min="5154" max="5154" width="10.109375" style="17" customWidth="1"/>
    <col min="5155" max="5155" width="9.5546875" style="17" bestFit="1" customWidth="1"/>
    <col min="5156" max="5156" width="11.109375" style="17" bestFit="1" customWidth="1"/>
    <col min="5157" max="5157" width="7.21875" style="17" bestFit="1" customWidth="1"/>
    <col min="5158" max="5158" width="6.5546875" style="17" customWidth="1"/>
    <col min="5159" max="5159" width="4.21875" style="17" bestFit="1" customWidth="1"/>
    <col min="5160" max="5160" width="12.5546875" style="17" customWidth="1"/>
    <col min="5161" max="5161" width="6.5546875" style="17" customWidth="1"/>
    <col min="5162" max="5162" width="4.44140625" style="17" bestFit="1" customWidth="1"/>
    <col min="5163" max="5163" width="5.6640625" style="17" customWidth="1"/>
    <col min="5164" max="5164" width="9.21875" style="17" customWidth="1"/>
    <col min="5165" max="5165" width="6" style="17" customWidth="1"/>
    <col min="5166" max="5166" width="8.6640625" style="17" customWidth="1"/>
    <col min="5167" max="5376" width="7.109375" style="17"/>
    <col min="5377" max="5377" width="35.109375" style="17" customWidth="1"/>
    <col min="5378" max="5378" width="8.109375" style="17" bestFit="1" customWidth="1"/>
    <col min="5379" max="5379" width="9.6640625" style="17" customWidth="1"/>
    <col min="5380" max="5380" width="10.33203125" style="17" customWidth="1"/>
    <col min="5381" max="5381" width="7.33203125" style="17" bestFit="1" customWidth="1"/>
    <col min="5382" max="5382" width="10.77734375" style="17" customWidth="1"/>
    <col min="5383" max="5383" width="8.77734375" style="17" customWidth="1"/>
    <col min="5384" max="5384" width="9.77734375" style="17" customWidth="1"/>
    <col min="5385" max="5385" width="7.21875" style="17" bestFit="1" customWidth="1"/>
    <col min="5386" max="5386" width="6.21875" style="17" customWidth="1"/>
    <col min="5387" max="5387" width="4" style="17" customWidth="1"/>
    <col min="5388" max="5388" width="12.33203125" style="17" customWidth="1"/>
    <col min="5389" max="5389" width="6.33203125" style="17" customWidth="1"/>
    <col min="5390" max="5390" width="4.21875" style="17" bestFit="1" customWidth="1"/>
    <col min="5391" max="5391" width="5.77734375" style="17" customWidth="1"/>
    <col min="5392" max="5392" width="9.21875" style="17" customWidth="1"/>
    <col min="5393" max="5393" width="6.109375" style="17" customWidth="1"/>
    <col min="5394" max="5394" width="9.21875" style="17" customWidth="1"/>
    <col min="5395" max="5395" width="7.33203125" style="17" bestFit="1" customWidth="1"/>
    <col min="5396" max="5396" width="9.88671875" style="17" customWidth="1"/>
    <col min="5397" max="5397" width="9.5546875" style="17" bestFit="1" customWidth="1"/>
    <col min="5398" max="5398" width="11.21875" style="17" customWidth="1"/>
    <col min="5399" max="5399" width="7.21875" style="17" bestFit="1" customWidth="1"/>
    <col min="5400" max="5400" width="6.88671875" style="17" customWidth="1"/>
    <col min="5401" max="5401" width="4.21875" style="17" bestFit="1" customWidth="1"/>
    <col min="5402" max="5402" width="12" style="17" customWidth="1"/>
    <col min="5403" max="5403" width="6.21875" style="17" customWidth="1"/>
    <col min="5404" max="5404" width="4.21875" style="17" bestFit="1" customWidth="1"/>
    <col min="5405" max="5405" width="5.77734375" style="17" customWidth="1"/>
    <col min="5406" max="5406" width="8.77734375" style="17" customWidth="1"/>
    <col min="5407" max="5407" width="7" style="17" customWidth="1"/>
    <col min="5408" max="5408" width="9" style="17" customWidth="1"/>
    <col min="5409" max="5409" width="7.33203125" style="17" bestFit="1" customWidth="1"/>
    <col min="5410" max="5410" width="10.109375" style="17" customWidth="1"/>
    <col min="5411" max="5411" width="9.5546875" style="17" bestFit="1" customWidth="1"/>
    <col min="5412" max="5412" width="11.109375" style="17" bestFit="1" customWidth="1"/>
    <col min="5413" max="5413" width="7.21875" style="17" bestFit="1" customWidth="1"/>
    <col min="5414" max="5414" width="6.5546875" style="17" customWidth="1"/>
    <col min="5415" max="5415" width="4.21875" style="17" bestFit="1" customWidth="1"/>
    <col min="5416" max="5416" width="12.5546875" style="17" customWidth="1"/>
    <col min="5417" max="5417" width="6.5546875" style="17" customWidth="1"/>
    <col min="5418" max="5418" width="4.44140625" style="17" bestFit="1" customWidth="1"/>
    <col min="5419" max="5419" width="5.6640625" style="17" customWidth="1"/>
    <col min="5420" max="5420" width="9.21875" style="17" customWidth="1"/>
    <col min="5421" max="5421" width="6" style="17" customWidth="1"/>
    <col min="5422" max="5422" width="8.6640625" style="17" customWidth="1"/>
    <col min="5423" max="5632" width="7.109375" style="17"/>
    <col min="5633" max="5633" width="35.109375" style="17" customWidth="1"/>
    <col min="5634" max="5634" width="8.109375" style="17" bestFit="1" customWidth="1"/>
    <col min="5635" max="5635" width="9.6640625" style="17" customWidth="1"/>
    <col min="5636" max="5636" width="10.33203125" style="17" customWidth="1"/>
    <col min="5637" max="5637" width="7.33203125" style="17" bestFit="1" customWidth="1"/>
    <col min="5638" max="5638" width="10.77734375" style="17" customWidth="1"/>
    <col min="5639" max="5639" width="8.77734375" style="17" customWidth="1"/>
    <col min="5640" max="5640" width="9.77734375" style="17" customWidth="1"/>
    <col min="5641" max="5641" width="7.21875" style="17" bestFit="1" customWidth="1"/>
    <col min="5642" max="5642" width="6.21875" style="17" customWidth="1"/>
    <col min="5643" max="5643" width="4" style="17" customWidth="1"/>
    <col min="5644" max="5644" width="12.33203125" style="17" customWidth="1"/>
    <col min="5645" max="5645" width="6.33203125" style="17" customWidth="1"/>
    <col min="5646" max="5646" width="4.21875" style="17" bestFit="1" customWidth="1"/>
    <col min="5647" max="5647" width="5.77734375" style="17" customWidth="1"/>
    <col min="5648" max="5648" width="9.21875" style="17" customWidth="1"/>
    <col min="5649" max="5649" width="6.109375" style="17" customWidth="1"/>
    <col min="5650" max="5650" width="9.21875" style="17" customWidth="1"/>
    <col min="5651" max="5651" width="7.33203125" style="17" bestFit="1" customWidth="1"/>
    <col min="5652" max="5652" width="9.88671875" style="17" customWidth="1"/>
    <col min="5653" max="5653" width="9.5546875" style="17" bestFit="1" customWidth="1"/>
    <col min="5654" max="5654" width="11.21875" style="17" customWidth="1"/>
    <col min="5655" max="5655" width="7.21875" style="17" bestFit="1" customWidth="1"/>
    <col min="5656" max="5656" width="6.88671875" style="17" customWidth="1"/>
    <col min="5657" max="5657" width="4.21875" style="17" bestFit="1" customWidth="1"/>
    <col min="5658" max="5658" width="12" style="17" customWidth="1"/>
    <col min="5659" max="5659" width="6.21875" style="17" customWidth="1"/>
    <col min="5660" max="5660" width="4.21875" style="17" bestFit="1" customWidth="1"/>
    <col min="5661" max="5661" width="5.77734375" style="17" customWidth="1"/>
    <col min="5662" max="5662" width="8.77734375" style="17" customWidth="1"/>
    <col min="5663" max="5663" width="7" style="17" customWidth="1"/>
    <col min="5664" max="5664" width="9" style="17" customWidth="1"/>
    <col min="5665" max="5665" width="7.33203125" style="17" bestFit="1" customWidth="1"/>
    <col min="5666" max="5666" width="10.109375" style="17" customWidth="1"/>
    <col min="5667" max="5667" width="9.5546875" style="17" bestFit="1" customWidth="1"/>
    <col min="5668" max="5668" width="11.109375" style="17" bestFit="1" customWidth="1"/>
    <col min="5669" max="5669" width="7.21875" style="17" bestFit="1" customWidth="1"/>
    <col min="5670" max="5670" width="6.5546875" style="17" customWidth="1"/>
    <col min="5671" max="5671" width="4.21875" style="17" bestFit="1" customWidth="1"/>
    <col min="5672" max="5672" width="12.5546875" style="17" customWidth="1"/>
    <col min="5673" max="5673" width="6.5546875" style="17" customWidth="1"/>
    <col min="5674" max="5674" width="4.44140625" style="17" bestFit="1" customWidth="1"/>
    <col min="5675" max="5675" width="5.6640625" style="17" customWidth="1"/>
    <col min="5676" max="5676" width="9.21875" style="17" customWidth="1"/>
    <col min="5677" max="5677" width="6" style="17" customWidth="1"/>
    <col min="5678" max="5678" width="8.6640625" style="17" customWidth="1"/>
    <col min="5679" max="5888" width="7.109375" style="17"/>
    <col min="5889" max="5889" width="35.109375" style="17" customWidth="1"/>
    <col min="5890" max="5890" width="8.109375" style="17" bestFit="1" customWidth="1"/>
    <col min="5891" max="5891" width="9.6640625" style="17" customWidth="1"/>
    <col min="5892" max="5892" width="10.33203125" style="17" customWidth="1"/>
    <col min="5893" max="5893" width="7.33203125" style="17" bestFit="1" customWidth="1"/>
    <col min="5894" max="5894" width="10.77734375" style="17" customWidth="1"/>
    <col min="5895" max="5895" width="8.77734375" style="17" customWidth="1"/>
    <col min="5896" max="5896" width="9.77734375" style="17" customWidth="1"/>
    <col min="5897" max="5897" width="7.21875" style="17" bestFit="1" customWidth="1"/>
    <col min="5898" max="5898" width="6.21875" style="17" customWidth="1"/>
    <col min="5899" max="5899" width="4" style="17" customWidth="1"/>
    <col min="5900" max="5900" width="12.33203125" style="17" customWidth="1"/>
    <col min="5901" max="5901" width="6.33203125" style="17" customWidth="1"/>
    <col min="5902" max="5902" width="4.21875" style="17" bestFit="1" customWidth="1"/>
    <col min="5903" max="5903" width="5.77734375" style="17" customWidth="1"/>
    <col min="5904" max="5904" width="9.21875" style="17" customWidth="1"/>
    <col min="5905" max="5905" width="6.109375" style="17" customWidth="1"/>
    <col min="5906" max="5906" width="9.21875" style="17" customWidth="1"/>
    <col min="5907" max="5907" width="7.33203125" style="17" bestFit="1" customWidth="1"/>
    <col min="5908" max="5908" width="9.88671875" style="17" customWidth="1"/>
    <col min="5909" max="5909" width="9.5546875" style="17" bestFit="1" customWidth="1"/>
    <col min="5910" max="5910" width="11.21875" style="17" customWidth="1"/>
    <col min="5911" max="5911" width="7.21875" style="17" bestFit="1" customWidth="1"/>
    <col min="5912" max="5912" width="6.88671875" style="17" customWidth="1"/>
    <col min="5913" max="5913" width="4.21875" style="17" bestFit="1" customWidth="1"/>
    <col min="5914" max="5914" width="12" style="17" customWidth="1"/>
    <col min="5915" max="5915" width="6.21875" style="17" customWidth="1"/>
    <col min="5916" max="5916" width="4.21875" style="17" bestFit="1" customWidth="1"/>
    <col min="5917" max="5917" width="5.77734375" style="17" customWidth="1"/>
    <col min="5918" max="5918" width="8.77734375" style="17" customWidth="1"/>
    <col min="5919" max="5919" width="7" style="17" customWidth="1"/>
    <col min="5920" max="5920" width="9" style="17" customWidth="1"/>
    <col min="5921" max="5921" width="7.33203125" style="17" bestFit="1" customWidth="1"/>
    <col min="5922" max="5922" width="10.109375" style="17" customWidth="1"/>
    <col min="5923" max="5923" width="9.5546875" style="17" bestFit="1" customWidth="1"/>
    <col min="5924" max="5924" width="11.109375" style="17" bestFit="1" customWidth="1"/>
    <col min="5925" max="5925" width="7.21875" style="17" bestFit="1" customWidth="1"/>
    <col min="5926" max="5926" width="6.5546875" style="17" customWidth="1"/>
    <col min="5927" max="5927" width="4.21875" style="17" bestFit="1" customWidth="1"/>
    <col min="5928" max="5928" width="12.5546875" style="17" customWidth="1"/>
    <col min="5929" max="5929" width="6.5546875" style="17" customWidth="1"/>
    <col min="5930" max="5930" width="4.44140625" style="17" bestFit="1" customWidth="1"/>
    <col min="5931" max="5931" width="5.6640625" style="17" customWidth="1"/>
    <col min="5932" max="5932" width="9.21875" style="17" customWidth="1"/>
    <col min="5933" max="5933" width="6" style="17" customWidth="1"/>
    <col min="5934" max="5934" width="8.6640625" style="17" customWidth="1"/>
    <col min="5935" max="6144" width="7.109375" style="17"/>
    <col min="6145" max="6145" width="35.109375" style="17" customWidth="1"/>
    <col min="6146" max="6146" width="8.109375" style="17" bestFit="1" customWidth="1"/>
    <col min="6147" max="6147" width="9.6640625" style="17" customWidth="1"/>
    <col min="6148" max="6148" width="10.33203125" style="17" customWidth="1"/>
    <col min="6149" max="6149" width="7.33203125" style="17" bestFit="1" customWidth="1"/>
    <col min="6150" max="6150" width="10.77734375" style="17" customWidth="1"/>
    <col min="6151" max="6151" width="8.77734375" style="17" customWidth="1"/>
    <col min="6152" max="6152" width="9.77734375" style="17" customWidth="1"/>
    <col min="6153" max="6153" width="7.21875" style="17" bestFit="1" customWidth="1"/>
    <col min="6154" max="6154" width="6.21875" style="17" customWidth="1"/>
    <col min="6155" max="6155" width="4" style="17" customWidth="1"/>
    <col min="6156" max="6156" width="12.33203125" style="17" customWidth="1"/>
    <col min="6157" max="6157" width="6.33203125" style="17" customWidth="1"/>
    <col min="6158" max="6158" width="4.21875" style="17" bestFit="1" customWidth="1"/>
    <col min="6159" max="6159" width="5.77734375" style="17" customWidth="1"/>
    <col min="6160" max="6160" width="9.21875" style="17" customWidth="1"/>
    <col min="6161" max="6161" width="6.109375" style="17" customWidth="1"/>
    <col min="6162" max="6162" width="9.21875" style="17" customWidth="1"/>
    <col min="6163" max="6163" width="7.33203125" style="17" bestFit="1" customWidth="1"/>
    <col min="6164" max="6164" width="9.88671875" style="17" customWidth="1"/>
    <col min="6165" max="6165" width="9.5546875" style="17" bestFit="1" customWidth="1"/>
    <col min="6166" max="6166" width="11.21875" style="17" customWidth="1"/>
    <col min="6167" max="6167" width="7.21875" style="17" bestFit="1" customWidth="1"/>
    <col min="6168" max="6168" width="6.88671875" style="17" customWidth="1"/>
    <col min="6169" max="6169" width="4.21875" style="17" bestFit="1" customWidth="1"/>
    <col min="6170" max="6170" width="12" style="17" customWidth="1"/>
    <col min="6171" max="6171" width="6.21875" style="17" customWidth="1"/>
    <col min="6172" max="6172" width="4.21875" style="17" bestFit="1" customWidth="1"/>
    <col min="6173" max="6173" width="5.77734375" style="17" customWidth="1"/>
    <col min="6174" max="6174" width="8.77734375" style="17" customWidth="1"/>
    <col min="6175" max="6175" width="7" style="17" customWidth="1"/>
    <col min="6176" max="6176" width="9" style="17" customWidth="1"/>
    <col min="6177" max="6177" width="7.33203125" style="17" bestFit="1" customWidth="1"/>
    <col min="6178" max="6178" width="10.109375" style="17" customWidth="1"/>
    <col min="6179" max="6179" width="9.5546875" style="17" bestFit="1" customWidth="1"/>
    <col min="6180" max="6180" width="11.109375" style="17" bestFit="1" customWidth="1"/>
    <col min="6181" max="6181" width="7.21875" style="17" bestFit="1" customWidth="1"/>
    <col min="6182" max="6182" width="6.5546875" style="17" customWidth="1"/>
    <col min="6183" max="6183" width="4.21875" style="17" bestFit="1" customWidth="1"/>
    <col min="6184" max="6184" width="12.5546875" style="17" customWidth="1"/>
    <col min="6185" max="6185" width="6.5546875" style="17" customWidth="1"/>
    <col min="6186" max="6186" width="4.44140625" style="17" bestFit="1" customWidth="1"/>
    <col min="6187" max="6187" width="5.6640625" style="17" customWidth="1"/>
    <col min="6188" max="6188" width="9.21875" style="17" customWidth="1"/>
    <col min="6189" max="6189" width="6" style="17" customWidth="1"/>
    <col min="6190" max="6190" width="8.6640625" style="17" customWidth="1"/>
    <col min="6191" max="6400" width="7.109375" style="17"/>
    <col min="6401" max="6401" width="35.109375" style="17" customWidth="1"/>
    <col min="6402" max="6402" width="8.109375" style="17" bestFit="1" customWidth="1"/>
    <col min="6403" max="6403" width="9.6640625" style="17" customWidth="1"/>
    <col min="6404" max="6404" width="10.33203125" style="17" customWidth="1"/>
    <col min="6405" max="6405" width="7.33203125" style="17" bestFit="1" customWidth="1"/>
    <col min="6406" max="6406" width="10.77734375" style="17" customWidth="1"/>
    <col min="6407" max="6407" width="8.77734375" style="17" customWidth="1"/>
    <col min="6408" max="6408" width="9.77734375" style="17" customWidth="1"/>
    <col min="6409" max="6409" width="7.21875" style="17" bestFit="1" customWidth="1"/>
    <col min="6410" max="6410" width="6.21875" style="17" customWidth="1"/>
    <col min="6411" max="6411" width="4" style="17" customWidth="1"/>
    <col min="6412" max="6412" width="12.33203125" style="17" customWidth="1"/>
    <col min="6413" max="6413" width="6.33203125" style="17" customWidth="1"/>
    <col min="6414" max="6414" width="4.21875" style="17" bestFit="1" customWidth="1"/>
    <col min="6415" max="6415" width="5.77734375" style="17" customWidth="1"/>
    <col min="6416" max="6416" width="9.21875" style="17" customWidth="1"/>
    <col min="6417" max="6417" width="6.109375" style="17" customWidth="1"/>
    <col min="6418" max="6418" width="9.21875" style="17" customWidth="1"/>
    <col min="6419" max="6419" width="7.33203125" style="17" bestFit="1" customWidth="1"/>
    <col min="6420" max="6420" width="9.88671875" style="17" customWidth="1"/>
    <col min="6421" max="6421" width="9.5546875" style="17" bestFit="1" customWidth="1"/>
    <col min="6422" max="6422" width="11.21875" style="17" customWidth="1"/>
    <col min="6423" max="6423" width="7.21875" style="17" bestFit="1" customWidth="1"/>
    <col min="6424" max="6424" width="6.88671875" style="17" customWidth="1"/>
    <col min="6425" max="6425" width="4.21875" style="17" bestFit="1" customWidth="1"/>
    <col min="6426" max="6426" width="12" style="17" customWidth="1"/>
    <col min="6427" max="6427" width="6.21875" style="17" customWidth="1"/>
    <col min="6428" max="6428" width="4.21875" style="17" bestFit="1" customWidth="1"/>
    <col min="6429" max="6429" width="5.77734375" style="17" customWidth="1"/>
    <col min="6430" max="6430" width="8.77734375" style="17" customWidth="1"/>
    <col min="6431" max="6431" width="7" style="17" customWidth="1"/>
    <col min="6432" max="6432" width="9" style="17" customWidth="1"/>
    <col min="6433" max="6433" width="7.33203125" style="17" bestFit="1" customWidth="1"/>
    <col min="6434" max="6434" width="10.109375" style="17" customWidth="1"/>
    <col min="6435" max="6435" width="9.5546875" style="17" bestFit="1" customWidth="1"/>
    <col min="6436" max="6436" width="11.109375" style="17" bestFit="1" customWidth="1"/>
    <col min="6437" max="6437" width="7.21875" style="17" bestFit="1" customWidth="1"/>
    <col min="6438" max="6438" width="6.5546875" style="17" customWidth="1"/>
    <col min="6439" max="6439" width="4.21875" style="17" bestFit="1" customWidth="1"/>
    <col min="6440" max="6440" width="12.5546875" style="17" customWidth="1"/>
    <col min="6441" max="6441" width="6.5546875" style="17" customWidth="1"/>
    <col min="6442" max="6442" width="4.44140625" style="17" bestFit="1" customWidth="1"/>
    <col min="6443" max="6443" width="5.6640625" style="17" customWidth="1"/>
    <col min="6444" max="6444" width="9.21875" style="17" customWidth="1"/>
    <col min="6445" max="6445" width="6" style="17" customWidth="1"/>
    <col min="6446" max="6446" width="8.6640625" style="17" customWidth="1"/>
    <col min="6447" max="6656" width="7.109375" style="17"/>
    <col min="6657" max="6657" width="35.109375" style="17" customWidth="1"/>
    <col min="6658" max="6658" width="8.109375" style="17" bestFit="1" customWidth="1"/>
    <col min="6659" max="6659" width="9.6640625" style="17" customWidth="1"/>
    <col min="6660" max="6660" width="10.33203125" style="17" customWidth="1"/>
    <col min="6661" max="6661" width="7.33203125" style="17" bestFit="1" customWidth="1"/>
    <col min="6662" max="6662" width="10.77734375" style="17" customWidth="1"/>
    <col min="6663" max="6663" width="8.77734375" style="17" customWidth="1"/>
    <col min="6664" max="6664" width="9.77734375" style="17" customWidth="1"/>
    <col min="6665" max="6665" width="7.21875" style="17" bestFit="1" customWidth="1"/>
    <col min="6666" max="6666" width="6.21875" style="17" customWidth="1"/>
    <col min="6667" max="6667" width="4" style="17" customWidth="1"/>
    <col min="6668" max="6668" width="12.33203125" style="17" customWidth="1"/>
    <col min="6669" max="6669" width="6.33203125" style="17" customWidth="1"/>
    <col min="6670" max="6670" width="4.21875" style="17" bestFit="1" customWidth="1"/>
    <col min="6671" max="6671" width="5.77734375" style="17" customWidth="1"/>
    <col min="6672" max="6672" width="9.21875" style="17" customWidth="1"/>
    <col min="6673" max="6673" width="6.109375" style="17" customWidth="1"/>
    <col min="6674" max="6674" width="9.21875" style="17" customWidth="1"/>
    <col min="6675" max="6675" width="7.33203125" style="17" bestFit="1" customWidth="1"/>
    <col min="6676" max="6676" width="9.88671875" style="17" customWidth="1"/>
    <col min="6677" max="6677" width="9.5546875" style="17" bestFit="1" customWidth="1"/>
    <col min="6678" max="6678" width="11.21875" style="17" customWidth="1"/>
    <col min="6679" max="6679" width="7.21875" style="17" bestFit="1" customWidth="1"/>
    <col min="6680" max="6680" width="6.88671875" style="17" customWidth="1"/>
    <col min="6681" max="6681" width="4.21875" style="17" bestFit="1" customWidth="1"/>
    <col min="6682" max="6682" width="12" style="17" customWidth="1"/>
    <col min="6683" max="6683" width="6.21875" style="17" customWidth="1"/>
    <col min="6684" max="6684" width="4.21875" style="17" bestFit="1" customWidth="1"/>
    <col min="6685" max="6685" width="5.77734375" style="17" customWidth="1"/>
    <col min="6686" max="6686" width="8.77734375" style="17" customWidth="1"/>
    <col min="6687" max="6687" width="7" style="17" customWidth="1"/>
    <col min="6688" max="6688" width="9" style="17" customWidth="1"/>
    <col min="6689" max="6689" width="7.33203125" style="17" bestFit="1" customWidth="1"/>
    <col min="6690" max="6690" width="10.109375" style="17" customWidth="1"/>
    <col min="6691" max="6691" width="9.5546875" style="17" bestFit="1" customWidth="1"/>
    <col min="6692" max="6692" width="11.109375" style="17" bestFit="1" customWidth="1"/>
    <col min="6693" max="6693" width="7.21875" style="17" bestFit="1" customWidth="1"/>
    <col min="6694" max="6694" width="6.5546875" style="17" customWidth="1"/>
    <col min="6695" max="6695" width="4.21875" style="17" bestFit="1" customWidth="1"/>
    <col min="6696" max="6696" width="12.5546875" style="17" customWidth="1"/>
    <col min="6697" max="6697" width="6.5546875" style="17" customWidth="1"/>
    <col min="6698" max="6698" width="4.44140625" style="17" bestFit="1" customWidth="1"/>
    <col min="6699" max="6699" width="5.6640625" style="17" customWidth="1"/>
    <col min="6700" max="6700" width="9.21875" style="17" customWidth="1"/>
    <col min="6701" max="6701" width="6" style="17" customWidth="1"/>
    <col min="6702" max="6702" width="8.6640625" style="17" customWidth="1"/>
    <col min="6703" max="6912" width="7.109375" style="17"/>
    <col min="6913" max="6913" width="35.109375" style="17" customWidth="1"/>
    <col min="6914" max="6914" width="8.109375" style="17" bestFit="1" customWidth="1"/>
    <col min="6915" max="6915" width="9.6640625" style="17" customWidth="1"/>
    <col min="6916" max="6916" width="10.33203125" style="17" customWidth="1"/>
    <col min="6917" max="6917" width="7.33203125" style="17" bestFit="1" customWidth="1"/>
    <col min="6918" max="6918" width="10.77734375" style="17" customWidth="1"/>
    <col min="6919" max="6919" width="8.77734375" style="17" customWidth="1"/>
    <col min="6920" max="6920" width="9.77734375" style="17" customWidth="1"/>
    <col min="6921" max="6921" width="7.21875" style="17" bestFit="1" customWidth="1"/>
    <col min="6922" max="6922" width="6.21875" style="17" customWidth="1"/>
    <col min="6923" max="6923" width="4" style="17" customWidth="1"/>
    <col min="6924" max="6924" width="12.33203125" style="17" customWidth="1"/>
    <col min="6925" max="6925" width="6.33203125" style="17" customWidth="1"/>
    <col min="6926" max="6926" width="4.21875" style="17" bestFit="1" customWidth="1"/>
    <col min="6927" max="6927" width="5.77734375" style="17" customWidth="1"/>
    <col min="6928" max="6928" width="9.21875" style="17" customWidth="1"/>
    <col min="6929" max="6929" width="6.109375" style="17" customWidth="1"/>
    <col min="6930" max="6930" width="9.21875" style="17" customWidth="1"/>
    <col min="6931" max="6931" width="7.33203125" style="17" bestFit="1" customWidth="1"/>
    <col min="6932" max="6932" width="9.88671875" style="17" customWidth="1"/>
    <col min="6933" max="6933" width="9.5546875" style="17" bestFit="1" customWidth="1"/>
    <col min="6934" max="6934" width="11.21875" style="17" customWidth="1"/>
    <col min="6935" max="6935" width="7.21875" style="17" bestFit="1" customWidth="1"/>
    <col min="6936" max="6936" width="6.88671875" style="17" customWidth="1"/>
    <col min="6937" max="6937" width="4.21875" style="17" bestFit="1" customWidth="1"/>
    <col min="6938" max="6938" width="12" style="17" customWidth="1"/>
    <col min="6939" max="6939" width="6.21875" style="17" customWidth="1"/>
    <col min="6940" max="6940" width="4.21875" style="17" bestFit="1" customWidth="1"/>
    <col min="6941" max="6941" width="5.77734375" style="17" customWidth="1"/>
    <col min="6942" max="6942" width="8.77734375" style="17" customWidth="1"/>
    <col min="6943" max="6943" width="7" style="17" customWidth="1"/>
    <col min="6944" max="6944" width="9" style="17" customWidth="1"/>
    <col min="6945" max="6945" width="7.33203125" style="17" bestFit="1" customWidth="1"/>
    <col min="6946" max="6946" width="10.109375" style="17" customWidth="1"/>
    <col min="6947" max="6947" width="9.5546875" style="17" bestFit="1" customWidth="1"/>
    <col min="6948" max="6948" width="11.109375" style="17" bestFit="1" customWidth="1"/>
    <col min="6949" max="6949" width="7.21875" style="17" bestFit="1" customWidth="1"/>
    <col min="6950" max="6950" width="6.5546875" style="17" customWidth="1"/>
    <col min="6951" max="6951" width="4.21875" style="17" bestFit="1" customWidth="1"/>
    <col min="6952" max="6952" width="12.5546875" style="17" customWidth="1"/>
    <col min="6953" max="6953" width="6.5546875" style="17" customWidth="1"/>
    <col min="6954" max="6954" width="4.44140625" style="17" bestFit="1" customWidth="1"/>
    <col min="6955" max="6955" width="5.6640625" style="17" customWidth="1"/>
    <col min="6956" max="6956" width="9.21875" style="17" customWidth="1"/>
    <col min="6957" max="6957" width="6" style="17" customWidth="1"/>
    <col min="6958" max="6958" width="8.6640625" style="17" customWidth="1"/>
    <col min="6959" max="7168" width="7.109375" style="17"/>
    <col min="7169" max="7169" width="35.109375" style="17" customWidth="1"/>
    <col min="7170" max="7170" width="8.109375" style="17" bestFit="1" customWidth="1"/>
    <col min="7171" max="7171" width="9.6640625" style="17" customWidth="1"/>
    <col min="7172" max="7172" width="10.33203125" style="17" customWidth="1"/>
    <col min="7173" max="7173" width="7.33203125" style="17" bestFit="1" customWidth="1"/>
    <col min="7174" max="7174" width="10.77734375" style="17" customWidth="1"/>
    <col min="7175" max="7175" width="8.77734375" style="17" customWidth="1"/>
    <col min="7176" max="7176" width="9.77734375" style="17" customWidth="1"/>
    <col min="7177" max="7177" width="7.21875" style="17" bestFit="1" customWidth="1"/>
    <col min="7178" max="7178" width="6.21875" style="17" customWidth="1"/>
    <col min="7179" max="7179" width="4" style="17" customWidth="1"/>
    <col min="7180" max="7180" width="12.33203125" style="17" customWidth="1"/>
    <col min="7181" max="7181" width="6.33203125" style="17" customWidth="1"/>
    <col min="7182" max="7182" width="4.21875" style="17" bestFit="1" customWidth="1"/>
    <col min="7183" max="7183" width="5.77734375" style="17" customWidth="1"/>
    <col min="7184" max="7184" width="9.21875" style="17" customWidth="1"/>
    <col min="7185" max="7185" width="6.109375" style="17" customWidth="1"/>
    <col min="7186" max="7186" width="9.21875" style="17" customWidth="1"/>
    <col min="7187" max="7187" width="7.33203125" style="17" bestFit="1" customWidth="1"/>
    <col min="7188" max="7188" width="9.88671875" style="17" customWidth="1"/>
    <col min="7189" max="7189" width="9.5546875" style="17" bestFit="1" customWidth="1"/>
    <col min="7190" max="7190" width="11.21875" style="17" customWidth="1"/>
    <col min="7191" max="7191" width="7.21875" style="17" bestFit="1" customWidth="1"/>
    <col min="7192" max="7192" width="6.88671875" style="17" customWidth="1"/>
    <col min="7193" max="7193" width="4.21875" style="17" bestFit="1" customWidth="1"/>
    <col min="7194" max="7194" width="12" style="17" customWidth="1"/>
    <col min="7195" max="7195" width="6.21875" style="17" customWidth="1"/>
    <col min="7196" max="7196" width="4.21875" style="17" bestFit="1" customWidth="1"/>
    <col min="7197" max="7197" width="5.77734375" style="17" customWidth="1"/>
    <col min="7198" max="7198" width="8.77734375" style="17" customWidth="1"/>
    <col min="7199" max="7199" width="7" style="17" customWidth="1"/>
    <col min="7200" max="7200" width="9" style="17" customWidth="1"/>
    <col min="7201" max="7201" width="7.33203125" style="17" bestFit="1" customWidth="1"/>
    <col min="7202" max="7202" width="10.109375" style="17" customWidth="1"/>
    <col min="7203" max="7203" width="9.5546875" style="17" bestFit="1" customWidth="1"/>
    <col min="7204" max="7204" width="11.109375" style="17" bestFit="1" customWidth="1"/>
    <col min="7205" max="7205" width="7.21875" style="17" bestFit="1" customWidth="1"/>
    <col min="7206" max="7206" width="6.5546875" style="17" customWidth="1"/>
    <col min="7207" max="7207" width="4.21875" style="17" bestFit="1" customWidth="1"/>
    <col min="7208" max="7208" width="12.5546875" style="17" customWidth="1"/>
    <col min="7209" max="7209" width="6.5546875" style="17" customWidth="1"/>
    <col min="7210" max="7210" width="4.44140625" style="17" bestFit="1" customWidth="1"/>
    <col min="7211" max="7211" width="5.6640625" style="17" customWidth="1"/>
    <col min="7212" max="7212" width="9.21875" style="17" customWidth="1"/>
    <col min="7213" max="7213" width="6" style="17" customWidth="1"/>
    <col min="7214" max="7214" width="8.6640625" style="17" customWidth="1"/>
    <col min="7215" max="7424" width="7.109375" style="17"/>
    <col min="7425" max="7425" width="35.109375" style="17" customWidth="1"/>
    <col min="7426" max="7426" width="8.109375" style="17" bestFit="1" customWidth="1"/>
    <col min="7427" max="7427" width="9.6640625" style="17" customWidth="1"/>
    <col min="7428" max="7428" width="10.33203125" style="17" customWidth="1"/>
    <col min="7429" max="7429" width="7.33203125" style="17" bestFit="1" customWidth="1"/>
    <col min="7430" max="7430" width="10.77734375" style="17" customWidth="1"/>
    <col min="7431" max="7431" width="8.77734375" style="17" customWidth="1"/>
    <col min="7432" max="7432" width="9.77734375" style="17" customWidth="1"/>
    <col min="7433" max="7433" width="7.21875" style="17" bestFit="1" customWidth="1"/>
    <col min="7434" max="7434" width="6.21875" style="17" customWidth="1"/>
    <col min="7435" max="7435" width="4" style="17" customWidth="1"/>
    <col min="7436" max="7436" width="12.33203125" style="17" customWidth="1"/>
    <col min="7437" max="7437" width="6.33203125" style="17" customWidth="1"/>
    <col min="7438" max="7438" width="4.21875" style="17" bestFit="1" customWidth="1"/>
    <col min="7439" max="7439" width="5.77734375" style="17" customWidth="1"/>
    <col min="7440" max="7440" width="9.21875" style="17" customWidth="1"/>
    <col min="7441" max="7441" width="6.109375" style="17" customWidth="1"/>
    <col min="7442" max="7442" width="9.21875" style="17" customWidth="1"/>
    <col min="7443" max="7443" width="7.33203125" style="17" bestFit="1" customWidth="1"/>
    <col min="7444" max="7444" width="9.88671875" style="17" customWidth="1"/>
    <col min="7445" max="7445" width="9.5546875" style="17" bestFit="1" customWidth="1"/>
    <col min="7446" max="7446" width="11.21875" style="17" customWidth="1"/>
    <col min="7447" max="7447" width="7.21875" style="17" bestFit="1" customWidth="1"/>
    <col min="7448" max="7448" width="6.88671875" style="17" customWidth="1"/>
    <col min="7449" max="7449" width="4.21875" style="17" bestFit="1" customWidth="1"/>
    <col min="7450" max="7450" width="12" style="17" customWidth="1"/>
    <col min="7451" max="7451" width="6.21875" style="17" customWidth="1"/>
    <col min="7452" max="7452" width="4.21875" style="17" bestFit="1" customWidth="1"/>
    <col min="7453" max="7453" width="5.77734375" style="17" customWidth="1"/>
    <col min="7454" max="7454" width="8.77734375" style="17" customWidth="1"/>
    <col min="7455" max="7455" width="7" style="17" customWidth="1"/>
    <col min="7456" max="7456" width="9" style="17" customWidth="1"/>
    <col min="7457" max="7457" width="7.33203125" style="17" bestFit="1" customWidth="1"/>
    <col min="7458" max="7458" width="10.109375" style="17" customWidth="1"/>
    <col min="7459" max="7459" width="9.5546875" style="17" bestFit="1" customWidth="1"/>
    <col min="7460" max="7460" width="11.109375" style="17" bestFit="1" customWidth="1"/>
    <col min="7461" max="7461" width="7.21875" style="17" bestFit="1" customWidth="1"/>
    <col min="7462" max="7462" width="6.5546875" style="17" customWidth="1"/>
    <col min="7463" max="7463" width="4.21875" style="17" bestFit="1" customWidth="1"/>
    <col min="7464" max="7464" width="12.5546875" style="17" customWidth="1"/>
    <col min="7465" max="7465" width="6.5546875" style="17" customWidth="1"/>
    <col min="7466" max="7466" width="4.44140625" style="17" bestFit="1" customWidth="1"/>
    <col min="7467" max="7467" width="5.6640625" style="17" customWidth="1"/>
    <col min="7468" max="7468" width="9.21875" style="17" customWidth="1"/>
    <col min="7469" max="7469" width="6" style="17" customWidth="1"/>
    <col min="7470" max="7470" width="8.6640625" style="17" customWidth="1"/>
    <col min="7471" max="7680" width="7.109375" style="17"/>
    <col min="7681" max="7681" width="35.109375" style="17" customWidth="1"/>
    <col min="7682" max="7682" width="8.109375" style="17" bestFit="1" customWidth="1"/>
    <col min="7683" max="7683" width="9.6640625" style="17" customWidth="1"/>
    <col min="7684" max="7684" width="10.33203125" style="17" customWidth="1"/>
    <col min="7685" max="7685" width="7.33203125" style="17" bestFit="1" customWidth="1"/>
    <col min="7686" max="7686" width="10.77734375" style="17" customWidth="1"/>
    <col min="7687" max="7687" width="8.77734375" style="17" customWidth="1"/>
    <col min="7688" max="7688" width="9.77734375" style="17" customWidth="1"/>
    <col min="7689" max="7689" width="7.21875" style="17" bestFit="1" customWidth="1"/>
    <col min="7690" max="7690" width="6.21875" style="17" customWidth="1"/>
    <col min="7691" max="7691" width="4" style="17" customWidth="1"/>
    <col min="7692" max="7692" width="12.33203125" style="17" customWidth="1"/>
    <col min="7693" max="7693" width="6.33203125" style="17" customWidth="1"/>
    <col min="7694" max="7694" width="4.21875" style="17" bestFit="1" customWidth="1"/>
    <col min="7695" max="7695" width="5.77734375" style="17" customWidth="1"/>
    <col min="7696" max="7696" width="9.21875" style="17" customWidth="1"/>
    <col min="7697" max="7697" width="6.109375" style="17" customWidth="1"/>
    <col min="7698" max="7698" width="9.21875" style="17" customWidth="1"/>
    <col min="7699" max="7699" width="7.33203125" style="17" bestFit="1" customWidth="1"/>
    <col min="7700" max="7700" width="9.88671875" style="17" customWidth="1"/>
    <col min="7701" max="7701" width="9.5546875" style="17" bestFit="1" customWidth="1"/>
    <col min="7702" max="7702" width="11.21875" style="17" customWidth="1"/>
    <col min="7703" max="7703" width="7.21875" style="17" bestFit="1" customWidth="1"/>
    <col min="7704" max="7704" width="6.88671875" style="17" customWidth="1"/>
    <col min="7705" max="7705" width="4.21875" style="17" bestFit="1" customWidth="1"/>
    <col min="7706" max="7706" width="12" style="17" customWidth="1"/>
    <col min="7707" max="7707" width="6.21875" style="17" customWidth="1"/>
    <col min="7708" max="7708" width="4.21875" style="17" bestFit="1" customWidth="1"/>
    <col min="7709" max="7709" width="5.77734375" style="17" customWidth="1"/>
    <col min="7710" max="7710" width="8.77734375" style="17" customWidth="1"/>
    <col min="7711" max="7711" width="7" style="17" customWidth="1"/>
    <col min="7712" max="7712" width="9" style="17" customWidth="1"/>
    <col min="7713" max="7713" width="7.33203125" style="17" bestFit="1" customWidth="1"/>
    <col min="7714" max="7714" width="10.109375" style="17" customWidth="1"/>
    <col min="7715" max="7715" width="9.5546875" style="17" bestFit="1" customWidth="1"/>
    <col min="7716" max="7716" width="11.109375" style="17" bestFit="1" customWidth="1"/>
    <col min="7717" max="7717" width="7.21875" style="17" bestFit="1" customWidth="1"/>
    <col min="7718" max="7718" width="6.5546875" style="17" customWidth="1"/>
    <col min="7719" max="7719" width="4.21875" style="17" bestFit="1" customWidth="1"/>
    <col min="7720" max="7720" width="12.5546875" style="17" customWidth="1"/>
    <col min="7721" max="7721" width="6.5546875" style="17" customWidth="1"/>
    <col min="7722" max="7722" width="4.44140625" style="17" bestFit="1" customWidth="1"/>
    <col min="7723" max="7723" width="5.6640625" style="17" customWidth="1"/>
    <col min="7724" max="7724" width="9.21875" style="17" customWidth="1"/>
    <col min="7725" max="7725" width="6" style="17" customWidth="1"/>
    <col min="7726" max="7726" width="8.6640625" style="17" customWidth="1"/>
    <col min="7727" max="7936" width="7.109375" style="17"/>
    <col min="7937" max="7937" width="35.109375" style="17" customWidth="1"/>
    <col min="7938" max="7938" width="8.109375" style="17" bestFit="1" customWidth="1"/>
    <col min="7939" max="7939" width="9.6640625" style="17" customWidth="1"/>
    <col min="7940" max="7940" width="10.33203125" style="17" customWidth="1"/>
    <col min="7941" max="7941" width="7.33203125" style="17" bestFit="1" customWidth="1"/>
    <col min="7942" max="7942" width="10.77734375" style="17" customWidth="1"/>
    <col min="7943" max="7943" width="8.77734375" style="17" customWidth="1"/>
    <col min="7944" max="7944" width="9.77734375" style="17" customWidth="1"/>
    <col min="7945" max="7945" width="7.21875" style="17" bestFit="1" customWidth="1"/>
    <col min="7946" max="7946" width="6.21875" style="17" customWidth="1"/>
    <col min="7947" max="7947" width="4" style="17" customWidth="1"/>
    <col min="7948" max="7948" width="12.33203125" style="17" customWidth="1"/>
    <col min="7949" max="7949" width="6.33203125" style="17" customWidth="1"/>
    <col min="7950" max="7950" width="4.21875" style="17" bestFit="1" customWidth="1"/>
    <col min="7951" max="7951" width="5.77734375" style="17" customWidth="1"/>
    <col min="7952" max="7952" width="9.21875" style="17" customWidth="1"/>
    <col min="7953" max="7953" width="6.109375" style="17" customWidth="1"/>
    <col min="7954" max="7954" width="9.21875" style="17" customWidth="1"/>
    <col min="7955" max="7955" width="7.33203125" style="17" bestFit="1" customWidth="1"/>
    <col min="7956" max="7956" width="9.88671875" style="17" customWidth="1"/>
    <col min="7957" max="7957" width="9.5546875" style="17" bestFit="1" customWidth="1"/>
    <col min="7958" max="7958" width="11.21875" style="17" customWidth="1"/>
    <col min="7959" max="7959" width="7.21875" style="17" bestFit="1" customWidth="1"/>
    <col min="7960" max="7960" width="6.88671875" style="17" customWidth="1"/>
    <col min="7961" max="7961" width="4.21875" style="17" bestFit="1" customWidth="1"/>
    <col min="7962" max="7962" width="12" style="17" customWidth="1"/>
    <col min="7963" max="7963" width="6.21875" style="17" customWidth="1"/>
    <col min="7964" max="7964" width="4.21875" style="17" bestFit="1" customWidth="1"/>
    <col min="7965" max="7965" width="5.77734375" style="17" customWidth="1"/>
    <col min="7966" max="7966" width="8.77734375" style="17" customWidth="1"/>
    <col min="7967" max="7967" width="7" style="17" customWidth="1"/>
    <col min="7968" max="7968" width="9" style="17" customWidth="1"/>
    <col min="7969" max="7969" width="7.33203125" style="17" bestFit="1" customWidth="1"/>
    <col min="7970" max="7970" width="10.109375" style="17" customWidth="1"/>
    <col min="7971" max="7971" width="9.5546875" style="17" bestFit="1" customWidth="1"/>
    <col min="7972" max="7972" width="11.109375" style="17" bestFit="1" customWidth="1"/>
    <col min="7973" max="7973" width="7.21875" style="17" bestFit="1" customWidth="1"/>
    <col min="7974" max="7974" width="6.5546875" style="17" customWidth="1"/>
    <col min="7975" max="7975" width="4.21875" style="17" bestFit="1" customWidth="1"/>
    <col min="7976" max="7976" width="12.5546875" style="17" customWidth="1"/>
    <col min="7977" max="7977" width="6.5546875" style="17" customWidth="1"/>
    <col min="7978" max="7978" width="4.44140625" style="17" bestFit="1" customWidth="1"/>
    <col min="7979" max="7979" width="5.6640625" style="17" customWidth="1"/>
    <col min="7980" max="7980" width="9.21875" style="17" customWidth="1"/>
    <col min="7981" max="7981" width="6" style="17" customWidth="1"/>
    <col min="7982" max="7982" width="8.6640625" style="17" customWidth="1"/>
    <col min="7983" max="8192" width="7.109375" style="17"/>
    <col min="8193" max="8193" width="35.109375" style="17" customWidth="1"/>
    <col min="8194" max="8194" width="8.109375" style="17" bestFit="1" customWidth="1"/>
    <col min="8195" max="8195" width="9.6640625" style="17" customWidth="1"/>
    <col min="8196" max="8196" width="10.33203125" style="17" customWidth="1"/>
    <col min="8197" max="8197" width="7.33203125" style="17" bestFit="1" customWidth="1"/>
    <col min="8198" max="8198" width="10.77734375" style="17" customWidth="1"/>
    <col min="8199" max="8199" width="8.77734375" style="17" customWidth="1"/>
    <col min="8200" max="8200" width="9.77734375" style="17" customWidth="1"/>
    <col min="8201" max="8201" width="7.21875" style="17" bestFit="1" customWidth="1"/>
    <col min="8202" max="8202" width="6.21875" style="17" customWidth="1"/>
    <col min="8203" max="8203" width="4" style="17" customWidth="1"/>
    <col min="8204" max="8204" width="12.33203125" style="17" customWidth="1"/>
    <col min="8205" max="8205" width="6.33203125" style="17" customWidth="1"/>
    <col min="8206" max="8206" width="4.21875" style="17" bestFit="1" customWidth="1"/>
    <col min="8207" max="8207" width="5.77734375" style="17" customWidth="1"/>
    <col min="8208" max="8208" width="9.21875" style="17" customWidth="1"/>
    <col min="8209" max="8209" width="6.109375" style="17" customWidth="1"/>
    <col min="8210" max="8210" width="9.21875" style="17" customWidth="1"/>
    <col min="8211" max="8211" width="7.33203125" style="17" bestFit="1" customWidth="1"/>
    <col min="8212" max="8212" width="9.88671875" style="17" customWidth="1"/>
    <col min="8213" max="8213" width="9.5546875" style="17" bestFit="1" customWidth="1"/>
    <col min="8214" max="8214" width="11.21875" style="17" customWidth="1"/>
    <col min="8215" max="8215" width="7.21875" style="17" bestFit="1" customWidth="1"/>
    <col min="8216" max="8216" width="6.88671875" style="17" customWidth="1"/>
    <col min="8217" max="8217" width="4.21875" style="17" bestFit="1" customWidth="1"/>
    <col min="8218" max="8218" width="12" style="17" customWidth="1"/>
    <col min="8219" max="8219" width="6.21875" style="17" customWidth="1"/>
    <col min="8220" max="8220" width="4.21875" style="17" bestFit="1" customWidth="1"/>
    <col min="8221" max="8221" width="5.77734375" style="17" customWidth="1"/>
    <col min="8222" max="8222" width="8.77734375" style="17" customWidth="1"/>
    <col min="8223" max="8223" width="7" style="17" customWidth="1"/>
    <col min="8224" max="8224" width="9" style="17" customWidth="1"/>
    <col min="8225" max="8225" width="7.33203125" style="17" bestFit="1" customWidth="1"/>
    <col min="8226" max="8226" width="10.109375" style="17" customWidth="1"/>
    <col min="8227" max="8227" width="9.5546875" style="17" bestFit="1" customWidth="1"/>
    <col min="8228" max="8228" width="11.109375" style="17" bestFit="1" customWidth="1"/>
    <col min="8229" max="8229" width="7.21875" style="17" bestFit="1" customWidth="1"/>
    <col min="8230" max="8230" width="6.5546875" style="17" customWidth="1"/>
    <col min="8231" max="8231" width="4.21875" style="17" bestFit="1" customWidth="1"/>
    <col min="8232" max="8232" width="12.5546875" style="17" customWidth="1"/>
    <col min="8233" max="8233" width="6.5546875" style="17" customWidth="1"/>
    <col min="8234" max="8234" width="4.44140625" style="17" bestFit="1" customWidth="1"/>
    <col min="8235" max="8235" width="5.6640625" style="17" customWidth="1"/>
    <col min="8236" max="8236" width="9.21875" style="17" customWidth="1"/>
    <col min="8237" max="8237" width="6" style="17" customWidth="1"/>
    <col min="8238" max="8238" width="8.6640625" style="17" customWidth="1"/>
    <col min="8239" max="8448" width="7.109375" style="17"/>
    <col min="8449" max="8449" width="35.109375" style="17" customWidth="1"/>
    <col min="8450" max="8450" width="8.109375" style="17" bestFit="1" customWidth="1"/>
    <col min="8451" max="8451" width="9.6640625" style="17" customWidth="1"/>
    <col min="8452" max="8452" width="10.33203125" style="17" customWidth="1"/>
    <col min="8453" max="8453" width="7.33203125" style="17" bestFit="1" customWidth="1"/>
    <col min="8454" max="8454" width="10.77734375" style="17" customWidth="1"/>
    <col min="8455" max="8455" width="8.77734375" style="17" customWidth="1"/>
    <col min="8456" max="8456" width="9.77734375" style="17" customWidth="1"/>
    <col min="8457" max="8457" width="7.21875" style="17" bestFit="1" customWidth="1"/>
    <col min="8458" max="8458" width="6.21875" style="17" customWidth="1"/>
    <col min="8459" max="8459" width="4" style="17" customWidth="1"/>
    <col min="8460" max="8460" width="12.33203125" style="17" customWidth="1"/>
    <col min="8461" max="8461" width="6.33203125" style="17" customWidth="1"/>
    <col min="8462" max="8462" width="4.21875" style="17" bestFit="1" customWidth="1"/>
    <col min="8463" max="8463" width="5.77734375" style="17" customWidth="1"/>
    <col min="8464" max="8464" width="9.21875" style="17" customWidth="1"/>
    <col min="8465" max="8465" width="6.109375" style="17" customWidth="1"/>
    <col min="8466" max="8466" width="9.21875" style="17" customWidth="1"/>
    <col min="8467" max="8467" width="7.33203125" style="17" bestFit="1" customWidth="1"/>
    <col min="8468" max="8468" width="9.88671875" style="17" customWidth="1"/>
    <col min="8469" max="8469" width="9.5546875" style="17" bestFit="1" customWidth="1"/>
    <col min="8470" max="8470" width="11.21875" style="17" customWidth="1"/>
    <col min="8471" max="8471" width="7.21875" style="17" bestFit="1" customWidth="1"/>
    <col min="8472" max="8472" width="6.88671875" style="17" customWidth="1"/>
    <col min="8473" max="8473" width="4.21875" style="17" bestFit="1" customWidth="1"/>
    <col min="8474" max="8474" width="12" style="17" customWidth="1"/>
    <col min="8475" max="8475" width="6.21875" style="17" customWidth="1"/>
    <col min="8476" max="8476" width="4.21875" style="17" bestFit="1" customWidth="1"/>
    <col min="8477" max="8477" width="5.77734375" style="17" customWidth="1"/>
    <col min="8478" max="8478" width="8.77734375" style="17" customWidth="1"/>
    <col min="8479" max="8479" width="7" style="17" customWidth="1"/>
    <col min="8480" max="8480" width="9" style="17" customWidth="1"/>
    <col min="8481" max="8481" width="7.33203125" style="17" bestFit="1" customWidth="1"/>
    <col min="8482" max="8482" width="10.109375" style="17" customWidth="1"/>
    <col min="8483" max="8483" width="9.5546875" style="17" bestFit="1" customWidth="1"/>
    <col min="8484" max="8484" width="11.109375" style="17" bestFit="1" customWidth="1"/>
    <col min="8485" max="8485" width="7.21875" style="17" bestFit="1" customWidth="1"/>
    <col min="8486" max="8486" width="6.5546875" style="17" customWidth="1"/>
    <col min="8487" max="8487" width="4.21875" style="17" bestFit="1" customWidth="1"/>
    <col min="8488" max="8488" width="12.5546875" style="17" customWidth="1"/>
    <col min="8489" max="8489" width="6.5546875" style="17" customWidth="1"/>
    <col min="8490" max="8490" width="4.44140625" style="17" bestFit="1" customWidth="1"/>
    <col min="8491" max="8491" width="5.6640625" style="17" customWidth="1"/>
    <col min="8492" max="8492" width="9.21875" style="17" customWidth="1"/>
    <col min="8493" max="8493" width="6" style="17" customWidth="1"/>
    <col min="8494" max="8494" width="8.6640625" style="17" customWidth="1"/>
    <col min="8495" max="8704" width="7.109375" style="17"/>
    <col min="8705" max="8705" width="35.109375" style="17" customWidth="1"/>
    <col min="8706" max="8706" width="8.109375" style="17" bestFit="1" customWidth="1"/>
    <col min="8707" max="8707" width="9.6640625" style="17" customWidth="1"/>
    <col min="8708" max="8708" width="10.33203125" style="17" customWidth="1"/>
    <col min="8709" max="8709" width="7.33203125" style="17" bestFit="1" customWidth="1"/>
    <col min="8710" max="8710" width="10.77734375" style="17" customWidth="1"/>
    <col min="8711" max="8711" width="8.77734375" style="17" customWidth="1"/>
    <col min="8712" max="8712" width="9.77734375" style="17" customWidth="1"/>
    <col min="8713" max="8713" width="7.21875" style="17" bestFit="1" customWidth="1"/>
    <col min="8714" max="8714" width="6.21875" style="17" customWidth="1"/>
    <col min="8715" max="8715" width="4" style="17" customWidth="1"/>
    <col min="8716" max="8716" width="12.33203125" style="17" customWidth="1"/>
    <col min="8717" max="8717" width="6.33203125" style="17" customWidth="1"/>
    <col min="8718" max="8718" width="4.21875" style="17" bestFit="1" customWidth="1"/>
    <col min="8719" max="8719" width="5.77734375" style="17" customWidth="1"/>
    <col min="8720" max="8720" width="9.21875" style="17" customWidth="1"/>
    <col min="8721" max="8721" width="6.109375" style="17" customWidth="1"/>
    <col min="8722" max="8722" width="9.21875" style="17" customWidth="1"/>
    <col min="8723" max="8723" width="7.33203125" style="17" bestFit="1" customWidth="1"/>
    <col min="8724" max="8724" width="9.88671875" style="17" customWidth="1"/>
    <col min="8725" max="8725" width="9.5546875" style="17" bestFit="1" customWidth="1"/>
    <col min="8726" max="8726" width="11.21875" style="17" customWidth="1"/>
    <col min="8727" max="8727" width="7.21875" style="17" bestFit="1" customWidth="1"/>
    <col min="8728" max="8728" width="6.88671875" style="17" customWidth="1"/>
    <col min="8729" max="8729" width="4.21875" style="17" bestFit="1" customWidth="1"/>
    <col min="8730" max="8730" width="12" style="17" customWidth="1"/>
    <col min="8731" max="8731" width="6.21875" style="17" customWidth="1"/>
    <col min="8732" max="8732" width="4.21875" style="17" bestFit="1" customWidth="1"/>
    <col min="8733" max="8733" width="5.77734375" style="17" customWidth="1"/>
    <col min="8734" max="8734" width="8.77734375" style="17" customWidth="1"/>
    <col min="8735" max="8735" width="7" style="17" customWidth="1"/>
    <col min="8736" max="8736" width="9" style="17" customWidth="1"/>
    <col min="8737" max="8737" width="7.33203125" style="17" bestFit="1" customWidth="1"/>
    <col min="8738" max="8738" width="10.109375" style="17" customWidth="1"/>
    <col min="8739" max="8739" width="9.5546875" style="17" bestFit="1" customWidth="1"/>
    <col min="8740" max="8740" width="11.109375" style="17" bestFit="1" customWidth="1"/>
    <col min="8741" max="8741" width="7.21875" style="17" bestFit="1" customWidth="1"/>
    <col min="8742" max="8742" width="6.5546875" style="17" customWidth="1"/>
    <col min="8743" max="8743" width="4.21875" style="17" bestFit="1" customWidth="1"/>
    <col min="8744" max="8744" width="12.5546875" style="17" customWidth="1"/>
    <col min="8745" max="8745" width="6.5546875" style="17" customWidth="1"/>
    <col min="8746" max="8746" width="4.44140625" style="17" bestFit="1" customWidth="1"/>
    <col min="8747" max="8747" width="5.6640625" style="17" customWidth="1"/>
    <col min="8748" max="8748" width="9.21875" style="17" customWidth="1"/>
    <col min="8749" max="8749" width="6" style="17" customWidth="1"/>
    <col min="8750" max="8750" width="8.6640625" style="17" customWidth="1"/>
    <col min="8751" max="8960" width="7.109375" style="17"/>
    <col min="8961" max="8961" width="35.109375" style="17" customWidth="1"/>
    <col min="8962" max="8962" width="8.109375" style="17" bestFit="1" customWidth="1"/>
    <col min="8963" max="8963" width="9.6640625" style="17" customWidth="1"/>
    <col min="8964" max="8964" width="10.33203125" style="17" customWidth="1"/>
    <col min="8965" max="8965" width="7.33203125" style="17" bestFit="1" customWidth="1"/>
    <col min="8966" max="8966" width="10.77734375" style="17" customWidth="1"/>
    <col min="8967" max="8967" width="8.77734375" style="17" customWidth="1"/>
    <col min="8968" max="8968" width="9.77734375" style="17" customWidth="1"/>
    <col min="8969" max="8969" width="7.21875" style="17" bestFit="1" customWidth="1"/>
    <col min="8970" max="8970" width="6.21875" style="17" customWidth="1"/>
    <col min="8971" max="8971" width="4" style="17" customWidth="1"/>
    <col min="8972" max="8972" width="12.33203125" style="17" customWidth="1"/>
    <col min="8973" max="8973" width="6.33203125" style="17" customWidth="1"/>
    <col min="8974" max="8974" width="4.21875" style="17" bestFit="1" customWidth="1"/>
    <col min="8975" max="8975" width="5.77734375" style="17" customWidth="1"/>
    <col min="8976" max="8976" width="9.21875" style="17" customWidth="1"/>
    <col min="8977" max="8977" width="6.109375" style="17" customWidth="1"/>
    <col min="8978" max="8978" width="9.21875" style="17" customWidth="1"/>
    <col min="8979" max="8979" width="7.33203125" style="17" bestFit="1" customWidth="1"/>
    <col min="8980" max="8980" width="9.88671875" style="17" customWidth="1"/>
    <col min="8981" max="8981" width="9.5546875" style="17" bestFit="1" customWidth="1"/>
    <col min="8982" max="8982" width="11.21875" style="17" customWidth="1"/>
    <col min="8983" max="8983" width="7.21875" style="17" bestFit="1" customWidth="1"/>
    <col min="8984" max="8984" width="6.88671875" style="17" customWidth="1"/>
    <col min="8985" max="8985" width="4.21875" style="17" bestFit="1" customWidth="1"/>
    <col min="8986" max="8986" width="12" style="17" customWidth="1"/>
    <col min="8987" max="8987" width="6.21875" style="17" customWidth="1"/>
    <col min="8988" max="8988" width="4.21875" style="17" bestFit="1" customWidth="1"/>
    <col min="8989" max="8989" width="5.77734375" style="17" customWidth="1"/>
    <col min="8990" max="8990" width="8.77734375" style="17" customWidth="1"/>
    <col min="8991" max="8991" width="7" style="17" customWidth="1"/>
    <col min="8992" max="8992" width="9" style="17" customWidth="1"/>
    <col min="8993" max="8993" width="7.33203125" style="17" bestFit="1" customWidth="1"/>
    <col min="8994" max="8994" width="10.109375" style="17" customWidth="1"/>
    <col min="8995" max="8995" width="9.5546875" style="17" bestFit="1" customWidth="1"/>
    <col min="8996" max="8996" width="11.109375" style="17" bestFit="1" customWidth="1"/>
    <col min="8997" max="8997" width="7.21875" style="17" bestFit="1" customWidth="1"/>
    <col min="8998" max="8998" width="6.5546875" style="17" customWidth="1"/>
    <col min="8999" max="8999" width="4.21875" style="17" bestFit="1" customWidth="1"/>
    <col min="9000" max="9000" width="12.5546875" style="17" customWidth="1"/>
    <col min="9001" max="9001" width="6.5546875" style="17" customWidth="1"/>
    <col min="9002" max="9002" width="4.44140625" style="17" bestFit="1" customWidth="1"/>
    <col min="9003" max="9003" width="5.6640625" style="17" customWidth="1"/>
    <col min="9004" max="9004" width="9.21875" style="17" customWidth="1"/>
    <col min="9005" max="9005" width="6" style="17" customWidth="1"/>
    <col min="9006" max="9006" width="8.6640625" style="17" customWidth="1"/>
    <col min="9007" max="9216" width="7.109375" style="17"/>
    <col min="9217" max="9217" width="35.109375" style="17" customWidth="1"/>
    <col min="9218" max="9218" width="8.109375" style="17" bestFit="1" customWidth="1"/>
    <col min="9219" max="9219" width="9.6640625" style="17" customWidth="1"/>
    <col min="9220" max="9220" width="10.33203125" style="17" customWidth="1"/>
    <col min="9221" max="9221" width="7.33203125" style="17" bestFit="1" customWidth="1"/>
    <col min="9222" max="9222" width="10.77734375" style="17" customWidth="1"/>
    <col min="9223" max="9223" width="8.77734375" style="17" customWidth="1"/>
    <col min="9224" max="9224" width="9.77734375" style="17" customWidth="1"/>
    <col min="9225" max="9225" width="7.21875" style="17" bestFit="1" customWidth="1"/>
    <col min="9226" max="9226" width="6.21875" style="17" customWidth="1"/>
    <col min="9227" max="9227" width="4" style="17" customWidth="1"/>
    <col min="9228" max="9228" width="12.33203125" style="17" customWidth="1"/>
    <col min="9229" max="9229" width="6.33203125" style="17" customWidth="1"/>
    <col min="9230" max="9230" width="4.21875" style="17" bestFit="1" customWidth="1"/>
    <col min="9231" max="9231" width="5.77734375" style="17" customWidth="1"/>
    <col min="9232" max="9232" width="9.21875" style="17" customWidth="1"/>
    <col min="9233" max="9233" width="6.109375" style="17" customWidth="1"/>
    <col min="9234" max="9234" width="9.21875" style="17" customWidth="1"/>
    <col min="9235" max="9235" width="7.33203125" style="17" bestFit="1" customWidth="1"/>
    <col min="9236" max="9236" width="9.88671875" style="17" customWidth="1"/>
    <col min="9237" max="9237" width="9.5546875" style="17" bestFit="1" customWidth="1"/>
    <col min="9238" max="9238" width="11.21875" style="17" customWidth="1"/>
    <col min="9239" max="9239" width="7.21875" style="17" bestFit="1" customWidth="1"/>
    <col min="9240" max="9240" width="6.88671875" style="17" customWidth="1"/>
    <col min="9241" max="9241" width="4.21875" style="17" bestFit="1" customWidth="1"/>
    <col min="9242" max="9242" width="12" style="17" customWidth="1"/>
    <col min="9243" max="9243" width="6.21875" style="17" customWidth="1"/>
    <col min="9244" max="9244" width="4.21875" style="17" bestFit="1" customWidth="1"/>
    <col min="9245" max="9245" width="5.77734375" style="17" customWidth="1"/>
    <col min="9246" max="9246" width="8.77734375" style="17" customWidth="1"/>
    <col min="9247" max="9247" width="7" style="17" customWidth="1"/>
    <col min="9248" max="9248" width="9" style="17" customWidth="1"/>
    <col min="9249" max="9249" width="7.33203125" style="17" bestFit="1" customWidth="1"/>
    <col min="9250" max="9250" width="10.109375" style="17" customWidth="1"/>
    <col min="9251" max="9251" width="9.5546875" style="17" bestFit="1" customWidth="1"/>
    <col min="9252" max="9252" width="11.109375" style="17" bestFit="1" customWidth="1"/>
    <col min="9253" max="9253" width="7.21875" style="17" bestFit="1" customWidth="1"/>
    <col min="9254" max="9254" width="6.5546875" style="17" customWidth="1"/>
    <col min="9255" max="9255" width="4.21875" style="17" bestFit="1" customWidth="1"/>
    <col min="9256" max="9256" width="12.5546875" style="17" customWidth="1"/>
    <col min="9257" max="9257" width="6.5546875" style="17" customWidth="1"/>
    <col min="9258" max="9258" width="4.44140625" style="17" bestFit="1" customWidth="1"/>
    <col min="9259" max="9259" width="5.6640625" style="17" customWidth="1"/>
    <col min="9260" max="9260" width="9.21875" style="17" customWidth="1"/>
    <col min="9261" max="9261" width="6" style="17" customWidth="1"/>
    <col min="9262" max="9262" width="8.6640625" style="17" customWidth="1"/>
    <col min="9263" max="9472" width="7.109375" style="17"/>
    <col min="9473" max="9473" width="35.109375" style="17" customWidth="1"/>
    <col min="9474" max="9474" width="8.109375" style="17" bestFit="1" customWidth="1"/>
    <col min="9475" max="9475" width="9.6640625" style="17" customWidth="1"/>
    <col min="9476" max="9476" width="10.33203125" style="17" customWidth="1"/>
    <col min="9477" max="9477" width="7.33203125" style="17" bestFit="1" customWidth="1"/>
    <col min="9478" max="9478" width="10.77734375" style="17" customWidth="1"/>
    <col min="9479" max="9479" width="8.77734375" style="17" customWidth="1"/>
    <col min="9480" max="9480" width="9.77734375" style="17" customWidth="1"/>
    <col min="9481" max="9481" width="7.21875" style="17" bestFit="1" customWidth="1"/>
    <col min="9482" max="9482" width="6.21875" style="17" customWidth="1"/>
    <col min="9483" max="9483" width="4" style="17" customWidth="1"/>
    <col min="9484" max="9484" width="12.33203125" style="17" customWidth="1"/>
    <col min="9485" max="9485" width="6.33203125" style="17" customWidth="1"/>
    <col min="9486" max="9486" width="4.21875" style="17" bestFit="1" customWidth="1"/>
    <col min="9487" max="9487" width="5.77734375" style="17" customWidth="1"/>
    <col min="9488" max="9488" width="9.21875" style="17" customWidth="1"/>
    <col min="9489" max="9489" width="6.109375" style="17" customWidth="1"/>
    <col min="9490" max="9490" width="9.21875" style="17" customWidth="1"/>
    <col min="9491" max="9491" width="7.33203125" style="17" bestFit="1" customWidth="1"/>
    <col min="9492" max="9492" width="9.88671875" style="17" customWidth="1"/>
    <col min="9493" max="9493" width="9.5546875" style="17" bestFit="1" customWidth="1"/>
    <col min="9494" max="9494" width="11.21875" style="17" customWidth="1"/>
    <col min="9495" max="9495" width="7.21875" style="17" bestFit="1" customWidth="1"/>
    <col min="9496" max="9496" width="6.88671875" style="17" customWidth="1"/>
    <col min="9497" max="9497" width="4.21875" style="17" bestFit="1" customWidth="1"/>
    <col min="9498" max="9498" width="12" style="17" customWidth="1"/>
    <col min="9499" max="9499" width="6.21875" style="17" customWidth="1"/>
    <col min="9500" max="9500" width="4.21875" style="17" bestFit="1" customWidth="1"/>
    <col min="9501" max="9501" width="5.77734375" style="17" customWidth="1"/>
    <col min="9502" max="9502" width="8.77734375" style="17" customWidth="1"/>
    <col min="9503" max="9503" width="7" style="17" customWidth="1"/>
    <col min="9504" max="9504" width="9" style="17" customWidth="1"/>
    <col min="9505" max="9505" width="7.33203125" style="17" bestFit="1" customWidth="1"/>
    <col min="9506" max="9506" width="10.109375" style="17" customWidth="1"/>
    <col min="9507" max="9507" width="9.5546875" style="17" bestFit="1" customWidth="1"/>
    <col min="9508" max="9508" width="11.109375" style="17" bestFit="1" customWidth="1"/>
    <col min="9509" max="9509" width="7.21875" style="17" bestFit="1" customWidth="1"/>
    <col min="9510" max="9510" width="6.5546875" style="17" customWidth="1"/>
    <col min="9511" max="9511" width="4.21875" style="17" bestFit="1" customWidth="1"/>
    <col min="9512" max="9512" width="12.5546875" style="17" customWidth="1"/>
    <col min="9513" max="9513" width="6.5546875" style="17" customWidth="1"/>
    <col min="9514" max="9514" width="4.44140625" style="17" bestFit="1" customWidth="1"/>
    <col min="9515" max="9515" width="5.6640625" style="17" customWidth="1"/>
    <col min="9516" max="9516" width="9.21875" style="17" customWidth="1"/>
    <col min="9517" max="9517" width="6" style="17" customWidth="1"/>
    <col min="9518" max="9518" width="8.6640625" style="17" customWidth="1"/>
    <col min="9519" max="9728" width="7.109375" style="17"/>
    <col min="9729" max="9729" width="35.109375" style="17" customWidth="1"/>
    <col min="9730" max="9730" width="8.109375" style="17" bestFit="1" customWidth="1"/>
    <col min="9731" max="9731" width="9.6640625" style="17" customWidth="1"/>
    <col min="9732" max="9732" width="10.33203125" style="17" customWidth="1"/>
    <col min="9733" max="9733" width="7.33203125" style="17" bestFit="1" customWidth="1"/>
    <col min="9734" max="9734" width="10.77734375" style="17" customWidth="1"/>
    <col min="9735" max="9735" width="8.77734375" style="17" customWidth="1"/>
    <col min="9736" max="9736" width="9.77734375" style="17" customWidth="1"/>
    <col min="9737" max="9737" width="7.21875" style="17" bestFit="1" customWidth="1"/>
    <col min="9738" max="9738" width="6.21875" style="17" customWidth="1"/>
    <col min="9739" max="9739" width="4" style="17" customWidth="1"/>
    <col min="9740" max="9740" width="12.33203125" style="17" customWidth="1"/>
    <col min="9741" max="9741" width="6.33203125" style="17" customWidth="1"/>
    <col min="9742" max="9742" width="4.21875" style="17" bestFit="1" customWidth="1"/>
    <col min="9743" max="9743" width="5.77734375" style="17" customWidth="1"/>
    <col min="9744" max="9744" width="9.21875" style="17" customWidth="1"/>
    <col min="9745" max="9745" width="6.109375" style="17" customWidth="1"/>
    <col min="9746" max="9746" width="9.21875" style="17" customWidth="1"/>
    <col min="9747" max="9747" width="7.33203125" style="17" bestFit="1" customWidth="1"/>
    <col min="9748" max="9748" width="9.88671875" style="17" customWidth="1"/>
    <col min="9749" max="9749" width="9.5546875" style="17" bestFit="1" customWidth="1"/>
    <col min="9750" max="9750" width="11.21875" style="17" customWidth="1"/>
    <col min="9751" max="9751" width="7.21875" style="17" bestFit="1" customWidth="1"/>
    <col min="9752" max="9752" width="6.88671875" style="17" customWidth="1"/>
    <col min="9753" max="9753" width="4.21875" style="17" bestFit="1" customWidth="1"/>
    <col min="9754" max="9754" width="12" style="17" customWidth="1"/>
    <col min="9755" max="9755" width="6.21875" style="17" customWidth="1"/>
    <col min="9756" max="9756" width="4.21875" style="17" bestFit="1" customWidth="1"/>
    <col min="9757" max="9757" width="5.77734375" style="17" customWidth="1"/>
    <col min="9758" max="9758" width="8.77734375" style="17" customWidth="1"/>
    <col min="9759" max="9759" width="7" style="17" customWidth="1"/>
    <col min="9760" max="9760" width="9" style="17" customWidth="1"/>
    <col min="9761" max="9761" width="7.33203125" style="17" bestFit="1" customWidth="1"/>
    <col min="9762" max="9762" width="10.109375" style="17" customWidth="1"/>
    <col min="9763" max="9763" width="9.5546875" style="17" bestFit="1" customWidth="1"/>
    <col min="9764" max="9764" width="11.109375" style="17" bestFit="1" customWidth="1"/>
    <col min="9765" max="9765" width="7.21875" style="17" bestFit="1" customWidth="1"/>
    <col min="9766" max="9766" width="6.5546875" style="17" customWidth="1"/>
    <col min="9767" max="9767" width="4.21875" style="17" bestFit="1" customWidth="1"/>
    <col min="9768" max="9768" width="12.5546875" style="17" customWidth="1"/>
    <col min="9769" max="9769" width="6.5546875" style="17" customWidth="1"/>
    <col min="9770" max="9770" width="4.44140625" style="17" bestFit="1" customWidth="1"/>
    <col min="9771" max="9771" width="5.6640625" style="17" customWidth="1"/>
    <col min="9772" max="9772" width="9.21875" style="17" customWidth="1"/>
    <col min="9773" max="9773" width="6" style="17" customWidth="1"/>
    <col min="9774" max="9774" width="8.6640625" style="17" customWidth="1"/>
    <col min="9775" max="9984" width="7.109375" style="17"/>
    <col min="9985" max="9985" width="35.109375" style="17" customWidth="1"/>
    <col min="9986" max="9986" width="8.109375" style="17" bestFit="1" customWidth="1"/>
    <col min="9987" max="9987" width="9.6640625" style="17" customWidth="1"/>
    <col min="9988" max="9988" width="10.33203125" style="17" customWidth="1"/>
    <col min="9989" max="9989" width="7.33203125" style="17" bestFit="1" customWidth="1"/>
    <col min="9990" max="9990" width="10.77734375" style="17" customWidth="1"/>
    <col min="9991" max="9991" width="8.77734375" style="17" customWidth="1"/>
    <col min="9992" max="9992" width="9.77734375" style="17" customWidth="1"/>
    <col min="9993" max="9993" width="7.21875" style="17" bestFit="1" customWidth="1"/>
    <col min="9994" max="9994" width="6.21875" style="17" customWidth="1"/>
    <col min="9995" max="9995" width="4" style="17" customWidth="1"/>
    <col min="9996" max="9996" width="12.33203125" style="17" customWidth="1"/>
    <col min="9997" max="9997" width="6.33203125" style="17" customWidth="1"/>
    <col min="9998" max="9998" width="4.21875" style="17" bestFit="1" customWidth="1"/>
    <col min="9999" max="9999" width="5.77734375" style="17" customWidth="1"/>
    <col min="10000" max="10000" width="9.21875" style="17" customWidth="1"/>
    <col min="10001" max="10001" width="6.109375" style="17" customWidth="1"/>
    <col min="10002" max="10002" width="9.21875" style="17" customWidth="1"/>
    <col min="10003" max="10003" width="7.33203125" style="17" bestFit="1" customWidth="1"/>
    <col min="10004" max="10004" width="9.88671875" style="17" customWidth="1"/>
    <col min="10005" max="10005" width="9.5546875" style="17" bestFit="1" customWidth="1"/>
    <col min="10006" max="10006" width="11.21875" style="17" customWidth="1"/>
    <col min="10007" max="10007" width="7.21875" style="17" bestFit="1" customWidth="1"/>
    <col min="10008" max="10008" width="6.88671875" style="17" customWidth="1"/>
    <col min="10009" max="10009" width="4.21875" style="17" bestFit="1" customWidth="1"/>
    <col min="10010" max="10010" width="12" style="17" customWidth="1"/>
    <col min="10011" max="10011" width="6.21875" style="17" customWidth="1"/>
    <col min="10012" max="10012" width="4.21875" style="17" bestFit="1" customWidth="1"/>
    <col min="10013" max="10013" width="5.77734375" style="17" customWidth="1"/>
    <col min="10014" max="10014" width="8.77734375" style="17" customWidth="1"/>
    <col min="10015" max="10015" width="7" style="17" customWidth="1"/>
    <col min="10016" max="10016" width="9" style="17" customWidth="1"/>
    <col min="10017" max="10017" width="7.33203125" style="17" bestFit="1" customWidth="1"/>
    <col min="10018" max="10018" width="10.109375" style="17" customWidth="1"/>
    <col min="10019" max="10019" width="9.5546875" style="17" bestFit="1" customWidth="1"/>
    <col min="10020" max="10020" width="11.109375" style="17" bestFit="1" customWidth="1"/>
    <col min="10021" max="10021" width="7.21875" style="17" bestFit="1" customWidth="1"/>
    <col min="10022" max="10022" width="6.5546875" style="17" customWidth="1"/>
    <col min="10023" max="10023" width="4.21875" style="17" bestFit="1" customWidth="1"/>
    <col min="10024" max="10024" width="12.5546875" style="17" customWidth="1"/>
    <col min="10025" max="10025" width="6.5546875" style="17" customWidth="1"/>
    <col min="10026" max="10026" width="4.44140625" style="17" bestFit="1" customWidth="1"/>
    <col min="10027" max="10027" width="5.6640625" style="17" customWidth="1"/>
    <col min="10028" max="10028" width="9.21875" style="17" customWidth="1"/>
    <col min="10029" max="10029" width="6" style="17" customWidth="1"/>
    <col min="10030" max="10030" width="8.6640625" style="17" customWidth="1"/>
    <col min="10031" max="10240" width="7.109375" style="17"/>
    <col min="10241" max="10241" width="35.109375" style="17" customWidth="1"/>
    <col min="10242" max="10242" width="8.109375" style="17" bestFit="1" customWidth="1"/>
    <col min="10243" max="10243" width="9.6640625" style="17" customWidth="1"/>
    <col min="10244" max="10244" width="10.33203125" style="17" customWidth="1"/>
    <col min="10245" max="10245" width="7.33203125" style="17" bestFit="1" customWidth="1"/>
    <col min="10246" max="10246" width="10.77734375" style="17" customWidth="1"/>
    <col min="10247" max="10247" width="8.77734375" style="17" customWidth="1"/>
    <col min="10248" max="10248" width="9.77734375" style="17" customWidth="1"/>
    <col min="10249" max="10249" width="7.21875" style="17" bestFit="1" customWidth="1"/>
    <col min="10250" max="10250" width="6.21875" style="17" customWidth="1"/>
    <col min="10251" max="10251" width="4" style="17" customWidth="1"/>
    <col min="10252" max="10252" width="12.33203125" style="17" customWidth="1"/>
    <col min="10253" max="10253" width="6.33203125" style="17" customWidth="1"/>
    <col min="10254" max="10254" width="4.21875" style="17" bestFit="1" customWidth="1"/>
    <col min="10255" max="10255" width="5.77734375" style="17" customWidth="1"/>
    <col min="10256" max="10256" width="9.21875" style="17" customWidth="1"/>
    <col min="10257" max="10257" width="6.109375" style="17" customWidth="1"/>
    <col min="10258" max="10258" width="9.21875" style="17" customWidth="1"/>
    <col min="10259" max="10259" width="7.33203125" style="17" bestFit="1" customWidth="1"/>
    <col min="10260" max="10260" width="9.88671875" style="17" customWidth="1"/>
    <col min="10261" max="10261" width="9.5546875" style="17" bestFit="1" customWidth="1"/>
    <col min="10262" max="10262" width="11.21875" style="17" customWidth="1"/>
    <col min="10263" max="10263" width="7.21875" style="17" bestFit="1" customWidth="1"/>
    <col min="10264" max="10264" width="6.88671875" style="17" customWidth="1"/>
    <col min="10265" max="10265" width="4.21875" style="17" bestFit="1" customWidth="1"/>
    <col min="10266" max="10266" width="12" style="17" customWidth="1"/>
    <col min="10267" max="10267" width="6.21875" style="17" customWidth="1"/>
    <col min="10268" max="10268" width="4.21875" style="17" bestFit="1" customWidth="1"/>
    <col min="10269" max="10269" width="5.77734375" style="17" customWidth="1"/>
    <col min="10270" max="10270" width="8.77734375" style="17" customWidth="1"/>
    <col min="10271" max="10271" width="7" style="17" customWidth="1"/>
    <col min="10272" max="10272" width="9" style="17" customWidth="1"/>
    <col min="10273" max="10273" width="7.33203125" style="17" bestFit="1" customWidth="1"/>
    <col min="10274" max="10274" width="10.109375" style="17" customWidth="1"/>
    <col min="10275" max="10275" width="9.5546875" style="17" bestFit="1" customWidth="1"/>
    <col min="10276" max="10276" width="11.109375" style="17" bestFit="1" customWidth="1"/>
    <col min="10277" max="10277" width="7.21875" style="17" bestFit="1" customWidth="1"/>
    <col min="10278" max="10278" width="6.5546875" style="17" customWidth="1"/>
    <col min="10279" max="10279" width="4.21875" style="17" bestFit="1" customWidth="1"/>
    <col min="10280" max="10280" width="12.5546875" style="17" customWidth="1"/>
    <col min="10281" max="10281" width="6.5546875" style="17" customWidth="1"/>
    <col min="10282" max="10282" width="4.44140625" style="17" bestFit="1" customWidth="1"/>
    <col min="10283" max="10283" width="5.6640625" style="17" customWidth="1"/>
    <col min="10284" max="10284" width="9.21875" style="17" customWidth="1"/>
    <col min="10285" max="10285" width="6" style="17" customWidth="1"/>
    <col min="10286" max="10286" width="8.6640625" style="17" customWidth="1"/>
    <col min="10287" max="10496" width="7.109375" style="17"/>
    <col min="10497" max="10497" width="35.109375" style="17" customWidth="1"/>
    <col min="10498" max="10498" width="8.109375" style="17" bestFit="1" customWidth="1"/>
    <col min="10499" max="10499" width="9.6640625" style="17" customWidth="1"/>
    <col min="10500" max="10500" width="10.33203125" style="17" customWidth="1"/>
    <col min="10501" max="10501" width="7.33203125" style="17" bestFit="1" customWidth="1"/>
    <col min="10502" max="10502" width="10.77734375" style="17" customWidth="1"/>
    <col min="10503" max="10503" width="8.77734375" style="17" customWidth="1"/>
    <col min="10504" max="10504" width="9.77734375" style="17" customWidth="1"/>
    <col min="10505" max="10505" width="7.21875" style="17" bestFit="1" customWidth="1"/>
    <col min="10506" max="10506" width="6.21875" style="17" customWidth="1"/>
    <col min="10507" max="10507" width="4" style="17" customWidth="1"/>
    <col min="10508" max="10508" width="12.33203125" style="17" customWidth="1"/>
    <col min="10509" max="10509" width="6.33203125" style="17" customWidth="1"/>
    <col min="10510" max="10510" width="4.21875" style="17" bestFit="1" customWidth="1"/>
    <col min="10511" max="10511" width="5.77734375" style="17" customWidth="1"/>
    <col min="10512" max="10512" width="9.21875" style="17" customWidth="1"/>
    <col min="10513" max="10513" width="6.109375" style="17" customWidth="1"/>
    <col min="10514" max="10514" width="9.21875" style="17" customWidth="1"/>
    <col min="10515" max="10515" width="7.33203125" style="17" bestFit="1" customWidth="1"/>
    <col min="10516" max="10516" width="9.88671875" style="17" customWidth="1"/>
    <col min="10517" max="10517" width="9.5546875" style="17" bestFit="1" customWidth="1"/>
    <col min="10518" max="10518" width="11.21875" style="17" customWidth="1"/>
    <col min="10519" max="10519" width="7.21875" style="17" bestFit="1" customWidth="1"/>
    <col min="10520" max="10520" width="6.88671875" style="17" customWidth="1"/>
    <col min="10521" max="10521" width="4.21875" style="17" bestFit="1" customWidth="1"/>
    <col min="10522" max="10522" width="12" style="17" customWidth="1"/>
    <col min="10523" max="10523" width="6.21875" style="17" customWidth="1"/>
    <col min="10524" max="10524" width="4.21875" style="17" bestFit="1" customWidth="1"/>
    <col min="10525" max="10525" width="5.77734375" style="17" customWidth="1"/>
    <col min="10526" max="10526" width="8.77734375" style="17" customWidth="1"/>
    <col min="10527" max="10527" width="7" style="17" customWidth="1"/>
    <col min="10528" max="10528" width="9" style="17" customWidth="1"/>
    <col min="10529" max="10529" width="7.33203125" style="17" bestFit="1" customWidth="1"/>
    <col min="10530" max="10530" width="10.109375" style="17" customWidth="1"/>
    <col min="10531" max="10531" width="9.5546875" style="17" bestFit="1" customWidth="1"/>
    <col min="10532" max="10532" width="11.109375" style="17" bestFit="1" customWidth="1"/>
    <col min="10533" max="10533" width="7.21875" style="17" bestFit="1" customWidth="1"/>
    <col min="10534" max="10534" width="6.5546875" style="17" customWidth="1"/>
    <col min="10535" max="10535" width="4.21875" style="17" bestFit="1" customWidth="1"/>
    <col min="10536" max="10536" width="12.5546875" style="17" customWidth="1"/>
    <col min="10537" max="10537" width="6.5546875" style="17" customWidth="1"/>
    <col min="10538" max="10538" width="4.44140625" style="17" bestFit="1" customWidth="1"/>
    <col min="10539" max="10539" width="5.6640625" style="17" customWidth="1"/>
    <col min="10540" max="10540" width="9.21875" style="17" customWidth="1"/>
    <col min="10541" max="10541" width="6" style="17" customWidth="1"/>
    <col min="10542" max="10542" width="8.6640625" style="17" customWidth="1"/>
    <col min="10543" max="10752" width="7.109375" style="17"/>
    <col min="10753" max="10753" width="35.109375" style="17" customWidth="1"/>
    <col min="10754" max="10754" width="8.109375" style="17" bestFit="1" customWidth="1"/>
    <col min="10755" max="10755" width="9.6640625" style="17" customWidth="1"/>
    <col min="10756" max="10756" width="10.33203125" style="17" customWidth="1"/>
    <col min="10757" max="10757" width="7.33203125" style="17" bestFit="1" customWidth="1"/>
    <col min="10758" max="10758" width="10.77734375" style="17" customWidth="1"/>
    <col min="10759" max="10759" width="8.77734375" style="17" customWidth="1"/>
    <col min="10760" max="10760" width="9.77734375" style="17" customWidth="1"/>
    <col min="10761" max="10761" width="7.21875" style="17" bestFit="1" customWidth="1"/>
    <col min="10762" max="10762" width="6.21875" style="17" customWidth="1"/>
    <col min="10763" max="10763" width="4" style="17" customWidth="1"/>
    <col min="10764" max="10764" width="12.33203125" style="17" customWidth="1"/>
    <col min="10765" max="10765" width="6.33203125" style="17" customWidth="1"/>
    <col min="10766" max="10766" width="4.21875" style="17" bestFit="1" customWidth="1"/>
    <col min="10767" max="10767" width="5.77734375" style="17" customWidth="1"/>
    <col min="10768" max="10768" width="9.21875" style="17" customWidth="1"/>
    <col min="10769" max="10769" width="6.109375" style="17" customWidth="1"/>
    <col min="10770" max="10770" width="9.21875" style="17" customWidth="1"/>
    <col min="10771" max="10771" width="7.33203125" style="17" bestFit="1" customWidth="1"/>
    <col min="10772" max="10772" width="9.88671875" style="17" customWidth="1"/>
    <col min="10773" max="10773" width="9.5546875" style="17" bestFit="1" customWidth="1"/>
    <col min="10774" max="10774" width="11.21875" style="17" customWidth="1"/>
    <col min="10775" max="10775" width="7.21875" style="17" bestFit="1" customWidth="1"/>
    <col min="10776" max="10776" width="6.88671875" style="17" customWidth="1"/>
    <col min="10777" max="10777" width="4.21875" style="17" bestFit="1" customWidth="1"/>
    <col min="10778" max="10778" width="12" style="17" customWidth="1"/>
    <col min="10779" max="10779" width="6.21875" style="17" customWidth="1"/>
    <col min="10780" max="10780" width="4.21875" style="17" bestFit="1" customWidth="1"/>
    <col min="10781" max="10781" width="5.77734375" style="17" customWidth="1"/>
    <col min="10782" max="10782" width="8.77734375" style="17" customWidth="1"/>
    <col min="10783" max="10783" width="7" style="17" customWidth="1"/>
    <col min="10784" max="10784" width="9" style="17" customWidth="1"/>
    <col min="10785" max="10785" width="7.33203125" style="17" bestFit="1" customWidth="1"/>
    <col min="10786" max="10786" width="10.109375" style="17" customWidth="1"/>
    <col min="10787" max="10787" width="9.5546875" style="17" bestFit="1" customWidth="1"/>
    <col min="10788" max="10788" width="11.109375" style="17" bestFit="1" customWidth="1"/>
    <col min="10789" max="10789" width="7.21875" style="17" bestFit="1" customWidth="1"/>
    <col min="10790" max="10790" width="6.5546875" style="17" customWidth="1"/>
    <col min="10791" max="10791" width="4.21875" style="17" bestFit="1" customWidth="1"/>
    <col min="10792" max="10792" width="12.5546875" style="17" customWidth="1"/>
    <col min="10793" max="10793" width="6.5546875" style="17" customWidth="1"/>
    <col min="10794" max="10794" width="4.44140625" style="17" bestFit="1" customWidth="1"/>
    <col min="10795" max="10795" width="5.6640625" style="17" customWidth="1"/>
    <col min="10796" max="10796" width="9.21875" style="17" customWidth="1"/>
    <col min="10797" max="10797" width="6" style="17" customWidth="1"/>
    <col min="10798" max="10798" width="8.6640625" style="17" customWidth="1"/>
    <col min="10799" max="11008" width="7.109375" style="17"/>
    <col min="11009" max="11009" width="35.109375" style="17" customWidth="1"/>
    <col min="11010" max="11010" width="8.109375" style="17" bestFit="1" customWidth="1"/>
    <col min="11011" max="11011" width="9.6640625" style="17" customWidth="1"/>
    <col min="11012" max="11012" width="10.33203125" style="17" customWidth="1"/>
    <col min="11013" max="11013" width="7.33203125" style="17" bestFit="1" customWidth="1"/>
    <col min="11014" max="11014" width="10.77734375" style="17" customWidth="1"/>
    <col min="11015" max="11015" width="8.77734375" style="17" customWidth="1"/>
    <col min="11016" max="11016" width="9.77734375" style="17" customWidth="1"/>
    <col min="11017" max="11017" width="7.21875" style="17" bestFit="1" customWidth="1"/>
    <col min="11018" max="11018" width="6.21875" style="17" customWidth="1"/>
    <col min="11019" max="11019" width="4" style="17" customWidth="1"/>
    <col min="11020" max="11020" width="12.33203125" style="17" customWidth="1"/>
    <col min="11021" max="11021" width="6.33203125" style="17" customWidth="1"/>
    <col min="11022" max="11022" width="4.21875" style="17" bestFit="1" customWidth="1"/>
    <col min="11023" max="11023" width="5.77734375" style="17" customWidth="1"/>
    <col min="11024" max="11024" width="9.21875" style="17" customWidth="1"/>
    <col min="11025" max="11025" width="6.109375" style="17" customWidth="1"/>
    <col min="11026" max="11026" width="9.21875" style="17" customWidth="1"/>
    <col min="11027" max="11027" width="7.33203125" style="17" bestFit="1" customWidth="1"/>
    <col min="11028" max="11028" width="9.88671875" style="17" customWidth="1"/>
    <col min="11029" max="11029" width="9.5546875" style="17" bestFit="1" customWidth="1"/>
    <col min="11030" max="11030" width="11.21875" style="17" customWidth="1"/>
    <col min="11031" max="11031" width="7.21875" style="17" bestFit="1" customWidth="1"/>
    <col min="11032" max="11032" width="6.88671875" style="17" customWidth="1"/>
    <col min="11033" max="11033" width="4.21875" style="17" bestFit="1" customWidth="1"/>
    <col min="11034" max="11034" width="12" style="17" customWidth="1"/>
    <col min="11035" max="11035" width="6.21875" style="17" customWidth="1"/>
    <col min="11036" max="11036" width="4.21875" style="17" bestFit="1" customWidth="1"/>
    <col min="11037" max="11037" width="5.77734375" style="17" customWidth="1"/>
    <col min="11038" max="11038" width="8.77734375" style="17" customWidth="1"/>
    <col min="11039" max="11039" width="7" style="17" customWidth="1"/>
    <col min="11040" max="11040" width="9" style="17" customWidth="1"/>
    <col min="11041" max="11041" width="7.33203125" style="17" bestFit="1" customWidth="1"/>
    <col min="11042" max="11042" width="10.109375" style="17" customWidth="1"/>
    <col min="11043" max="11043" width="9.5546875" style="17" bestFit="1" customWidth="1"/>
    <col min="11044" max="11044" width="11.109375" style="17" bestFit="1" customWidth="1"/>
    <col min="11045" max="11045" width="7.21875" style="17" bestFit="1" customWidth="1"/>
    <col min="11046" max="11046" width="6.5546875" style="17" customWidth="1"/>
    <col min="11047" max="11047" width="4.21875" style="17" bestFit="1" customWidth="1"/>
    <col min="11048" max="11048" width="12.5546875" style="17" customWidth="1"/>
    <col min="11049" max="11049" width="6.5546875" style="17" customWidth="1"/>
    <col min="11050" max="11050" width="4.44140625" style="17" bestFit="1" customWidth="1"/>
    <col min="11051" max="11051" width="5.6640625" style="17" customWidth="1"/>
    <col min="11052" max="11052" width="9.21875" style="17" customWidth="1"/>
    <col min="11053" max="11053" width="6" style="17" customWidth="1"/>
    <col min="11054" max="11054" width="8.6640625" style="17" customWidth="1"/>
    <col min="11055" max="11264" width="7.109375" style="17"/>
    <col min="11265" max="11265" width="35.109375" style="17" customWidth="1"/>
    <col min="11266" max="11266" width="8.109375" style="17" bestFit="1" customWidth="1"/>
    <col min="11267" max="11267" width="9.6640625" style="17" customWidth="1"/>
    <col min="11268" max="11268" width="10.33203125" style="17" customWidth="1"/>
    <col min="11269" max="11269" width="7.33203125" style="17" bestFit="1" customWidth="1"/>
    <col min="11270" max="11270" width="10.77734375" style="17" customWidth="1"/>
    <col min="11271" max="11271" width="8.77734375" style="17" customWidth="1"/>
    <col min="11272" max="11272" width="9.77734375" style="17" customWidth="1"/>
    <col min="11273" max="11273" width="7.21875" style="17" bestFit="1" customWidth="1"/>
    <col min="11274" max="11274" width="6.21875" style="17" customWidth="1"/>
    <col min="11275" max="11275" width="4" style="17" customWidth="1"/>
    <col min="11276" max="11276" width="12.33203125" style="17" customWidth="1"/>
    <col min="11277" max="11277" width="6.33203125" style="17" customWidth="1"/>
    <col min="11278" max="11278" width="4.21875" style="17" bestFit="1" customWidth="1"/>
    <col min="11279" max="11279" width="5.77734375" style="17" customWidth="1"/>
    <col min="11280" max="11280" width="9.21875" style="17" customWidth="1"/>
    <col min="11281" max="11281" width="6.109375" style="17" customWidth="1"/>
    <col min="11282" max="11282" width="9.21875" style="17" customWidth="1"/>
    <col min="11283" max="11283" width="7.33203125" style="17" bestFit="1" customWidth="1"/>
    <col min="11284" max="11284" width="9.88671875" style="17" customWidth="1"/>
    <col min="11285" max="11285" width="9.5546875" style="17" bestFit="1" customWidth="1"/>
    <col min="11286" max="11286" width="11.21875" style="17" customWidth="1"/>
    <col min="11287" max="11287" width="7.21875" style="17" bestFit="1" customWidth="1"/>
    <col min="11288" max="11288" width="6.88671875" style="17" customWidth="1"/>
    <col min="11289" max="11289" width="4.21875" style="17" bestFit="1" customWidth="1"/>
    <col min="11290" max="11290" width="12" style="17" customWidth="1"/>
    <col min="11291" max="11291" width="6.21875" style="17" customWidth="1"/>
    <col min="11292" max="11292" width="4.21875" style="17" bestFit="1" customWidth="1"/>
    <col min="11293" max="11293" width="5.77734375" style="17" customWidth="1"/>
    <col min="11294" max="11294" width="8.77734375" style="17" customWidth="1"/>
    <col min="11295" max="11295" width="7" style="17" customWidth="1"/>
    <col min="11296" max="11296" width="9" style="17" customWidth="1"/>
    <col min="11297" max="11297" width="7.33203125" style="17" bestFit="1" customWidth="1"/>
    <col min="11298" max="11298" width="10.109375" style="17" customWidth="1"/>
    <col min="11299" max="11299" width="9.5546875" style="17" bestFit="1" customWidth="1"/>
    <col min="11300" max="11300" width="11.109375" style="17" bestFit="1" customWidth="1"/>
    <col min="11301" max="11301" width="7.21875" style="17" bestFit="1" customWidth="1"/>
    <col min="11302" max="11302" width="6.5546875" style="17" customWidth="1"/>
    <col min="11303" max="11303" width="4.21875" style="17" bestFit="1" customWidth="1"/>
    <col min="11304" max="11304" width="12.5546875" style="17" customWidth="1"/>
    <col min="11305" max="11305" width="6.5546875" style="17" customWidth="1"/>
    <col min="11306" max="11306" width="4.44140625" style="17" bestFit="1" customWidth="1"/>
    <col min="11307" max="11307" width="5.6640625" style="17" customWidth="1"/>
    <col min="11308" max="11308" width="9.21875" style="17" customWidth="1"/>
    <col min="11309" max="11309" width="6" style="17" customWidth="1"/>
    <col min="11310" max="11310" width="8.6640625" style="17" customWidth="1"/>
    <col min="11311" max="11520" width="7.109375" style="17"/>
    <col min="11521" max="11521" width="35.109375" style="17" customWidth="1"/>
    <col min="11522" max="11522" width="8.109375" style="17" bestFit="1" customWidth="1"/>
    <col min="11523" max="11523" width="9.6640625" style="17" customWidth="1"/>
    <col min="11524" max="11524" width="10.33203125" style="17" customWidth="1"/>
    <col min="11525" max="11525" width="7.33203125" style="17" bestFit="1" customWidth="1"/>
    <col min="11526" max="11526" width="10.77734375" style="17" customWidth="1"/>
    <col min="11527" max="11527" width="8.77734375" style="17" customWidth="1"/>
    <col min="11528" max="11528" width="9.77734375" style="17" customWidth="1"/>
    <col min="11529" max="11529" width="7.21875" style="17" bestFit="1" customWidth="1"/>
    <col min="11530" max="11530" width="6.21875" style="17" customWidth="1"/>
    <col min="11531" max="11531" width="4" style="17" customWidth="1"/>
    <col min="11532" max="11532" width="12.33203125" style="17" customWidth="1"/>
    <col min="11533" max="11533" width="6.33203125" style="17" customWidth="1"/>
    <col min="11534" max="11534" width="4.21875" style="17" bestFit="1" customWidth="1"/>
    <col min="11535" max="11535" width="5.77734375" style="17" customWidth="1"/>
    <col min="11536" max="11536" width="9.21875" style="17" customWidth="1"/>
    <col min="11537" max="11537" width="6.109375" style="17" customWidth="1"/>
    <col min="11538" max="11538" width="9.21875" style="17" customWidth="1"/>
    <col min="11539" max="11539" width="7.33203125" style="17" bestFit="1" customWidth="1"/>
    <col min="11540" max="11540" width="9.88671875" style="17" customWidth="1"/>
    <col min="11541" max="11541" width="9.5546875" style="17" bestFit="1" customWidth="1"/>
    <col min="11542" max="11542" width="11.21875" style="17" customWidth="1"/>
    <col min="11543" max="11543" width="7.21875" style="17" bestFit="1" customWidth="1"/>
    <col min="11544" max="11544" width="6.88671875" style="17" customWidth="1"/>
    <col min="11545" max="11545" width="4.21875" style="17" bestFit="1" customWidth="1"/>
    <col min="11546" max="11546" width="12" style="17" customWidth="1"/>
    <col min="11547" max="11547" width="6.21875" style="17" customWidth="1"/>
    <col min="11548" max="11548" width="4.21875" style="17" bestFit="1" customWidth="1"/>
    <col min="11549" max="11549" width="5.77734375" style="17" customWidth="1"/>
    <col min="11550" max="11550" width="8.77734375" style="17" customWidth="1"/>
    <col min="11551" max="11551" width="7" style="17" customWidth="1"/>
    <col min="11552" max="11552" width="9" style="17" customWidth="1"/>
    <col min="11553" max="11553" width="7.33203125" style="17" bestFit="1" customWidth="1"/>
    <col min="11554" max="11554" width="10.109375" style="17" customWidth="1"/>
    <col min="11555" max="11555" width="9.5546875" style="17" bestFit="1" customWidth="1"/>
    <col min="11556" max="11556" width="11.109375" style="17" bestFit="1" customWidth="1"/>
    <col min="11557" max="11557" width="7.21875" style="17" bestFit="1" customWidth="1"/>
    <col min="11558" max="11558" width="6.5546875" style="17" customWidth="1"/>
    <col min="11559" max="11559" width="4.21875" style="17" bestFit="1" customWidth="1"/>
    <col min="11560" max="11560" width="12.5546875" style="17" customWidth="1"/>
    <col min="11561" max="11561" width="6.5546875" style="17" customWidth="1"/>
    <col min="11562" max="11562" width="4.44140625" style="17" bestFit="1" customWidth="1"/>
    <col min="11563" max="11563" width="5.6640625" style="17" customWidth="1"/>
    <col min="11564" max="11564" width="9.21875" style="17" customWidth="1"/>
    <col min="11565" max="11565" width="6" style="17" customWidth="1"/>
    <col min="11566" max="11566" width="8.6640625" style="17" customWidth="1"/>
    <col min="11567" max="11776" width="7.109375" style="17"/>
    <col min="11777" max="11777" width="35.109375" style="17" customWidth="1"/>
    <col min="11778" max="11778" width="8.109375" style="17" bestFit="1" customWidth="1"/>
    <col min="11779" max="11779" width="9.6640625" style="17" customWidth="1"/>
    <col min="11780" max="11780" width="10.33203125" style="17" customWidth="1"/>
    <col min="11781" max="11781" width="7.33203125" style="17" bestFit="1" customWidth="1"/>
    <col min="11782" max="11782" width="10.77734375" style="17" customWidth="1"/>
    <col min="11783" max="11783" width="8.77734375" style="17" customWidth="1"/>
    <col min="11784" max="11784" width="9.77734375" style="17" customWidth="1"/>
    <col min="11785" max="11785" width="7.21875" style="17" bestFit="1" customWidth="1"/>
    <col min="11786" max="11786" width="6.21875" style="17" customWidth="1"/>
    <col min="11787" max="11787" width="4" style="17" customWidth="1"/>
    <col min="11788" max="11788" width="12.33203125" style="17" customWidth="1"/>
    <col min="11789" max="11789" width="6.33203125" style="17" customWidth="1"/>
    <col min="11790" max="11790" width="4.21875" style="17" bestFit="1" customWidth="1"/>
    <col min="11791" max="11791" width="5.77734375" style="17" customWidth="1"/>
    <col min="11792" max="11792" width="9.21875" style="17" customWidth="1"/>
    <col min="11793" max="11793" width="6.109375" style="17" customWidth="1"/>
    <col min="11794" max="11794" width="9.21875" style="17" customWidth="1"/>
    <col min="11795" max="11795" width="7.33203125" style="17" bestFit="1" customWidth="1"/>
    <col min="11796" max="11796" width="9.88671875" style="17" customWidth="1"/>
    <col min="11797" max="11797" width="9.5546875" style="17" bestFit="1" customWidth="1"/>
    <col min="11798" max="11798" width="11.21875" style="17" customWidth="1"/>
    <col min="11799" max="11799" width="7.21875" style="17" bestFit="1" customWidth="1"/>
    <col min="11800" max="11800" width="6.88671875" style="17" customWidth="1"/>
    <col min="11801" max="11801" width="4.21875" style="17" bestFit="1" customWidth="1"/>
    <col min="11802" max="11802" width="12" style="17" customWidth="1"/>
    <col min="11803" max="11803" width="6.21875" style="17" customWidth="1"/>
    <col min="11804" max="11804" width="4.21875" style="17" bestFit="1" customWidth="1"/>
    <col min="11805" max="11805" width="5.77734375" style="17" customWidth="1"/>
    <col min="11806" max="11806" width="8.77734375" style="17" customWidth="1"/>
    <col min="11807" max="11807" width="7" style="17" customWidth="1"/>
    <col min="11808" max="11808" width="9" style="17" customWidth="1"/>
    <col min="11809" max="11809" width="7.33203125" style="17" bestFit="1" customWidth="1"/>
    <col min="11810" max="11810" width="10.109375" style="17" customWidth="1"/>
    <col min="11811" max="11811" width="9.5546875" style="17" bestFit="1" customWidth="1"/>
    <col min="11812" max="11812" width="11.109375" style="17" bestFit="1" customWidth="1"/>
    <col min="11813" max="11813" width="7.21875" style="17" bestFit="1" customWidth="1"/>
    <col min="11814" max="11814" width="6.5546875" style="17" customWidth="1"/>
    <col min="11815" max="11815" width="4.21875" style="17" bestFit="1" customWidth="1"/>
    <col min="11816" max="11816" width="12.5546875" style="17" customWidth="1"/>
    <col min="11817" max="11817" width="6.5546875" style="17" customWidth="1"/>
    <col min="11818" max="11818" width="4.44140625" style="17" bestFit="1" customWidth="1"/>
    <col min="11819" max="11819" width="5.6640625" style="17" customWidth="1"/>
    <col min="11820" max="11820" width="9.21875" style="17" customWidth="1"/>
    <col min="11821" max="11821" width="6" style="17" customWidth="1"/>
    <col min="11822" max="11822" width="8.6640625" style="17" customWidth="1"/>
    <col min="11823" max="12032" width="7.109375" style="17"/>
    <col min="12033" max="12033" width="35.109375" style="17" customWidth="1"/>
    <col min="12034" max="12034" width="8.109375" style="17" bestFit="1" customWidth="1"/>
    <col min="12035" max="12035" width="9.6640625" style="17" customWidth="1"/>
    <col min="12036" max="12036" width="10.33203125" style="17" customWidth="1"/>
    <col min="12037" max="12037" width="7.33203125" style="17" bestFit="1" customWidth="1"/>
    <col min="12038" max="12038" width="10.77734375" style="17" customWidth="1"/>
    <col min="12039" max="12039" width="8.77734375" style="17" customWidth="1"/>
    <col min="12040" max="12040" width="9.77734375" style="17" customWidth="1"/>
    <col min="12041" max="12041" width="7.21875" style="17" bestFit="1" customWidth="1"/>
    <col min="12042" max="12042" width="6.21875" style="17" customWidth="1"/>
    <col min="12043" max="12043" width="4" style="17" customWidth="1"/>
    <col min="12044" max="12044" width="12.33203125" style="17" customWidth="1"/>
    <col min="12045" max="12045" width="6.33203125" style="17" customWidth="1"/>
    <col min="12046" max="12046" width="4.21875" style="17" bestFit="1" customWidth="1"/>
    <col min="12047" max="12047" width="5.77734375" style="17" customWidth="1"/>
    <col min="12048" max="12048" width="9.21875" style="17" customWidth="1"/>
    <col min="12049" max="12049" width="6.109375" style="17" customWidth="1"/>
    <col min="12050" max="12050" width="9.21875" style="17" customWidth="1"/>
    <col min="12051" max="12051" width="7.33203125" style="17" bestFit="1" customWidth="1"/>
    <col min="12052" max="12052" width="9.88671875" style="17" customWidth="1"/>
    <col min="12053" max="12053" width="9.5546875" style="17" bestFit="1" customWidth="1"/>
    <col min="12054" max="12054" width="11.21875" style="17" customWidth="1"/>
    <col min="12055" max="12055" width="7.21875" style="17" bestFit="1" customWidth="1"/>
    <col min="12056" max="12056" width="6.88671875" style="17" customWidth="1"/>
    <col min="12057" max="12057" width="4.21875" style="17" bestFit="1" customWidth="1"/>
    <col min="12058" max="12058" width="12" style="17" customWidth="1"/>
    <col min="12059" max="12059" width="6.21875" style="17" customWidth="1"/>
    <col min="12060" max="12060" width="4.21875" style="17" bestFit="1" customWidth="1"/>
    <col min="12061" max="12061" width="5.77734375" style="17" customWidth="1"/>
    <col min="12062" max="12062" width="8.77734375" style="17" customWidth="1"/>
    <col min="12063" max="12063" width="7" style="17" customWidth="1"/>
    <col min="12064" max="12064" width="9" style="17" customWidth="1"/>
    <col min="12065" max="12065" width="7.33203125" style="17" bestFit="1" customWidth="1"/>
    <col min="12066" max="12066" width="10.109375" style="17" customWidth="1"/>
    <col min="12067" max="12067" width="9.5546875" style="17" bestFit="1" customWidth="1"/>
    <col min="12068" max="12068" width="11.109375" style="17" bestFit="1" customWidth="1"/>
    <col min="12069" max="12069" width="7.21875" style="17" bestFit="1" customWidth="1"/>
    <col min="12070" max="12070" width="6.5546875" style="17" customWidth="1"/>
    <col min="12071" max="12071" width="4.21875" style="17" bestFit="1" customWidth="1"/>
    <col min="12072" max="12072" width="12.5546875" style="17" customWidth="1"/>
    <col min="12073" max="12073" width="6.5546875" style="17" customWidth="1"/>
    <col min="12074" max="12074" width="4.44140625" style="17" bestFit="1" customWidth="1"/>
    <col min="12075" max="12075" width="5.6640625" style="17" customWidth="1"/>
    <col min="12076" max="12076" width="9.21875" style="17" customWidth="1"/>
    <col min="12077" max="12077" width="6" style="17" customWidth="1"/>
    <col min="12078" max="12078" width="8.6640625" style="17" customWidth="1"/>
    <col min="12079" max="12288" width="7.109375" style="17"/>
    <col min="12289" max="12289" width="35.109375" style="17" customWidth="1"/>
    <col min="12290" max="12290" width="8.109375" style="17" bestFit="1" customWidth="1"/>
    <col min="12291" max="12291" width="9.6640625" style="17" customWidth="1"/>
    <col min="12292" max="12292" width="10.33203125" style="17" customWidth="1"/>
    <col min="12293" max="12293" width="7.33203125" style="17" bestFit="1" customWidth="1"/>
    <col min="12294" max="12294" width="10.77734375" style="17" customWidth="1"/>
    <col min="12295" max="12295" width="8.77734375" style="17" customWidth="1"/>
    <col min="12296" max="12296" width="9.77734375" style="17" customWidth="1"/>
    <col min="12297" max="12297" width="7.21875" style="17" bestFit="1" customWidth="1"/>
    <col min="12298" max="12298" width="6.21875" style="17" customWidth="1"/>
    <col min="12299" max="12299" width="4" style="17" customWidth="1"/>
    <col min="12300" max="12300" width="12.33203125" style="17" customWidth="1"/>
    <col min="12301" max="12301" width="6.33203125" style="17" customWidth="1"/>
    <col min="12302" max="12302" width="4.21875" style="17" bestFit="1" customWidth="1"/>
    <col min="12303" max="12303" width="5.77734375" style="17" customWidth="1"/>
    <col min="12304" max="12304" width="9.21875" style="17" customWidth="1"/>
    <col min="12305" max="12305" width="6.109375" style="17" customWidth="1"/>
    <col min="12306" max="12306" width="9.21875" style="17" customWidth="1"/>
    <col min="12307" max="12307" width="7.33203125" style="17" bestFit="1" customWidth="1"/>
    <col min="12308" max="12308" width="9.88671875" style="17" customWidth="1"/>
    <col min="12309" max="12309" width="9.5546875" style="17" bestFit="1" customWidth="1"/>
    <col min="12310" max="12310" width="11.21875" style="17" customWidth="1"/>
    <col min="12311" max="12311" width="7.21875" style="17" bestFit="1" customWidth="1"/>
    <col min="12312" max="12312" width="6.88671875" style="17" customWidth="1"/>
    <col min="12313" max="12313" width="4.21875" style="17" bestFit="1" customWidth="1"/>
    <col min="12314" max="12314" width="12" style="17" customWidth="1"/>
    <col min="12315" max="12315" width="6.21875" style="17" customWidth="1"/>
    <col min="12316" max="12316" width="4.21875" style="17" bestFit="1" customWidth="1"/>
    <col min="12317" max="12317" width="5.77734375" style="17" customWidth="1"/>
    <col min="12318" max="12318" width="8.77734375" style="17" customWidth="1"/>
    <col min="12319" max="12319" width="7" style="17" customWidth="1"/>
    <col min="12320" max="12320" width="9" style="17" customWidth="1"/>
    <col min="12321" max="12321" width="7.33203125" style="17" bestFit="1" customWidth="1"/>
    <col min="12322" max="12322" width="10.109375" style="17" customWidth="1"/>
    <col min="12323" max="12323" width="9.5546875" style="17" bestFit="1" customWidth="1"/>
    <col min="12324" max="12324" width="11.109375" style="17" bestFit="1" customWidth="1"/>
    <col min="12325" max="12325" width="7.21875" style="17" bestFit="1" customWidth="1"/>
    <col min="12326" max="12326" width="6.5546875" style="17" customWidth="1"/>
    <col min="12327" max="12327" width="4.21875" style="17" bestFit="1" customWidth="1"/>
    <col min="12328" max="12328" width="12.5546875" style="17" customWidth="1"/>
    <col min="12329" max="12329" width="6.5546875" style="17" customWidth="1"/>
    <col min="12330" max="12330" width="4.44140625" style="17" bestFit="1" customWidth="1"/>
    <col min="12331" max="12331" width="5.6640625" style="17" customWidth="1"/>
    <col min="12332" max="12332" width="9.21875" style="17" customWidth="1"/>
    <col min="12333" max="12333" width="6" style="17" customWidth="1"/>
    <col min="12334" max="12334" width="8.6640625" style="17" customWidth="1"/>
    <col min="12335" max="12544" width="7.109375" style="17"/>
    <col min="12545" max="12545" width="35.109375" style="17" customWidth="1"/>
    <col min="12546" max="12546" width="8.109375" style="17" bestFit="1" customWidth="1"/>
    <col min="12547" max="12547" width="9.6640625" style="17" customWidth="1"/>
    <col min="12548" max="12548" width="10.33203125" style="17" customWidth="1"/>
    <col min="12549" max="12549" width="7.33203125" style="17" bestFit="1" customWidth="1"/>
    <col min="12550" max="12550" width="10.77734375" style="17" customWidth="1"/>
    <col min="12551" max="12551" width="8.77734375" style="17" customWidth="1"/>
    <col min="12552" max="12552" width="9.77734375" style="17" customWidth="1"/>
    <col min="12553" max="12553" width="7.21875" style="17" bestFit="1" customWidth="1"/>
    <col min="12554" max="12554" width="6.21875" style="17" customWidth="1"/>
    <col min="12555" max="12555" width="4" style="17" customWidth="1"/>
    <col min="12556" max="12556" width="12.33203125" style="17" customWidth="1"/>
    <col min="12557" max="12557" width="6.33203125" style="17" customWidth="1"/>
    <col min="12558" max="12558" width="4.21875" style="17" bestFit="1" customWidth="1"/>
    <col min="12559" max="12559" width="5.77734375" style="17" customWidth="1"/>
    <col min="12560" max="12560" width="9.21875" style="17" customWidth="1"/>
    <col min="12561" max="12561" width="6.109375" style="17" customWidth="1"/>
    <col min="12562" max="12562" width="9.21875" style="17" customWidth="1"/>
    <col min="12563" max="12563" width="7.33203125" style="17" bestFit="1" customWidth="1"/>
    <col min="12564" max="12564" width="9.88671875" style="17" customWidth="1"/>
    <col min="12565" max="12565" width="9.5546875" style="17" bestFit="1" customWidth="1"/>
    <col min="12566" max="12566" width="11.21875" style="17" customWidth="1"/>
    <col min="12567" max="12567" width="7.21875" style="17" bestFit="1" customWidth="1"/>
    <col min="12568" max="12568" width="6.88671875" style="17" customWidth="1"/>
    <col min="12569" max="12569" width="4.21875" style="17" bestFit="1" customWidth="1"/>
    <col min="12570" max="12570" width="12" style="17" customWidth="1"/>
    <col min="12571" max="12571" width="6.21875" style="17" customWidth="1"/>
    <col min="12572" max="12572" width="4.21875" style="17" bestFit="1" customWidth="1"/>
    <col min="12573" max="12573" width="5.77734375" style="17" customWidth="1"/>
    <col min="12574" max="12574" width="8.77734375" style="17" customWidth="1"/>
    <col min="12575" max="12575" width="7" style="17" customWidth="1"/>
    <col min="12576" max="12576" width="9" style="17" customWidth="1"/>
    <col min="12577" max="12577" width="7.33203125" style="17" bestFit="1" customWidth="1"/>
    <col min="12578" max="12578" width="10.109375" style="17" customWidth="1"/>
    <col min="12579" max="12579" width="9.5546875" style="17" bestFit="1" customWidth="1"/>
    <col min="12580" max="12580" width="11.109375" style="17" bestFit="1" customWidth="1"/>
    <col min="12581" max="12581" width="7.21875" style="17" bestFit="1" customWidth="1"/>
    <col min="12582" max="12582" width="6.5546875" style="17" customWidth="1"/>
    <col min="12583" max="12583" width="4.21875" style="17" bestFit="1" customWidth="1"/>
    <col min="12584" max="12584" width="12.5546875" style="17" customWidth="1"/>
    <col min="12585" max="12585" width="6.5546875" style="17" customWidth="1"/>
    <col min="12586" max="12586" width="4.44140625" style="17" bestFit="1" customWidth="1"/>
    <col min="12587" max="12587" width="5.6640625" style="17" customWidth="1"/>
    <col min="12588" max="12588" width="9.21875" style="17" customWidth="1"/>
    <col min="12589" max="12589" width="6" style="17" customWidth="1"/>
    <col min="12590" max="12590" width="8.6640625" style="17" customWidth="1"/>
    <col min="12591" max="12800" width="7.109375" style="17"/>
    <col min="12801" max="12801" width="35.109375" style="17" customWidth="1"/>
    <col min="12802" max="12802" width="8.109375" style="17" bestFit="1" customWidth="1"/>
    <col min="12803" max="12803" width="9.6640625" style="17" customWidth="1"/>
    <col min="12804" max="12804" width="10.33203125" style="17" customWidth="1"/>
    <col min="12805" max="12805" width="7.33203125" style="17" bestFit="1" customWidth="1"/>
    <col min="12806" max="12806" width="10.77734375" style="17" customWidth="1"/>
    <col min="12807" max="12807" width="8.77734375" style="17" customWidth="1"/>
    <col min="12808" max="12808" width="9.77734375" style="17" customWidth="1"/>
    <col min="12809" max="12809" width="7.21875" style="17" bestFit="1" customWidth="1"/>
    <col min="12810" max="12810" width="6.21875" style="17" customWidth="1"/>
    <col min="12811" max="12811" width="4" style="17" customWidth="1"/>
    <col min="12812" max="12812" width="12.33203125" style="17" customWidth="1"/>
    <col min="12813" max="12813" width="6.33203125" style="17" customWidth="1"/>
    <col min="12814" max="12814" width="4.21875" style="17" bestFit="1" customWidth="1"/>
    <col min="12815" max="12815" width="5.77734375" style="17" customWidth="1"/>
    <col min="12816" max="12816" width="9.21875" style="17" customWidth="1"/>
    <col min="12817" max="12817" width="6.109375" style="17" customWidth="1"/>
    <col min="12818" max="12818" width="9.21875" style="17" customWidth="1"/>
    <col min="12819" max="12819" width="7.33203125" style="17" bestFit="1" customWidth="1"/>
    <col min="12820" max="12820" width="9.88671875" style="17" customWidth="1"/>
    <col min="12821" max="12821" width="9.5546875" style="17" bestFit="1" customWidth="1"/>
    <col min="12822" max="12822" width="11.21875" style="17" customWidth="1"/>
    <col min="12823" max="12823" width="7.21875" style="17" bestFit="1" customWidth="1"/>
    <col min="12824" max="12824" width="6.88671875" style="17" customWidth="1"/>
    <col min="12825" max="12825" width="4.21875" style="17" bestFit="1" customWidth="1"/>
    <col min="12826" max="12826" width="12" style="17" customWidth="1"/>
    <col min="12827" max="12827" width="6.21875" style="17" customWidth="1"/>
    <col min="12828" max="12828" width="4.21875" style="17" bestFit="1" customWidth="1"/>
    <col min="12829" max="12829" width="5.77734375" style="17" customWidth="1"/>
    <col min="12830" max="12830" width="8.77734375" style="17" customWidth="1"/>
    <col min="12831" max="12831" width="7" style="17" customWidth="1"/>
    <col min="12832" max="12832" width="9" style="17" customWidth="1"/>
    <col min="12833" max="12833" width="7.33203125" style="17" bestFit="1" customWidth="1"/>
    <col min="12834" max="12834" width="10.109375" style="17" customWidth="1"/>
    <col min="12835" max="12835" width="9.5546875" style="17" bestFit="1" customWidth="1"/>
    <col min="12836" max="12836" width="11.109375" style="17" bestFit="1" customWidth="1"/>
    <col min="12837" max="12837" width="7.21875" style="17" bestFit="1" customWidth="1"/>
    <col min="12838" max="12838" width="6.5546875" style="17" customWidth="1"/>
    <col min="12839" max="12839" width="4.21875" style="17" bestFit="1" customWidth="1"/>
    <col min="12840" max="12840" width="12.5546875" style="17" customWidth="1"/>
    <col min="12841" max="12841" width="6.5546875" style="17" customWidth="1"/>
    <col min="12842" max="12842" width="4.44140625" style="17" bestFit="1" customWidth="1"/>
    <col min="12843" max="12843" width="5.6640625" style="17" customWidth="1"/>
    <col min="12844" max="12844" width="9.21875" style="17" customWidth="1"/>
    <col min="12845" max="12845" width="6" style="17" customWidth="1"/>
    <col min="12846" max="12846" width="8.6640625" style="17" customWidth="1"/>
    <col min="12847" max="13056" width="7.109375" style="17"/>
    <col min="13057" max="13057" width="35.109375" style="17" customWidth="1"/>
    <col min="13058" max="13058" width="8.109375" style="17" bestFit="1" customWidth="1"/>
    <col min="13059" max="13059" width="9.6640625" style="17" customWidth="1"/>
    <col min="13060" max="13060" width="10.33203125" style="17" customWidth="1"/>
    <col min="13061" max="13061" width="7.33203125" style="17" bestFit="1" customWidth="1"/>
    <col min="13062" max="13062" width="10.77734375" style="17" customWidth="1"/>
    <col min="13063" max="13063" width="8.77734375" style="17" customWidth="1"/>
    <col min="13064" max="13064" width="9.77734375" style="17" customWidth="1"/>
    <col min="13065" max="13065" width="7.21875" style="17" bestFit="1" customWidth="1"/>
    <col min="13066" max="13066" width="6.21875" style="17" customWidth="1"/>
    <col min="13067" max="13067" width="4" style="17" customWidth="1"/>
    <col min="13068" max="13068" width="12.33203125" style="17" customWidth="1"/>
    <col min="13069" max="13069" width="6.33203125" style="17" customWidth="1"/>
    <col min="13070" max="13070" width="4.21875" style="17" bestFit="1" customWidth="1"/>
    <col min="13071" max="13071" width="5.77734375" style="17" customWidth="1"/>
    <col min="13072" max="13072" width="9.21875" style="17" customWidth="1"/>
    <col min="13073" max="13073" width="6.109375" style="17" customWidth="1"/>
    <col min="13074" max="13074" width="9.21875" style="17" customWidth="1"/>
    <col min="13075" max="13075" width="7.33203125" style="17" bestFit="1" customWidth="1"/>
    <col min="13076" max="13076" width="9.88671875" style="17" customWidth="1"/>
    <col min="13077" max="13077" width="9.5546875" style="17" bestFit="1" customWidth="1"/>
    <col min="13078" max="13078" width="11.21875" style="17" customWidth="1"/>
    <col min="13079" max="13079" width="7.21875" style="17" bestFit="1" customWidth="1"/>
    <col min="13080" max="13080" width="6.88671875" style="17" customWidth="1"/>
    <col min="13081" max="13081" width="4.21875" style="17" bestFit="1" customWidth="1"/>
    <col min="13082" max="13082" width="12" style="17" customWidth="1"/>
    <col min="13083" max="13083" width="6.21875" style="17" customWidth="1"/>
    <col min="13084" max="13084" width="4.21875" style="17" bestFit="1" customWidth="1"/>
    <col min="13085" max="13085" width="5.77734375" style="17" customWidth="1"/>
    <col min="13086" max="13086" width="8.77734375" style="17" customWidth="1"/>
    <col min="13087" max="13087" width="7" style="17" customWidth="1"/>
    <col min="13088" max="13088" width="9" style="17" customWidth="1"/>
    <col min="13089" max="13089" width="7.33203125" style="17" bestFit="1" customWidth="1"/>
    <col min="13090" max="13090" width="10.109375" style="17" customWidth="1"/>
    <col min="13091" max="13091" width="9.5546875" style="17" bestFit="1" customWidth="1"/>
    <col min="13092" max="13092" width="11.109375" style="17" bestFit="1" customWidth="1"/>
    <col min="13093" max="13093" width="7.21875" style="17" bestFit="1" customWidth="1"/>
    <col min="13094" max="13094" width="6.5546875" style="17" customWidth="1"/>
    <col min="13095" max="13095" width="4.21875" style="17" bestFit="1" customWidth="1"/>
    <col min="13096" max="13096" width="12.5546875" style="17" customWidth="1"/>
    <col min="13097" max="13097" width="6.5546875" style="17" customWidth="1"/>
    <col min="13098" max="13098" width="4.44140625" style="17" bestFit="1" customWidth="1"/>
    <col min="13099" max="13099" width="5.6640625" style="17" customWidth="1"/>
    <col min="13100" max="13100" width="9.21875" style="17" customWidth="1"/>
    <col min="13101" max="13101" width="6" style="17" customWidth="1"/>
    <col min="13102" max="13102" width="8.6640625" style="17" customWidth="1"/>
    <col min="13103" max="13312" width="7.109375" style="17"/>
    <col min="13313" max="13313" width="35.109375" style="17" customWidth="1"/>
    <col min="13314" max="13314" width="8.109375" style="17" bestFit="1" customWidth="1"/>
    <col min="13315" max="13315" width="9.6640625" style="17" customWidth="1"/>
    <col min="13316" max="13316" width="10.33203125" style="17" customWidth="1"/>
    <col min="13317" max="13317" width="7.33203125" style="17" bestFit="1" customWidth="1"/>
    <col min="13318" max="13318" width="10.77734375" style="17" customWidth="1"/>
    <col min="13319" max="13319" width="8.77734375" style="17" customWidth="1"/>
    <col min="13320" max="13320" width="9.77734375" style="17" customWidth="1"/>
    <col min="13321" max="13321" width="7.21875" style="17" bestFit="1" customWidth="1"/>
    <col min="13322" max="13322" width="6.21875" style="17" customWidth="1"/>
    <col min="13323" max="13323" width="4" style="17" customWidth="1"/>
    <col min="13324" max="13324" width="12.33203125" style="17" customWidth="1"/>
    <col min="13325" max="13325" width="6.33203125" style="17" customWidth="1"/>
    <col min="13326" max="13326" width="4.21875" style="17" bestFit="1" customWidth="1"/>
    <col min="13327" max="13327" width="5.77734375" style="17" customWidth="1"/>
    <col min="13328" max="13328" width="9.21875" style="17" customWidth="1"/>
    <col min="13329" max="13329" width="6.109375" style="17" customWidth="1"/>
    <col min="13330" max="13330" width="9.21875" style="17" customWidth="1"/>
    <col min="13331" max="13331" width="7.33203125" style="17" bestFit="1" customWidth="1"/>
    <col min="13332" max="13332" width="9.88671875" style="17" customWidth="1"/>
    <col min="13333" max="13333" width="9.5546875" style="17" bestFit="1" customWidth="1"/>
    <col min="13334" max="13334" width="11.21875" style="17" customWidth="1"/>
    <col min="13335" max="13335" width="7.21875" style="17" bestFit="1" customWidth="1"/>
    <col min="13336" max="13336" width="6.88671875" style="17" customWidth="1"/>
    <col min="13337" max="13337" width="4.21875" style="17" bestFit="1" customWidth="1"/>
    <col min="13338" max="13338" width="12" style="17" customWidth="1"/>
    <col min="13339" max="13339" width="6.21875" style="17" customWidth="1"/>
    <col min="13340" max="13340" width="4.21875" style="17" bestFit="1" customWidth="1"/>
    <col min="13341" max="13341" width="5.77734375" style="17" customWidth="1"/>
    <col min="13342" max="13342" width="8.77734375" style="17" customWidth="1"/>
    <col min="13343" max="13343" width="7" style="17" customWidth="1"/>
    <col min="13344" max="13344" width="9" style="17" customWidth="1"/>
    <col min="13345" max="13345" width="7.33203125" style="17" bestFit="1" customWidth="1"/>
    <col min="13346" max="13346" width="10.109375" style="17" customWidth="1"/>
    <col min="13347" max="13347" width="9.5546875" style="17" bestFit="1" customWidth="1"/>
    <col min="13348" max="13348" width="11.109375" style="17" bestFit="1" customWidth="1"/>
    <col min="13349" max="13349" width="7.21875" style="17" bestFit="1" customWidth="1"/>
    <col min="13350" max="13350" width="6.5546875" style="17" customWidth="1"/>
    <col min="13351" max="13351" width="4.21875" style="17" bestFit="1" customWidth="1"/>
    <col min="13352" max="13352" width="12.5546875" style="17" customWidth="1"/>
    <col min="13353" max="13353" width="6.5546875" style="17" customWidth="1"/>
    <col min="13354" max="13354" width="4.44140625" style="17" bestFit="1" customWidth="1"/>
    <col min="13355" max="13355" width="5.6640625" style="17" customWidth="1"/>
    <col min="13356" max="13356" width="9.21875" style="17" customWidth="1"/>
    <col min="13357" max="13357" width="6" style="17" customWidth="1"/>
    <col min="13358" max="13358" width="8.6640625" style="17" customWidth="1"/>
    <col min="13359" max="13568" width="7.109375" style="17"/>
    <col min="13569" max="13569" width="35.109375" style="17" customWidth="1"/>
    <col min="13570" max="13570" width="8.109375" style="17" bestFit="1" customWidth="1"/>
    <col min="13571" max="13571" width="9.6640625" style="17" customWidth="1"/>
    <col min="13572" max="13572" width="10.33203125" style="17" customWidth="1"/>
    <col min="13573" max="13573" width="7.33203125" style="17" bestFit="1" customWidth="1"/>
    <col min="13574" max="13574" width="10.77734375" style="17" customWidth="1"/>
    <col min="13575" max="13575" width="8.77734375" style="17" customWidth="1"/>
    <col min="13576" max="13576" width="9.77734375" style="17" customWidth="1"/>
    <col min="13577" max="13577" width="7.21875" style="17" bestFit="1" customWidth="1"/>
    <col min="13578" max="13578" width="6.21875" style="17" customWidth="1"/>
    <col min="13579" max="13579" width="4" style="17" customWidth="1"/>
    <col min="13580" max="13580" width="12.33203125" style="17" customWidth="1"/>
    <col min="13581" max="13581" width="6.33203125" style="17" customWidth="1"/>
    <col min="13582" max="13582" width="4.21875" style="17" bestFit="1" customWidth="1"/>
    <col min="13583" max="13583" width="5.77734375" style="17" customWidth="1"/>
    <col min="13584" max="13584" width="9.21875" style="17" customWidth="1"/>
    <col min="13585" max="13585" width="6.109375" style="17" customWidth="1"/>
    <col min="13586" max="13586" width="9.21875" style="17" customWidth="1"/>
    <col min="13587" max="13587" width="7.33203125" style="17" bestFit="1" customWidth="1"/>
    <col min="13588" max="13588" width="9.88671875" style="17" customWidth="1"/>
    <col min="13589" max="13589" width="9.5546875" style="17" bestFit="1" customWidth="1"/>
    <col min="13590" max="13590" width="11.21875" style="17" customWidth="1"/>
    <col min="13591" max="13591" width="7.21875" style="17" bestFit="1" customWidth="1"/>
    <col min="13592" max="13592" width="6.88671875" style="17" customWidth="1"/>
    <col min="13593" max="13593" width="4.21875" style="17" bestFit="1" customWidth="1"/>
    <col min="13594" max="13594" width="12" style="17" customWidth="1"/>
    <col min="13595" max="13595" width="6.21875" style="17" customWidth="1"/>
    <col min="13596" max="13596" width="4.21875" style="17" bestFit="1" customWidth="1"/>
    <col min="13597" max="13597" width="5.77734375" style="17" customWidth="1"/>
    <col min="13598" max="13598" width="8.77734375" style="17" customWidth="1"/>
    <col min="13599" max="13599" width="7" style="17" customWidth="1"/>
    <col min="13600" max="13600" width="9" style="17" customWidth="1"/>
    <col min="13601" max="13601" width="7.33203125" style="17" bestFit="1" customWidth="1"/>
    <col min="13602" max="13602" width="10.109375" style="17" customWidth="1"/>
    <col min="13603" max="13603" width="9.5546875" style="17" bestFit="1" customWidth="1"/>
    <col min="13604" max="13604" width="11.109375" style="17" bestFit="1" customWidth="1"/>
    <col min="13605" max="13605" width="7.21875" style="17" bestFit="1" customWidth="1"/>
    <col min="13606" max="13606" width="6.5546875" style="17" customWidth="1"/>
    <col min="13607" max="13607" width="4.21875" style="17" bestFit="1" customWidth="1"/>
    <col min="13608" max="13608" width="12.5546875" style="17" customWidth="1"/>
    <col min="13609" max="13609" width="6.5546875" style="17" customWidth="1"/>
    <col min="13610" max="13610" width="4.44140625" style="17" bestFit="1" customWidth="1"/>
    <col min="13611" max="13611" width="5.6640625" style="17" customWidth="1"/>
    <col min="13612" max="13612" width="9.21875" style="17" customWidth="1"/>
    <col min="13613" max="13613" width="6" style="17" customWidth="1"/>
    <col min="13614" max="13614" width="8.6640625" style="17" customWidth="1"/>
    <col min="13615" max="13824" width="7.109375" style="17"/>
    <col min="13825" max="13825" width="35.109375" style="17" customWidth="1"/>
    <col min="13826" max="13826" width="8.109375" style="17" bestFit="1" customWidth="1"/>
    <col min="13827" max="13827" width="9.6640625" style="17" customWidth="1"/>
    <col min="13828" max="13828" width="10.33203125" style="17" customWidth="1"/>
    <col min="13829" max="13829" width="7.33203125" style="17" bestFit="1" customWidth="1"/>
    <col min="13830" max="13830" width="10.77734375" style="17" customWidth="1"/>
    <col min="13831" max="13831" width="8.77734375" style="17" customWidth="1"/>
    <col min="13832" max="13832" width="9.77734375" style="17" customWidth="1"/>
    <col min="13833" max="13833" width="7.21875" style="17" bestFit="1" customWidth="1"/>
    <col min="13834" max="13834" width="6.21875" style="17" customWidth="1"/>
    <col min="13835" max="13835" width="4" style="17" customWidth="1"/>
    <col min="13836" max="13836" width="12.33203125" style="17" customWidth="1"/>
    <col min="13837" max="13837" width="6.33203125" style="17" customWidth="1"/>
    <col min="13838" max="13838" width="4.21875" style="17" bestFit="1" customWidth="1"/>
    <col min="13839" max="13839" width="5.77734375" style="17" customWidth="1"/>
    <col min="13840" max="13840" width="9.21875" style="17" customWidth="1"/>
    <col min="13841" max="13841" width="6.109375" style="17" customWidth="1"/>
    <col min="13842" max="13842" width="9.21875" style="17" customWidth="1"/>
    <col min="13843" max="13843" width="7.33203125" style="17" bestFit="1" customWidth="1"/>
    <col min="13844" max="13844" width="9.88671875" style="17" customWidth="1"/>
    <col min="13845" max="13845" width="9.5546875" style="17" bestFit="1" customWidth="1"/>
    <col min="13846" max="13846" width="11.21875" style="17" customWidth="1"/>
    <col min="13847" max="13847" width="7.21875" style="17" bestFit="1" customWidth="1"/>
    <col min="13848" max="13848" width="6.88671875" style="17" customWidth="1"/>
    <col min="13849" max="13849" width="4.21875" style="17" bestFit="1" customWidth="1"/>
    <col min="13850" max="13850" width="12" style="17" customWidth="1"/>
    <col min="13851" max="13851" width="6.21875" style="17" customWidth="1"/>
    <col min="13852" max="13852" width="4.21875" style="17" bestFit="1" customWidth="1"/>
    <col min="13853" max="13853" width="5.77734375" style="17" customWidth="1"/>
    <col min="13854" max="13854" width="8.77734375" style="17" customWidth="1"/>
    <col min="13855" max="13855" width="7" style="17" customWidth="1"/>
    <col min="13856" max="13856" width="9" style="17" customWidth="1"/>
    <col min="13857" max="13857" width="7.33203125" style="17" bestFit="1" customWidth="1"/>
    <col min="13858" max="13858" width="10.109375" style="17" customWidth="1"/>
    <col min="13859" max="13859" width="9.5546875" style="17" bestFit="1" customWidth="1"/>
    <col min="13860" max="13860" width="11.109375" style="17" bestFit="1" customWidth="1"/>
    <col min="13861" max="13861" width="7.21875" style="17" bestFit="1" customWidth="1"/>
    <col min="13862" max="13862" width="6.5546875" style="17" customWidth="1"/>
    <col min="13863" max="13863" width="4.21875" style="17" bestFit="1" customWidth="1"/>
    <col min="13864" max="13864" width="12.5546875" style="17" customWidth="1"/>
    <col min="13865" max="13865" width="6.5546875" style="17" customWidth="1"/>
    <col min="13866" max="13866" width="4.44140625" style="17" bestFit="1" customWidth="1"/>
    <col min="13867" max="13867" width="5.6640625" style="17" customWidth="1"/>
    <col min="13868" max="13868" width="9.21875" style="17" customWidth="1"/>
    <col min="13869" max="13869" width="6" style="17" customWidth="1"/>
    <col min="13870" max="13870" width="8.6640625" style="17" customWidth="1"/>
    <col min="13871" max="14080" width="7.109375" style="17"/>
    <col min="14081" max="14081" width="35.109375" style="17" customWidth="1"/>
    <col min="14082" max="14082" width="8.109375" style="17" bestFit="1" customWidth="1"/>
    <col min="14083" max="14083" width="9.6640625" style="17" customWidth="1"/>
    <col min="14084" max="14084" width="10.33203125" style="17" customWidth="1"/>
    <col min="14085" max="14085" width="7.33203125" style="17" bestFit="1" customWidth="1"/>
    <col min="14086" max="14086" width="10.77734375" style="17" customWidth="1"/>
    <col min="14087" max="14087" width="8.77734375" style="17" customWidth="1"/>
    <col min="14088" max="14088" width="9.77734375" style="17" customWidth="1"/>
    <col min="14089" max="14089" width="7.21875" style="17" bestFit="1" customWidth="1"/>
    <col min="14090" max="14090" width="6.21875" style="17" customWidth="1"/>
    <col min="14091" max="14091" width="4" style="17" customWidth="1"/>
    <col min="14092" max="14092" width="12.33203125" style="17" customWidth="1"/>
    <col min="14093" max="14093" width="6.33203125" style="17" customWidth="1"/>
    <col min="14094" max="14094" width="4.21875" style="17" bestFit="1" customWidth="1"/>
    <col min="14095" max="14095" width="5.77734375" style="17" customWidth="1"/>
    <col min="14096" max="14096" width="9.21875" style="17" customWidth="1"/>
    <col min="14097" max="14097" width="6.109375" style="17" customWidth="1"/>
    <col min="14098" max="14098" width="9.21875" style="17" customWidth="1"/>
    <col min="14099" max="14099" width="7.33203125" style="17" bestFit="1" customWidth="1"/>
    <col min="14100" max="14100" width="9.88671875" style="17" customWidth="1"/>
    <col min="14101" max="14101" width="9.5546875" style="17" bestFit="1" customWidth="1"/>
    <col min="14102" max="14102" width="11.21875" style="17" customWidth="1"/>
    <col min="14103" max="14103" width="7.21875" style="17" bestFit="1" customWidth="1"/>
    <col min="14104" max="14104" width="6.88671875" style="17" customWidth="1"/>
    <col min="14105" max="14105" width="4.21875" style="17" bestFit="1" customWidth="1"/>
    <col min="14106" max="14106" width="12" style="17" customWidth="1"/>
    <col min="14107" max="14107" width="6.21875" style="17" customWidth="1"/>
    <col min="14108" max="14108" width="4.21875" style="17" bestFit="1" customWidth="1"/>
    <col min="14109" max="14109" width="5.77734375" style="17" customWidth="1"/>
    <col min="14110" max="14110" width="8.77734375" style="17" customWidth="1"/>
    <col min="14111" max="14111" width="7" style="17" customWidth="1"/>
    <col min="14112" max="14112" width="9" style="17" customWidth="1"/>
    <col min="14113" max="14113" width="7.33203125" style="17" bestFit="1" customWidth="1"/>
    <col min="14114" max="14114" width="10.109375" style="17" customWidth="1"/>
    <col min="14115" max="14115" width="9.5546875" style="17" bestFit="1" customWidth="1"/>
    <col min="14116" max="14116" width="11.109375" style="17" bestFit="1" customWidth="1"/>
    <col min="14117" max="14117" width="7.21875" style="17" bestFit="1" customWidth="1"/>
    <col min="14118" max="14118" width="6.5546875" style="17" customWidth="1"/>
    <col min="14119" max="14119" width="4.21875" style="17" bestFit="1" customWidth="1"/>
    <col min="14120" max="14120" width="12.5546875" style="17" customWidth="1"/>
    <col min="14121" max="14121" width="6.5546875" style="17" customWidth="1"/>
    <col min="14122" max="14122" width="4.44140625" style="17" bestFit="1" customWidth="1"/>
    <col min="14123" max="14123" width="5.6640625" style="17" customWidth="1"/>
    <col min="14124" max="14124" width="9.21875" style="17" customWidth="1"/>
    <col min="14125" max="14125" width="6" style="17" customWidth="1"/>
    <col min="14126" max="14126" width="8.6640625" style="17" customWidth="1"/>
    <col min="14127" max="14336" width="7.109375" style="17"/>
    <col min="14337" max="14337" width="35.109375" style="17" customWidth="1"/>
    <col min="14338" max="14338" width="8.109375" style="17" bestFit="1" customWidth="1"/>
    <col min="14339" max="14339" width="9.6640625" style="17" customWidth="1"/>
    <col min="14340" max="14340" width="10.33203125" style="17" customWidth="1"/>
    <col min="14341" max="14341" width="7.33203125" style="17" bestFit="1" customWidth="1"/>
    <col min="14342" max="14342" width="10.77734375" style="17" customWidth="1"/>
    <col min="14343" max="14343" width="8.77734375" style="17" customWidth="1"/>
    <col min="14344" max="14344" width="9.77734375" style="17" customWidth="1"/>
    <col min="14345" max="14345" width="7.21875" style="17" bestFit="1" customWidth="1"/>
    <col min="14346" max="14346" width="6.21875" style="17" customWidth="1"/>
    <col min="14347" max="14347" width="4" style="17" customWidth="1"/>
    <col min="14348" max="14348" width="12.33203125" style="17" customWidth="1"/>
    <col min="14349" max="14349" width="6.33203125" style="17" customWidth="1"/>
    <col min="14350" max="14350" width="4.21875" style="17" bestFit="1" customWidth="1"/>
    <col min="14351" max="14351" width="5.77734375" style="17" customWidth="1"/>
    <col min="14352" max="14352" width="9.21875" style="17" customWidth="1"/>
    <col min="14353" max="14353" width="6.109375" style="17" customWidth="1"/>
    <col min="14354" max="14354" width="9.21875" style="17" customWidth="1"/>
    <col min="14355" max="14355" width="7.33203125" style="17" bestFit="1" customWidth="1"/>
    <col min="14356" max="14356" width="9.88671875" style="17" customWidth="1"/>
    <col min="14357" max="14357" width="9.5546875" style="17" bestFit="1" customWidth="1"/>
    <col min="14358" max="14358" width="11.21875" style="17" customWidth="1"/>
    <col min="14359" max="14359" width="7.21875" style="17" bestFit="1" customWidth="1"/>
    <col min="14360" max="14360" width="6.88671875" style="17" customWidth="1"/>
    <col min="14361" max="14361" width="4.21875" style="17" bestFit="1" customWidth="1"/>
    <col min="14362" max="14362" width="12" style="17" customWidth="1"/>
    <col min="14363" max="14363" width="6.21875" style="17" customWidth="1"/>
    <col min="14364" max="14364" width="4.21875" style="17" bestFit="1" customWidth="1"/>
    <col min="14365" max="14365" width="5.77734375" style="17" customWidth="1"/>
    <col min="14366" max="14366" width="8.77734375" style="17" customWidth="1"/>
    <col min="14367" max="14367" width="7" style="17" customWidth="1"/>
    <col min="14368" max="14368" width="9" style="17" customWidth="1"/>
    <col min="14369" max="14369" width="7.33203125" style="17" bestFit="1" customWidth="1"/>
    <col min="14370" max="14370" width="10.109375" style="17" customWidth="1"/>
    <col min="14371" max="14371" width="9.5546875" style="17" bestFit="1" customWidth="1"/>
    <col min="14372" max="14372" width="11.109375" style="17" bestFit="1" customWidth="1"/>
    <col min="14373" max="14373" width="7.21875" style="17" bestFit="1" customWidth="1"/>
    <col min="14374" max="14374" width="6.5546875" style="17" customWidth="1"/>
    <col min="14375" max="14375" width="4.21875" style="17" bestFit="1" customWidth="1"/>
    <col min="14376" max="14376" width="12.5546875" style="17" customWidth="1"/>
    <col min="14377" max="14377" width="6.5546875" style="17" customWidth="1"/>
    <col min="14378" max="14378" width="4.44140625" style="17" bestFit="1" customWidth="1"/>
    <col min="14379" max="14379" width="5.6640625" style="17" customWidth="1"/>
    <col min="14380" max="14380" width="9.21875" style="17" customWidth="1"/>
    <col min="14381" max="14381" width="6" style="17" customWidth="1"/>
    <col min="14382" max="14382" width="8.6640625" style="17" customWidth="1"/>
    <col min="14383" max="14592" width="7.109375" style="17"/>
    <col min="14593" max="14593" width="35.109375" style="17" customWidth="1"/>
    <col min="14594" max="14594" width="8.109375" style="17" bestFit="1" customWidth="1"/>
    <col min="14595" max="14595" width="9.6640625" style="17" customWidth="1"/>
    <col min="14596" max="14596" width="10.33203125" style="17" customWidth="1"/>
    <col min="14597" max="14597" width="7.33203125" style="17" bestFit="1" customWidth="1"/>
    <col min="14598" max="14598" width="10.77734375" style="17" customWidth="1"/>
    <col min="14599" max="14599" width="8.77734375" style="17" customWidth="1"/>
    <col min="14600" max="14600" width="9.77734375" style="17" customWidth="1"/>
    <col min="14601" max="14601" width="7.21875" style="17" bestFit="1" customWidth="1"/>
    <col min="14602" max="14602" width="6.21875" style="17" customWidth="1"/>
    <col min="14603" max="14603" width="4" style="17" customWidth="1"/>
    <col min="14604" max="14604" width="12.33203125" style="17" customWidth="1"/>
    <col min="14605" max="14605" width="6.33203125" style="17" customWidth="1"/>
    <col min="14606" max="14606" width="4.21875" style="17" bestFit="1" customWidth="1"/>
    <col min="14607" max="14607" width="5.77734375" style="17" customWidth="1"/>
    <col min="14608" max="14608" width="9.21875" style="17" customWidth="1"/>
    <col min="14609" max="14609" width="6.109375" style="17" customWidth="1"/>
    <col min="14610" max="14610" width="9.21875" style="17" customWidth="1"/>
    <col min="14611" max="14611" width="7.33203125" style="17" bestFit="1" customWidth="1"/>
    <col min="14612" max="14612" width="9.88671875" style="17" customWidth="1"/>
    <col min="14613" max="14613" width="9.5546875" style="17" bestFit="1" customWidth="1"/>
    <col min="14614" max="14614" width="11.21875" style="17" customWidth="1"/>
    <col min="14615" max="14615" width="7.21875" style="17" bestFit="1" customWidth="1"/>
    <col min="14616" max="14616" width="6.88671875" style="17" customWidth="1"/>
    <col min="14617" max="14617" width="4.21875" style="17" bestFit="1" customWidth="1"/>
    <col min="14618" max="14618" width="12" style="17" customWidth="1"/>
    <col min="14619" max="14619" width="6.21875" style="17" customWidth="1"/>
    <col min="14620" max="14620" width="4.21875" style="17" bestFit="1" customWidth="1"/>
    <col min="14621" max="14621" width="5.77734375" style="17" customWidth="1"/>
    <col min="14622" max="14622" width="8.77734375" style="17" customWidth="1"/>
    <col min="14623" max="14623" width="7" style="17" customWidth="1"/>
    <col min="14624" max="14624" width="9" style="17" customWidth="1"/>
    <col min="14625" max="14625" width="7.33203125" style="17" bestFit="1" customWidth="1"/>
    <col min="14626" max="14626" width="10.109375" style="17" customWidth="1"/>
    <col min="14627" max="14627" width="9.5546875" style="17" bestFit="1" customWidth="1"/>
    <col min="14628" max="14628" width="11.109375" style="17" bestFit="1" customWidth="1"/>
    <col min="14629" max="14629" width="7.21875" style="17" bestFit="1" customWidth="1"/>
    <col min="14630" max="14630" width="6.5546875" style="17" customWidth="1"/>
    <col min="14631" max="14631" width="4.21875" style="17" bestFit="1" customWidth="1"/>
    <col min="14632" max="14632" width="12.5546875" style="17" customWidth="1"/>
    <col min="14633" max="14633" width="6.5546875" style="17" customWidth="1"/>
    <col min="14634" max="14634" width="4.44140625" style="17" bestFit="1" customWidth="1"/>
    <col min="14635" max="14635" width="5.6640625" style="17" customWidth="1"/>
    <col min="14636" max="14636" width="9.21875" style="17" customWidth="1"/>
    <col min="14637" max="14637" width="6" style="17" customWidth="1"/>
    <col min="14638" max="14638" width="8.6640625" style="17" customWidth="1"/>
    <col min="14639" max="14848" width="7.109375" style="17"/>
    <col min="14849" max="14849" width="35.109375" style="17" customWidth="1"/>
    <col min="14850" max="14850" width="8.109375" style="17" bestFit="1" customWidth="1"/>
    <col min="14851" max="14851" width="9.6640625" style="17" customWidth="1"/>
    <col min="14852" max="14852" width="10.33203125" style="17" customWidth="1"/>
    <col min="14853" max="14853" width="7.33203125" style="17" bestFit="1" customWidth="1"/>
    <col min="14854" max="14854" width="10.77734375" style="17" customWidth="1"/>
    <col min="14855" max="14855" width="8.77734375" style="17" customWidth="1"/>
    <col min="14856" max="14856" width="9.77734375" style="17" customWidth="1"/>
    <col min="14857" max="14857" width="7.21875" style="17" bestFit="1" customWidth="1"/>
    <col min="14858" max="14858" width="6.21875" style="17" customWidth="1"/>
    <col min="14859" max="14859" width="4" style="17" customWidth="1"/>
    <col min="14860" max="14860" width="12.33203125" style="17" customWidth="1"/>
    <col min="14861" max="14861" width="6.33203125" style="17" customWidth="1"/>
    <col min="14862" max="14862" width="4.21875" style="17" bestFit="1" customWidth="1"/>
    <col min="14863" max="14863" width="5.77734375" style="17" customWidth="1"/>
    <col min="14864" max="14864" width="9.21875" style="17" customWidth="1"/>
    <col min="14865" max="14865" width="6.109375" style="17" customWidth="1"/>
    <col min="14866" max="14866" width="9.21875" style="17" customWidth="1"/>
    <col min="14867" max="14867" width="7.33203125" style="17" bestFit="1" customWidth="1"/>
    <col min="14868" max="14868" width="9.88671875" style="17" customWidth="1"/>
    <col min="14869" max="14869" width="9.5546875" style="17" bestFit="1" customWidth="1"/>
    <col min="14870" max="14870" width="11.21875" style="17" customWidth="1"/>
    <col min="14871" max="14871" width="7.21875" style="17" bestFit="1" customWidth="1"/>
    <col min="14872" max="14872" width="6.88671875" style="17" customWidth="1"/>
    <col min="14873" max="14873" width="4.21875" style="17" bestFit="1" customWidth="1"/>
    <col min="14874" max="14874" width="12" style="17" customWidth="1"/>
    <col min="14875" max="14875" width="6.21875" style="17" customWidth="1"/>
    <col min="14876" max="14876" width="4.21875" style="17" bestFit="1" customWidth="1"/>
    <col min="14877" max="14877" width="5.77734375" style="17" customWidth="1"/>
    <col min="14878" max="14878" width="8.77734375" style="17" customWidth="1"/>
    <col min="14879" max="14879" width="7" style="17" customWidth="1"/>
    <col min="14880" max="14880" width="9" style="17" customWidth="1"/>
    <col min="14881" max="14881" width="7.33203125" style="17" bestFit="1" customWidth="1"/>
    <col min="14882" max="14882" width="10.109375" style="17" customWidth="1"/>
    <col min="14883" max="14883" width="9.5546875" style="17" bestFit="1" customWidth="1"/>
    <col min="14884" max="14884" width="11.109375" style="17" bestFit="1" customWidth="1"/>
    <col min="14885" max="14885" width="7.21875" style="17" bestFit="1" customWidth="1"/>
    <col min="14886" max="14886" width="6.5546875" style="17" customWidth="1"/>
    <col min="14887" max="14887" width="4.21875" style="17" bestFit="1" customWidth="1"/>
    <col min="14888" max="14888" width="12.5546875" style="17" customWidth="1"/>
    <col min="14889" max="14889" width="6.5546875" style="17" customWidth="1"/>
    <col min="14890" max="14890" width="4.44140625" style="17" bestFit="1" customWidth="1"/>
    <col min="14891" max="14891" width="5.6640625" style="17" customWidth="1"/>
    <col min="14892" max="14892" width="9.21875" style="17" customWidth="1"/>
    <col min="14893" max="14893" width="6" style="17" customWidth="1"/>
    <col min="14894" max="14894" width="8.6640625" style="17" customWidth="1"/>
    <col min="14895" max="15104" width="7.109375" style="17"/>
    <col min="15105" max="15105" width="35.109375" style="17" customWidth="1"/>
    <col min="15106" max="15106" width="8.109375" style="17" bestFit="1" customWidth="1"/>
    <col min="15107" max="15107" width="9.6640625" style="17" customWidth="1"/>
    <col min="15108" max="15108" width="10.33203125" style="17" customWidth="1"/>
    <col min="15109" max="15109" width="7.33203125" style="17" bestFit="1" customWidth="1"/>
    <col min="15110" max="15110" width="10.77734375" style="17" customWidth="1"/>
    <col min="15111" max="15111" width="8.77734375" style="17" customWidth="1"/>
    <col min="15112" max="15112" width="9.77734375" style="17" customWidth="1"/>
    <col min="15113" max="15113" width="7.21875" style="17" bestFit="1" customWidth="1"/>
    <col min="15114" max="15114" width="6.21875" style="17" customWidth="1"/>
    <col min="15115" max="15115" width="4" style="17" customWidth="1"/>
    <col min="15116" max="15116" width="12.33203125" style="17" customWidth="1"/>
    <col min="15117" max="15117" width="6.33203125" style="17" customWidth="1"/>
    <col min="15118" max="15118" width="4.21875" style="17" bestFit="1" customWidth="1"/>
    <col min="15119" max="15119" width="5.77734375" style="17" customWidth="1"/>
    <col min="15120" max="15120" width="9.21875" style="17" customWidth="1"/>
    <col min="15121" max="15121" width="6.109375" style="17" customWidth="1"/>
    <col min="15122" max="15122" width="9.21875" style="17" customWidth="1"/>
    <col min="15123" max="15123" width="7.33203125" style="17" bestFit="1" customWidth="1"/>
    <col min="15124" max="15124" width="9.88671875" style="17" customWidth="1"/>
    <col min="15125" max="15125" width="9.5546875" style="17" bestFit="1" customWidth="1"/>
    <col min="15126" max="15126" width="11.21875" style="17" customWidth="1"/>
    <col min="15127" max="15127" width="7.21875" style="17" bestFit="1" customWidth="1"/>
    <col min="15128" max="15128" width="6.88671875" style="17" customWidth="1"/>
    <col min="15129" max="15129" width="4.21875" style="17" bestFit="1" customWidth="1"/>
    <col min="15130" max="15130" width="12" style="17" customWidth="1"/>
    <col min="15131" max="15131" width="6.21875" style="17" customWidth="1"/>
    <col min="15132" max="15132" width="4.21875" style="17" bestFit="1" customWidth="1"/>
    <col min="15133" max="15133" width="5.77734375" style="17" customWidth="1"/>
    <col min="15134" max="15134" width="8.77734375" style="17" customWidth="1"/>
    <col min="15135" max="15135" width="7" style="17" customWidth="1"/>
    <col min="15136" max="15136" width="9" style="17" customWidth="1"/>
    <col min="15137" max="15137" width="7.33203125" style="17" bestFit="1" customWidth="1"/>
    <col min="15138" max="15138" width="10.109375" style="17" customWidth="1"/>
    <col min="15139" max="15139" width="9.5546875" style="17" bestFit="1" customWidth="1"/>
    <col min="15140" max="15140" width="11.109375" style="17" bestFit="1" customWidth="1"/>
    <col min="15141" max="15141" width="7.21875" style="17" bestFit="1" customWidth="1"/>
    <col min="15142" max="15142" width="6.5546875" style="17" customWidth="1"/>
    <col min="15143" max="15143" width="4.21875" style="17" bestFit="1" customWidth="1"/>
    <col min="15144" max="15144" width="12.5546875" style="17" customWidth="1"/>
    <col min="15145" max="15145" width="6.5546875" style="17" customWidth="1"/>
    <col min="15146" max="15146" width="4.44140625" style="17" bestFit="1" customWidth="1"/>
    <col min="15147" max="15147" width="5.6640625" style="17" customWidth="1"/>
    <col min="15148" max="15148" width="9.21875" style="17" customWidth="1"/>
    <col min="15149" max="15149" width="6" style="17" customWidth="1"/>
    <col min="15150" max="15150" width="8.6640625" style="17" customWidth="1"/>
    <col min="15151" max="15360" width="7.109375" style="17"/>
    <col min="15361" max="15361" width="35.109375" style="17" customWidth="1"/>
    <col min="15362" max="15362" width="8.109375" style="17" bestFit="1" customWidth="1"/>
    <col min="15363" max="15363" width="9.6640625" style="17" customWidth="1"/>
    <col min="15364" max="15364" width="10.33203125" style="17" customWidth="1"/>
    <col min="15365" max="15365" width="7.33203125" style="17" bestFit="1" customWidth="1"/>
    <col min="15366" max="15366" width="10.77734375" style="17" customWidth="1"/>
    <col min="15367" max="15367" width="8.77734375" style="17" customWidth="1"/>
    <col min="15368" max="15368" width="9.77734375" style="17" customWidth="1"/>
    <col min="15369" max="15369" width="7.21875" style="17" bestFit="1" customWidth="1"/>
    <col min="15370" max="15370" width="6.21875" style="17" customWidth="1"/>
    <col min="15371" max="15371" width="4" style="17" customWidth="1"/>
    <col min="15372" max="15372" width="12.33203125" style="17" customWidth="1"/>
    <col min="15373" max="15373" width="6.33203125" style="17" customWidth="1"/>
    <col min="15374" max="15374" width="4.21875" style="17" bestFit="1" customWidth="1"/>
    <col min="15375" max="15375" width="5.77734375" style="17" customWidth="1"/>
    <col min="15376" max="15376" width="9.21875" style="17" customWidth="1"/>
    <col min="15377" max="15377" width="6.109375" style="17" customWidth="1"/>
    <col min="15378" max="15378" width="9.21875" style="17" customWidth="1"/>
    <col min="15379" max="15379" width="7.33203125" style="17" bestFit="1" customWidth="1"/>
    <col min="15380" max="15380" width="9.88671875" style="17" customWidth="1"/>
    <col min="15381" max="15381" width="9.5546875" style="17" bestFit="1" customWidth="1"/>
    <col min="15382" max="15382" width="11.21875" style="17" customWidth="1"/>
    <col min="15383" max="15383" width="7.21875" style="17" bestFit="1" customWidth="1"/>
    <col min="15384" max="15384" width="6.88671875" style="17" customWidth="1"/>
    <col min="15385" max="15385" width="4.21875" style="17" bestFit="1" customWidth="1"/>
    <col min="15386" max="15386" width="12" style="17" customWidth="1"/>
    <col min="15387" max="15387" width="6.21875" style="17" customWidth="1"/>
    <col min="15388" max="15388" width="4.21875" style="17" bestFit="1" customWidth="1"/>
    <col min="15389" max="15389" width="5.77734375" style="17" customWidth="1"/>
    <col min="15390" max="15390" width="8.77734375" style="17" customWidth="1"/>
    <col min="15391" max="15391" width="7" style="17" customWidth="1"/>
    <col min="15392" max="15392" width="9" style="17" customWidth="1"/>
    <col min="15393" max="15393" width="7.33203125" style="17" bestFit="1" customWidth="1"/>
    <col min="15394" max="15394" width="10.109375" style="17" customWidth="1"/>
    <col min="15395" max="15395" width="9.5546875" style="17" bestFit="1" customWidth="1"/>
    <col min="15396" max="15396" width="11.109375" style="17" bestFit="1" customWidth="1"/>
    <col min="15397" max="15397" width="7.21875" style="17" bestFit="1" customWidth="1"/>
    <col min="15398" max="15398" width="6.5546875" style="17" customWidth="1"/>
    <col min="15399" max="15399" width="4.21875" style="17" bestFit="1" customWidth="1"/>
    <col min="15400" max="15400" width="12.5546875" style="17" customWidth="1"/>
    <col min="15401" max="15401" width="6.5546875" style="17" customWidth="1"/>
    <col min="15402" max="15402" width="4.44140625" style="17" bestFit="1" customWidth="1"/>
    <col min="15403" max="15403" width="5.6640625" style="17" customWidth="1"/>
    <col min="15404" max="15404" width="9.21875" style="17" customWidth="1"/>
    <col min="15405" max="15405" width="6" style="17" customWidth="1"/>
    <col min="15406" max="15406" width="8.6640625" style="17" customWidth="1"/>
    <col min="15407" max="15616" width="7.109375" style="17"/>
    <col min="15617" max="15617" width="35.109375" style="17" customWidth="1"/>
    <col min="15618" max="15618" width="8.109375" style="17" bestFit="1" customWidth="1"/>
    <col min="15619" max="15619" width="9.6640625" style="17" customWidth="1"/>
    <col min="15620" max="15620" width="10.33203125" style="17" customWidth="1"/>
    <col min="15621" max="15621" width="7.33203125" style="17" bestFit="1" customWidth="1"/>
    <col min="15622" max="15622" width="10.77734375" style="17" customWidth="1"/>
    <col min="15623" max="15623" width="8.77734375" style="17" customWidth="1"/>
    <col min="15624" max="15624" width="9.77734375" style="17" customWidth="1"/>
    <col min="15625" max="15625" width="7.21875" style="17" bestFit="1" customWidth="1"/>
    <col min="15626" max="15626" width="6.21875" style="17" customWidth="1"/>
    <col min="15627" max="15627" width="4" style="17" customWidth="1"/>
    <col min="15628" max="15628" width="12.33203125" style="17" customWidth="1"/>
    <col min="15629" max="15629" width="6.33203125" style="17" customWidth="1"/>
    <col min="15630" max="15630" width="4.21875" style="17" bestFit="1" customWidth="1"/>
    <col min="15631" max="15631" width="5.77734375" style="17" customWidth="1"/>
    <col min="15632" max="15632" width="9.21875" style="17" customWidth="1"/>
    <col min="15633" max="15633" width="6.109375" style="17" customWidth="1"/>
    <col min="15634" max="15634" width="9.21875" style="17" customWidth="1"/>
    <col min="15635" max="15635" width="7.33203125" style="17" bestFit="1" customWidth="1"/>
    <col min="15636" max="15636" width="9.88671875" style="17" customWidth="1"/>
    <col min="15637" max="15637" width="9.5546875" style="17" bestFit="1" customWidth="1"/>
    <col min="15638" max="15638" width="11.21875" style="17" customWidth="1"/>
    <col min="15639" max="15639" width="7.21875" style="17" bestFit="1" customWidth="1"/>
    <col min="15640" max="15640" width="6.88671875" style="17" customWidth="1"/>
    <col min="15641" max="15641" width="4.21875" style="17" bestFit="1" customWidth="1"/>
    <col min="15642" max="15642" width="12" style="17" customWidth="1"/>
    <col min="15643" max="15643" width="6.21875" style="17" customWidth="1"/>
    <col min="15644" max="15644" width="4.21875" style="17" bestFit="1" customWidth="1"/>
    <col min="15645" max="15645" width="5.77734375" style="17" customWidth="1"/>
    <col min="15646" max="15646" width="8.77734375" style="17" customWidth="1"/>
    <col min="15647" max="15647" width="7" style="17" customWidth="1"/>
    <col min="15648" max="15648" width="9" style="17" customWidth="1"/>
    <col min="15649" max="15649" width="7.33203125" style="17" bestFit="1" customWidth="1"/>
    <col min="15650" max="15650" width="10.109375" style="17" customWidth="1"/>
    <col min="15651" max="15651" width="9.5546875" style="17" bestFit="1" customWidth="1"/>
    <col min="15652" max="15652" width="11.109375" style="17" bestFit="1" customWidth="1"/>
    <col min="15653" max="15653" width="7.21875" style="17" bestFit="1" customWidth="1"/>
    <col min="15654" max="15654" width="6.5546875" style="17" customWidth="1"/>
    <col min="15655" max="15655" width="4.21875" style="17" bestFit="1" customWidth="1"/>
    <col min="15656" max="15656" width="12.5546875" style="17" customWidth="1"/>
    <col min="15657" max="15657" width="6.5546875" style="17" customWidth="1"/>
    <col min="15658" max="15658" width="4.44140625" style="17" bestFit="1" customWidth="1"/>
    <col min="15659" max="15659" width="5.6640625" style="17" customWidth="1"/>
    <col min="15660" max="15660" width="9.21875" style="17" customWidth="1"/>
    <col min="15661" max="15661" width="6" style="17" customWidth="1"/>
    <col min="15662" max="15662" width="8.6640625" style="17" customWidth="1"/>
    <col min="15663" max="15872" width="7.109375" style="17"/>
    <col min="15873" max="15873" width="35.109375" style="17" customWidth="1"/>
    <col min="15874" max="15874" width="8.109375" style="17" bestFit="1" customWidth="1"/>
    <col min="15875" max="15875" width="9.6640625" style="17" customWidth="1"/>
    <col min="15876" max="15876" width="10.33203125" style="17" customWidth="1"/>
    <col min="15877" max="15877" width="7.33203125" style="17" bestFit="1" customWidth="1"/>
    <col min="15878" max="15878" width="10.77734375" style="17" customWidth="1"/>
    <col min="15879" max="15879" width="8.77734375" style="17" customWidth="1"/>
    <col min="15880" max="15880" width="9.77734375" style="17" customWidth="1"/>
    <col min="15881" max="15881" width="7.21875" style="17" bestFit="1" customWidth="1"/>
    <col min="15882" max="15882" width="6.21875" style="17" customWidth="1"/>
    <col min="15883" max="15883" width="4" style="17" customWidth="1"/>
    <col min="15884" max="15884" width="12.33203125" style="17" customWidth="1"/>
    <col min="15885" max="15885" width="6.33203125" style="17" customWidth="1"/>
    <col min="15886" max="15886" width="4.21875" style="17" bestFit="1" customWidth="1"/>
    <col min="15887" max="15887" width="5.77734375" style="17" customWidth="1"/>
    <col min="15888" max="15888" width="9.21875" style="17" customWidth="1"/>
    <col min="15889" max="15889" width="6.109375" style="17" customWidth="1"/>
    <col min="15890" max="15890" width="9.21875" style="17" customWidth="1"/>
    <col min="15891" max="15891" width="7.33203125" style="17" bestFit="1" customWidth="1"/>
    <col min="15892" max="15892" width="9.88671875" style="17" customWidth="1"/>
    <col min="15893" max="15893" width="9.5546875" style="17" bestFit="1" customWidth="1"/>
    <col min="15894" max="15894" width="11.21875" style="17" customWidth="1"/>
    <col min="15895" max="15895" width="7.21875" style="17" bestFit="1" customWidth="1"/>
    <col min="15896" max="15896" width="6.88671875" style="17" customWidth="1"/>
    <col min="15897" max="15897" width="4.21875" style="17" bestFit="1" customWidth="1"/>
    <col min="15898" max="15898" width="12" style="17" customWidth="1"/>
    <col min="15899" max="15899" width="6.21875" style="17" customWidth="1"/>
    <col min="15900" max="15900" width="4.21875" style="17" bestFit="1" customWidth="1"/>
    <col min="15901" max="15901" width="5.77734375" style="17" customWidth="1"/>
    <col min="15902" max="15902" width="8.77734375" style="17" customWidth="1"/>
    <col min="15903" max="15903" width="7" style="17" customWidth="1"/>
    <col min="15904" max="15904" width="9" style="17" customWidth="1"/>
    <col min="15905" max="15905" width="7.33203125" style="17" bestFit="1" customWidth="1"/>
    <col min="15906" max="15906" width="10.109375" style="17" customWidth="1"/>
    <col min="15907" max="15907" width="9.5546875" style="17" bestFit="1" customWidth="1"/>
    <col min="15908" max="15908" width="11.109375" style="17" bestFit="1" customWidth="1"/>
    <col min="15909" max="15909" width="7.21875" style="17" bestFit="1" customWidth="1"/>
    <col min="15910" max="15910" width="6.5546875" style="17" customWidth="1"/>
    <col min="15911" max="15911" width="4.21875" style="17" bestFit="1" customWidth="1"/>
    <col min="15912" max="15912" width="12.5546875" style="17" customWidth="1"/>
    <col min="15913" max="15913" width="6.5546875" style="17" customWidth="1"/>
    <col min="15914" max="15914" width="4.44140625" style="17" bestFit="1" customWidth="1"/>
    <col min="15915" max="15915" width="5.6640625" style="17" customWidth="1"/>
    <col min="15916" max="15916" width="9.21875" style="17" customWidth="1"/>
    <col min="15917" max="15917" width="6" style="17" customWidth="1"/>
    <col min="15918" max="15918" width="8.6640625" style="17" customWidth="1"/>
    <col min="15919" max="16128" width="7.109375" style="17"/>
    <col min="16129" max="16129" width="35.109375" style="17" customWidth="1"/>
    <col min="16130" max="16130" width="8.109375" style="17" bestFit="1" customWidth="1"/>
    <col min="16131" max="16131" width="9.6640625" style="17" customWidth="1"/>
    <col min="16132" max="16132" width="10.33203125" style="17" customWidth="1"/>
    <col min="16133" max="16133" width="7.33203125" style="17" bestFit="1" customWidth="1"/>
    <col min="16134" max="16134" width="10.77734375" style="17" customWidth="1"/>
    <col min="16135" max="16135" width="8.77734375" style="17" customWidth="1"/>
    <col min="16136" max="16136" width="9.77734375" style="17" customWidth="1"/>
    <col min="16137" max="16137" width="7.21875" style="17" bestFit="1" customWidth="1"/>
    <col min="16138" max="16138" width="6.21875" style="17" customWidth="1"/>
    <col min="16139" max="16139" width="4" style="17" customWidth="1"/>
    <col min="16140" max="16140" width="12.33203125" style="17" customWidth="1"/>
    <col min="16141" max="16141" width="6.33203125" style="17" customWidth="1"/>
    <col min="16142" max="16142" width="4.21875" style="17" bestFit="1" customWidth="1"/>
    <col min="16143" max="16143" width="5.77734375" style="17" customWidth="1"/>
    <col min="16144" max="16144" width="9.21875" style="17" customWidth="1"/>
    <col min="16145" max="16145" width="6.109375" style="17" customWidth="1"/>
    <col min="16146" max="16146" width="9.21875" style="17" customWidth="1"/>
    <col min="16147" max="16147" width="7.33203125" style="17" bestFit="1" customWidth="1"/>
    <col min="16148" max="16148" width="9.88671875" style="17" customWidth="1"/>
    <col min="16149" max="16149" width="9.5546875" style="17" bestFit="1" customWidth="1"/>
    <col min="16150" max="16150" width="11.21875" style="17" customWidth="1"/>
    <col min="16151" max="16151" width="7.21875" style="17" bestFit="1" customWidth="1"/>
    <col min="16152" max="16152" width="6.88671875" style="17" customWidth="1"/>
    <col min="16153" max="16153" width="4.21875" style="17" bestFit="1" customWidth="1"/>
    <col min="16154" max="16154" width="12" style="17" customWidth="1"/>
    <col min="16155" max="16155" width="6.21875" style="17" customWidth="1"/>
    <col min="16156" max="16156" width="4.21875" style="17" bestFit="1" customWidth="1"/>
    <col min="16157" max="16157" width="5.77734375" style="17" customWidth="1"/>
    <col min="16158" max="16158" width="8.77734375" style="17" customWidth="1"/>
    <col min="16159" max="16159" width="7" style="17" customWidth="1"/>
    <col min="16160" max="16160" width="9" style="17" customWidth="1"/>
    <col min="16161" max="16161" width="7.33203125" style="17" bestFit="1" customWidth="1"/>
    <col min="16162" max="16162" width="10.109375" style="17" customWidth="1"/>
    <col min="16163" max="16163" width="9.5546875" style="17" bestFit="1" customWidth="1"/>
    <col min="16164" max="16164" width="11.109375" style="17" bestFit="1" customWidth="1"/>
    <col min="16165" max="16165" width="7.21875" style="17" bestFit="1" customWidth="1"/>
    <col min="16166" max="16166" width="6.5546875" style="17" customWidth="1"/>
    <col min="16167" max="16167" width="4.21875" style="17" bestFit="1" customWidth="1"/>
    <col min="16168" max="16168" width="12.5546875" style="17" customWidth="1"/>
    <col min="16169" max="16169" width="6.5546875" style="17" customWidth="1"/>
    <col min="16170" max="16170" width="4.44140625" style="17" bestFit="1" customWidth="1"/>
    <col min="16171" max="16171" width="5.6640625" style="17" customWidth="1"/>
    <col min="16172" max="16172" width="9.21875" style="17" customWidth="1"/>
    <col min="16173" max="16173" width="6" style="17" customWidth="1"/>
    <col min="16174" max="16174" width="8.6640625" style="17" customWidth="1"/>
    <col min="16175" max="16384" width="7.109375" style="17"/>
  </cols>
  <sheetData>
    <row r="1" spans="1:46" s="163" customFormat="1" x14ac:dyDescent="0.2">
      <c r="A1" s="267" t="s">
        <v>0</v>
      </c>
      <c r="B1" s="268"/>
      <c r="C1" s="268"/>
      <c r="D1" s="269"/>
      <c r="E1" s="268"/>
      <c r="F1" s="269"/>
      <c r="G1" s="270"/>
      <c r="H1" s="269"/>
      <c r="I1" s="269"/>
      <c r="J1" s="271"/>
      <c r="K1" s="272"/>
      <c r="L1" s="273"/>
      <c r="M1" s="271"/>
      <c r="N1" s="272"/>
      <c r="O1" s="274"/>
      <c r="P1" s="274"/>
      <c r="S1" s="275"/>
      <c r="T1" s="269"/>
      <c r="U1" s="270"/>
      <c r="V1" s="269"/>
      <c r="W1" s="269"/>
      <c r="X1" s="271"/>
      <c r="Y1" s="272"/>
      <c r="Z1" s="273"/>
      <c r="AA1" s="276"/>
      <c r="AB1" s="272"/>
      <c r="AC1" s="277"/>
      <c r="AD1" s="277"/>
      <c r="AG1" s="268"/>
      <c r="AH1" s="269"/>
      <c r="AI1" s="270"/>
      <c r="AJ1" s="269"/>
      <c r="AK1" s="269"/>
      <c r="AL1" s="269"/>
      <c r="AM1" s="278"/>
      <c r="AN1" s="273"/>
      <c r="AO1" s="269"/>
      <c r="AP1" s="278"/>
      <c r="AQ1" s="269"/>
      <c r="AR1" s="269"/>
      <c r="AS1" s="279"/>
      <c r="AT1" s="279"/>
    </row>
    <row r="2" spans="1:46" s="163" customFormat="1" x14ac:dyDescent="0.2">
      <c r="A2" s="267"/>
      <c r="B2" s="280"/>
      <c r="C2" s="280"/>
      <c r="D2" s="281"/>
      <c r="E2" s="282"/>
      <c r="F2" s="283"/>
      <c r="G2" s="282"/>
      <c r="H2" s="283"/>
      <c r="I2" s="283"/>
      <c r="J2" s="284"/>
      <c r="K2" s="285"/>
      <c r="L2" s="286"/>
      <c r="M2" s="284"/>
      <c r="N2" s="285"/>
      <c r="O2" s="283"/>
      <c r="P2" s="283"/>
      <c r="Q2" s="287"/>
      <c r="R2" s="287"/>
      <c r="S2" s="288"/>
      <c r="T2" s="283"/>
      <c r="U2" s="282"/>
      <c r="V2" s="283"/>
      <c r="W2" s="283"/>
      <c r="X2" s="284"/>
      <c r="Y2" s="285"/>
      <c r="Z2" s="286"/>
      <c r="AA2" s="289"/>
      <c r="AB2" s="285"/>
      <c r="AC2" s="290"/>
      <c r="AD2" s="290"/>
      <c r="AE2" s="287"/>
      <c r="AF2" s="287"/>
      <c r="AG2" s="282"/>
      <c r="AH2" s="291"/>
      <c r="AI2" s="291"/>
      <c r="AJ2" s="291"/>
      <c r="AK2" s="291"/>
      <c r="AL2" s="291"/>
      <c r="AM2" s="292"/>
      <c r="AN2" s="293"/>
      <c r="AO2" s="293"/>
      <c r="AP2" s="292"/>
      <c r="AQ2" s="293"/>
      <c r="AR2" s="293"/>
      <c r="AS2" s="294"/>
      <c r="AT2" s="295"/>
    </row>
    <row r="3" spans="1:46" s="163" customFormat="1" ht="22.5" customHeight="1" x14ac:dyDescent="0.2">
      <c r="A3" s="296"/>
      <c r="B3" s="297"/>
      <c r="C3" s="280"/>
      <c r="D3" s="281"/>
      <c r="E3" s="298" t="s">
        <v>1</v>
      </c>
      <c r="F3" s="299"/>
      <c r="G3" s="299"/>
      <c r="H3" s="299"/>
      <c r="I3" s="299"/>
      <c r="J3" s="299"/>
      <c r="K3" s="299"/>
      <c r="L3" s="299"/>
      <c r="M3" s="299"/>
      <c r="N3" s="300"/>
      <c r="O3" s="301" t="s">
        <v>2</v>
      </c>
      <c r="P3" s="302"/>
      <c r="Q3" s="303" t="s">
        <v>3</v>
      </c>
      <c r="R3" s="304"/>
      <c r="S3" s="298" t="s">
        <v>4</v>
      </c>
      <c r="T3" s="299"/>
      <c r="U3" s="299"/>
      <c r="V3" s="299"/>
      <c r="W3" s="299"/>
      <c r="X3" s="299"/>
      <c r="Y3" s="299"/>
      <c r="Z3" s="299"/>
      <c r="AA3" s="299"/>
      <c r="AB3" s="300"/>
      <c r="AC3" s="301" t="s">
        <v>2</v>
      </c>
      <c r="AD3" s="302"/>
      <c r="AE3" s="303" t="s">
        <v>3</v>
      </c>
      <c r="AF3" s="304"/>
      <c r="AG3" s="298" t="s">
        <v>5</v>
      </c>
      <c r="AH3" s="299"/>
      <c r="AI3" s="299"/>
      <c r="AJ3" s="299"/>
      <c r="AK3" s="299"/>
      <c r="AL3" s="299"/>
      <c r="AM3" s="299"/>
      <c r="AN3" s="299"/>
      <c r="AO3" s="299"/>
      <c r="AP3" s="300"/>
      <c r="AQ3" s="301" t="s">
        <v>2</v>
      </c>
      <c r="AR3" s="302"/>
      <c r="AS3" s="303" t="s">
        <v>3</v>
      </c>
      <c r="AT3" s="304"/>
    </row>
    <row r="4" spans="1:46" s="163" customFormat="1" ht="26.25" customHeight="1" x14ac:dyDescent="0.2">
      <c r="A4" s="296"/>
      <c r="B4" s="305" t="s">
        <v>6</v>
      </c>
      <c r="C4" s="306" t="s">
        <v>7</v>
      </c>
      <c r="D4" s="307" t="s">
        <v>8</v>
      </c>
      <c r="E4" s="305" t="s">
        <v>9</v>
      </c>
      <c r="F4" s="307" t="s">
        <v>10</v>
      </c>
      <c r="G4" s="306" t="s">
        <v>11</v>
      </c>
      <c r="H4" s="308" t="s">
        <v>12</v>
      </c>
      <c r="I4" s="308" t="s">
        <v>13</v>
      </c>
      <c r="J4" s="309" t="s">
        <v>14</v>
      </c>
      <c r="K4" s="310"/>
      <c r="L4" s="308" t="s">
        <v>15</v>
      </c>
      <c r="M4" s="309" t="s">
        <v>14</v>
      </c>
      <c r="N4" s="310"/>
      <c r="O4" s="311" t="s">
        <v>16</v>
      </c>
      <c r="P4" s="307" t="s">
        <v>17</v>
      </c>
      <c r="Q4" s="312" t="s">
        <v>16</v>
      </c>
      <c r="R4" s="313" t="s">
        <v>17</v>
      </c>
      <c r="S4" s="306" t="s">
        <v>9</v>
      </c>
      <c r="T4" s="307" t="s">
        <v>10</v>
      </c>
      <c r="U4" s="306" t="s">
        <v>11</v>
      </c>
      <c r="V4" s="308" t="s">
        <v>12</v>
      </c>
      <c r="W4" s="308" t="s">
        <v>13</v>
      </c>
      <c r="X4" s="309" t="s">
        <v>14</v>
      </c>
      <c r="Y4" s="314"/>
      <c r="Z4" s="308" t="s">
        <v>15</v>
      </c>
      <c r="AA4" s="309" t="s">
        <v>14</v>
      </c>
      <c r="AB4" s="315"/>
      <c r="AC4" s="307" t="s">
        <v>16</v>
      </c>
      <c r="AD4" s="307" t="s">
        <v>17</v>
      </c>
      <c r="AE4" s="312" t="s">
        <v>16</v>
      </c>
      <c r="AF4" s="313" t="s">
        <v>17</v>
      </c>
      <c r="AG4" s="306" t="s">
        <v>9</v>
      </c>
      <c r="AH4" s="307" t="s">
        <v>10</v>
      </c>
      <c r="AI4" s="306" t="s">
        <v>11</v>
      </c>
      <c r="AJ4" s="308" t="s">
        <v>12</v>
      </c>
      <c r="AK4" s="308" t="s">
        <v>13</v>
      </c>
      <c r="AL4" s="309" t="s">
        <v>14</v>
      </c>
      <c r="AM4" s="316"/>
      <c r="AN4" s="308" t="s">
        <v>15</v>
      </c>
      <c r="AO4" s="309" t="s">
        <v>14</v>
      </c>
      <c r="AP4" s="316"/>
      <c r="AQ4" s="317" t="s">
        <v>16</v>
      </c>
      <c r="AR4" s="318" t="s">
        <v>17</v>
      </c>
      <c r="AS4" s="312" t="s">
        <v>16</v>
      </c>
      <c r="AT4" s="313" t="s">
        <v>17</v>
      </c>
    </row>
    <row r="5" spans="1:46" s="163" customFormat="1" x14ac:dyDescent="0.2">
      <c r="A5" s="319"/>
      <c r="B5" s="320"/>
      <c r="C5" s="321"/>
      <c r="D5" s="322" t="s">
        <v>18</v>
      </c>
      <c r="E5" s="320"/>
      <c r="F5" s="322" t="s">
        <v>18</v>
      </c>
      <c r="G5" s="323"/>
      <c r="H5" s="322" t="s">
        <v>18</v>
      </c>
      <c r="I5" s="322" t="s">
        <v>18</v>
      </c>
      <c r="J5" s="324" t="s">
        <v>18</v>
      </c>
      <c r="K5" s="325"/>
      <c r="L5" s="326" t="s">
        <v>18</v>
      </c>
      <c r="M5" s="324" t="s">
        <v>18</v>
      </c>
      <c r="N5" s="325"/>
      <c r="O5" s="327" t="s">
        <v>18</v>
      </c>
      <c r="P5" s="322" t="s">
        <v>18</v>
      </c>
      <c r="Q5" s="328"/>
      <c r="R5" s="319"/>
      <c r="S5" s="329"/>
      <c r="T5" s="322" t="s">
        <v>18</v>
      </c>
      <c r="U5" s="323"/>
      <c r="V5" s="322" t="s">
        <v>18</v>
      </c>
      <c r="W5" s="322" t="s">
        <v>18</v>
      </c>
      <c r="X5" s="324" t="s">
        <v>18</v>
      </c>
      <c r="Y5" s="325"/>
      <c r="Z5" s="326" t="s">
        <v>18</v>
      </c>
      <c r="AA5" s="330" t="s">
        <v>18</v>
      </c>
      <c r="AB5" s="331"/>
      <c r="AC5" s="322" t="s">
        <v>18</v>
      </c>
      <c r="AD5" s="322" t="s">
        <v>18</v>
      </c>
      <c r="AE5" s="328"/>
      <c r="AF5" s="319"/>
      <c r="AG5" s="321"/>
      <c r="AH5" s="322" t="s">
        <v>18</v>
      </c>
      <c r="AI5" s="323"/>
      <c r="AJ5" s="322" t="s">
        <v>18</v>
      </c>
      <c r="AK5" s="322" t="s">
        <v>18</v>
      </c>
      <c r="AL5" s="322" t="s">
        <v>18</v>
      </c>
      <c r="AM5" s="332"/>
      <c r="AN5" s="326" t="s">
        <v>18</v>
      </c>
      <c r="AO5" s="322" t="s">
        <v>18</v>
      </c>
      <c r="AP5" s="332"/>
      <c r="AQ5" s="327" t="s">
        <v>18</v>
      </c>
      <c r="AR5" s="322" t="s">
        <v>18</v>
      </c>
      <c r="AS5" s="333"/>
      <c r="AT5" s="334"/>
    </row>
    <row r="6" spans="1:46" s="163" customFormat="1" x14ac:dyDescent="0.2">
      <c r="A6" s="296"/>
      <c r="B6" s="335"/>
      <c r="C6" s="110"/>
      <c r="D6" s="336"/>
      <c r="E6" s="335"/>
      <c r="F6" s="336"/>
      <c r="G6" s="110"/>
      <c r="H6" s="336"/>
      <c r="I6" s="336"/>
      <c r="J6" s="337"/>
      <c r="K6" s="285"/>
      <c r="L6" s="338"/>
      <c r="M6" s="337"/>
      <c r="N6" s="285"/>
      <c r="O6" s="339"/>
      <c r="P6" s="336"/>
      <c r="Q6" s="340"/>
      <c r="R6" s="341"/>
      <c r="S6" s="110"/>
      <c r="T6" s="336"/>
      <c r="U6" s="110"/>
      <c r="V6" s="336"/>
      <c r="W6" s="336"/>
      <c r="X6" s="337"/>
      <c r="Y6" s="285"/>
      <c r="Z6" s="338"/>
      <c r="AA6" s="342"/>
      <c r="AB6" s="343"/>
      <c r="AC6" s="336"/>
      <c r="AD6" s="336"/>
      <c r="AE6" s="340"/>
      <c r="AF6" s="341"/>
      <c r="AG6" s="110"/>
      <c r="AH6" s="336"/>
      <c r="AI6" s="110"/>
      <c r="AJ6" s="336"/>
      <c r="AK6" s="336"/>
      <c r="AL6" s="336"/>
      <c r="AM6" s="292"/>
      <c r="AN6" s="338"/>
      <c r="AO6" s="336"/>
      <c r="AP6" s="292"/>
      <c r="AQ6" s="339"/>
      <c r="AR6" s="336"/>
      <c r="AS6" s="340"/>
      <c r="AT6" s="341"/>
    </row>
    <row r="7" spans="1:46" s="267" customFormat="1" x14ac:dyDescent="0.2">
      <c r="A7" s="344" t="s">
        <v>19</v>
      </c>
      <c r="B7" s="345">
        <v>361475</v>
      </c>
      <c r="C7" s="346">
        <v>262380</v>
      </c>
      <c r="D7" s="338">
        <v>72.599999999999994</v>
      </c>
      <c r="E7" s="345">
        <v>221525</v>
      </c>
      <c r="F7" s="338">
        <v>84.4</v>
      </c>
      <c r="G7" s="346">
        <v>194425</v>
      </c>
      <c r="H7" s="338">
        <v>87.8</v>
      </c>
      <c r="I7" s="347"/>
      <c r="J7" s="348"/>
      <c r="K7" s="349"/>
      <c r="L7" s="347"/>
      <c r="M7" s="348"/>
      <c r="N7" s="349"/>
      <c r="O7" s="350"/>
      <c r="P7" s="347"/>
      <c r="Q7" s="351"/>
      <c r="R7" s="352"/>
      <c r="S7" s="346">
        <v>187455</v>
      </c>
      <c r="T7" s="338">
        <v>71.400000000000006</v>
      </c>
      <c r="U7" s="346">
        <v>54700</v>
      </c>
      <c r="V7" s="338">
        <v>29.2</v>
      </c>
      <c r="W7" s="347"/>
      <c r="X7" s="348"/>
      <c r="Y7" s="349"/>
      <c r="Z7" s="347"/>
      <c r="AA7" s="353"/>
      <c r="AB7" s="354"/>
      <c r="AC7" s="347"/>
      <c r="AD7" s="347"/>
      <c r="AE7" s="351"/>
      <c r="AF7" s="352"/>
      <c r="AG7" s="346">
        <v>238500</v>
      </c>
      <c r="AH7" s="338">
        <v>90.9</v>
      </c>
      <c r="AI7" s="346">
        <v>33180</v>
      </c>
      <c r="AJ7" s="338">
        <v>13.9</v>
      </c>
      <c r="AK7" s="347"/>
      <c r="AL7" s="347"/>
      <c r="AM7" s="355"/>
      <c r="AN7" s="347"/>
      <c r="AO7" s="347"/>
      <c r="AP7" s="356"/>
      <c r="AQ7" s="350"/>
      <c r="AR7" s="347"/>
      <c r="AS7" s="351"/>
      <c r="AT7" s="352"/>
    </row>
    <row r="8" spans="1:46" s="163" customFormat="1" x14ac:dyDescent="0.2">
      <c r="A8" s="296"/>
      <c r="B8" s="357"/>
      <c r="C8" s="358"/>
      <c r="D8" s="359" t="s">
        <v>20</v>
      </c>
      <c r="E8" s="357"/>
      <c r="F8" s="359" t="s">
        <v>20</v>
      </c>
      <c r="G8" s="358"/>
      <c r="H8" s="347" t="s">
        <v>20</v>
      </c>
      <c r="I8" s="359" t="s">
        <v>20</v>
      </c>
      <c r="J8" s="360" t="s">
        <v>20</v>
      </c>
      <c r="K8" s="361"/>
      <c r="L8" s="347" t="s">
        <v>20</v>
      </c>
      <c r="M8" s="360" t="s">
        <v>20</v>
      </c>
      <c r="N8" s="361"/>
      <c r="O8" s="362"/>
      <c r="P8" s="359"/>
      <c r="Q8" s="363"/>
      <c r="R8" s="364"/>
      <c r="S8" s="358"/>
      <c r="T8" s="359" t="s">
        <v>20</v>
      </c>
      <c r="U8" s="358"/>
      <c r="V8" s="347" t="s">
        <v>20</v>
      </c>
      <c r="W8" s="359"/>
      <c r="X8" s="360"/>
      <c r="Y8" s="361"/>
      <c r="Z8" s="347"/>
      <c r="AA8" s="360"/>
      <c r="AB8" s="365"/>
      <c r="AC8" s="359"/>
      <c r="AD8" s="359"/>
      <c r="AE8" s="363"/>
      <c r="AF8" s="364"/>
      <c r="AG8" s="358"/>
      <c r="AH8" s="359" t="s">
        <v>20</v>
      </c>
      <c r="AI8" s="358"/>
      <c r="AJ8" s="347" t="s">
        <v>20</v>
      </c>
      <c r="AK8" s="359"/>
      <c r="AL8" s="359"/>
      <c r="AM8" s="366"/>
      <c r="AN8" s="347"/>
      <c r="AO8" s="359"/>
      <c r="AP8" s="366"/>
      <c r="AQ8" s="362"/>
      <c r="AR8" s="359"/>
      <c r="AS8" s="363"/>
      <c r="AT8" s="364"/>
    </row>
    <row r="9" spans="1:46" s="267" customFormat="1" x14ac:dyDescent="0.2">
      <c r="A9" s="344" t="s">
        <v>21</v>
      </c>
      <c r="B9" s="345">
        <v>293395</v>
      </c>
      <c r="C9" s="346">
        <v>211765</v>
      </c>
      <c r="D9" s="338">
        <v>72.2</v>
      </c>
      <c r="E9" s="345">
        <v>177055</v>
      </c>
      <c r="F9" s="338">
        <v>83.6</v>
      </c>
      <c r="G9" s="346">
        <v>153865</v>
      </c>
      <c r="H9" s="338">
        <v>86.9</v>
      </c>
      <c r="I9" s="338"/>
      <c r="J9" s="367"/>
      <c r="K9" s="368"/>
      <c r="L9" s="338"/>
      <c r="M9" s="367"/>
      <c r="N9" s="368"/>
      <c r="O9" s="369"/>
      <c r="P9" s="338"/>
      <c r="Q9" s="370"/>
      <c r="R9" s="370"/>
      <c r="S9" s="345">
        <v>151230</v>
      </c>
      <c r="T9" s="338">
        <v>71.400000000000006</v>
      </c>
      <c r="U9" s="346">
        <v>43180</v>
      </c>
      <c r="V9" s="338">
        <v>28.6</v>
      </c>
      <c r="W9" s="338"/>
      <c r="X9" s="367"/>
      <c r="Y9" s="368"/>
      <c r="Z9" s="338"/>
      <c r="AA9" s="367"/>
      <c r="AB9" s="368"/>
      <c r="AC9" s="369"/>
      <c r="AD9" s="338"/>
      <c r="AE9" s="370"/>
      <c r="AF9" s="371"/>
      <c r="AG9" s="346">
        <v>193950</v>
      </c>
      <c r="AH9" s="338">
        <v>91.6</v>
      </c>
      <c r="AI9" s="346">
        <v>25300</v>
      </c>
      <c r="AJ9" s="338">
        <v>13</v>
      </c>
      <c r="AK9" s="338"/>
      <c r="AL9" s="338"/>
      <c r="AM9" s="356"/>
      <c r="AN9" s="338"/>
      <c r="AO9" s="338"/>
      <c r="AP9" s="356"/>
      <c r="AQ9" s="369"/>
      <c r="AR9" s="338"/>
      <c r="AS9" s="370"/>
      <c r="AT9" s="371"/>
    </row>
    <row r="10" spans="1:46" s="163" customFormat="1" x14ac:dyDescent="0.2">
      <c r="A10" s="296" t="s">
        <v>22</v>
      </c>
      <c r="B10" s="335">
        <v>3575</v>
      </c>
      <c r="C10" s="110">
        <v>1995</v>
      </c>
      <c r="D10" s="336">
        <v>55.7</v>
      </c>
      <c r="E10" s="335">
        <v>1240</v>
      </c>
      <c r="F10" s="336">
        <v>62.2</v>
      </c>
      <c r="G10" s="110">
        <v>1200</v>
      </c>
      <c r="H10" s="338">
        <v>96.7</v>
      </c>
      <c r="I10" s="338">
        <v>92.6</v>
      </c>
      <c r="J10" s="337">
        <v>0.75</v>
      </c>
      <c r="K10" s="285" t="s">
        <v>23</v>
      </c>
      <c r="L10" s="338">
        <v>91.9</v>
      </c>
      <c r="M10" s="337">
        <v>0.71</v>
      </c>
      <c r="N10" s="285" t="s">
        <v>23</v>
      </c>
      <c r="O10" s="339">
        <v>1.4</v>
      </c>
      <c r="P10" s="336">
        <v>10</v>
      </c>
      <c r="Q10" s="111">
        <v>94.2</v>
      </c>
      <c r="R10" s="111">
        <v>40.5</v>
      </c>
      <c r="S10" s="335">
        <v>1125</v>
      </c>
      <c r="T10" s="336">
        <v>56.5</v>
      </c>
      <c r="U10" s="110">
        <v>390</v>
      </c>
      <c r="V10" s="338">
        <v>34.4</v>
      </c>
      <c r="W10" s="338">
        <v>35.700000000000003</v>
      </c>
      <c r="X10" s="337">
        <v>1.35</v>
      </c>
      <c r="Y10" s="285"/>
      <c r="Z10" s="338">
        <v>32.299999999999997</v>
      </c>
      <c r="AA10" s="337">
        <v>1.24</v>
      </c>
      <c r="AB10" s="285"/>
      <c r="AC10" s="339">
        <v>1.6</v>
      </c>
      <c r="AD10" s="336">
        <v>10.6</v>
      </c>
      <c r="AE10" s="111">
        <v>89.7</v>
      </c>
      <c r="AF10" s="111">
        <v>37</v>
      </c>
      <c r="AG10" s="335">
        <v>1840</v>
      </c>
      <c r="AH10" s="336">
        <v>92.2</v>
      </c>
      <c r="AI10" s="110">
        <v>240</v>
      </c>
      <c r="AJ10" s="338">
        <v>13.1</v>
      </c>
      <c r="AK10" s="338">
        <v>16.3</v>
      </c>
      <c r="AL10" s="337">
        <v>0.78</v>
      </c>
      <c r="AM10" s="292" t="s">
        <v>24</v>
      </c>
      <c r="AN10" s="338">
        <v>12.8</v>
      </c>
      <c r="AO10" s="337">
        <v>0.72</v>
      </c>
      <c r="AP10" s="292"/>
      <c r="AQ10" s="339">
        <v>1.8</v>
      </c>
      <c r="AR10" s="336">
        <v>12.8</v>
      </c>
      <c r="AS10" s="111">
        <v>96.9</v>
      </c>
      <c r="AT10" s="372">
        <v>44.7</v>
      </c>
    </row>
    <row r="11" spans="1:46" s="163" customFormat="1" x14ac:dyDescent="0.2">
      <c r="A11" s="296" t="s">
        <v>25</v>
      </c>
      <c r="B11" s="335">
        <v>1470</v>
      </c>
      <c r="C11" s="110">
        <v>1325</v>
      </c>
      <c r="D11" s="336">
        <v>90.1</v>
      </c>
      <c r="E11" s="335">
        <v>1325</v>
      </c>
      <c r="F11" s="336">
        <v>99.8</v>
      </c>
      <c r="G11" s="110">
        <v>1200</v>
      </c>
      <c r="H11" s="338">
        <v>90.6</v>
      </c>
      <c r="I11" s="338">
        <v>88.4</v>
      </c>
      <c r="J11" s="337">
        <v>0.84</v>
      </c>
      <c r="K11" s="285"/>
      <c r="L11" s="338">
        <v>88</v>
      </c>
      <c r="M11" s="337">
        <v>0.79</v>
      </c>
      <c r="N11" s="285"/>
      <c r="O11" s="339">
        <v>2</v>
      </c>
      <c r="P11" s="336">
        <v>6.8</v>
      </c>
      <c r="Q11" s="111">
        <v>103.3</v>
      </c>
      <c r="R11" s="111">
        <v>42.8</v>
      </c>
      <c r="S11" s="335">
        <v>1075</v>
      </c>
      <c r="T11" s="336">
        <v>80.900000000000006</v>
      </c>
      <c r="U11" s="110">
        <v>395</v>
      </c>
      <c r="V11" s="338">
        <v>36.9</v>
      </c>
      <c r="W11" s="338">
        <v>29.2</v>
      </c>
      <c r="X11" s="337">
        <v>1.4</v>
      </c>
      <c r="Y11" s="285" t="s">
        <v>23</v>
      </c>
      <c r="Z11" s="338">
        <v>30.8</v>
      </c>
      <c r="AA11" s="337">
        <v>1.31</v>
      </c>
      <c r="AB11" s="285" t="s">
        <v>23</v>
      </c>
      <c r="AC11" s="339">
        <v>1.9</v>
      </c>
      <c r="AD11" s="336">
        <v>6.4</v>
      </c>
      <c r="AE11" s="111">
        <v>101.4</v>
      </c>
      <c r="AF11" s="111">
        <v>41.1</v>
      </c>
      <c r="AG11" s="335">
        <v>1240</v>
      </c>
      <c r="AH11" s="336">
        <v>93.5</v>
      </c>
      <c r="AI11" s="110">
        <v>155</v>
      </c>
      <c r="AJ11" s="338">
        <v>12.7</v>
      </c>
      <c r="AK11" s="338">
        <v>12.9</v>
      </c>
      <c r="AL11" s="337">
        <v>0.94</v>
      </c>
      <c r="AM11" s="292"/>
      <c r="AN11" s="338">
        <v>13.3</v>
      </c>
      <c r="AO11" s="337">
        <v>0.89</v>
      </c>
      <c r="AP11" s="292"/>
      <c r="AQ11" s="339">
        <v>2</v>
      </c>
      <c r="AR11" s="336">
        <v>6.6</v>
      </c>
      <c r="AS11" s="111">
        <v>102.8</v>
      </c>
      <c r="AT11" s="372">
        <v>43.4</v>
      </c>
    </row>
    <row r="12" spans="1:46" s="163" customFormat="1" x14ac:dyDescent="0.2">
      <c r="A12" s="296" t="s">
        <v>26</v>
      </c>
      <c r="B12" s="335">
        <v>1285</v>
      </c>
      <c r="C12" s="110">
        <v>920</v>
      </c>
      <c r="D12" s="336">
        <v>71.5</v>
      </c>
      <c r="E12" s="335">
        <v>875</v>
      </c>
      <c r="F12" s="336">
        <v>95.2</v>
      </c>
      <c r="G12" s="110">
        <v>835</v>
      </c>
      <c r="H12" s="338">
        <v>95.4</v>
      </c>
      <c r="I12" s="338">
        <v>92</v>
      </c>
      <c r="J12" s="337">
        <v>0.92</v>
      </c>
      <c r="K12" s="285" t="s">
        <v>23</v>
      </c>
      <c r="L12" s="338">
        <v>90.5</v>
      </c>
      <c r="M12" s="337">
        <v>0.89</v>
      </c>
      <c r="N12" s="285" t="s">
        <v>23</v>
      </c>
      <c r="O12" s="339">
        <v>1.2</v>
      </c>
      <c r="P12" s="336">
        <v>4.0999999999999996</v>
      </c>
      <c r="Q12" s="111">
        <v>98.7</v>
      </c>
      <c r="R12" s="111">
        <v>43.2</v>
      </c>
      <c r="S12" s="335">
        <v>720</v>
      </c>
      <c r="T12" s="336">
        <v>78.099999999999994</v>
      </c>
      <c r="U12" s="110">
        <v>205</v>
      </c>
      <c r="V12" s="338">
        <v>28.8</v>
      </c>
      <c r="W12" s="338">
        <v>32</v>
      </c>
      <c r="X12" s="337">
        <v>1.66</v>
      </c>
      <c r="Y12" s="285"/>
      <c r="Z12" s="338">
        <v>29.4</v>
      </c>
      <c r="AA12" s="337">
        <v>1.58</v>
      </c>
      <c r="AB12" s="285"/>
      <c r="AC12" s="339">
        <v>1.2</v>
      </c>
      <c r="AD12" s="336">
        <v>3.7</v>
      </c>
      <c r="AE12" s="111">
        <v>96</v>
      </c>
      <c r="AF12" s="111">
        <v>41.4</v>
      </c>
      <c r="AG12" s="335">
        <v>865</v>
      </c>
      <c r="AH12" s="336">
        <v>93.9</v>
      </c>
      <c r="AI12" s="110">
        <v>105</v>
      </c>
      <c r="AJ12" s="338">
        <v>11.9</v>
      </c>
      <c r="AK12" s="338">
        <v>14.8</v>
      </c>
      <c r="AL12" s="337">
        <v>1.1200000000000001</v>
      </c>
      <c r="AM12" s="292"/>
      <c r="AN12" s="338">
        <v>11.6</v>
      </c>
      <c r="AO12" s="337">
        <v>1.06</v>
      </c>
      <c r="AP12" s="292"/>
      <c r="AQ12" s="339">
        <v>1.1000000000000001</v>
      </c>
      <c r="AR12" s="336">
        <v>3.9</v>
      </c>
      <c r="AS12" s="111">
        <v>99</v>
      </c>
      <c r="AT12" s="372">
        <v>44.9</v>
      </c>
    </row>
    <row r="13" spans="1:46" s="163" customFormat="1" x14ac:dyDescent="0.2">
      <c r="A13" s="296" t="s">
        <v>27</v>
      </c>
      <c r="B13" s="335">
        <v>1895</v>
      </c>
      <c r="C13" s="110">
        <v>1755</v>
      </c>
      <c r="D13" s="336">
        <v>92.5</v>
      </c>
      <c r="E13" s="335">
        <v>1535</v>
      </c>
      <c r="F13" s="336">
        <v>87.6</v>
      </c>
      <c r="G13" s="110">
        <v>1240</v>
      </c>
      <c r="H13" s="338">
        <v>80.8</v>
      </c>
      <c r="I13" s="338">
        <v>84.8</v>
      </c>
      <c r="J13" s="337">
        <v>0.9</v>
      </c>
      <c r="K13" s="285" t="s">
        <v>24</v>
      </c>
      <c r="L13" s="338">
        <v>82.7</v>
      </c>
      <c r="M13" s="337">
        <v>0.84</v>
      </c>
      <c r="N13" s="285"/>
      <c r="O13" s="339">
        <v>2.5</v>
      </c>
      <c r="P13" s="336">
        <v>6.4</v>
      </c>
      <c r="Q13" s="111">
        <v>88.6</v>
      </c>
      <c r="R13" s="111">
        <v>38.4</v>
      </c>
      <c r="S13" s="335">
        <v>1455</v>
      </c>
      <c r="T13" s="336">
        <v>82.9</v>
      </c>
      <c r="U13" s="110">
        <v>265</v>
      </c>
      <c r="V13" s="338">
        <v>18.100000000000001</v>
      </c>
      <c r="W13" s="338">
        <v>25.2</v>
      </c>
      <c r="X13" s="337">
        <v>1.0900000000000001</v>
      </c>
      <c r="Y13" s="285" t="s">
        <v>24</v>
      </c>
      <c r="Z13" s="338">
        <v>22.8</v>
      </c>
      <c r="AA13" s="337">
        <v>1.03</v>
      </c>
      <c r="AB13" s="285" t="s">
        <v>24</v>
      </c>
      <c r="AC13" s="339">
        <v>2.6</v>
      </c>
      <c r="AD13" s="336">
        <v>6.8</v>
      </c>
      <c r="AE13" s="111">
        <v>86.9</v>
      </c>
      <c r="AF13" s="111">
        <v>37.4</v>
      </c>
      <c r="AG13" s="335">
        <v>1630</v>
      </c>
      <c r="AH13" s="336">
        <v>92.9</v>
      </c>
      <c r="AI13" s="110">
        <v>120</v>
      </c>
      <c r="AJ13" s="338">
        <v>7.3</v>
      </c>
      <c r="AK13" s="338">
        <v>11.9</v>
      </c>
      <c r="AL13" s="337">
        <v>0.75</v>
      </c>
      <c r="AM13" s="292" t="s">
        <v>24</v>
      </c>
      <c r="AN13" s="338">
        <v>9.5</v>
      </c>
      <c r="AO13" s="337">
        <v>0.72</v>
      </c>
      <c r="AP13" s="292"/>
      <c r="AQ13" s="339">
        <v>2.4</v>
      </c>
      <c r="AR13" s="336">
        <v>6.2</v>
      </c>
      <c r="AS13" s="111">
        <v>89.1</v>
      </c>
      <c r="AT13" s="372">
        <v>39.700000000000003</v>
      </c>
    </row>
    <row r="14" spans="1:46" s="163" customFormat="1" x14ac:dyDescent="0.2">
      <c r="A14" s="373" t="s">
        <v>28</v>
      </c>
      <c r="B14" s="335">
        <v>670</v>
      </c>
      <c r="C14" s="110">
        <v>535</v>
      </c>
      <c r="D14" s="336">
        <v>80.099999999999994</v>
      </c>
      <c r="E14" s="335">
        <v>310</v>
      </c>
      <c r="F14" s="336">
        <v>58.1</v>
      </c>
      <c r="G14" s="110">
        <v>290</v>
      </c>
      <c r="H14" s="338">
        <v>93.2</v>
      </c>
      <c r="I14" s="338">
        <v>93.6</v>
      </c>
      <c r="J14" s="337">
        <v>1.61</v>
      </c>
      <c r="K14" s="285"/>
      <c r="L14" s="338">
        <v>93.7</v>
      </c>
      <c r="M14" s="337">
        <v>1.54</v>
      </c>
      <c r="N14" s="285"/>
      <c r="O14" s="339">
        <v>1.5</v>
      </c>
      <c r="P14" s="336">
        <v>5.4</v>
      </c>
      <c r="Q14" s="111">
        <v>97.4</v>
      </c>
      <c r="R14" s="111">
        <v>37.799999999999997</v>
      </c>
      <c r="S14" s="335">
        <v>305</v>
      </c>
      <c r="T14" s="336">
        <v>57.2</v>
      </c>
      <c r="U14" s="110">
        <v>120</v>
      </c>
      <c r="V14" s="338">
        <v>39.9</v>
      </c>
      <c r="W14" s="338">
        <v>38.5</v>
      </c>
      <c r="X14" s="337">
        <v>2.64</v>
      </c>
      <c r="Y14" s="285"/>
      <c r="Z14" s="338">
        <v>40.299999999999997</v>
      </c>
      <c r="AA14" s="337">
        <v>2.4700000000000002</v>
      </c>
      <c r="AB14" s="285"/>
      <c r="AC14" s="339">
        <v>1.8</v>
      </c>
      <c r="AD14" s="336">
        <v>6.7</v>
      </c>
      <c r="AE14" s="111">
        <v>93.8</v>
      </c>
      <c r="AF14" s="111">
        <v>35.200000000000003</v>
      </c>
      <c r="AG14" s="335">
        <v>500</v>
      </c>
      <c r="AH14" s="336">
        <v>93.8</v>
      </c>
      <c r="AI14" s="110">
        <v>95</v>
      </c>
      <c r="AJ14" s="338">
        <v>18.7</v>
      </c>
      <c r="AK14" s="338">
        <v>15.9</v>
      </c>
      <c r="AL14" s="337">
        <v>1.61</v>
      </c>
      <c r="AM14" s="292"/>
      <c r="AN14" s="338">
        <v>17.100000000000001</v>
      </c>
      <c r="AO14" s="337">
        <v>1.5</v>
      </c>
      <c r="AP14" s="292"/>
      <c r="AQ14" s="339">
        <v>2.1</v>
      </c>
      <c r="AR14" s="336">
        <v>9.1999999999999993</v>
      </c>
      <c r="AS14" s="111">
        <v>99.2</v>
      </c>
      <c r="AT14" s="372">
        <v>41.9</v>
      </c>
    </row>
    <row r="15" spans="1:46" s="163" customFormat="1" x14ac:dyDescent="0.2">
      <c r="A15" s="296" t="s">
        <v>29</v>
      </c>
      <c r="B15" s="335">
        <v>5105</v>
      </c>
      <c r="C15" s="110">
        <v>4465</v>
      </c>
      <c r="D15" s="336">
        <v>87.4</v>
      </c>
      <c r="E15" s="335">
        <v>4250</v>
      </c>
      <c r="F15" s="336">
        <v>95.2</v>
      </c>
      <c r="G15" s="110">
        <v>3355</v>
      </c>
      <c r="H15" s="338">
        <v>78.900000000000006</v>
      </c>
      <c r="I15" s="338">
        <v>81.8</v>
      </c>
      <c r="J15" s="337">
        <v>0.55000000000000004</v>
      </c>
      <c r="K15" s="285"/>
      <c r="L15" s="338">
        <v>80.7</v>
      </c>
      <c r="M15" s="337">
        <v>0.53</v>
      </c>
      <c r="N15" s="285"/>
      <c r="O15" s="339">
        <v>3.9</v>
      </c>
      <c r="P15" s="336">
        <v>8.6</v>
      </c>
      <c r="Q15" s="111">
        <v>91.3</v>
      </c>
      <c r="R15" s="111">
        <v>42.7</v>
      </c>
      <c r="S15" s="335">
        <v>3010</v>
      </c>
      <c r="T15" s="336">
        <v>67.400000000000006</v>
      </c>
      <c r="U15" s="110">
        <v>665</v>
      </c>
      <c r="V15" s="338">
        <v>22.1</v>
      </c>
      <c r="W15" s="338">
        <v>22</v>
      </c>
      <c r="X15" s="337">
        <v>0.78</v>
      </c>
      <c r="Y15" s="285"/>
      <c r="Z15" s="338">
        <v>22.1</v>
      </c>
      <c r="AA15" s="337">
        <v>0.74</v>
      </c>
      <c r="AB15" s="285"/>
      <c r="AC15" s="339">
        <v>3.5</v>
      </c>
      <c r="AD15" s="336">
        <v>8</v>
      </c>
      <c r="AE15" s="111">
        <v>87.3</v>
      </c>
      <c r="AF15" s="111">
        <v>40.5</v>
      </c>
      <c r="AG15" s="335">
        <v>4230</v>
      </c>
      <c r="AH15" s="336">
        <v>94.7</v>
      </c>
      <c r="AI15" s="110">
        <v>465</v>
      </c>
      <c r="AJ15" s="338">
        <v>11</v>
      </c>
      <c r="AK15" s="338">
        <v>11</v>
      </c>
      <c r="AL15" s="337">
        <v>0.5</v>
      </c>
      <c r="AM15" s="292"/>
      <c r="AN15" s="338">
        <v>10.6</v>
      </c>
      <c r="AO15" s="337">
        <v>0.47</v>
      </c>
      <c r="AP15" s="292"/>
      <c r="AQ15" s="339">
        <v>4</v>
      </c>
      <c r="AR15" s="336">
        <v>8.9</v>
      </c>
      <c r="AS15" s="111">
        <v>90.7</v>
      </c>
      <c r="AT15" s="372">
        <v>42.6</v>
      </c>
    </row>
    <row r="16" spans="1:46" s="163" customFormat="1" x14ac:dyDescent="0.2">
      <c r="A16" s="296" t="s">
        <v>30</v>
      </c>
      <c r="B16" s="335">
        <v>290</v>
      </c>
      <c r="C16" s="110">
        <v>190</v>
      </c>
      <c r="D16" s="336">
        <v>66</v>
      </c>
      <c r="E16" s="335">
        <v>155</v>
      </c>
      <c r="F16" s="336">
        <v>82.1</v>
      </c>
      <c r="G16" s="110">
        <v>150</v>
      </c>
      <c r="H16" s="338">
        <v>94.9</v>
      </c>
      <c r="I16" s="338">
        <v>90.1</v>
      </c>
      <c r="J16" s="337">
        <v>2.19</v>
      </c>
      <c r="K16" s="285"/>
      <c r="L16" s="338">
        <v>91.9</v>
      </c>
      <c r="M16" s="337">
        <v>1.96</v>
      </c>
      <c r="N16" s="285"/>
      <c r="O16" s="339">
        <v>3.2</v>
      </c>
      <c r="P16" s="336">
        <v>16.3</v>
      </c>
      <c r="Q16" s="111">
        <v>79.5</v>
      </c>
      <c r="R16" s="111">
        <v>27.1</v>
      </c>
      <c r="S16" s="335">
        <v>130</v>
      </c>
      <c r="T16" s="336">
        <v>68.900000000000006</v>
      </c>
      <c r="U16" s="110">
        <v>65</v>
      </c>
      <c r="V16" s="338">
        <v>48.9</v>
      </c>
      <c r="W16" s="338">
        <v>30.8</v>
      </c>
      <c r="X16" s="337">
        <v>4.0199999999999996</v>
      </c>
      <c r="Y16" s="285" t="s">
        <v>23</v>
      </c>
      <c r="Z16" s="338">
        <v>33.299999999999997</v>
      </c>
      <c r="AA16" s="337">
        <v>3.51</v>
      </c>
      <c r="AB16" s="285" t="s">
        <v>23</v>
      </c>
      <c r="AC16" s="339">
        <v>4</v>
      </c>
      <c r="AD16" s="336">
        <v>18.899999999999999</v>
      </c>
      <c r="AE16" s="111">
        <v>73.8</v>
      </c>
      <c r="AF16" s="111">
        <v>23.8</v>
      </c>
      <c r="AG16" s="335">
        <v>180</v>
      </c>
      <c r="AH16" s="336">
        <v>95.3</v>
      </c>
      <c r="AI16" s="110">
        <v>35</v>
      </c>
      <c r="AJ16" s="338">
        <v>18.2</v>
      </c>
      <c r="AK16" s="338">
        <v>14.4</v>
      </c>
      <c r="AL16" s="337">
        <v>2.62</v>
      </c>
      <c r="AM16" s="292"/>
      <c r="AN16" s="338">
        <v>14.9</v>
      </c>
      <c r="AO16" s="337">
        <v>2.34</v>
      </c>
      <c r="AP16" s="292"/>
      <c r="AQ16" s="339">
        <v>3.1</v>
      </c>
      <c r="AR16" s="336">
        <v>15.3</v>
      </c>
      <c r="AS16" s="111">
        <v>82.9</v>
      </c>
      <c r="AT16" s="372">
        <v>30.5</v>
      </c>
    </row>
    <row r="17" spans="1:46" s="163" customFormat="1" x14ac:dyDescent="0.2">
      <c r="A17" s="296" t="s">
        <v>31</v>
      </c>
      <c r="B17" s="335">
        <v>1250</v>
      </c>
      <c r="C17" s="110">
        <v>485</v>
      </c>
      <c r="D17" s="336">
        <v>38.799999999999997</v>
      </c>
      <c r="E17" s="335">
        <v>420</v>
      </c>
      <c r="F17" s="336">
        <v>86</v>
      </c>
      <c r="G17" s="110">
        <v>410</v>
      </c>
      <c r="H17" s="338">
        <v>98.3</v>
      </c>
      <c r="I17" s="338">
        <v>94.6</v>
      </c>
      <c r="J17" s="337">
        <v>1.23</v>
      </c>
      <c r="K17" s="285" t="s">
        <v>23</v>
      </c>
      <c r="L17" s="338">
        <v>95</v>
      </c>
      <c r="M17" s="337">
        <v>1.18</v>
      </c>
      <c r="N17" s="285"/>
      <c r="O17" s="339">
        <v>1.6</v>
      </c>
      <c r="P17" s="336">
        <v>8.8000000000000007</v>
      </c>
      <c r="Q17" s="111">
        <v>88.4</v>
      </c>
      <c r="R17" s="111">
        <v>28</v>
      </c>
      <c r="S17" s="335">
        <v>210</v>
      </c>
      <c r="T17" s="336">
        <v>43.6</v>
      </c>
      <c r="U17" s="110">
        <v>105</v>
      </c>
      <c r="V17" s="338">
        <v>48.6</v>
      </c>
      <c r="W17" s="338">
        <v>39.700000000000003</v>
      </c>
      <c r="X17" s="337">
        <v>3.22</v>
      </c>
      <c r="Y17" s="285"/>
      <c r="Z17" s="338">
        <v>40.4</v>
      </c>
      <c r="AA17" s="337">
        <v>3</v>
      </c>
      <c r="AB17" s="285"/>
      <c r="AC17" s="339">
        <v>1.4</v>
      </c>
      <c r="AD17" s="336">
        <v>7.4</v>
      </c>
      <c r="AE17" s="111">
        <v>84.9</v>
      </c>
      <c r="AF17" s="111">
        <v>25.4</v>
      </c>
      <c r="AG17" s="335">
        <v>465</v>
      </c>
      <c r="AH17" s="336">
        <v>95.9</v>
      </c>
      <c r="AI17" s="110">
        <v>140</v>
      </c>
      <c r="AJ17" s="338">
        <v>29.8</v>
      </c>
      <c r="AK17" s="338">
        <v>17</v>
      </c>
      <c r="AL17" s="337">
        <v>1.85</v>
      </c>
      <c r="AM17" s="292" t="s">
        <v>23</v>
      </c>
      <c r="AN17" s="338">
        <v>21.3</v>
      </c>
      <c r="AO17" s="337">
        <v>1.73</v>
      </c>
      <c r="AP17" s="292" t="s">
        <v>23</v>
      </c>
      <c r="AQ17" s="339">
        <v>1.6</v>
      </c>
      <c r="AR17" s="336">
        <v>9.1999999999999993</v>
      </c>
      <c r="AS17" s="111">
        <v>91.1</v>
      </c>
      <c r="AT17" s="372">
        <v>30.6</v>
      </c>
    </row>
    <row r="18" spans="1:46" s="163" customFormat="1" x14ac:dyDescent="0.2">
      <c r="A18" s="296" t="s">
        <v>32</v>
      </c>
      <c r="B18" s="335">
        <v>420</v>
      </c>
      <c r="C18" s="110">
        <v>300</v>
      </c>
      <c r="D18" s="336">
        <v>71.400000000000006</v>
      </c>
      <c r="E18" s="335">
        <v>245</v>
      </c>
      <c r="F18" s="336">
        <v>82.6</v>
      </c>
      <c r="G18" s="110">
        <v>240</v>
      </c>
      <c r="H18" s="338">
        <v>96.8</v>
      </c>
      <c r="I18" s="338">
        <v>97.1</v>
      </c>
      <c r="J18" s="337">
        <v>1.66</v>
      </c>
      <c r="K18" s="285"/>
      <c r="L18" s="338">
        <v>96.8</v>
      </c>
      <c r="M18" s="337">
        <v>1.62</v>
      </c>
      <c r="N18" s="285"/>
      <c r="O18" s="339">
        <v>2.4</v>
      </c>
      <c r="P18" s="336">
        <v>4.8</v>
      </c>
      <c r="Q18" s="111">
        <v>87.6</v>
      </c>
      <c r="R18" s="111">
        <v>43.6</v>
      </c>
      <c r="S18" s="335">
        <v>235</v>
      </c>
      <c r="T18" s="336">
        <v>78.900000000000006</v>
      </c>
      <c r="U18" s="110">
        <v>60</v>
      </c>
      <c r="V18" s="338">
        <v>25</v>
      </c>
      <c r="W18" s="338">
        <v>31.6</v>
      </c>
      <c r="X18" s="337">
        <v>2.81</v>
      </c>
      <c r="Y18" s="285"/>
      <c r="Z18" s="338">
        <v>28.7</v>
      </c>
      <c r="AA18" s="337">
        <v>2.72</v>
      </c>
      <c r="AB18" s="285"/>
      <c r="AC18" s="339">
        <v>2.4</v>
      </c>
      <c r="AD18" s="336">
        <v>4.5999999999999996</v>
      </c>
      <c r="AE18" s="111">
        <v>85.7</v>
      </c>
      <c r="AF18" s="111">
        <v>43.4</v>
      </c>
      <c r="AG18" s="335">
        <v>275</v>
      </c>
      <c r="AH18" s="336">
        <v>92.6</v>
      </c>
      <c r="AI18" s="110">
        <v>15</v>
      </c>
      <c r="AJ18" s="338">
        <v>5.8</v>
      </c>
      <c r="AK18" s="338">
        <v>13.8</v>
      </c>
      <c r="AL18" s="337">
        <v>1.76</v>
      </c>
      <c r="AM18" s="292" t="s">
        <v>24</v>
      </c>
      <c r="AN18" s="338">
        <v>10.8</v>
      </c>
      <c r="AO18" s="337">
        <v>1.7</v>
      </c>
      <c r="AP18" s="292"/>
      <c r="AQ18" s="339">
        <v>2.1</v>
      </c>
      <c r="AR18" s="336">
        <v>4</v>
      </c>
      <c r="AS18" s="111">
        <v>92.3</v>
      </c>
      <c r="AT18" s="372">
        <v>49.2</v>
      </c>
    </row>
    <row r="19" spans="1:46" s="163" customFormat="1" x14ac:dyDescent="0.2">
      <c r="A19" s="296" t="s">
        <v>33</v>
      </c>
      <c r="B19" s="335">
        <v>2975</v>
      </c>
      <c r="C19" s="110">
        <v>2110</v>
      </c>
      <c r="D19" s="336">
        <v>71</v>
      </c>
      <c r="E19" s="335">
        <v>1565</v>
      </c>
      <c r="F19" s="336">
        <v>74</v>
      </c>
      <c r="G19" s="110">
        <v>1455</v>
      </c>
      <c r="H19" s="338">
        <v>93.2</v>
      </c>
      <c r="I19" s="338">
        <v>91.4</v>
      </c>
      <c r="J19" s="337">
        <v>0.73</v>
      </c>
      <c r="K19" s="285"/>
      <c r="L19" s="338">
        <v>88.8</v>
      </c>
      <c r="M19" s="337">
        <v>0.7</v>
      </c>
      <c r="N19" s="285" t="s">
        <v>23</v>
      </c>
      <c r="O19" s="339">
        <v>1.8</v>
      </c>
      <c r="P19" s="336">
        <v>6.1</v>
      </c>
      <c r="Q19" s="111">
        <v>106.6</v>
      </c>
      <c r="R19" s="111">
        <v>49.7</v>
      </c>
      <c r="S19" s="335">
        <v>1490</v>
      </c>
      <c r="T19" s="336">
        <v>70.599999999999994</v>
      </c>
      <c r="U19" s="110">
        <v>405</v>
      </c>
      <c r="V19" s="338">
        <v>27.2</v>
      </c>
      <c r="W19" s="338">
        <v>33.299999999999997</v>
      </c>
      <c r="X19" s="337">
        <v>1.1399999999999999</v>
      </c>
      <c r="Y19" s="285" t="s">
        <v>24</v>
      </c>
      <c r="Z19" s="338">
        <v>29.2</v>
      </c>
      <c r="AA19" s="337">
        <v>1.08</v>
      </c>
      <c r="AB19" s="285"/>
      <c r="AC19" s="339">
        <v>2.1</v>
      </c>
      <c r="AD19" s="336">
        <v>6.7</v>
      </c>
      <c r="AE19" s="111">
        <v>103.4</v>
      </c>
      <c r="AF19" s="111">
        <v>46.6</v>
      </c>
      <c r="AG19" s="335">
        <v>2015</v>
      </c>
      <c r="AH19" s="336">
        <v>95.5</v>
      </c>
      <c r="AI19" s="110">
        <v>155</v>
      </c>
      <c r="AJ19" s="338">
        <v>7.8</v>
      </c>
      <c r="AK19" s="338">
        <v>15.1</v>
      </c>
      <c r="AL19" s="337">
        <v>0.68</v>
      </c>
      <c r="AM19" s="292" t="s">
        <v>24</v>
      </c>
      <c r="AN19" s="338">
        <v>10.4</v>
      </c>
      <c r="AO19" s="337">
        <v>0.65</v>
      </c>
      <c r="AP19" s="292"/>
      <c r="AQ19" s="339">
        <v>1.9</v>
      </c>
      <c r="AR19" s="336">
        <v>6.6</v>
      </c>
      <c r="AS19" s="111">
        <v>105.5</v>
      </c>
      <c r="AT19" s="372">
        <v>50.4</v>
      </c>
    </row>
    <row r="20" spans="1:46" s="163" customFormat="1" x14ac:dyDescent="0.2">
      <c r="A20" s="296" t="s">
        <v>34</v>
      </c>
      <c r="B20" s="335">
        <v>1850</v>
      </c>
      <c r="C20" s="110">
        <v>1200</v>
      </c>
      <c r="D20" s="336">
        <v>64.8</v>
      </c>
      <c r="E20" s="335">
        <v>1010</v>
      </c>
      <c r="F20" s="336">
        <v>84.5</v>
      </c>
      <c r="G20" s="110">
        <v>955</v>
      </c>
      <c r="H20" s="338">
        <v>94.4</v>
      </c>
      <c r="I20" s="338">
        <v>91.8</v>
      </c>
      <c r="J20" s="337">
        <v>0.88</v>
      </c>
      <c r="K20" s="285"/>
      <c r="L20" s="338">
        <v>92.5</v>
      </c>
      <c r="M20" s="337">
        <v>0.82</v>
      </c>
      <c r="N20" s="285"/>
      <c r="O20" s="339">
        <v>2.2000000000000002</v>
      </c>
      <c r="P20" s="336">
        <v>11.7</v>
      </c>
      <c r="Q20" s="111">
        <v>93</v>
      </c>
      <c r="R20" s="111">
        <v>28.3</v>
      </c>
      <c r="S20" s="335">
        <v>795</v>
      </c>
      <c r="T20" s="336">
        <v>66.5</v>
      </c>
      <c r="U20" s="110">
        <v>365</v>
      </c>
      <c r="V20" s="338">
        <v>46</v>
      </c>
      <c r="W20" s="338">
        <v>34.9</v>
      </c>
      <c r="X20" s="337">
        <v>1.66</v>
      </c>
      <c r="Y20" s="285" t="s">
        <v>23</v>
      </c>
      <c r="Z20" s="338">
        <v>37</v>
      </c>
      <c r="AA20" s="337">
        <v>1.52</v>
      </c>
      <c r="AB20" s="285" t="s">
        <v>23</v>
      </c>
      <c r="AC20" s="339">
        <v>2</v>
      </c>
      <c r="AD20" s="336">
        <v>10.1</v>
      </c>
      <c r="AE20" s="111">
        <v>90.6</v>
      </c>
      <c r="AF20" s="111">
        <v>27.1</v>
      </c>
      <c r="AG20" s="335">
        <v>1150</v>
      </c>
      <c r="AH20" s="336">
        <v>95.8</v>
      </c>
      <c r="AI20" s="110">
        <v>195</v>
      </c>
      <c r="AJ20" s="338">
        <v>17.100000000000001</v>
      </c>
      <c r="AK20" s="338">
        <v>15.6</v>
      </c>
      <c r="AL20" s="337">
        <v>1.04</v>
      </c>
      <c r="AM20" s="292"/>
      <c r="AN20" s="338">
        <v>17.5</v>
      </c>
      <c r="AO20" s="337">
        <v>0.96</v>
      </c>
      <c r="AP20" s="292"/>
      <c r="AQ20" s="339">
        <v>2.1</v>
      </c>
      <c r="AR20" s="336">
        <v>11.6</v>
      </c>
      <c r="AS20" s="111">
        <v>94.3</v>
      </c>
      <c r="AT20" s="372">
        <v>29.6</v>
      </c>
    </row>
    <row r="21" spans="1:46" s="163" customFormat="1" x14ac:dyDescent="0.2">
      <c r="A21" s="296" t="s">
        <v>35</v>
      </c>
      <c r="B21" s="335">
        <v>3450</v>
      </c>
      <c r="C21" s="110">
        <v>2050</v>
      </c>
      <c r="D21" s="336">
        <v>59.5</v>
      </c>
      <c r="E21" s="335">
        <v>1835</v>
      </c>
      <c r="F21" s="336">
        <v>89.5</v>
      </c>
      <c r="G21" s="110">
        <v>1695</v>
      </c>
      <c r="H21" s="338">
        <v>92.4</v>
      </c>
      <c r="I21" s="338">
        <v>92.1</v>
      </c>
      <c r="J21" s="337">
        <v>0.68</v>
      </c>
      <c r="K21" s="285"/>
      <c r="L21" s="338">
        <v>89.6</v>
      </c>
      <c r="M21" s="337">
        <v>0.64</v>
      </c>
      <c r="N21" s="285"/>
      <c r="O21" s="339">
        <v>3.8</v>
      </c>
      <c r="P21" s="336">
        <v>10.3</v>
      </c>
      <c r="Q21" s="111">
        <v>93.4</v>
      </c>
      <c r="R21" s="111">
        <v>42.7</v>
      </c>
      <c r="S21" s="335">
        <v>1540</v>
      </c>
      <c r="T21" s="336">
        <v>75</v>
      </c>
      <c r="U21" s="110">
        <v>410</v>
      </c>
      <c r="V21" s="338">
        <v>26.6</v>
      </c>
      <c r="W21" s="338">
        <v>33.6</v>
      </c>
      <c r="X21" s="337">
        <v>1.1000000000000001</v>
      </c>
      <c r="Y21" s="285" t="s">
        <v>24</v>
      </c>
      <c r="Z21" s="338">
        <v>30</v>
      </c>
      <c r="AA21" s="337">
        <v>1.02</v>
      </c>
      <c r="AB21" s="285" t="s">
        <v>24</v>
      </c>
      <c r="AC21" s="339">
        <v>5</v>
      </c>
      <c r="AD21" s="336">
        <v>11.9</v>
      </c>
      <c r="AE21" s="111">
        <v>86.8</v>
      </c>
      <c r="AF21" s="111">
        <v>38.700000000000003</v>
      </c>
      <c r="AG21" s="335">
        <v>1945</v>
      </c>
      <c r="AH21" s="336">
        <v>94.8</v>
      </c>
      <c r="AI21" s="110">
        <v>180</v>
      </c>
      <c r="AJ21" s="338">
        <v>9.4</v>
      </c>
      <c r="AK21" s="338">
        <v>15.9</v>
      </c>
      <c r="AL21" s="337">
        <v>0.71</v>
      </c>
      <c r="AM21" s="292" t="s">
        <v>24</v>
      </c>
      <c r="AN21" s="338">
        <v>10.6</v>
      </c>
      <c r="AO21" s="337">
        <v>0.67</v>
      </c>
      <c r="AP21" s="292"/>
      <c r="AQ21" s="339">
        <v>2.6</v>
      </c>
      <c r="AR21" s="336">
        <v>8</v>
      </c>
      <c r="AS21" s="111">
        <v>95.5</v>
      </c>
      <c r="AT21" s="372">
        <v>45.8</v>
      </c>
    </row>
    <row r="22" spans="1:46" s="163" customFormat="1" x14ac:dyDescent="0.2">
      <c r="A22" s="296" t="s">
        <v>36</v>
      </c>
      <c r="B22" s="335">
        <v>2940</v>
      </c>
      <c r="C22" s="110">
        <v>2730</v>
      </c>
      <c r="D22" s="336">
        <v>92.8</v>
      </c>
      <c r="E22" s="335">
        <v>2710</v>
      </c>
      <c r="F22" s="336">
        <v>99.4</v>
      </c>
      <c r="G22" s="110">
        <v>1730</v>
      </c>
      <c r="H22" s="338">
        <v>63.8</v>
      </c>
      <c r="I22" s="338">
        <v>78.900000000000006</v>
      </c>
      <c r="J22" s="337">
        <v>0.79</v>
      </c>
      <c r="K22" s="285" t="s">
        <v>24</v>
      </c>
      <c r="L22" s="338">
        <v>76.2</v>
      </c>
      <c r="M22" s="337">
        <v>0.76</v>
      </c>
      <c r="N22" s="285" t="s">
        <v>24</v>
      </c>
      <c r="O22" s="339">
        <v>4</v>
      </c>
      <c r="P22" s="336">
        <v>6.3</v>
      </c>
      <c r="Q22" s="111">
        <v>83.4</v>
      </c>
      <c r="R22" s="111">
        <v>39.700000000000003</v>
      </c>
      <c r="S22" s="335">
        <v>2160</v>
      </c>
      <c r="T22" s="336">
        <v>79.099999999999994</v>
      </c>
      <c r="U22" s="110">
        <v>295</v>
      </c>
      <c r="V22" s="338">
        <v>13.7</v>
      </c>
      <c r="W22" s="338">
        <v>20</v>
      </c>
      <c r="X22" s="337">
        <v>0.86</v>
      </c>
      <c r="Y22" s="285" t="s">
        <v>24</v>
      </c>
      <c r="Z22" s="338">
        <v>18.7</v>
      </c>
      <c r="AA22" s="337">
        <v>0.84</v>
      </c>
      <c r="AB22" s="285" t="s">
        <v>24</v>
      </c>
      <c r="AC22" s="339">
        <v>3.6</v>
      </c>
      <c r="AD22" s="336">
        <v>6</v>
      </c>
      <c r="AE22" s="111">
        <v>80.400000000000006</v>
      </c>
      <c r="AF22" s="111">
        <v>38.200000000000003</v>
      </c>
      <c r="AG22" s="335">
        <v>2525</v>
      </c>
      <c r="AH22" s="336">
        <v>92.6</v>
      </c>
      <c r="AI22" s="110">
        <v>145</v>
      </c>
      <c r="AJ22" s="338">
        <v>5.7</v>
      </c>
      <c r="AK22" s="338">
        <v>9.6999999999999993</v>
      </c>
      <c r="AL22" s="337">
        <v>0.57999999999999996</v>
      </c>
      <c r="AM22" s="292" t="s">
        <v>24</v>
      </c>
      <c r="AN22" s="338">
        <v>7.9</v>
      </c>
      <c r="AO22" s="337">
        <v>0.56000000000000005</v>
      </c>
      <c r="AP22" s="292"/>
      <c r="AQ22" s="339">
        <v>3.9</v>
      </c>
      <c r="AR22" s="336">
        <v>6.1</v>
      </c>
      <c r="AS22" s="111">
        <v>82.8</v>
      </c>
      <c r="AT22" s="372">
        <v>39.9</v>
      </c>
    </row>
    <row r="23" spans="1:46" s="163" customFormat="1" x14ac:dyDescent="0.2">
      <c r="A23" s="296" t="s">
        <v>37</v>
      </c>
      <c r="B23" s="335">
        <v>2945</v>
      </c>
      <c r="C23" s="110">
        <v>2260</v>
      </c>
      <c r="D23" s="336">
        <v>76.8</v>
      </c>
      <c r="E23" s="335">
        <v>2155</v>
      </c>
      <c r="F23" s="336">
        <v>95.2</v>
      </c>
      <c r="G23" s="110">
        <v>1975</v>
      </c>
      <c r="H23" s="338">
        <v>91.8</v>
      </c>
      <c r="I23" s="338">
        <v>89.6</v>
      </c>
      <c r="J23" s="337">
        <v>0.64</v>
      </c>
      <c r="K23" s="285"/>
      <c r="L23" s="338">
        <v>86.9</v>
      </c>
      <c r="M23" s="337">
        <v>0.61</v>
      </c>
      <c r="N23" s="285" t="s">
        <v>23</v>
      </c>
      <c r="O23" s="339">
        <v>1.7</v>
      </c>
      <c r="P23" s="336">
        <v>5.6</v>
      </c>
      <c r="Q23" s="111">
        <v>102.8</v>
      </c>
      <c r="R23" s="111">
        <v>49.4</v>
      </c>
      <c r="S23" s="335">
        <v>1760</v>
      </c>
      <c r="T23" s="336">
        <v>77.8</v>
      </c>
      <c r="U23" s="110">
        <v>630</v>
      </c>
      <c r="V23" s="338">
        <v>35.799999999999997</v>
      </c>
      <c r="W23" s="338">
        <v>31.1</v>
      </c>
      <c r="X23" s="337">
        <v>1.0900000000000001</v>
      </c>
      <c r="Y23" s="285" t="s">
        <v>23</v>
      </c>
      <c r="Z23" s="338">
        <v>30.5</v>
      </c>
      <c r="AA23" s="337">
        <v>1.04</v>
      </c>
      <c r="AB23" s="285" t="s">
        <v>23</v>
      </c>
      <c r="AC23" s="339">
        <v>1.7</v>
      </c>
      <c r="AD23" s="336">
        <v>5.7</v>
      </c>
      <c r="AE23" s="111">
        <v>100.1</v>
      </c>
      <c r="AF23" s="111">
        <v>47</v>
      </c>
      <c r="AG23" s="335">
        <v>2160</v>
      </c>
      <c r="AH23" s="336">
        <v>95.4</v>
      </c>
      <c r="AI23" s="110">
        <v>230</v>
      </c>
      <c r="AJ23" s="338">
        <v>10.6</v>
      </c>
      <c r="AK23" s="338">
        <v>14</v>
      </c>
      <c r="AL23" s="337">
        <v>0.7</v>
      </c>
      <c r="AM23" s="292" t="s">
        <v>24</v>
      </c>
      <c r="AN23" s="338">
        <v>10</v>
      </c>
      <c r="AO23" s="337">
        <v>0.67</v>
      </c>
      <c r="AP23" s="292"/>
      <c r="AQ23" s="339">
        <v>1.7</v>
      </c>
      <c r="AR23" s="336">
        <v>5.2</v>
      </c>
      <c r="AS23" s="111">
        <v>103.8</v>
      </c>
      <c r="AT23" s="372">
        <v>51.7</v>
      </c>
    </row>
    <row r="24" spans="1:46" s="163" customFormat="1" x14ac:dyDescent="0.2">
      <c r="A24" s="296" t="s">
        <v>38</v>
      </c>
      <c r="B24" s="335">
        <v>2275</v>
      </c>
      <c r="C24" s="110">
        <v>1405</v>
      </c>
      <c r="D24" s="336">
        <v>61.8</v>
      </c>
      <c r="E24" s="335">
        <v>1300</v>
      </c>
      <c r="F24" s="336">
        <v>92.6</v>
      </c>
      <c r="G24" s="110">
        <v>1250</v>
      </c>
      <c r="H24" s="338">
        <v>95.9</v>
      </c>
      <c r="I24" s="338">
        <v>95.3</v>
      </c>
      <c r="J24" s="337">
        <v>0.74</v>
      </c>
      <c r="K24" s="285"/>
      <c r="L24" s="338">
        <v>94.1</v>
      </c>
      <c r="M24" s="337">
        <v>0.71</v>
      </c>
      <c r="N24" s="285"/>
      <c r="O24" s="339">
        <v>2.6</v>
      </c>
      <c r="P24" s="336">
        <v>6.4</v>
      </c>
      <c r="Q24" s="111">
        <v>91.2</v>
      </c>
      <c r="R24" s="111">
        <v>40.200000000000003</v>
      </c>
      <c r="S24" s="335">
        <v>625</v>
      </c>
      <c r="T24" s="336">
        <v>44.6</v>
      </c>
      <c r="U24" s="110">
        <v>230</v>
      </c>
      <c r="V24" s="338">
        <v>36.5</v>
      </c>
      <c r="W24" s="338">
        <v>36.5</v>
      </c>
      <c r="X24" s="337">
        <v>1.82</v>
      </c>
      <c r="Y24" s="285"/>
      <c r="Z24" s="338">
        <v>34</v>
      </c>
      <c r="AA24" s="337">
        <v>1.73</v>
      </c>
      <c r="AB24" s="285"/>
      <c r="AC24" s="339">
        <v>1.5</v>
      </c>
      <c r="AD24" s="336">
        <v>3.5</v>
      </c>
      <c r="AE24" s="111">
        <v>92.2</v>
      </c>
      <c r="AF24" s="111">
        <v>41.4</v>
      </c>
      <c r="AG24" s="335">
        <v>1300</v>
      </c>
      <c r="AH24" s="336">
        <v>92.7</v>
      </c>
      <c r="AI24" s="110">
        <v>170</v>
      </c>
      <c r="AJ24" s="338">
        <v>12.9</v>
      </c>
      <c r="AK24" s="338">
        <v>16.7</v>
      </c>
      <c r="AL24" s="337">
        <v>0.92</v>
      </c>
      <c r="AM24" s="292" t="s">
        <v>24</v>
      </c>
      <c r="AN24" s="338">
        <v>12.6</v>
      </c>
      <c r="AO24" s="337">
        <v>0.88</v>
      </c>
      <c r="AP24" s="292"/>
      <c r="AQ24" s="339">
        <v>2.2000000000000002</v>
      </c>
      <c r="AR24" s="336">
        <v>5.0999999999999996</v>
      </c>
      <c r="AS24" s="111">
        <v>93.1</v>
      </c>
      <c r="AT24" s="372">
        <v>43.1</v>
      </c>
    </row>
    <row r="25" spans="1:46" s="163" customFormat="1" x14ac:dyDescent="0.2">
      <c r="A25" s="296" t="s">
        <v>39</v>
      </c>
      <c r="B25" s="335">
        <v>3395</v>
      </c>
      <c r="C25" s="110">
        <v>2980</v>
      </c>
      <c r="D25" s="336">
        <v>87.8</v>
      </c>
      <c r="E25" s="335">
        <v>2940</v>
      </c>
      <c r="F25" s="336">
        <v>98.7</v>
      </c>
      <c r="G25" s="110">
        <v>1695</v>
      </c>
      <c r="H25" s="338">
        <v>57.6</v>
      </c>
      <c r="I25" s="338">
        <v>76.8</v>
      </c>
      <c r="J25" s="337">
        <v>0.77</v>
      </c>
      <c r="K25" s="285" t="s">
        <v>24</v>
      </c>
      <c r="L25" s="338">
        <v>74.599999999999994</v>
      </c>
      <c r="M25" s="337">
        <v>0.74</v>
      </c>
      <c r="N25" s="285" t="s">
        <v>24</v>
      </c>
      <c r="O25" s="339">
        <v>8.6</v>
      </c>
      <c r="P25" s="336">
        <v>11.2</v>
      </c>
      <c r="Q25" s="111">
        <v>73.8</v>
      </c>
      <c r="R25" s="111">
        <v>33.200000000000003</v>
      </c>
      <c r="S25" s="335">
        <v>2260</v>
      </c>
      <c r="T25" s="336">
        <v>75.8</v>
      </c>
      <c r="U25" s="110">
        <v>255</v>
      </c>
      <c r="V25" s="338">
        <v>11.3</v>
      </c>
      <c r="W25" s="338">
        <v>17.3</v>
      </c>
      <c r="X25" s="337">
        <v>0.81</v>
      </c>
      <c r="Y25" s="285" t="s">
        <v>24</v>
      </c>
      <c r="Z25" s="338">
        <v>16.3</v>
      </c>
      <c r="AA25" s="337">
        <v>0.79</v>
      </c>
      <c r="AB25" s="285" t="s">
        <v>24</v>
      </c>
      <c r="AC25" s="339">
        <v>8.1</v>
      </c>
      <c r="AD25" s="336">
        <v>10.6</v>
      </c>
      <c r="AE25" s="111">
        <v>71</v>
      </c>
      <c r="AF25" s="111">
        <v>31.8</v>
      </c>
      <c r="AG25" s="335">
        <v>2760</v>
      </c>
      <c r="AH25" s="336">
        <v>92.7</v>
      </c>
      <c r="AI25" s="110">
        <v>150</v>
      </c>
      <c r="AJ25" s="338">
        <v>5.4</v>
      </c>
      <c r="AK25" s="338">
        <v>9</v>
      </c>
      <c r="AL25" s="337">
        <v>0.54</v>
      </c>
      <c r="AM25" s="292" t="s">
        <v>24</v>
      </c>
      <c r="AN25" s="338">
        <v>7.5</v>
      </c>
      <c r="AO25" s="337">
        <v>0.53</v>
      </c>
      <c r="AP25" s="292"/>
      <c r="AQ25" s="339">
        <v>8.4</v>
      </c>
      <c r="AR25" s="336">
        <v>10.9</v>
      </c>
      <c r="AS25" s="111">
        <v>73.8</v>
      </c>
      <c r="AT25" s="372">
        <v>33.299999999999997</v>
      </c>
    </row>
    <row r="26" spans="1:46" s="163" customFormat="1" x14ac:dyDescent="0.2">
      <c r="A26" s="296" t="s">
        <v>40</v>
      </c>
      <c r="B26" s="335">
        <v>2235</v>
      </c>
      <c r="C26" s="110">
        <v>1320</v>
      </c>
      <c r="D26" s="336">
        <v>59.1</v>
      </c>
      <c r="E26" s="335">
        <v>1210</v>
      </c>
      <c r="F26" s="336">
        <v>91.4</v>
      </c>
      <c r="G26" s="110">
        <v>1140</v>
      </c>
      <c r="H26" s="338">
        <v>94.5</v>
      </c>
      <c r="I26" s="338">
        <v>91.5</v>
      </c>
      <c r="J26" s="337">
        <v>0.8</v>
      </c>
      <c r="K26" s="285"/>
      <c r="L26" s="338">
        <v>88.1</v>
      </c>
      <c r="M26" s="337">
        <v>0.76</v>
      </c>
      <c r="N26" s="285" t="s">
        <v>23</v>
      </c>
      <c r="O26" s="339">
        <v>2</v>
      </c>
      <c r="P26" s="336">
        <v>9</v>
      </c>
      <c r="Q26" s="111">
        <v>94.7</v>
      </c>
      <c r="R26" s="111">
        <v>45.1</v>
      </c>
      <c r="S26" s="335">
        <v>870</v>
      </c>
      <c r="T26" s="336">
        <v>66</v>
      </c>
      <c r="U26" s="110">
        <v>270</v>
      </c>
      <c r="V26" s="338">
        <v>31.2</v>
      </c>
      <c r="W26" s="338">
        <v>32.6</v>
      </c>
      <c r="X26" s="337">
        <v>1.5</v>
      </c>
      <c r="Y26" s="285"/>
      <c r="Z26" s="338">
        <v>27.1</v>
      </c>
      <c r="AA26" s="337">
        <v>1.41</v>
      </c>
      <c r="AB26" s="285"/>
      <c r="AC26" s="339">
        <v>2</v>
      </c>
      <c r="AD26" s="336">
        <v>8</v>
      </c>
      <c r="AE26" s="111">
        <v>91.8</v>
      </c>
      <c r="AF26" s="111">
        <v>43</v>
      </c>
      <c r="AG26" s="335">
        <v>1255</v>
      </c>
      <c r="AH26" s="336">
        <v>94.9</v>
      </c>
      <c r="AI26" s="110">
        <v>170</v>
      </c>
      <c r="AJ26" s="338">
        <v>13.7</v>
      </c>
      <c r="AK26" s="338">
        <v>16.100000000000001</v>
      </c>
      <c r="AL26" s="337">
        <v>0.95</v>
      </c>
      <c r="AM26" s="292"/>
      <c r="AN26" s="338">
        <v>9.6999999999999993</v>
      </c>
      <c r="AO26" s="337">
        <v>0.9</v>
      </c>
      <c r="AP26" s="292" t="s">
        <v>23</v>
      </c>
      <c r="AQ26" s="339">
        <v>1.7</v>
      </c>
      <c r="AR26" s="336">
        <v>7.5</v>
      </c>
      <c r="AS26" s="111">
        <v>96.3</v>
      </c>
      <c r="AT26" s="372">
        <v>48.2</v>
      </c>
    </row>
    <row r="27" spans="1:46" s="163" customFormat="1" x14ac:dyDescent="0.2">
      <c r="A27" s="296" t="s">
        <v>41</v>
      </c>
      <c r="B27" s="335">
        <v>4350</v>
      </c>
      <c r="C27" s="110">
        <v>2420</v>
      </c>
      <c r="D27" s="336">
        <v>55.6</v>
      </c>
      <c r="E27" s="335">
        <v>1425</v>
      </c>
      <c r="F27" s="336">
        <v>58.8</v>
      </c>
      <c r="G27" s="110">
        <v>1385</v>
      </c>
      <c r="H27" s="338">
        <v>97.1</v>
      </c>
      <c r="I27" s="338">
        <v>92.9</v>
      </c>
      <c r="J27" s="337">
        <v>0.69</v>
      </c>
      <c r="K27" s="285" t="s">
        <v>23</v>
      </c>
      <c r="L27" s="338">
        <v>93.4</v>
      </c>
      <c r="M27" s="337">
        <v>0.66</v>
      </c>
      <c r="N27" s="285" t="s">
        <v>23</v>
      </c>
      <c r="O27" s="339">
        <v>1.8</v>
      </c>
      <c r="P27" s="336">
        <v>8.6999999999999993</v>
      </c>
      <c r="Q27" s="111">
        <v>98.3</v>
      </c>
      <c r="R27" s="111">
        <v>37.5</v>
      </c>
      <c r="S27" s="335">
        <v>1230</v>
      </c>
      <c r="T27" s="336">
        <v>50.8</v>
      </c>
      <c r="U27" s="110">
        <v>525</v>
      </c>
      <c r="V27" s="338">
        <v>42.6</v>
      </c>
      <c r="W27" s="338">
        <v>34.299999999999997</v>
      </c>
      <c r="X27" s="337">
        <v>1.33</v>
      </c>
      <c r="Y27" s="285" t="s">
        <v>23</v>
      </c>
      <c r="Z27" s="338">
        <v>36.1</v>
      </c>
      <c r="AA27" s="337">
        <v>1.23</v>
      </c>
      <c r="AB27" s="285" t="s">
        <v>23</v>
      </c>
      <c r="AC27" s="339">
        <v>1.8</v>
      </c>
      <c r="AD27" s="336">
        <v>8.1999999999999993</v>
      </c>
      <c r="AE27" s="111">
        <v>95.2</v>
      </c>
      <c r="AF27" s="111">
        <v>36.1</v>
      </c>
      <c r="AG27" s="335">
        <v>2275</v>
      </c>
      <c r="AH27" s="336">
        <v>93.9</v>
      </c>
      <c r="AI27" s="110">
        <v>425</v>
      </c>
      <c r="AJ27" s="338">
        <v>18.7</v>
      </c>
      <c r="AK27" s="338">
        <v>16.3</v>
      </c>
      <c r="AL27" s="337">
        <v>0.76</v>
      </c>
      <c r="AM27" s="292"/>
      <c r="AN27" s="338">
        <v>18.2</v>
      </c>
      <c r="AO27" s="337">
        <v>0.69</v>
      </c>
      <c r="AP27" s="292"/>
      <c r="AQ27" s="339">
        <v>2.8</v>
      </c>
      <c r="AR27" s="336">
        <v>12.9</v>
      </c>
      <c r="AS27" s="111">
        <v>95.3</v>
      </c>
      <c r="AT27" s="372">
        <v>37.6</v>
      </c>
    </row>
    <row r="28" spans="1:46" s="163" customFormat="1" x14ac:dyDescent="0.2">
      <c r="A28" s="296" t="s">
        <v>42</v>
      </c>
      <c r="B28" s="335">
        <v>6425</v>
      </c>
      <c r="C28" s="110">
        <v>3740</v>
      </c>
      <c r="D28" s="336">
        <v>58.2</v>
      </c>
      <c r="E28" s="335">
        <v>2880</v>
      </c>
      <c r="F28" s="336">
        <v>77</v>
      </c>
      <c r="G28" s="110">
        <v>2780</v>
      </c>
      <c r="H28" s="338">
        <v>96.6</v>
      </c>
      <c r="I28" s="338">
        <v>92.2</v>
      </c>
      <c r="J28" s="337">
        <v>0.48</v>
      </c>
      <c r="K28" s="285" t="s">
        <v>23</v>
      </c>
      <c r="L28" s="338">
        <v>93.5</v>
      </c>
      <c r="M28" s="337">
        <v>0.45</v>
      </c>
      <c r="N28" s="285" t="s">
        <v>23</v>
      </c>
      <c r="O28" s="339">
        <v>7.5</v>
      </c>
      <c r="P28" s="336">
        <v>18.8</v>
      </c>
      <c r="Q28" s="111">
        <v>86.3</v>
      </c>
      <c r="R28" s="111">
        <v>31.5</v>
      </c>
      <c r="S28" s="335">
        <v>2040</v>
      </c>
      <c r="T28" s="336">
        <v>54.6</v>
      </c>
      <c r="U28" s="110">
        <v>740</v>
      </c>
      <c r="V28" s="338">
        <v>36.200000000000003</v>
      </c>
      <c r="W28" s="338">
        <v>34.1</v>
      </c>
      <c r="X28" s="337">
        <v>0.99</v>
      </c>
      <c r="Y28" s="285"/>
      <c r="Z28" s="338">
        <v>34.9</v>
      </c>
      <c r="AA28" s="337">
        <v>0.89</v>
      </c>
      <c r="AB28" s="285"/>
      <c r="AC28" s="339">
        <v>6.4</v>
      </c>
      <c r="AD28" s="336">
        <v>17.3</v>
      </c>
      <c r="AE28" s="111">
        <v>82.3</v>
      </c>
      <c r="AF28" s="111">
        <v>29.4</v>
      </c>
      <c r="AG28" s="335">
        <v>3460</v>
      </c>
      <c r="AH28" s="336">
        <v>92.6</v>
      </c>
      <c r="AI28" s="110">
        <v>700</v>
      </c>
      <c r="AJ28" s="338">
        <v>20.2</v>
      </c>
      <c r="AK28" s="338">
        <v>16.100000000000001</v>
      </c>
      <c r="AL28" s="337">
        <v>0.61</v>
      </c>
      <c r="AM28" s="292" t="s">
        <v>23</v>
      </c>
      <c r="AN28" s="338">
        <v>19.8</v>
      </c>
      <c r="AO28" s="337">
        <v>0.55000000000000004</v>
      </c>
      <c r="AP28" s="292"/>
      <c r="AQ28" s="339">
        <v>7.6</v>
      </c>
      <c r="AR28" s="336">
        <v>20.100000000000001</v>
      </c>
      <c r="AS28" s="111">
        <v>86.5</v>
      </c>
      <c r="AT28" s="372">
        <v>34.1</v>
      </c>
    </row>
    <row r="29" spans="1:46" s="163" customFormat="1" x14ac:dyDescent="0.2">
      <c r="A29" s="296" t="s">
        <v>43</v>
      </c>
      <c r="B29" s="335">
        <v>145</v>
      </c>
      <c r="C29" s="110">
        <v>90</v>
      </c>
      <c r="D29" s="336">
        <v>64.3</v>
      </c>
      <c r="E29" s="335">
        <v>90</v>
      </c>
      <c r="F29" s="336">
        <v>100</v>
      </c>
      <c r="G29" s="110">
        <v>90</v>
      </c>
      <c r="H29" s="338">
        <v>95.7</v>
      </c>
      <c r="I29" s="338">
        <v>93</v>
      </c>
      <c r="J29" s="337">
        <v>2.8</v>
      </c>
      <c r="K29" s="285"/>
      <c r="L29" s="338">
        <v>91.4</v>
      </c>
      <c r="M29" s="337">
        <v>2.68</v>
      </c>
      <c r="N29" s="285"/>
      <c r="O29" s="339">
        <v>0.6</v>
      </c>
      <c r="P29" s="336">
        <v>1.6</v>
      </c>
      <c r="Q29" s="111">
        <v>103.1</v>
      </c>
      <c r="R29" s="111">
        <v>48.7</v>
      </c>
      <c r="S29" s="335">
        <v>80</v>
      </c>
      <c r="T29" s="336">
        <v>87</v>
      </c>
      <c r="U29" s="110">
        <v>20</v>
      </c>
      <c r="V29" s="338">
        <v>23.8</v>
      </c>
      <c r="W29" s="338">
        <v>27.7</v>
      </c>
      <c r="X29" s="337">
        <v>4.72</v>
      </c>
      <c r="Y29" s="285"/>
      <c r="Z29" s="338">
        <v>27.6</v>
      </c>
      <c r="AA29" s="337">
        <v>4.49</v>
      </c>
      <c r="AB29" s="285"/>
      <c r="AC29" s="339">
        <v>0.6</v>
      </c>
      <c r="AD29" s="336">
        <v>1.7</v>
      </c>
      <c r="AE29" s="111">
        <v>100.5</v>
      </c>
      <c r="AF29" s="111">
        <v>46.3</v>
      </c>
      <c r="AG29" s="335">
        <v>85</v>
      </c>
      <c r="AH29" s="336">
        <v>92.4</v>
      </c>
      <c r="AI29" s="110">
        <v>10</v>
      </c>
      <c r="AJ29" s="338">
        <v>9.4</v>
      </c>
      <c r="AK29" s="338">
        <v>13.1</v>
      </c>
      <c r="AL29" s="337">
        <v>3.4</v>
      </c>
      <c r="AM29" s="292"/>
      <c r="AN29" s="338">
        <v>12.1</v>
      </c>
      <c r="AO29" s="337">
        <v>3.25</v>
      </c>
      <c r="AP29" s="292"/>
      <c r="AQ29" s="339">
        <v>0.6</v>
      </c>
      <c r="AR29" s="336">
        <v>1.6</v>
      </c>
      <c r="AS29" s="111">
        <v>104.2</v>
      </c>
      <c r="AT29" s="372">
        <v>51.3</v>
      </c>
    </row>
    <row r="30" spans="1:46" s="163" customFormat="1" x14ac:dyDescent="0.2">
      <c r="A30" s="296" t="s">
        <v>44</v>
      </c>
      <c r="B30" s="335">
        <v>2330</v>
      </c>
      <c r="C30" s="110">
        <v>1585</v>
      </c>
      <c r="D30" s="336">
        <v>67.900000000000006</v>
      </c>
      <c r="E30" s="335">
        <v>1170</v>
      </c>
      <c r="F30" s="336">
        <v>74</v>
      </c>
      <c r="G30" s="110">
        <v>1145</v>
      </c>
      <c r="H30" s="338">
        <v>97.7</v>
      </c>
      <c r="I30" s="338">
        <v>91</v>
      </c>
      <c r="J30" s="337">
        <v>0.75</v>
      </c>
      <c r="K30" s="285" t="s">
        <v>23</v>
      </c>
      <c r="L30" s="338">
        <v>92.7</v>
      </c>
      <c r="M30" s="337">
        <v>0.73</v>
      </c>
      <c r="N30" s="285" t="s">
        <v>23</v>
      </c>
      <c r="O30" s="339">
        <v>1.7</v>
      </c>
      <c r="P30" s="336">
        <v>5.5</v>
      </c>
      <c r="Q30" s="111">
        <v>99.3</v>
      </c>
      <c r="R30" s="111">
        <v>37.4</v>
      </c>
      <c r="S30" s="335">
        <v>970</v>
      </c>
      <c r="T30" s="336">
        <v>61.3</v>
      </c>
      <c r="U30" s="110">
        <v>320</v>
      </c>
      <c r="V30" s="338">
        <v>32.799999999999997</v>
      </c>
      <c r="W30" s="338">
        <v>33.5</v>
      </c>
      <c r="X30" s="337">
        <v>1.45</v>
      </c>
      <c r="Y30" s="285"/>
      <c r="Z30" s="338">
        <v>34.700000000000003</v>
      </c>
      <c r="AA30" s="337">
        <v>1.36</v>
      </c>
      <c r="AB30" s="285"/>
      <c r="AC30" s="339">
        <v>2</v>
      </c>
      <c r="AD30" s="336">
        <v>5.6</v>
      </c>
      <c r="AE30" s="111">
        <v>95</v>
      </c>
      <c r="AF30" s="111">
        <v>33.799999999999997</v>
      </c>
      <c r="AG30" s="335">
        <v>1340</v>
      </c>
      <c r="AH30" s="336">
        <v>84.5</v>
      </c>
      <c r="AI30" s="110">
        <v>250</v>
      </c>
      <c r="AJ30" s="338">
        <v>18.8</v>
      </c>
      <c r="AK30" s="338">
        <v>15.7</v>
      </c>
      <c r="AL30" s="337">
        <v>0.99</v>
      </c>
      <c r="AM30" s="292" t="s">
        <v>23</v>
      </c>
      <c r="AN30" s="338">
        <v>18.899999999999999</v>
      </c>
      <c r="AO30" s="337">
        <v>0.94</v>
      </c>
      <c r="AP30" s="292"/>
      <c r="AQ30" s="339">
        <v>1.6</v>
      </c>
      <c r="AR30" s="336">
        <v>5.2</v>
      </c>
      <c r="AS30" s="111">
        <v>101.2</v>
      </c>
      <c r="AT30" s="372">
        <v>41</v>
      </c>
    </row>
    <row r="31" spans="1:46" s="163" customFormat="1" x14ac:dyDescent="0.2">
      <c r="A31" s="296" t="s">
        <v>45</v>
      </c>
      <c r="B31" s="335">
        <v>860</v>
      </c>
      <c r="C31" s="110">
        <v>570</v>
      </c>
      <c r="D31" s="336">
        <v>66.099999999999994</v>
      </c>
      <c r="E31" s="335">
        <v>475</v>
      </c>
      <c r="F31" s="336">
        <v>83.2</v>
      </c>
      <c r="G31" s="110">
        <v>450</v>
      </c>
      <c r="H31" s="338">
        <v>95.4</v>
      </c>
      <c r="I31" s="338">
        <v>93.4</v>
      </c>
      <c r="J31" s="337">
        <v>1.25</v>
      </c>
      <c r="K31" s="285"/>
      <c r="L31" s="338">
        <v>90.8</v>
      </c>
      <c r="M31" s="337">
        <v>1.2</v>
      </c>
      <c r="N31" s="285" t="s">
        <v>23</v>
      </c>
      <c r="O31" s="339">
        <v>1.3</v>
      </c>
      <c r="P31" s="336">
        <v>5.7</v>
      </c>
      <c r="Q31" s="111">
        <v>95.6</v>
      </c>
      <c r="R31" s="111">
        <v>47.8</v>
      </c>
      <c r="S31" s="335">
        <v>385</v>
      </c>
      <c r="T31" s="336">
        <v>67.900000000000006</v>
      </c>
      <c r="U31" s="110">
        <v>95</v>
      </c>
      <c r="V31" s="338">
        <v>25.1</v>
      </c>
      <c r="W31" s="338">
        <v>34</v>
      </c>
      <c r="X31" s="337">
        <v>2.19</v>
      </c>
      <c r="Y31" s="285" t="s">
        <v>24</v>
      </c>
      <c r="Z31" s="338">
        <v>28.6</v>
      </c>
      <c r="AA31" s="337">
        <v>2.09</v>
      </c>
      <c r="AB31" s="285"/>
      <c r="AC31" s="339">
        <v>1.1000000000000001</v>
      </c>
      <c r="AD31" s="336">
        <v>4.8</v>
      </c>
      <c r="AE31" s="111">
        <v>94.9</v>
      </c>
      <c r="AF31" s="111">
        <v>47.2</v>
      </c>
      <c r="AG31" s="335">
        <v>540</v>
      </c>
      <c r="AH31" s="336">
        <v>94.4</v>
      </c>
      <c r="AI31" s="110">
        <v>65</v>
      </c>
      <c r="AJ31" s="338">
        <v>12.3</v>
      </c>
      <c r="AK31" s="338">
        <v>16</v>
      </c>
      <c r="AL31" s="337">
        <v>1.41</v>
      </c>
      <c r="AM31" s="292"/>
      <c r="AN31" s="338">
        <v>10.5</v>
      </c>
      <c r="AO31" s="337">
        <v>1.35</v>
      </c>
      <c r="AP31" s="292"/>
      <c r="AQ31" s="339">
        <v>1.2</v>
      </c>
      <c r="AR31" s="336">
        <v>5.2</v>
      </c>
      <c r="AS31" s="111">
        <v>98</v>
      </c>
      <c r="AT31" s="372">
        <v>51.8</v>
      </c>
    </row>
    <row r="32" spans="1:46" s="163" customFormat="1" x14ac:dyDescent="0.2">
      <c r="A32" s="296" t="s">
        <v>46</v>
      </c>
      <c r="B32" s="335">
        <v>1785</v>
      </c>
      <c r="C32" s="110">
        <v>1090</v>
      </c>
      <c r="D32" s="336">
        <v>60.9</v>
      </c>
      <c r="E32" s="335">
        <v>1085</v>
      </c>
      <c r="F32" s="336">
        <v>99.5</v>
      </c>
      <c r="G32" s="110">
        <v>1080</v>
      </c>
      <c r="H32" s="338">
        <v>99.5</v>
      </c>
      <c r="I32" s="338">
        <v>89.8</v>
      </c>
      <c r="J32" s="337">
        <v>0.74</v>
      </c>
      <c r="K32" s="285" t="s">
        <v>23</v>
      </c>
      <c r="L32" s="338">
        <v>86.7</v>
      </c>
      <c r="M32" s="337">
        <v>0.73</v>
      </c>
      <c r="N32" s="285" t="s">
        <v>23</v>
      </c>
      <c r="O32" s="339">
        <v>1.7</v>
      </c>
      <c r="P32" s="336">
        <v>7.5</v>
      </c>
      <c r="Q32" s="111">
        <v>96.5</v>
      </c>
      <c r="R32" s="111">
        <v>42.8</v>
      </c>
      <c r="S32" s="335">
        <v>795</v>
      </c>
      <c r="T32" s="336">
        <v>73.2</v>
      </c>
      <c r="U32" s="110">
        <v>265</v>
      </c>
      <c r="V32" s="338">
        <v>33.200000000000003</v>
      </c>
      <c r="W32" s="338">
        <v>30.4</v>
      </c>
      <c r="X32" s="337">
        <v>1.6</v>
      </c>
      <c r="Y32" s="285"/>
      <c r="Z32" s="338">
        <v>30.8</v>
      </c>
      <c r="AA32" s="337">
        <v>1.52</v>
      </c>
      <c r="AB32" s="285"/>
      <c r="AC32" s="339">
        <v>1.5</v>
      </c>
      <c r="AD32" s="336">
        <v>6.9</v>
      </c>
      <c r="AE32" s="111">
        <v>95.7</v>
      </c>
      <c r="AF32" s="111">
        <v>42.3</v>
      </c>
      <c r="AG32" s="335">
        <v>1045</v>
      </c>
      <c r="AH32" s="336">
        <v>96.1</v>
      </c>
      <c r="AI32" s="110">
        <v>105</v>
      </c>
      <c r="AJ32" s="338">
        <v>9.8000000000000007</v>
      </c>
      <c r="AK32" s="338">
        <v>14.1</v>
      </c>
      <c r="AL32" s="337">
        <v>0.98</v>
      </c>
      <c r="AM32" s="292" t="s">
        <v>24</v>
      </c>
      <c r="AN32" s="338">
        <v>9.8000000000000007</v>
      </c>
      <c r="AO32" s="337">
        <v>0.94</v>
      </c>
      <c r="AP32" s="292"/>
      <c r="AQ32" s="339">
        <v>1.5</v>
      </c>
      <c r="AR32" s="336">
        <v>6.2</v>
      </c>
      <c r="AS32" s="111">
        <v>98.3</v>
      </c>
      <c r="AT32" s="372">
        <v>45.4</v>
      </c>
    </row>
    <row r="33" spans="1:46" s="163" customFormat="1" x14ac:dyDescent="0.2">
      <c r="A33" s="296" t="s">
        <v>47</v>
      </c>
      <c r="B33" s="335">
        <v>95</v>
      </c>
      <c r="C33" s="110">
        <v>50</v>
      </c>
      <c r="D33" s="336">
        <v>51.1</v>
      </c>
      <c r="E33" s="335">
        <v>30</v>
      </c>
      <c r="F33" s="336">
        <v>62.5</v>
      </c>
      <c r="G33" s="110">
        <v>30</v>
      </c>
      <c r="H33" s="338">
        <v>96.7</v>
      </c>
      <c r="I33" s="338">
        <v>91.7</v>
      </c>
      <c r="J33" s="337">
        <v>4.82</v>
      </c>
      <c r="K33" s="285"/>
      <c r="L33" s="338">
        <v>91.8</v>
      </c>
      <c r="M33" s="337">
        <v>4.71</v>
      </c>
      <c r="N33" s="285"/>
      <c r="O33" s="339">
        <v>0.5</v>
      </c>
      <c r="P33" s="336">
        <v>2.7</v>
      </c>
      <c r="Q33" s="111">
        <v>105.3</v>
      </c>
      <c r="R33" s="111">
        <v>40.9</v>
      </c>
      <c r="S33" s="335">
        <v>0</v>
      </c>
      <c r="T33" s="336">
        <v>0</v>
      </c>
      <c r="U33" s="110">
        <v>0</v>
      </c>
      <c r="V33" s="374" t="s">
        <v>20</v>
      </c>
      <c r="W33" s="374" t="s">
        <v>20</v>
      </c>
      <c r="X33" s="375" t="s">
        <v>20</v>
      </c>
      <c r="Y33" s="376"/>
      <c r="Z33" s="374" t="s">
        <v>20</v>
      </c>
      <c r="AA33" s="375" t="s">
        <v>20</v>
      </c>
      <c r="AB33" s="376"/>
      <c r="AC33" s="377" t="s">
        <v>20</v>
      </c>
      <c r="AD33" s="378" t="s">
        <v>20</v>
      </c>
      <c r="AE33" s="379" t="s">
        <v>20</v>
      </c>
      <c r="AF33" s="379" t="s">
        <v>20</v>
      </c>
      <c r="AG33" s="335">
        <v>45</v>
      </c>
      <c r="AH33" s="336">
        <v>95.8</v>
      </c>
      <c r="AI33" s="110">
        <v>5</v>
      </c>
      <c r="AJ33" s="338">
        <v>13</v>
      </c>
      <c r="AK33" s="338">
        <v>14.7</v>
      </c>
      <c r="AL33" s="337">
        <v>4.8499999999999996</v>
      </c>
      <c r="AM33" s="292"/>
      <c r="AN33" s="338">
        <v>15.8</v>
      </c>
      <c r="AO33" s="337">
        <v>4.43</v>
      </c>
      <c r="AP33" s="292"/>
      <c r="AQ33" s="339">
        <v>1</v>
      </c>
      <c r="AR33" s="336">
        <v>5.5</v>
      </c>
      <c r="AS33" s="111">
        <v>100.2</v>
      </c>
      <c r="AT33" s="372">
        <v>39.700000000000003</v>
      </c>
    </row>
    <row r="34" spans="1:46" s="163" customFormat="1" x14ac:dyDescent="0.2">
      <c r="A34" s="296" t="s">
        <v>48</v>
      </c>
      <c r="B34" s="335">
        <v>3220</v>
      </c>
      <c r="C34" s="110">
        <v>2280</v>
      </c>
      <c r="D34" s="336">
        <v>70.8</v>
      </c>
      <c r="E34" s="335">
        <v>1620</v>
      </c>
      <c r="F34" s="336">
        <v>71</v>
      </c>
      <c r="G34" s="110">
        <v>1550</v>
      </c>
      <c r="H34" s="338">
        <v>95.7</v>
      </c>
      <c r="I34" s="338">
        <v>92.9</v>
      </c>
      <c r="J34" s="337">
        <v>0.67</v>
      </c>
      <c r="K34" s="285"/>
      <c r="L34" s="338">
        <v>93</v>
      </c>
      <c r="M34" s="337">
        <v>0.64</v>
      </c>
      <c r="N34" s="285"/>
      <c r="O34" s="339">
        <v>1.7</v>
      </c>
      <c r="P34" s="336">
        <v>5.7</v>
      </c>
      <c r="Q34" s="111">
        <v>100</v>
      </c>
      <c r="R34" s="111">
        <v>39.700000000000003</v>
      </c>
      <c r="S34" s="335">
        <v>1285</v>
      </c>
      <c r="T34" s="336">
        <v>56.3</v>
      </c>
      <c r="U34" s="110">
        <v>505</v>
      </c>
      <c r="V34" s="338">
        <v>39.5</v>
      </c>
      <c r="W34" s="338">
        <v>36.1</v>
      </c>
      <c r="X34" s="337">
        <v>1.29</v>
      </c>
      <c r="Y34" s="285"/>
      <c r="Z34" s="338">
        <v>37.5</v>
      </c>
      <c r="AA34" s="337">
        <v>1.2</v>
      </c>
      <c r="AB34" s="285"/>
      <c r="AC34" s="339">
        <v>1.6</v>
      </c>
      <c r="AD34" s="336">
        <v>5.5</v>
      </c>
      <c r="AE34" s="111">
        <v>96.1</v>
      </c>
      <c r="AF34" s="111">
        <v>36.6</v>
      </c>
      <c r="AG34" s="335">
        <v>2155</v>
      </c>
      <c r="AH34" s="336">
        <v>94.6</v>
      </c>
      <c r="AI34" s="110">
        <v>400</v>
      </c>
      <c r="AJ34" s="338">
        <v>18.5</v>
      </c>
      <c r="AK34" s="338">
        <v>16</v>
      </c>
      <c r="AL34" s="337">
        <v>0.78</v>
      </c>
      <c r="AM34" s="292"/>
      <c r="AN34" s="338">
        <v>16.600000000000001</v>
      </c>
      <c r="AO34" s="337">
        <v>0.73</v>
      </c>
      <c r="AP34" s="292"/>
      <c r="AQ34" s="339">
        <v>2</v>
      </c>
      <c r="AR34" s="336">
        <v>6.8</v>
      </c>
      <c r="AS34" s="111">
        <v>100.8</v>
      </c>
      <c r="AT34" s="372">
        <v>41.8</v>
      </c>
    </row>
    <row r="35" spans="1:46" s="163" customFormat="1" x14ac:dyDescent="0.2">
      <c r="A35" s="373" t="s">
        <v>49</v>
      </c>
      <c r="B35" s="335">
        <v>40</v>
      </c>
      <c r="C35" s="110">
        <v>30</v>
      </c>
      <c r="D35" s="336">
        <v>77.5</v>
      </c>
      <c r="E35" s="335">
        <v>30</v>
      </c>
      <c r="F35" s="336">
        <v>100</v>
      </c>
      <c r="G35" s="110">
        <v>10</v>
      </c>
      <c r="H35" s="338">
        <v>25.8</v>
      </c>
      <c r="I35" s="338">
        <v>75</v>
      </c>
      <c r="J35" s="337">
        <v>8.4499999999999993</v>
      </c>
      <c r="K35" s="285" t="s">
        <v>24</v>
      </c>
      <c r="L35" s="338">
        <v>70.8</v>
      </c>
      <c r="M35" s="337">
        <v>8.02</v>
      </c>
      <c r="N35" s="285" t="s">
        <v>24</v>
      </c>
      <c r="O35" s="339">
        <v>0.3</v>
      </c>
      <c r="P35" s="336">
        <v>0.8</v>
      </c>
      <c r="Q35" s="111">
        <v>101.2</v>
      </c>
      <c r="R35" s="111">
        <v>46.5</v>
      </c>
      <c r="S35" s="335">
        <v>20</v>
      </c>
      <c r="T35" s="336">
        <v>58.1</v>
      </c>
      <c r="U35" s="110">
        <v>0</v>
      </c>
      <c r="V35" s="374" t="s">
        <v>20</v>
      </c>
      <c r="W35" s="374" t="s">
        <v>20</v>
      </c>
      <c r="X35" s="375" t="s">
        <v>20</v>
      </c>
      <c r="Y35" s="376"/>
      <c r="Z35" s="374" t="s">
        <v>20</v>
      </c>
      <c r="AA35" s="375" t="s">
        <v>20</v>
      </c>
      <c r="AB35" s="376"/>
      <c r="AC35" s="377" t="s">
        <v>20</v>
      </c>
      <c r="AD35" s="378" t="s">
        <v>20</v>
      </c>
      <c r="AE35" s="379" t="s">
        <v>20</v>
      </c>
      <c r="AF35" s="379" t="s">
        <v>20</v>
      </c>
      <c r="AG35" s="335">
        <v>30</v>
      </c>
      <c r="AH35" s="336">
        <v>90.3</v>
      </c>
      <c r="AI35" s="110">
        <v>0</v>
      </c>
      <c r="AJ35" s="338">
        <v>7.1</v>
      </c>
      <c r="AK35" s="338">
        <v>9.6999999999999993</v>
      </c>
      <c r="AL35" s="337">
        <v>5.56</v>
      </c>
      <c r="AM35" s="292"/>
      <c r="AN35" s="338">
        <v>8.6</v>
      </c>
      <c r="AO35" s="337">
        <v>5.26</v>
      </c>
      <c r="AP35" s="292"/>
      <c r="AQ35" s="339">
        <v>0.2</v>
      </c>
      <c r="AR35" s="336">
        <v>0.6</v>
      </c>
      <c r="AS35" s="111">
        <v>102.3</v>
      </c>
      <c r="AT35" s="372">
        <v>52.9</v>
      </c>
    </row>
    <row r="36" spans="1:46" s="163" customFormat="1" x14ac:dyDescent="0.2">
      <c r="A36" s="296" t="s">
        <v>50</v>
      </c>
      <c r="B36" s="335">
        <v>145</v>
      </c>
      <c r="C36" s="110">
        <v>105</v>
      </c>
      <c r="D36" s="336">
        <v>72.2</v>
      </c>
      <c r="E36" s="335">
        <v>45</v>
      </c>
      <c r="F36" s="336">
        <v>43.3</v>
      </c>
      <c r="G36" s="110">
        <v>40</v>
      </c>
      <c r="H36" s="338">
        <v>93.3</v>
      </c>
      <c r="I36" s="338">
        <v>90</v>
      </c>
      <c r="J36" s="337">
        <v>4.12</v>
      </c>
      <c r="K36" s="285"/>
      <c r="L36" s="338">
        <v>88.8</v>
      </c>
      <c r="M36" s="337">
        <v>3.92</v>
      </c>
      <c r="N36" s="285"/>
      <c r="O36" s="339">
        <v>0.3</v>
      </c>
      <c r="P36" s="336">
        <v>1.6</v>
      </c>
      <c r="Q36" s="111">
        <v>88</v>
      </c>
      <c r="R36" s="111">
        <v>33</v>
      </c>
      <c r="S36" s="335">
        <v>40</v>
      </c>
      <c r="T36" s="336">
        <v>37.5</v>
      </c>
      <c r="U36" s="110">
        <v>10</v>
      </c>
      <c r="V36" s="338">
        <v>30.8</v>
      </c>
      <c r="W36" s="338">
        <v>34.4</v>
      </c>
      <c r="X36" s="337">
        <v>6.58</v>
      </c>
      <c r="Y36" s="285"/>
      <c r="Z36" s="338">
        <v>32.5</v>
      </c>
      <c r="AA36" s="337">
        <v>6.29</v>
      </c>
      <c r="AB36" s="285"/>
      <c r="AC36" s="339">
        <v>0.3</v>
      </c>
      <c r="AD36" s="336">
        <v>1.9</v>
      </c>
      <c r="AE36" s="111">
        <v>86.4</v>
      </c>
      <c r="AF36" s="111">
        <v>31.3</v>
      </c>
      <c r="AG36" s="335">
        <v>90</v>
      </c>
      <c r="AH36" s="336">
        <v>87.5</v>
      </c>
      <c r="AI36" s="110">
        <v>10</v>
      </c>
      <c r="AJ36" s="338">
        <v>9.9</v>
      </c>
      <c r="AK36" s="338">
        <v>14.6</v>
      </c>
      <c r="AL36" s="337">
        <v>3.25</v>
      </c>
      <c r="AM36" s="292"/>
      <c r="AN36" s="338">
        <v>13.1</v>
      </c>
      <c r="AO36" s="337">
        <v>3.08</v>
      </c>
      <c r="AP36" s="292"/>
      <c r="AQ36" s="339">
        <v>0.6</v>
      </c>
      <c r="AR36" s="336">
        <v>1.9</v>
      </c>
      <c r="AS36" s="111">
        <v>91.3</v>
      </c>
      <c r="AT36" s="372">
        <v>40.4</v>
      </c>
    </row>
    <row r="37" spans="1:46" s="163" customFormat="1" x14ac:dyDescent="0.2">
      <c r="A37" s="296" t="s">
        <v>51</v>
      </c>
      <c r="B37" s="335">
        <v>315</v>
      </c>
      <c r="C37" s="110">
        <v>225</v>
      </c>
      <c r="D37" s="336">
        <v>72</v>
      </c>
      <c r="E37" s="335">
        <v>210</v>
      </c>
      <c r="F37" s="336">
        <v>92.5</v>
      </c>
      <c r="G37" s="110">
        <v>205</v>
      </c>
      <c r="H37" s="338">
        <v>97.6</v>
      </c>
      <c r="I37" s="338">
        <v>93.5</v>
      </c>
      <c r="J37" s="337">
        <v>1.78</v>
      </c>
      <c r="K37" s="285"/>
      <c r="L37" s="338">
        <v>94.1</v>
      </c>
      <c r="M37" s="337">
        <v>1.74</v>
      </c>
      <c r="N37" s="285"/>
      <c r="O37" s="339">
        <v>0.7</v>
      </c>
      <c r="P37" s="336">
        <v>2.9</v>
      </c>
      <c r="Q37" s="111">
        <v>104.9</v>
      </c>
      <c r="R37" s="111">
        <v>34.4</v>
      </c>
      <c r="S37" s="335">
        <v>185</v>
      </c>
      <c r="T37" s="336">
        <v>81</v>
      </c>
      <c r="U37" s="110">
        <v>65</v>
      </c>
      <c r="V37" s="338">
        <v>34.4</v>
      </c>
      <c r="W37" s="338">
        <v>33.200000000000003</v>
      </c>
      <c r="X37" s="337">
        <v>3.34</v>
      </c>
      <c r="Y37" s="285"/>
      <c r="Z37" s="338">
        <v>34.299999999999997</v>
      </c>
      <c r="AA37" s="337">
        <v>3.1</v>
      </c>
      <c r="AB37" s="285"/>
      <c r="AC37" s="339">
        <v>0.6</v>
      </c>
      <c r="AD37" s="336">
        <v>2.8</v>
      </c>
      <c r="AE37" s="111">
        <v>101.4</v>
      </c>
      <c r="AF37" s="111">
        <v>33.4</v>
      </c>
      <c r="AG37" s="335">
        <v>210</v>
      </c>
      <c r="AH37" s="336">
        <v>92.9</v>
      </c>
      <c r="AI37" s="110">
        <v>45</v>
      </c>
      <c r="AJ37" s="338">
        <v>21.9</v>
      </c>
      <c r="AK37" s="338">
        <v>15.1</v>
      </c>
      <c r="AL37" s="337">
        <v>2.57</v>
      </c>
      <c r="AM37" s="292"/>
      <c r="AN37" s="338">
        <v>20</v>
      </c>
      <c r="AO37" s="337">
        <v>2.38</v>
      </c>
      <c r="AP37" s="292"/>
      <c r="AQ37" s="339">
        <v>0.5</v>
      </c>
      <c r="AR37" s="336">
        <v>2.2000000000000002</v>
      </c>
      <c r="AS37" s="111">
        <v>106.6</v>
      </c>
      <c r="AT37" s="372">
        <v>38.4</v>
      </c>
    </row>
    <row r="38" spans="1:46" s="163" customFormat="1" x14ac:dyDescent="0.2">
      <c r="A38" s="296" t="s">
        <v>52</v>
      </c>
      <c r="B38" s="335">
        <v>115</v>
      </c>
      <c r="C38" s="110">
        <v>85</v>
      </c>
      <c r="D38" s="336">
        <v>71.8</v>
      </c>
      <c r="E38" s="335">
        <v>65</v>
      </c>
      <c r="F38" s="336">
        <v>76.2</v>
      </c>
      <c r="G38" s="110">
        <v>60</v>
      </c>
      <c r="H38" s="338">
        <v>93.8</v>
      </c>
      <c r="I38" s="338">
        <v>92.7</v>
      </c>
      <c r="J38" s="337">
        <v>3.56</v>
      </c>
      <c r="K38" s="285"/>
      <c r="L38" s="338">
        <v>91.8</v>
      </c>
      <c r="M38" s="337">
        <v>3.38</v>
      </c>
      <c r="N38" s="285"/>
      <c r="O38" s="339">
        <v>0.5</v>
      </c>
      <c r="P38" s="336">
        <v>2</v>
      </c>
      <c r="Q38" s="111">
        <v>106.4</v>
      </c>
      <c r="R38" s="111">
        <v>49.3</v>
      </c>
      <c r="S38" s="335">
        <v>60</v>
      </c>
      <c r="T38" s="336">
        <v>72.599999999999994</v>
      </c>
      <c r="U38" s="110">
        <v>20</v>
      </c>
      <c r="V38" s="338">
        <v>31.1</v>
      </c>
      <c r="W38" s="338">
        <v>31</v>
      </c>
      <c r="X38" s="337">
        <v>5.68</v>
      </c>
      <c r="Y38" s="285"/>
      <c r="Z38" s="338">
        <v>29.4</v>
      </c>
      <c r="AA38" s="337">
        <v>5.38</v>
      </c>
      <c r="AB38" s="285"/>
      <c r="AC38" s="339">
        <v>0.6</v>
      </c>
      <c r="AD38" s="336">
        <v>2.1</v>
      </c>
      <c r="AE38" s="111">
        <v>101.1</v>
      </c>
      <c r="AF38" s="111">
        <v>46.8</v>
      </c>
      <c r="AG38" s="335">
        <v>80</v>
      </c>
      <c r="AH38" s="336">
        <v>94</v>
      </c>
      <c r="AI38" s="110">
        <v>10</v>
      </c>
      <c r="AJ38" s="338">
        <v>11.4</v>
      </c>
      <c r="AK38" s="338">
        <v>14.6</v>
      </c>
      <c r="AL38" s="337">
        <v>3.67</v>
      </c>
      <c r="AM38" s="292"/>
      <c r="AN38" s="338">
        <v>12.8</v>
      </c>
      <c r="AO38" s="337">
        <v>3.48</v>
      </c>
      <c r="AP38" s="292"/>
      <c r="AQ38" s="339">
        <v>0.6</v>
      </c>
      <c r="AR38" s="336">
        <v>1.8</v>
      </c>
      <c r="AS38" s="111">
        <v>104.7</v>
      </c>
      <c r="AT38" s="372">
        <v>51.4</v>
      </c>
    </row>
    <row r="39" spans="1:46" s="163" customFormat="1" x14ac:dyDescent="0.2">
      <c r="A39" s="296" t="s">
        <v>53</v>
      </c>
      <c r="B39" s="335">
        <v>5065</v>
      </c>
      <c r="C39" s="110">
        <v>3660</v>
      </c>
      <c r="D39" s="336">
        <v>72.2</v>
      </c>
      <c r="E39" s="335">
        <v>3590</v>
      </c>
      <c r="F39" s="336">
        <v>98.2</v>
      </c>
      <c r="G39" s="110">
        <v>3465</v>
      </c>
      <c r="H39" s="338">
        <v>96.5</v>
      </c>
      <c r="I39" s="338">
        <v>92.9</v>
      </c>
      <c r="J39" s="337">
        <v>0.44</v>
      </c>
      <c r="K39" s="285" t="s">
        <v>23</v>
      </c>
      <c r="L39" s="338">
        <v>93.2</v>
      </c>
      <c r="M39" s="337">
        <v>0.42</v>
      </c>
      <c r="N39" s="285" t="s">
        <v>23</v>
      </c>
      <c r="O39" s="339">
        <v>4.5</v>
      </c>
      <c r="P39" s="336">
        <v>13.3</v>
      </c>
      <c r="Q39" s="111">
        <v>95.9</v>
      </c>
      <c r="R39" s="111">
        <v>36.4</v>
      </c>
      <c r="S39" s="335">
        <v>2535</v>
      </c>
      <c r="T39" s="336">
        <v>69.3</v>
      </c>
      <c r="U39" s="110">
        <v>1090</v>
      </c>
      <c r="V39" s="338">
        <v>43</v>
      </c>
      <c r="W39" s="338">
        <v>35.200000000000003</v>
      </c>
      <c r="X39" s="337">
        <v>0.92</v>
      </c>
      <c r="Y39" s="285" t="s">
        <v>23</v>
      </c>
      <c r="Z39" s="338">
        <v>35.700000000000003</v>
      </c>
      <c r="AA39" s="337">
        <v>0.86</v>
      </c>
      <c r="AB39" s="285" t="s">
        <v>23</v>
      </c>
      <c r="AC39" s="339">
        <v>3.8</v>
      </c>
      <c r="AD39" s="336">
        <v>9.8000000000000007</v>
      </c>
      <c r="AE39" s="111">
        <v>93.6</v>
      </c>
      <c r="AF39" s="111">
        <v>35.700000000000003</v>
      </c>
      <c r="AG39" s="335">
        <v>3435</v>
      </c>
      <c r="AH39" s="336">
        <v>93.9</v>
      </c>
      <c r="AI39" s="110">
        <v>535</v>
      </c>
      <c r="AJ39" s="338">
        <v>15.6</v>
      </c>
      <c r="AK39" s="338">
        <v>15.8</v>
      </c>
      <c r="AL39" s="337">
        <v>0.59</v>
      </c>
      <c r="AM39" s="292"/>
      <c r="AN39" s="338">
        <v>14.6</v>
      </c>
      <c r="AO39" s="337">
        <v>0.55000000000000004</v>
      </c>
      <c r="AP39" s="292"/>
      <c r="AQ39" s="339">
        <v>3.3</v>
      </c>
      <c r="AR39" s="336">
        <v>9.9</v>
      </c>
      <c r="AS39" s="111">
        <v>98.5</v>
      </c>
      <c r="AT39" s="372">
        <v>40.5</v>
      </c>
    </row>
    <row r="40" spans="1:46" s="163" customFormat="1" x14ac:dyDescent="0.2">
      <c r="A40" s="296" t="s">
        <v>54</v>
      </c>
      <c r="B40" s="335">
        <v>2955</v>
      </c>
      <c r="C40" s="110">
        <v>1885</v>
      </c>
      <c r="D40" s="336">
        <v>63.8</v>
      </c>
      <c r="E40" s="335">
        <v>1320</v>
      </c>
      <c r="F40" s="336">
        <v>69.900000000000006</v>
      </c>
      <c r="G40" s="110">
        <v>1280</v>
      </c>
      <c r="H40" s="338">
        <v>97.2</v>
      </c>
      <c r="I40" s="338">
        <v>93.5</v>
      </c>
      <c r="J40" s="337">
        <v>0.7</v>
      </c>
      <c r="K40" s="285" t="s">
        <v>23</v>
      </c>
      <c r="L40" s="338">
        <v>94.6</v>
      </c>
      <c r="M40" s="337">
        <v>0.63</v>
      </c>
      <c r="N40" s="285"/>
      <c r="O40" s="339">
        <v>7.7</v>
      </c>
      <c r="P40" s="336">
        <v>25.5</v>
      </c>
      <c r="Q40" s="111">
        <v>79.2</v>
      </c>
      <c r="R40" s="111">
        <v>27.4</v>
      </c>
      <c r="S40" s="335">
        <v>1370</v>
      </c>
      <c r="T40" s="336">
        <v>72.7</v>
      </c>
      <c r="U40" s="110">
        <v>555</v>
      </c>
      <c r="V40" s="338">
        <v>40.5</v>
      </c>
      <c r="W40" s="338">
        <v>35.700000000000003</v>
      </c>
      <c r="X40" s="337">
        <v>1.21</v>
      </c>
      <c r="Y40" s="285" t="s">
        <v>23</v>
      </c>
      <c r="Z40" s="338">
        <v>38.1</v>
      </c>
      <c r="AA40" s="337">
        <v>1.05</v>
      </c>
      <c r="AB40" s="285"/>
      <c r="AC40" s="339">
        <v>8.1999999999999993</v>
      </c>
      <c r="AD40" s="336">
        <v>26.6</v>
      </c>
      <c r="AE40" s="111">
        <v>77.2</v>
      </c>
      <c r="AF40" s="111">
        <v>26.3</v>
      </c>
      <c r="AG40" s="335">
        <v>1745</v>
      </c>
      <c r="AH40" s="336">
        <v>92.4</v>
      </c>
      <c r="AI40" s="110">
        <v>215</v>
      </c>
      <c r="AJ40" s="338">
        <v>12.4</v>
      </c>
      <c r="AK40" s="338">
        <v>16.2</v>
      </c>
      <c r="AL40" s="337">
        <v>0.77</v>
      </c>
      <c r="AM40" s="292" t="s">
        <v>24</v>
      </c>
      <c r="AN40" s="338">
        <v>14.5</v>
      </c>
      <c r="AO40" s="337">
        <v>0.67</v>
      </c>
      <c r="AP40" s="292"/>
      <c r="AQ40" s="339">
        <v>7.5</v>
      </c>
      <c r="AR40" s="336">
        <v>25.4</v>
      </c>
      <c r="AS40" s="111">
        <v>81.400000000000006</v>
      </c>
      <c r="AT40" s="372">
        <v>29.9</v>
      </c>
    </row>
    <row r="41" spans="1:46" s="163" customFormat="1" x14ac:dyDescent="0.2">
      <c r="A41" s="296" t="s">
        <v>55</v>
      </c>
      <c r="B41" s="335">
        <v>3440</v>
      </c>
      <c r="C41" s="110">
        <v>3145</v>
      </c>
      <c r="D41" s="336">
        <v>91.4</v>
      </c>
      <c r="E41" s="335">
        <v>2680</v>
      </c>
      <c r="F41" s="336">
        <v>85.2</v>
      </c>
      <c r="G41" s="110">
        <v>1835</v>
      </c>
      <c r="H41" s="338">
        <v>68.400000000000006</v>
      </c>
      <c r="I41" s="338">
        <v>80.2</v>
      </c>
      <c r="J41" s="337">
        <v>0.77</v>
      </c>
      <c r="K41" s="285" t="s">
        <v>24</v>
      </c>
      <c r="L41" s="338">
        <v>80.599999999999994</v>
      </c>
      <c r="M41" s="337">
        <v>0.73</v>
      </c>
      <c r="N41" s="285" t="s">
        <v>24</v>
      </c>
      <c r="O41" s="339">
        <v>4.2</v>
      </c>
      <c r="P41" s="336">
        <v>6.9</v>
      </c>
      <c r="Q41" s="111">
        <v>90.3</v>
      </c>
      <c r="R41" s="111">
        <v>39.6</v>
      </c>
      <c r="S41" s="335">
        <v>2580</v>
      </c>
      <c r="T41" s="336">
        <v>82</v>
      </c>
      <c r="U41" s="110">
        <v>390</v>
      </c>
      <c r="V41" s="338">
        <v>15.1</v>
      </c>
      <c r="W41" s="338">
        <v>20.6</v>
      </c>
      <c r="X41" s="337">
        <v>0.8</v>
      </c>
      <c r="Y41" s="285" t="s">
        <v>24</v>
      </c>
      <c r="Z41" s="338">
        <v>20.6</v>
      </c>
      <c r="AA41" s="337">
        <v>0.77</v>
      </c>
      <c r="AB41" s="285" t="s">
        <v>24</v>
      </c>
      <c r="AC41" s="339">
        <v>4.4000000000000004</v>
      </c>
      <c r="AD41" s="336">
        <v>7.2</v>
      </c>
      <c r="AE41" s="111">
        <v>88.6</v>
      </c>
      <c r="AF41" s="111">
        <v>38.4</v>
      </c>
      <c r="AG41" s="335">
        <v>2945</v>
      </c>
      <c r="AH41" s="336">
        <v>93.6</v>
      </c>
      <c r="AI41" s="110">
        <v>310</v>
      </c>
      <c r="AJ41" s="338">
        <v>10.5</v>
      </c>
      <c r="AK41" s="338">
        <v>10.6</v>
      </c>
      <c r="AL41" s="337">
        <v>0.59</v>
      </c>
      <c r="AM41" s="292"/>
      <c r="AN41" s="338">
        <v>11.3</v>
      </c>
      <c r="AO41" s="337">
        <v>0.56000000000000005</v>
      </c>
      <c r="AP41" s="292"/>
      <c r="AQ41" s="339">
        <v>4.0999999999999996</v>
      </c>
      <c r="AR41" s="336">
        <v>6.5</v>
      </c>
      <c r="AS41" s="111">
        <v>93.2</v>
      </c>
      <c r="AT41" s="372">
        <v>42.1</v>
      </c>
    </row>
    <row r="42" spans="1:46" s="163" customFormat="1" x14ac:dyDescent="0.2">
      <c r="A42" s="296" t="s">
        <v>56</v>
      </c>
      <c r="B42" s="335">
        <v>2240</v>
      </c>
      <c r="C42" s="110">
        <v>1695</v>
      </c>
      <c r="D42" s="336">
        <v>75.599999999999994</v>
      </c>
      <c r="E42" s="335">
        <v>1395</v>
      </c>
      <c r="F42" s="336">
        <v>82.5</v>
      </c>
      <c r="G42" s="110">
        <v>1235</v>
      </c>
      <c r="H42" s="338">
        <v>88.5</v>
      </c>
      <c r="I42" s="338">
        <v>83.6</v>
      </c>
      <c r="J42" s="337">
        <v>0.85</v>
      </c>
      <c r="K42" s="285" t="s">
        <v>23</v>
      </c>
      <c r="L42" s="338">
        <v>82.3</v>
      </c>
      <c r="M42" s="337">
        <v>0.82</v>
      </c>
      <c r="N42" s="285" t="s">
        <v>23</v>
      </c>
      <c r="O42" s="339">
        <v>1.2</v>
      </c>
      <c r="P42" s="336">
        <v>3.7</v>
      </c>
      <c r="Q42" s="111">
        <v>101.5</v>
      </c>
      <c r="R42" s="111">
        <v>49.8</v>
      </c>
      <c r="S42" s="335">
        <v>1345</v>
      </c>
      <c r="T42" s="336">
        <v>79.3</v>
      </c>
      <c r="U42" s="110">
        <v>290</v>
      </c>
      <c r="V42" s="338">
        <v>21.4</v>
      </c>
      <c r="W42" s="338">
        <v>24.8</v>
      </c>
      <c r="X42" s="337">
        <v>1.17</v>
      </c>
      <c r="Y42" s="285"/>
      <c r="Z42" s="338">
        <v>22</v>
      </c>
      <c r="AA42" s="337">
        <v>1.1200000000000001</v>
      </c>
      <c r="AB42" s="285"/>
      <c r="AC42" s="339">
        <v>1.3</v>
      </c>
      <c r="AD42" s="336">
        <v>4</v>
      </c>
      <c r="AE42" s="111">
        <v>99.5</v>
      </c>
      <c r="AF42" s="111">
        <v>48</v>
      </c>
      <c r="AG42" s="335">
        <v>1585</v>
      </c>
      <c r="AH42" s="336">
        <v>93.5</v>
      </c>
      <c r="AI42" s="110">
        <v>125</v>
      </c>
      <c r="AJ42" s="338">
        <v>7.9</v>
      </c>
      <c r="AK42" s="338">
        <v>12.6</v>
      </c>
      <c r="AL42" s="337">
        <v>0.77</v>
      </c>
      <c r="AM42" s="292" t="s">
        <v>24</v>
      </c>
      <c r="AN42" s="338">
        <v>9.6</v>
      </c>
      <c r="AO42" s="337">
        <v>0.74</v>
      </c>
      <c r="AP42" s="292"/>
      <c r="AQ42" s="339">
        <v>1.2</v>
      </c>
      <c r="AR42" s="336">
        <v>4.5</v>
      </c>
      <c r="AS42" s="111">
        <v>102</v>
      </c>
      <c r="AT42" s="372">
        <v>50.7</v>
      </c>
    </row>
    <row r="43" spans="1:46" s="163" customFormat="1" x14ac:dyDescent="0.2">
      <c r="A43" s="296" t="s">
        <v>57</v>
      </c>
      <c r="B43" s="335">
        <v>2570</v>
      </c>
      <c r="C43" s="110">
        <v>1105</v>
      </c>
      <c r="D43" s="336">
        <v>43.1</v>
      </c>
      <c r="E43" s="335">
        <v>955</v>
      </c>
      <c r="F43" s="336">
        <v>86.3</v>
      </c>
      <c r="G43" s="110">
        <v>930</v>
      </c>
      <c r="H43" s="338">
        <v>97.4</v>
      </c>
      <c r="I43" s="338">
        <v>93.7</v>
      </c>
      <c r="J43" s="337">
        <v>0.83</v>
      </c>
      <c r="K43" s="285" t="s">
        <v>23</v>
      </c>
      <c r="L43" s="338">
        <v>92.7</v>
      </c>
      <c r="M43" s="337">
        <v>0.8</v>
      </c>
      <c r="N43" s="285" t="s">
        <v>23</v>
      </c>
      <c r="O43" s="339">
        <v>2.1</v>
      </c>
      <c r="P43" s="336">
        <v>7.8</v>
      </c>
      <c r="Q43" s="111">
        <v>91.2</v>
      </c>
      <c r="R43" s="111">
        <v>41.4</v>
      </c>
      <c r="S43" s="335">
        <v>570</v>
      </c>
      <c r="T43" s="336">
        <v>51.5</v>
      </c>
      <c r="U43" s="110">
        <v>245</v>
      </c>
      <c r="V43" s="338">
        <v>43.3</v>
      </c>
      <c r="W43" s="338">
        <v>37.200000000000003</v>
      </c>
      <c r="X43" s="337">
        <v>1.92</v>
      </c>
      <c r="Y43" s="285" t="s">
        <v>23</v>
      </c>
      <c r="Z43" s="338">
        <v>37.4</v>
      </c>
      <c r="AA43" s="337">
        <v>1.82</v>
      </c>
      <c r="AB43" s="285" t="s">
        <v>23</v>
      </c>
      <c r="AC43" s="339">
        <v>1.4</v>
      </c>
      <c r="AD43" s="336">
        <v>5.9</v>
      </c>
      <c r="AE43" s="111">
        <v>89.1</v>
      </c>
      <c r="AF43" s="111">
        <v>39.1</v>
      </c>
      <c r="AG43" s="335">
        <v>1050</v>
      </c>
      <c r="AH43" s="336">
        <v>95</v>
      </c>
      <c r="AI43" s="110">
        <v>200</v>
      </c>
      <c r="AJ43" s="338">
        <v>19.2</v>
      </c>
      <c r="AK43" s="338">
        <v>16.5</v>
      </c>
      <c r="AL43" s="337">
        <v>1.1100000000000001</v>
      </c>
      <c r="AM43" s="292"/>
      <c r="AN43" s="338">
        <v>12</v>
      </c>
      <c r="AO43" s="337">
        <v>1.05</v>
      </c>
      <c r="AP43" s="292" t="s">
        <v>23</v>
      </c>
      <c r="AQ43" s="339">
        <v>1.9</v>
      </c>
      <c r="AR43" s="336">
        <v>7.5</v>
      </c>
      <c r="AS43" s="111">
        <v>93.2</v>
      </c>
      <c r="AT43" s="372">
        <v>45.9</v>
      </c>
    </row>
    <row r="44" spans="1:46" s="163" customFormat="1" x14ac:dyDescent="0.2">
      <c r="A44" s="296" t="s">
        <v>58</v>
      </c>
      <c r="B44" s="335">
        <v>1980</v>
      </c>
      <c r="C44" s="110">
        <v>1195</v>
      </c>
      <c r="D44" s="336">
        <v>60.2</v>
      </c>
      <c r="E44" s="335">
        <v>1030</v>
      </c>
      <c r="F44" s="336">
        <v>86.3</v>
      </c>
      <c r="G44" s="110">
        <v>1015</v>
      </c>
      <c r="H44" s="338">
        <v>98.4</v>
      </c>
      <c r="I44" s="338">
        <v>92.5</v>
      </c>
      <c r="J44" s="337">
        <v>0.78</v>
      </c>
      <c r="K44" s="285" t="s">
        <v>23</v>
      </c>
      <c r="L44" s="338">
        <v>93.9</v>
      </c>
      <c r="M44" s="337">
        <v>0.75</v>
      </c>
      <c r="N44" s="285" t="s">
        <v>23</v>
      </c>
      <c r="O44" s="339">
        <v>1.5</v>
      </c>
      <c r="P44" s="336">
        <v>9.3000000000000007</v>
      </c>
      <c r="Q44" s="111">
        <v>98.9</v>
      </c>
      <c r="R44" s="111">
        <v>35.5</v>
      </c>
      <c r="S44" s="335">
        <v>795</v>
      </c>
      <c r="T44" s="336">
        <v>66.599999999999994</v>
      </c>
      <c r="U44" s="110">
        <v>305</v>
      </c>
      <c r="V44" s="338">
        <v>38.700000000000003</v>
      </c>
      <c r="W44" s="338">
        <v>34.6</v>
      </c>
      <c r="X44" s="337">
        <v>1.64</v>
      </c>
      <c r="Y44" s="285"/>
      <c r="Z44" s="338">
        <v>34.799999999999997</v>
      </c>
      <c r="AA44" s="337">
        <v>1.54</v>
      </c>
      <c r="AB44" s="285"/>
      <c r="AC44" s="339">
        <v>1.4</v>
      </c>
      <c r="AD44" s="336">
        <v>8.8000000000000007</v>
      </c>
      <c r="AE44" s="111">
        <v>97.7</v>
      </c>
      <c r="AF44" s="111">
        <v>33.799999999999997</v>
      </c>
      <c r="AG44" s="335">
        <v>1110</v>
      </c>
      <c r="AH44" s="336">
        <v>93.2</v>
      </c>
      <c r="AI44" s="110">
        <v>320</v>
      </c>
      <c r="AJ44" s="338">
        <v>28.9</v>
      </c>
      <c r="AK44" s="338">
        <v>17</v>
      </c>
      <c r="AL44" s="337">
        <v>1.2</v>
      </c>
      <c r="AM44" s="292" t="s">
        <v>23</v>
      </c>
      <c r="AN44" s="338">
        <v>22.1</v>
      </c>
      <c r="AO44" s="337">
        <v>1.1299999999999999</v>
      </c>
      <c r="AP44" s="292" t="s">
        <v>23</v>
      </c>
      <c r="AQ44" s="339">
        <v>1.4</v>
      </c>
      <c r="AR44" s="336">
        <v>8.6999999999999993</v>
      </c>
      <c r="AS44" s="111">
        <v>100.1</v>
      </c>
      <c r="AT44" s="372">
        <v>38.1</v>
      </c>
    </row>
    <row r="45" spans="1:46" s="163" customFormat="1" x14ac:dyDescent="0.2">
      <c r="A45" s="296" t="s">
        <v>59</v>
      </c>
      <c r="B45" s="335">
        <v>1720</v>
      </c>
      <c r="C45" s="110">
        <v>1425</v>
      </c>
      <c r="D45" s="336">
        <v>82.6</v>
      </c>
      <c r="E45" s="335">
        <v>1285</v>
      </c>
      <c r="F45" s="336">
        <v>90.4</v>
      </c>
      <c r="G45" s="110">
        <v>1230</v>
      </c>
      <c r="H45" s="338">
        <v>95.8</v>
      </c>
      <c r="I45" s="338">
        <v>88</v>
      </c>
      <c r="J45" s="337">
        <v>0.76</v>
      </c>
      <c r="K45" s="285" t="s">
        <v>23</v>
      </c>
      <c r="L45" s="338">
        <v>86.5</v>
      </c>
      <c r="M45" s="337">
        <v>0.73</v>
      </c>
      <c r="N45" s="285" t="s">
        <v>23</v>
      </c>
      <c r="O45" s="339">
        <v>1.1000000000000001</v>
      </c>
      <c r="P45" s="336">
        <v>4</v>
      </c>
      <c r="Q45" s="111">
        <v>102.9</v>
      </c>
      <c r="R45" s="111">
        <v>49.1</v>
      </c>
      <c r="S45" s="335">
        <v>1115</v>
      </c>
      <c r="T45" s="336">
        <v>78.5</v>
      </c>
      <c r="U45" s="110">
        <v>310</v>
      </c>
      <c r="V45" s="338">
        <v>27.8</v>
      </c>
      <c r="W45" s="338">
        <v>28.7</v>
      </c>
      <c r="X45" s="337">
        <v>1.33</v>
      </c>
      <c r="Y45" s="285"/>
      <c r="Z45" s="338">
        <v>25.9</v>
      </c>
      <c r="AA45" s="337">
        <v>1.26</v>
      </c>
      <c r="AB45" s="285"/>
      <c r="AC45" s="339">
        <v>1.2</v>
      </c>
      <c r="AD45" s="336">
        <v>3.9</v>
      </c>
      <c r="AE45" s="111">
        <v>100.5</v>
      </c>
      <c r="AF45" s="111">
        <v>47.6</v>
      </c>
      <c r="AG45" s="335">
        <v>1345</v>
      </c>
      <c r="AH45" s="336">
        <v>94.7</v>
      </c>
      <c r="AI45" s="110">
        <v>135</v>
      </c>
      <c r="AJ45" s="338">
        <v>10.199999999999999</v>
      </c>
      <c r="AK45" s="338">
        <v>13.7</v>
      </c>
      <c r="AL45" s="337">
        <v>0.87</v>
      </c>
      <c r="AM45" s="292" t="s">
        <v>24</v>
      </c>
      <c r="AN45" s="338">
        <v>10.199999999999999</v>
      </c>
      <c r="AO45" s="337">
        <v>0.84</v>
      </c>
      <c r="AP45" s="292"/>
      <c r="AQ45" s="339">
        <v>1</v>
      </c>
      <c r="AR45" s="336">
        <v>3.7</v>
      </c>
      <c r="AS45" s="111">
        <v>104.1</v>
      </c>
      <c r="AT45" s="372">
        <v>51.3</v>
      </c>
    </row>
    <row r="46" spans="1:46" s="163" customFormat="1" x14ac:dyDescent="0.2">
      <c r="A46" s="296" t="s">
        <v>60</v>
      </c>
      <c r="B46" s="335">
        <v>2575</v>
      </c>
      <c r="C46" s="110">
        <v>2325</v>
      </c>
      <c r="D46" s="336">
        <v>90.3</v>
      </c>
      <c r="E46" s="335">
        <v>2305</v>
      </c>
      <c r="F46" s="336">
        <v>99</v>
      </c>
      <c r="G46" s="110">
        <v>1545</v>
      </c>
      <c r="H46" s="338">
        <v>67.099999999999994</v>
      </c>
      <c r="I46" s="338">
        <v>82.9</v>
      </c>
      <c r="J46" s="337">
        <v>0.84</v>
      </c>
      <c r="K46" s="285" t="s">
        <v>24</v>
      </c>
      <c r="L46" s="338">
        <v>79.900000000000006</v>
      </c>
      <c r="M46" s="337">
        <v>0.8</v>
      </c>
      <c r="N46" s="285" t="s">
        <v>24</v>
      </c>
      <c r="O46" s="339">
        <v>2.2999999999999998</v>
      </c>
      <c r="P46" s="336">
        <v>5.2</v>
      </c>
      <c r="Q46" s="111">
        <v>99.9</v>
      </c>
      <c r="R46" s="111">
        <v>48.1</v>
      </c>
      <c r="S46" s="335">
        <v>1840</v>
      </c>
      <c r="T46" s="336">
        <v>79.099999999999994</v>
      </c>
      <c r="U46" s="110">
        <v>275</v>
      </c>
      <c r="V46" s="338">
        <v>15</v>
      </c>
      <c r="W46" s="338">
        <v>23.5</v>
      </c>
      <c r="X46" s="337">
        <v>0.95</v>
      </c>
      <c r="Y46" s="285" t="s">
        <v>24</v>
      </c>
      <c r="Z46" s="338">
        <v>21.1</v>
      </c>
      <c r="AA46" s="337">
        <v>0.92</v>
      </c>
      <c r="AB46" s="285" t="s">
        <v>24</v>
      </c>
      <c r="AC46" s="339">
        <v>2</v>
      </c>
      <c r="AD46" s="336">
        <v>5.2</v>
      </c>
      <c r="AE46" s="111">
        <v>96.6</v>
      </c>
      <c r="AF46" s="111">
        <v>46.4</v>
      </c>
      <c r="AG46" s="335">
        <v>2170</v>
      </c>
      <c r="AH46" s="336">
        <v>93.3</v>
      </c>
      <c r="AI46" s="110">
        <v>120</v>
      </c>
      <c r="AJ46" s="338">
        <v>5.6</v>
      </c>
      <c r="AK46" s="338">
        <v>11.6</v>
      </c>
      <c r="AL46" s="337">
        <v>0.63</v>
      </c>
      <c r="AM46" s="292" t="s">
        <v>24</v>
      </c>
      <c r="AN46" s="338">
        <v>8.5</v>
      </c>
      <c r="AO46" s="337">
        <v>0.61</v>
      </c>
      <c r="AP46" s="292"/>
      <c r="AQ46" s="339">
        <v>2</v>
      </c>
      <c r="AR46" s="336">
        <v>4.5999999999999996</v>
      </c>
      <c r="AS46" s="111">
        <v>100.5</v>
      </c>
      <c r="AT46" s="372">
        <v>50.8</v>
      </c>
    </row>
    <row r="47" spans="1:46" s="163" customFormat="1" x14ac:dyDescent="0.2">
      <c r="A47" s="296" t="s">
        <v>61</v>
      </c>
      <c r="B47" s="335">
        <v>515</v>
      </c>
      <c r="C47" s="110">
        <v>370</v>
      </c>
      <c r="D47" s="336">
        <v>71.5</v>
      </c>
      <c r="E47" s="335">
        <v>295</v>
      </c>
      <c r="F47" s="336">
        <v>79.900000000000006</v>
      </c>
      <c r="G47" s="110">
        <v>285</v>
      </c>
      <c r="H47" s="338">
        <v>96.9</v>
      </c>
      <c r="I47" s="338">
        <v>94.1</v>
      </c>
      <c r="J47" s="337">
        <v>1.51</v>
      </c>
      <c r="K47" s="285"/>
      <c r="L47" s="338">
        <v>93.3</v>
      </c>
      <c r="M47" s="337">
        <v>1.46</v>
      </c>
      <c r="N47" s="285"/>
      <c r="O47" s="339">
        <v>1.7</v>
      </c>
      <c r="P47" s="336">
        <v>3.8</v>
      </c>
      <c r="Q47" s="111">
        <v>97.4</v>
      </c>
      <c r="R47" s="111">
        <v>46</v>
      </c>
      <c r="S47" s="335">
        <v>290</v>
      </c>
      <c r="T47" s="336">
        <v>78.3</v>
      </c>
      <c r="U47" s="110">
        <v>80</v>
      </c>
      <c r="V47" s="338">
        <v>28.4</v>
      </c>
      <c r="W47" s="338">
        <v>30.7</v>
      </c>
      <c r="X47" s="337">
        <v>2.6</v>
      </c>
      <c r="Y47" s="285"/>
      <c r="Z47" s="338">
        <v>28.6</v>
      </c>
      <c r="AA47" s="337">
        <v>2.4900000000000002</v>
      </c>
      <c r="AB47" s="285"/>
      <c r="AC47" s="339">
        <v>1.9</v>
      </c>
      <c r="AD47" s="336">
        <v>4</v>
      </c>
      <c r="AE47" s="111">
        <v>93.4</v>
      </c>
      <c r="AF47" s="111">
        <v>44.2</v>
      </c>
      <c r="AG47" s="335">
        <v>355</v>
      </c>
      <c r="AH47" s="336">
        <v>95.9</v>
      </c>
      <c r="AI47" s="110">
        <v>35</v>
      </c>
      <c r="AJ47" s="338">
        <v>10.5</v>
      </c>
      <c r="AK47" s="338">
        <v>13.4</v>
      </c>
      <c r="AL47" s="337">
        <v>1.71</v>
      </c>
      <c r="AM47" s="292"/>
      <c r="AN47" s="338">
        <v>11.2</v>
      </c>
      <c r="AO47" s="337">
        <v>1.64</v>
      </c>
      <c r="AP47" s="292"/>
      <c r="AQ47" s="339">
        <v>1.9</v>
      </c>
      <c r="AR47" s="336">
        <v>3.9</v>
      </c>
      <c r="AS47" s="111">
        <v>97.9</v>
      </c>
      <c r="AT47" s="372">
        <v>49.5</v>
      </c>
    </row>
    <row r="48" spans="1:46" s="163" customFormat="1" x14ac:dyDescent="0.2">
      <c r="A48" s="296" t="s">
        <v>62</v>
      </c>
      <c r="B48" s="335">
        <v>2080</v>
      </c>
      <c r="C48" s="110">
        <v>1525</v>
      </c>
      <c r="D48" s="336">
        <v>73.400000000000006</v>
      </c>
      <c r="E48" s="335">
        <v>1480</v>
      </c>
      <c r="F48" s="336">
        <v>97.1</v>
      </c>
      <c r="G48" s="110">
        <v>1395</v>
      </c>
      <c r="H48" s="338">
        <v>94.3</v>
      </c>
      <c r="I48" s="338">
        <v>91.9</v>
      </c>
      <c r="J48" s="337">
        <v>0.73</v>
      </c>
      <c r="K48" s="285"/>
      <c r="L48" s="338">
        <v>89.9</v>
      </c>
      <c r="M48" s="337">
        <v>0.7</v>
      </c>
      <c r="N48" s="285" t="s">
        <v>23</v>
      </c>
      <c r="O48" s="339">
        <v>1.7</v>
      </c>
      <c r="P48" s="336">
        <v>7.1</v>
      </c>
      <c r="Q48" s="111">
        <v>103.3</v>
      </c>
      <c r="R48" s="111">
        <v>42</v>
      </c>
      <c r="S48" s="335">
        <v>1130</v>
      </c>
      <c r="T48" s="336">
        <v>74.099999999999994</v>
      </c>
      <c r="U48" s="110">
        <v>355</v>
      </c>
      <c r="V48" s="338">
        <v>31.2</v>
      </c>
      <c r="W48" s="338">
        <v>34.200000000000003</v>
      </c>
      <c r="X48" s="337">
        <v>1.34</v>
      </c>
      <c r="Y48" s="285"/>
      <c r="Z48" s="338">
        <v>31</v>
      </c>
      <c r="AA48" s="337">
        <v>1.26</v>
      </c>
      <c r="AB48" s="285"/>
      <c r="AC48" s="339">
        <v>1.6</v>
      </c>
      <c r="AD48" s="336">
        <v>6.5</v>
      </c>
      <c r="AE48" s="111">
        <v>99.6</v>
      </c>
      <c r="AF48" s="111">
        <v>39.299999999999997</v>
      </c>
      <c r="AG48" s="335">
        <v>1400</v>
      </c>
      <c r="AH48" s="336">
        <v>91.7</v>
      </c>
      <c r="AI48" s="110">
        <v>165</v>
      </c>
      <c r="AJ48" s="338">
        <v>11.9</v>
      </c>
      <c r="AK48" s="338">
        <v>15.6</v>
      </c>
      <c r="AL48" s="337">
        <v>0.88</v>
      </c>
      <c r="AM48" s="292" t="s">
        <v>24</v>
      </c>
      <c r="AN48" s="338">
        <v>12.5</v>
      </c>
      <c r="AO48" s="337">
        <v>0.83</v>
      </c>
      <c r="AP48" s="292"/>
      <c r="AQ48" s="339">
        <v>1.5</v>
      </c>
      <c r="AR48" s="336">
        <v>5.9</v>
      </c>
      <c r="AS48" s="111">
        <v>104.5</v>
      </c>
      <c r="AT48" s="372">
        <v>45.3</v>
      </c>
    </row>
    <row r="49" spans="1:46" s="163" customFormat="1" x14ac:dyDescent="0.2">
      <c r="A49" s="296" t="s">
        <v>63</v>
      </c>
      <c r="B49" s="335">
        <v>1075</v>
      </c>
      <c r="C49" s="110">
        <v>680</v>
      </c>
      <c r="D49" s="336">
        <v>63.2</v>
      </c>
      <c r="E49" s="335">
        <v>610</v>
      </c>
      <c r="F49" s="336">
        <v>89.5</v>
      </c>
      <c r="G49" s="110">
        <v>550</v>
      </c>
      <c r="H49" s="338">
        <v>90.5</v>
      </c>
      <c r="I49" s="338">
        <v>88.2</v>
      </c>
      <c r="J49" s="337">
        <v>1.23</v>
      </c>
      <c r="K49" s="285"/>
      <c r="L49" s="338">
        <v>85.3</v>
      </c>
      <c r="M49" s="337">
        <v>1.17</v>
      </c>
      <c r="N49" s="285" t="s">
        <v>23</v>
      </c>
      <c r="O49" s="339">
        <v>0.8</v>
      </c>
      <c r="P49" s="336">
        <v>2.6</v>
      </c>
      <c r="Q49" s="111">
        <v>104.6</v>
      </c>
      <c r="R49" s="111">
        <v>49.2</v>
      </c>
      <c r="S49" s="335">
        <v>525</v>
      </c>
      <c r="T49" s="336">
        <v>77.3</v>
      </c>
      <c r="U49" s="110">
        <v>135</v>
      </c>
      <c r="V49" s="338">
        <v>25.5</v>
      </c>
      <c r="W49" s="338">
        <v>28.3</v>
      </c>
      <c r="X49" s="337">
        <v>1.87</v>
      </c>
      <c r="Y49" s="285"/>
      <c r="Z49" s="338">
        <v>27.7</v>
      </c>
      <c r="AA49" s="337">
        <v>1.79</v>
      </c>
      <c r="AB49" s="285"/>
      <c r="AC49" s="339">
        <v>0.8</v>
      </c>
      <c r="AD49" s="336">
        <v>3</v>
      </c>
      <c r="AE49" s="111">
        <v>102.2</v>
      </c>
      <c r="AF49" s="111">
        <v>47</v>
      </c>
      <c r="AG49" s="335">
        <v>635</v>
      </c>
      <c r="AH49" s="336">
        <v>93.2</v>
      </c>
      <c r="AI49" s="110">
        <v>60</v>
      </c>
      <c r="AJ49" s="338">
        <v>9.5</v>
      </c>
      <c r="AK49" s="338">
        <v>13.6</v>
      </c>
      <c r="AL49" s="337">
        <v>1.25</v>
      </c>
      <c r="AM49" s="292" t="s">
        <v>24</v>
      </c>
      <c r="AN49" s="338">
        <v>10</v>
      </c>
      <c r="AO49" s="337">
        <v>1.2</v>
      </c>
      <c r="AP49" s="292"/>
      <c r="AQ49" s="339">
        <v>0.8</v>
      </c>
      <c r="AR49" s="336">
        <v>2.5</v>
      </c>
      <c r="AS49" s="111">
        <v>104.7</v>
      </c>
      <c r="AT49" s="372">
        <v>51</v>
      </c>
    </row>
    <row r="50" spans="1:46" s="163" customFormat="1" x14ac:dyDescent="0.2">
      <c r="A50" s="296" t="s">
        <v>64</v>
      </c>
      <c r="B50" s="335">
        <v>3845</v>
      </c>
      <c r="C50" s="110">
        <v>1980</v>
      </c>
      <c r="D50" s="336">
        <v>51.5</v>
      </c>
      <c r="E50" s="335">
        <v>1315</v>
      </c>
      <c r="F50" s="336">
        <v>66.400000000000006</v>
      </c>
      <c r="G50" s="110">
        <v>1275</v>
      </c>
      <c r="H50" s="338">
        <v>97.1</v>
      </c>
      <c r="I50" s="338">
        <v>93.4</v>
      </c>
      <c r="J50" s="337">
        <v>0.72</v>
      </c>
      <c r="K50" s="285" t="s">
        <v>23</v>
      </c>
      <c r="L50" s="338">
        <v>91.7</v>
      </c>
      <c r="M50" s="337">
        <v>0.69</v>
      </c>
      <c r="N50" s="285" t="s">
        <v>23</v>
      </c>
      <c r="O50" s="339">
        <v>1.7</v>
      </c>
      <c r="P50" s="336">
        <v>5.9</v>
      </c>
      <c r="Q50" s="111">
        <v>95.9</v>
      </c>
      <c r="R50" s="111">
        <v>44.8</v>
      </c>
      <c r="S50" s="335">
        <v>1025</v>
      </c>
      <c r="T50" s="336">
        <v>51.9</v>
      </c>
      <c r="U50" s="110">
        <v>430</v>
      </c>
      <c r="V50" s="338">
        <v>42.1</v>
      </c>
      <c r="W50" s="338">
        <v>36.799999999999997</v>
      </c>
      <c r="X50" s="337">
        <v>1.45</v>
      </c>
      <c r="Y50" s="285" t="s">
        <v>23</v>
      </c>
      <c r="Z50" s="338">
        <v>36.1</v>
      </c>
      <c r="AA50" s="337">
        <v>1.38</v>
      </c>
      <c r="AB50" s="285" t="s">
        <v>23</v>
      </c>
      <c r="AC50" s="339">
        <v>1.5</v>
      </c>
      <c r="AD50" s="336">
        <v>5.7</v>
      </c>
      <c r="AE50" s="111">
        <v>93.9</v>
      </c>
      <c r="AF50" s="111">
        <v>42.7</v>
      </c>
      <c r="AG50" s="335">
        <v>1925</v>
      </c>
      <c r="AH50" s="336">
        <v>97.2</v>
      </c>
      <c r="AI50" s="110">
        <v>280</v>
      </c>
      <c r="AJ50" s="338">
        <v>14.6</v>
      </c>
      <c r="AK50" s="338">
        <v>16.5</v>
      </c>
      <c r="AL50" s="337">
        <v>0.78</v>
      </c>
      <c r="AM50" s="292"/>
      <c r="AN50" s="338">
        <v>11.6</v>
      </c>
      <c r="AO50" s="337">
        <v>0.74</v>
      </c>
      <c r="AP50" s="292" t="s">
        <v>23</v>
      </c>
      <c r="AQ50" s="339">
        <v>2.2999999999999998</v>
      </c>
      <c r="AR50" s="336">
        <v>7</v>
      </c>
      <c r="AS50" s="111">
        <v>95.6</v>
      </c>
      <c r="AT50" s="372">
        <v>45.4</v>
      </c>
    </row>
    <row r="51" spans="1:46" s="163" customFormat="1" x14ac:dyDescent="0.2">
      <c r="A51" s="296" t="s">
        <v>65</v>
      </c>
      <c r="B51" s="335">
        <v>360</v>
      </c>
      <c r="C51" s="110">
        <v>305</v>
      </c>
      <c r="D51" s="336">
        <v>83.9</v>
      </c>
      <c r="E51" s="335">
        <v>235</v>
      </c>
      <c r="F51" s="336">
        <v>77.599999999999994</v>
      </c>
      <c r="G51" s="110">
        <v>205</v>
      </c>
      <c r="H51" s="338">
        <v>86.4</v>
      </c>
      <c r="I51" s="338">
        <v>90.9</v>
      </c>
      <c r="J51" s="337">
        <v>2</v>
      </c>
      <c r="K51" s="285"/>
      <c r="L51" s="338">
        <v>90.1</v>
      </c>
      <c r="M51" s="337">
        <v>1.73</v>
      </c>
      <c r="N51" s="285"/>
      <c r="O51" s="339">
        <v>9.8000000000000007</v>
      </c>
      <c r="P51" s="336">
        <v>20.2</v>
      </c>
      <c r="Q51" s="111">
        <v>45</v>
      </c>
      <c r="R51" s="111">
        <v>13.3</v>
      </c>
      <c r="S51" s="335">
        <v>215</v>
      </c>
      <c r="T51" s="336">
        <v>70.599999999999994</v>
      </c>
      <c r="U51" s="110">
        <v>130</v>
      </c>
      <c r="V51" s="338">
        <v>60.7</v>
      </c>
      <c r="W51" s="338">
        <v>40.4</v>
      </c>
      <c r="X51" s="337">
        <v>3.12</v>
      </c>
      <c r="Y51" s="285" t="s">
        <v>23</v>
      </c>
      <c r="Z51" s="338">
        <v>43.7</v>
      </c>
      <c r="AA51" s="337">
        <v>2.74</v>
      </c>
      <c r="AB51" s="285" t="s">
        <v>23</v>
      </c>
      <c r="AC51" s="339">
        <v>10.3</v>
      </c>
      <c r="AD51" s="336">
        <v>20.9</v>
      </c>
      <c r="AE51" s="111">
        <v>43.4</v>
      </c>
      <c r="AF51" s="111">
        <v>12.3</v>
      </c>
      <c r="AG51" s="335">
        <v>280</v>
      </c>
      <c r="AH51" s="336">
        <v>92.1</v>
      </c>
      <c r="AI51" s="110">
        <v>15</v>
      </c>
      <c r="AJ51" s="338">
        <v>4.7</v>
      </c>
      <c r="AK51" s="338">
        <v>13.2</v>
      </c>
      <c r="AL51" s="337">
        <v>1.64</v>
      </c>
      <c r="AM51" s="292" t="s">
        <v>24</v>
      </c>
      <c r="AN51" s="338">
        <v>12.9</v>
      </c>
      <c r="AO51" s="337">
        <v>1.52</v>
      </c>
      <c r="AP51" s="292" t="s">
        <v>24</v>
      </c>
      <c r="AQ51" s="339">
        <v>11.4</v>
      </c>
      <c r="AR51" s="336">
        <v>20.8</v>
      </c>
      <c r="AS51" s="111">
        <v>45.4</v>
      </c>
      <c r="AT51" s="372">
        <v>14.1</v>
      </c>
    </row>
    <row r="52" spans="1:46" s="163" customFormat="1" x14ac:dyDescent="0.2">
      <c r="A52" s="296" t="s">
        <v>66</v>
      </c>
      <c r="B52" s="335">
        <v>4515</v>
      </c>
      <c r="C52" s="110">
        <v>3060</v>
      </c>
      <c r="D52" s="336">
        <v>67.7</v>
      </c>
      <c r="E52" s="335">
        <v>2275</v>
      </c>
      <c r="F52" s="336">
        <v>74.5</v>
      </c>
      <c r="G52" s="110">
        <v>2205</v>
      </c>
      <c r="H52" s="338">
        <v>96.8</v>
      </c>
      <c r="I52" s="338">
        <v>93.3</v>
      </c>
      <c r="J52" s="337">
        <v>0.55000000000000004</v>
      </c>
      <c r="K52" s="285" t="s">
        <v>23</v>
      </c>
      <c r="L52" s="338">
        <v>92.4</v>
      </c>
      <c r="M52" s="337">
        <v>0.53</v>
      </c>
      <c r="N52" s="285" t="s">
        <v>23</v>
      </c>
      <c r="O52" s="339">
        <v>2.9</v>
      </c>
      <c r="P52" s="336">
        <v>8.8000000000000007</v>
      </c>
      <c r="Q52" s="111">
        <v>95.1</v>
      </c>
      <c r="R52" s="111">
        <v>42.3</v>
      </c>
      <c r="S52" s="335">
        <v>1960</v>
      </c>
      <c r="T52" s="336">
        <v>64.099999999999994</v>
      </c>
      <c r="U52" s="110">
        <v>820</v>
      </c>
      <c r="V52" s="338">
        <v>41.8</v>
      </c>
      <c r="W52" s="338">
        <v>36.5</v>
      </c>
      <c r="X52" s="337">
        <v>1.05</v>
      </c>
      <c r="Y52" s="285" t="s">
        <v>23</v>
      </c>
      <c r="Z52" s="338">
        <v>34.799999999999997</v>
      </c>
      <c r="AA52" s="337">
        <v>0.98</v>
      </c>
      <c r="AB52" s="285" t="s">
        <v>23</v>
      </c>
      <c r="AC52" s="339">
        <v>3.1</v>
      </c>
      <c r="AD52" s="336">
        <v>9.1</v>
      </c>
      <c r="AE52" s="111">
        <v>93</v>
      </c>
      <c r="AF52" s="111">
        <v>40.799999999999997</v>
      </c>
      <c r="AG52" s="335">
        <v>2780</v>
      </c>
      <c r="AH52" s="336">
        <v>90.9</v>
      </c>
      <c r="AI52" s="110">
        <v>405</v>
      </c>
      <c r="AJ52" s="338">
        <v>14.6</v>
      </c>
      <c r="AK52" s="338">
        <v>16.2</v>
      </c>
      <c r="AL52" s="337">
        <v>0.65</v>
      </c>
      <c r="AM52" s="292"/>
      <c r="AN52" s="338">
        <v>12.2</v>
      </c>
      <c r="AO52" s="337">
        <v>0.61</v>
      </c>
      <c r="AP52" s="292"/>
      <c r="AQ52" s="339">
        <v>3</v>
      </c>
      <c r="AR52" s="336">
        <v>9.1</v>
      </c>
      <c r="AS52" s="111">
        <v>96</v>
      </c>
      <c r="AT52" s="372">
        <v>44.6</v>
      </c>
    </row>
    <row r="53" spans="1:46" s="163" customFormat="1" x14ac:dyDescent="0.2">
      <c r="A53" s="296" t="s">
        <v>67</v>
      </c>
      <c r="B53" s="335">
        <v>3020</v>
      </c>
      <c r="C53" s="110">
        <v>1945</v>
      </c>
      <c r="D53" s="336">
        <v>64.400000000000006</v>
      </c>
      <c r="E53" s="335">
        <v>1780</v>
      </c>
      <c r="F53" s="336">
        <v>91.6</v>
      </c>
      <c r="G53" s="110">
        <v>1740</v>
      </c>
      <c r="H53" s="338">
        <v>97.8</v>
      </c>
      <c r="I53" s="338">
        <v>93.7</v>
      </c>
      <c r="J53" s="337">
        <v>0.61</v>
      </c>
      <c r="K53" s="285" t="s">
        <v>23</v>
      </c>
      <c r="L53" s="338">
        <v>94.7</v>
      </c>
      <c r="M53" s="337">
        <v>0.56999999999999995</v>
      </c>
      <c r="N53" s="285" t="s">
        <v>23</v>
      </c>
      <c r="O53" s="339">
        <v>1.9</v>
      </c>
      <c r="P53" s="336">
        <v>10.7</v>
      </c>
      <c r="Q53" s="111">
        <v>97.3</v>
      </c>
      <c r="R53" s="111">
        <v>30.8</v>
      </c>
      <c r="S53" s="335">
        <v>1440</v>
      </c>
      <c r="T53" s="336">
        <v>74.099999999999994</v>
      </c>
      <c r="U53" s="110">
        <v>580</v>
      </c>
      <c r="V53" s="338">
        <v>40.4</v>
      </c>
      <c r="W53" s="338">
        <v>35.5</v>
      </c>
      <c r="X53" s="337">
        <v>1.22</v>
      </c>
      <c r="Y53" s="285" t="s">
        <v>23</v>
      </c>
      <c r="Z53" s="338">
        <v>36.9</v>
      </c>
      <c r="AA53" s="337">
        <v>1.1299999999999999</v>
      </c>
      <c r="AB53" s="285" t="s">
        <v>23</v>
      </c>
      <c r="AC53" s="339">
        <v>2</v>
      </c>
      <c r="AD53" s="336">
        <v>9.5</v>
      </c>
      <c r="AE53" s="111">
        <v>95.1</v>
      </c>
      <c r="AF53" s="111">
        <v>30.2</v>
      </c>
      <c r="AG53" s="335">
        <v>1820</v>
      </c>
      <c r="AH53" s="336">
        <v>93.5</v>
      </c>
      <c r="AI53" s="110">
        <v>420</v>
      </c>
      <c r="AJ53" s="338">
        <v>23</v>
      </c>
      <c r="AK53" s="338">
        <v>16.399999999999999</v>
      </c>
      <c r="AL53" s="337">
        <v>0.89</v>
      </c>
      <c r="AM53" s="292" t="s">
        <v>23</v>
      </c>
      <c r="AN53" s="338">
        <v>19.600000000000001</v>
      </c>
      <c r="AO53" s="337">
        <v>0.82</v>
      </c>
      <c r="AP53" s="292" t="s">
        <v>23</v>
      </c>
      <c r="AQ53" s="339">
        <v>1.7</v>
      </c>
      <c r="AR53" s="336">
        <v>9.8000000000000007</v>
      </c>
      <c r="AS53" s="111">
        <v>97.7</v>
      </c>
      <c r="AT53" s="372">
        <v>32.4</v>
      </c>
    </row>
    <row r="54" spans="1:46" s="163" customFormat="1" x14ac:dyDescent="0.2">
      <c r="A54" s="296" t="s">
        <v>68</v>
      </c>
      <c r="B54" s="335">
        <v>3020</v>
      </c>
      <c r="C54" s="110">
        <v>2180</v>
      </c>
      <c r="D54" s="336">
        <v>72.099999999999994</v>
      </c>
      <c r="E54" s="335">
        <v>1835</v>
      </c>
      <c r="F54" s="336">
        <v>84.3</v>
      </c>
      <c r="G54" s="110">
        <v>1705</v>
      </c>
      <c r="H54" s="338">
        <v>93</v>
      </c>
      <c r="I54" s="338">
        <v>88.2</v>
      </c>
      <c r="J54" s="337">
        <v>0.68</v>
      </c>
      <c r="K54" s="285" t="s">
        <v>23</v>
      </c>
      <c r="L54" s="338">
        <v>90</v>
      </c>
      <c r="M54" s="337">
        <v>0.65</v>
      </c>
      <c r="N54" s="285" t="s">
        <v>23</v>
      </c>
      <c r="O54" s="339">
        <v>1.3</v>
      </c>
      <c r="P54" s="336">
        <v>4.7</v>
      </c>
      <c r="Q54" s="111">
        <v>105.7</v>
      </c>
      <c r="R54" s="111">
        <v>42.2</v>
      </c>
      <c r="S54" s="335">
        <v>1690</v>
      </c>
      <c r="T54" s="336">
        <v>77.5</v>
      </c>
      <c r="U54" s="110">
        <v>475</v>
      </c>
      <c r="V54" s="338">
        <v>28.2</v>
      </c>
      <c r="W54" s="338">
        <v>29.2</v>
      </c>
      <c r="X54" s="337">
        <v>1.08</v>
      </c>
      <c r="Y54" s="285"/>
      <c r="Z54" s="338">
        <v>30</v>
      </c>
      <c r="AA54" s="337">
        <v>1.02</v>
      </c>
      <c r="AB54" s="285"/>
      <c r="AC54" s="339">
        <v>1.4</v>
      </c>
      <c r="AD54" s="336">
        <v>4.8</v>
      </c>
      <c r="AE54" s="111">
        <v>103.8</v>
      </c>
      <c r="AF54" s="111">
        <v>40.5</v>
      </c>
      <c r="AG54" s="335">
        <v>2035</v>
      </c>
      <c r="AH54" s="336">
        <v>93.5</v>
      </c>
      <c r="AI54" s="110">
        <v>320</v>
      </c>
      <c r="AJ54" s="338">
        <v>15.6</v>
      </c>
      <c r="AK54" s="338">
        <v>14.2</v>
      </c>
      <c r="AL54" s="337">
        <v>0.77</v>
      </c>
      <c r="AM54" s="292"/>
      <c r="AN54" s="338">
        <v>16.100000000000001</v>
      </c>
      <c r="AO54" s="337">
        <v>0.73</v>
      </c>
      <c r="AP54" s="292"/>
      <c r="AQ54" s="339">
        <v>1.3</v>
      </c>
      <c r="AR54" s="336">
        <v>4.9000000000000004</v>
      </c>
      <c r="AS54" s="111">
        <v>104.9</v>
      </c>
      <c r="AT54" s="372">
        <v>42.5</v>
      </c>
    </row>
    <row r="55" spans="1:46" s="163" customFormat="1" x14ac:dyDescent="0.2">
      <c r="A55" s="296" t="s">
        <v>69</v>
      </c>
      <c r="B55" s="335">
        <v>1510</v>
      </c>
      <c r="C55" s="110">
        <v>1430</v>
      </c>
      <c r="D55" s="336">
        <v>95</v>
      </c>
      <c r="E55" s="335">
        <v>1270</v>
      </c>
      <c r="F55" s="336">
        <v>88.5</v>
      </c>
      <c r="G55" s="110">
        <v>795</v>
      </c>
      <c r="H55" s="338">
        <v>62.8</v>
      </c>
      <c r="I55" s="338">
        <v>78.3</v>
      </c>
      <c r="J55" s="337">
        <v>1.1599999999999999</v>
      </c>
      <c r="K55" s="285" t="s">
        <v>24</v>
      </c>
      <c r="L55" s="338">
        <v>73.400000000000006</v>
      </c>
      <c r="M55" s="337">
        <v>1.1000000000000001</v>
      </c>
      <c r="N55" s="285" t="s">
        <v>24</v>
      </c>
      <c r="O55" s="339">
        <v>5.3</v>
      </c>
      <c r="P55" s="336">
        <v>9.6</v>
      </c>
      <c r="Q55" s="111">
        <v>65.900000000000006</v>
      </c>
      <c r="R55" s="111">
        <v>30.7</v>
      </c>
      <c r="S55" s="335">
        <v>1205</v>
      </c>
      <c r="T55" s="336">
        <v>84</v>
      </c>
      <c r="U55" s="110">
        <v>215</v>
      </c>
      <c r="V55" s="338">
        <v>17.899999999999999</v>
      </c>
      <c r="W55" s="338">
        <v>19.8</v>
      </c>
      <c r="X55" s="337">
        <v>1.18</v>
      </c>
      <c r="Y55" s="285"/>
      <c r="Z55" s="338">
        <v>18.100000000000001</v>
      </c>
      <c r="AA55" s="337">
        <v>1.1299999999999999</v>
      </c>
      <c r="AB55" s="285"/>
      <c r="AC55" s="339">
        <v>5.5</v>
      </c>
      <c r="AD55" s="336">
        <v>10.3</v>
      </c>
      <c r="AE55" s="111">
        <v>64.7</v>
      </c>
      <c r="AF55" s="111">
        <v>29.9</v>
      </c>
      <c r="AG55" s="335">
        <v>1345</v>
      </c>
      <c r="AH55" s="336">
        <v>93.9</v>
      </c>
      <c r="AI55" s="110">
        <v>85</v>
      </c>
      <c r="AJ55" s="338">
        <v>6.5</v>
      </c>
      <c r="AK55" s="338">
        <v>9.6999999999999993</v>
      </c>
      <c r="AL55" s="337">
        <v>0.8</v>
      </c>
      <c r="AM55" s="292" t="s">
        <v>24</v>
      </c>
      <c r="AN55" s="338">
        <v>7.8</v>
      </c>
      <c r="AO55" s="337">
        <v>0.77</v>
      </c>
      <c r="AP55" s="292"/>
      <c r="AQ55" s="339">
        <v>5.0999999999999996</v>
      </c>
      <c r="AR55" s="336">
        <v>9</v>
      </c>
      <c r="AS55" s="111">
        <v>68.3</v>
      </c>
      <c r="AT55" s="372">
        <v>32.799999999999997</v>
      </c>
    </row>
    <row r="56" spans="1:46" s="163" customFormat="1" x14ac:dyDescent="0.2">
      <c r="A56" s="296" t="s">
        <v>70</v>
      </c>
      <c r="B56" s="335">
        <v>1740</v>
      </c>
      <c r="C56" s="110">
        <v>1410</v>
      </c>
      <c r="D56" s="336">
        <v>81.099999999999994</v>
      </c>
      <c r="E56" s="335">
        <v>1195</v>
      </c>
      <c r="F56" s="336">
        <v>84.8</v>
      </c>
      <c r="G56" s="110">
        <v>1090</v>
      </c>
      <c r="H56" s="338">
        <v>91</v>
      </c>
      <c r="I56" s="338">
        <v>87.4</v>
      </c>
      <c r="J56" s="337">
        <v>0.87</v>
      </c>
      <c r="K56" s="285" t="s">
        <v>23</v>
      </c>
      <c r="L56" s="338">
        <v>88</v>
      </c>
      <c r="M56" s="337">
        <v>0.83</v>
      </c>
      <c r="N56" s="285"/>
      <c r="O56" s="339">
        <v>1.8</v>
      </c>
      <c r="P56" s="336">
        <v>5.2</v>
      </c>
      <c r="Q56" s="111">
        <v>99.1</v>
      </c>
      <c r="R56" s="111">
        <v>40.700000000000003</v>
      </c>
      <c r="S56" s="335">
        <v>1115</v>
      </c>
      <c r="T56" s="336">
        <v>78.900000000000006</v>
      </c>
      <c r="U56" s="110">
        <v>280</v>
      </c>
      <c r="V56" s="338">
        <v>25.2</v>
      </c>
      <c r="W56" s="338">
        <v>28</v>
      </c>
      <c r="X56" s="337">
        <v>1.31</v>
      </c>
      <c r="Y56" s="285"/>
      <c r="Z56" s="338">
        <v>28.6</v>
      </c>
      <c r="AA56" s="337">
        <v>1.24</v>
      </c>
      <c r="AB56" s="285"/>
      <c r="AC56" s="339">
        <v>2</v>
      </c>
      <c r="AD56" s="336">
        <v>4.8</v>
      </c>
      <c r="AE56" s="111">
        <v>99.6</v>
      </c>
      <c r="AF56" s="111">
        <v>40.6</v>
      </c>
      <c r="AG56" s="335">
        <v>1315</v>
      </c>
      <c r="AH56" s="336">
        <v>93.3</v>
      </c>
      <c r="AI56" s="110">
        <v>205</v>
      </c>
      <c r="AJ56" s="338">
        <v>15.7</v>
      </c>
      <c r="AK56" s="338">
        <v>14.4</v>
      </c>
      <c r="AL56" s="337">
        <v>0.96</v>
      </c>
      <c r="AM56" s="292"/>
      <c r="AN56" s="338">
        <v>15.7</v>
      </c>
      <c r="AO56" s="337">
        <v>0.91</v>
      </c>
      <c r="AP56" s="292"/>
      <c r="AQ56" s="339">
        <v>1.6</v>
      </c>
      <c r="AR56" s="336">
        <v>4.5999999999999996</v>
      </c>
      <c r="AS56" s="111">
        <v>100.5</v>
      </c>
      <c r="AT56" s="372">
        <v>42.3</v>
      </c>
    </row>
    <row r="57" spans="1:46" s="163" customFormat="1" x14ac:dyDescent="0.2">
      <c r="A57" s="373" t="s">
        <v>71</v>
      </c>
      <c r="B57" s="335">
        <v>2670</v>
      </c>
      <c r="C57" s="110">
        <v>2180</v>
      </c>
      <c r="D57" s="336">
        <v>81.599999999999994</v>
      </c>
      <c r="E57" s="335">
        <v>1890</v>
      </c>
      <c r="F57" s="336">
        <v>86.7</v>
      </c>
      <c r="G57" s="110">
        <v>1705</v>
      </c>
      <c r="H57" s="338">
        <v>90.1</v>
      </c>
      <c r="I57" s="338">
        <v>87.5</v>
      </c>
      <c r="J57" s="337">
        <v>0.71</v>
      </c>
      <c r="K57" s="285"/>
      <c r="L57" s="338">
        <v>84</v>
      </c>
      <c r="M57" s="337">
        <v>0.69</v>
      </c>
      <c r="N57" s="285" t="s">
        <v>23</v>
      </c>
      <c r="O57" s="339">
        <v>1.4</v>
      </c>
      <c r="P57" s="336">
        <v>4.5</v>
      </c>
      <c r="Q57" s="111">
        <v>104.3</v>
      </c>
      <c r="R57" s="111">
        <v>53.2</v>
      </c>
      <c r="S57" s="335">
        <v>1630</v>
      </c>
      <c r="T57" s="336">
        <v>74.7</v>
      </c>
      <c r="U57" s="110">
        <v>400</v>
      </c>
      <c r="V57" s="338">
        <v>24.6</v>
      </c>
      <c r="W57" s="338">
        <v>27.9</v>
      </c>
      <c r="X57" s="337">
        <v>1.08</v>
      </c>
      <c r="Y57" s="285" t="s">
        <v>24</v>
      </c>
      <c r="Z57" s="338">
        <v>24</v>
      </c>
      <c r="AA57" s="337">
        <v>1.04</v>
      </c>
      <c r="AB57" s="285"/>
      <c r="AC57" s="339">
        <v>1.5</v>
      </c>
      <c r="AD57" s="336">
        <v>4</v>
      </c>
      <c r="AE57" s="111">
        <v>103.8</v>
      </c>
      <c r="AF57" s="111">
        <v>52.3</v>
      </c>
      <c r="AG57" s="335">
        <v>2050</v>
      </c>
      <c r="AH57" s="336">
        <v>93.9</v>
      </c>
      <c r="AI57" s="110">
        <v>235</v>
      </c>
      <c r="AJ57" s="338">
        <v>11.4</v>
      </c>
      <c r="AK57" s="338">
        <v>13.4</v>
      </c>
      <c r="AL57" s="337">
        <v>0.72</v>
      </c>
      <c r="AM57" s="292"/>
      <c r="AN57" s="338">
        <v>8.8000000000000007</v>
      </c>
      <c r="AO57" s="337">
        <v>0.69</v>
      </c>
      <c r="AP57" s="292"/>
      <c r="AQ57" s="339">
        <v>1.4</v>
      </c>
      <c r="AR57" s="336">
        <v>4.2</v>
      </c>
      <c r="AS57" s="111">
        <v>105.6</v>
      </c>
      <c r="AT57" s="372">
        <v>56</v>
      </c>
    </row>
    <row r="58" spans="1:46" s="163" customFormat="1" x14ac:dyDescent="0.2">
      <c r="A58" s="296" t="s">
        <v>72</v>
      </c>
      <c r="B58" s="335">
        <v>555</v>
      </c>
      <c r="C58" s="110">
        <v>435</v>
      </c>
      <c r="D58" s="336">
        <v>78.2</v>
      </c>
      <c r="E58" s="335">
        <v>350</v>
      </c>
      <c r="F58" s="336">
        <v>80.400000000000006</v>
      </c>
      <c r="G58" s="110">
        <v>345</v>
      </c>
      <c r="H58" s="338">
        <v>98.6</v>
      </c>
      <c r="I58" s="338">
        <v>96.5</v>
      </c>
      <c r="J58" s="337">
        <v>1.33</v>
      </c>
      <c r="K58" s="285"/>
      <c r="L58" s="338">
        <v>95.6</v>
      </c>
      <c r="M58" s="337">
        <v>1.3</v>
      </c>
      <c r="N58" s="285"/>
      <c r="O58" s="339">
        <v>2.7</v>
      </c>
      <c r="P58" s="336">
        <v>5.9</v>
      </c>
      <c r="Q58" s="111">
        <v>90.7</v>
      </c>
      <c r="R58" s="111">
        <v>47.1</v>
      </c>
      <c r="S58" s="335">
        <v>335</v>
      </c>
      <c r="T58" s="336">
        <v>77</v>
      </c>
      <c r="U58" s="110">
        <v>130</v>
      </c>
      <c r="V58" s="338">
        <v>38.6</v>
      </c>
      <c r="W58" s="338">
        <v>31.9</v>
      </c>
      <c r="X58" s="337">
        <v>2.52</v>
      </c>
      <c r="Y58" s="285"/>
      <c r="Z58" s="338">
        <v>28.3</v>
      </c>
      <c r="AA58" s="337">
        <v>2.42</v>
      </c>
      <c r="AB58" s="285" t="s">
        <v>23</v>
      </c>
      <c r="AC58" s="339">
        <v>2.5</v>
      </c>
      <c r="AD58" s="336">
        <v>5.8</v>
      </c>
      <c r="AE58" s="111">
        <v>90.4</v>
      </c>
      <c r="AF58" s="111">
        <v>46.4</v>
      </c>
      <c r="AG58" s="335">
        <v>410</v>
      </c>
      <c r="AH58" s="336">
        <v>94.9</v>
      </c>
      <c r="AI58" s="110">
        <v>60</v>
      </c>
      <c r="AJ58" s="338">
        <v>14.6</v>
      </c>
      <c r="AK58" s="338">
        <v>14.3</v>
      </c>
      <c r="AL58" s="337">
        <v>1.69</v>
      </c>
      <c r="AM58" s="292"/>
      <c r="AN58" s="338">
        <v>10.8</v>
      </c>
      <c r="AO58" s="337">
        <v>1.62</v>
      </c>
      <c r="AP58" s="292"/>
      <c r="AQ58" s="339">
        <v>2.4</v>
      </c>
      <c r="AR58" s="336">
        <v>5.5</v>
      </c>
      <c r="AS58" s="111">
        <v>94.7</v>
      </c>
      <c r="AT58" s="372">
        <v>51.7</v>
      </c>
    </row>
    <row r="59" spans="1:46" s="163" customFormat="1" x14ac:dyDescent="0.2">
      <c r="A59" s="296" t="s">
        <v>73</v>
      </c>
      <c r="B59" s="335">
        <v>1195</v>
      </c>
      <c r="C59" s="110">
        <v>940</v>
      </c>
      <c r="D59" s="336">
        <v>78.599999999999994</v>
      </c>
      <c r="E59" s="335">
        <v>935</v>
      </c>
      <c r="F59" s="336">
        <v>99.8</v>
      </c>
      <c r="G59" s="110">
        <v>905</v>
      </c>
      <c r="H59" s="338">
        <v>96.4</v>
      </c>
      <c r="I59" s="338">
        <v>91.4</v>
      </c>
      <c r="J59" s="337">
        <v>0.87</v>
      </c>
      <c r="K59" s="285" t="s">
        <v>23</v>
      </c>
      <c r="L59" s="338">
        <v>88.9</v>
      </c>
      <c r="M59" s="337">
        <v>0.85</v>
      </c>
      <c r="N59" s="285" t="s">
        <v>23</v>
      </c>
      <c r="O59" s="339">
        <v>1.5</v>
      </c>
      <c r="P59" s="336">
        <v>4.3</v>
      </c>
      <c r="Q59" s="111">
        <v>101.1</v>
      </c>
      <c r="R59" s="111">
        <v>49.4</v>
      </c>
      <c r="S59" s="335">
        <v>730</v>
      </c>
      <c r="T59" s="336">
        <v>77.7</v>
      </c>
      <c r="U59" s="110">
        <v>185</v>
      </c>
      <c r="V59" s="338">
        <v>25.6</v>
      </c>
      <c r="W59" s="338">
        <v>31.4</v>
      </c>
      <c r="X59" s="337">
        <v>1.62</v>
      </c>
      <c r="Y59" s="285" t="s">
        <v>24</v>
      </c>
      <c r="Z59" s="338">
        <v>27.1</v>
      </c>
      <c r="AA59" s="337">
        <v>1.55</v>
      </c>
      <c r="AB59" s="285"/>
      <c r="AC59" s="339">
        <v>1.3</v>
      </c>
      <c r="AD59" s="336">
        <v>4.0999999999999996</v>
      </c>
      <c r="AE59" s="111">
        <v>98.9</v>
      </c>
      <c r="AF59" s="111">
        <v>48.1</v>
      </c>
      <c r="AG59" s="335">
        <v>895</v>
      </c>
      <c r="AH59" s="336">
        <v>95.2</v>
      </c>
      <c r="AI59" s="110">
        <v>95</v>
      </c>
      <c r="AJ59" s="338">
        <v>10.7</v>
      </c>
      <c r="AK59" s="338">
        <v>15.2</v>
      </c>
      <c r="AL59" s="337">
        <v>1.08</v>
      </c>
      <c r="AM59" s="292" t="s">
        <v>24</v>
      </c>
      <c r="AN59" s="338">
        <v>10.4</v>
      </c>
      <c r="AO59" s="337">
        <v>1.04</v>
      </c>
      <c r="AP59" s="292"/>
      <c r="AQ59" s="339">
        <v>1.4</v>
      </c>
      <c r="AR59" s="336">
        <v>3.8</v>
      </c>
      <c r="AS59" s="111">
        <v>101.4</v>
      </c>
      <c r="AT59" s="372">
        <v>51.1</v>
      </c>
    </row>
    <row r="60" spans="1:46" s="163" customFormat="1" x14ac:dyDescent="0.2">
      <c r="A60" s="296" t="s">
        <v>74</v>
      </c>
      <c r="B60" s="335">
        <v>3490</v>
      </c>
      <c r="C60" s="110">
        <v>2500</v>
      </c>
      <c r="D60" s="336">
        <v>71.7</v>
      </c>
      <c r="E60" s="335">
        <v>2155</v>
      </c>
      <c r="F60" s="336">
        <v>86.3</v>
      </c>
      <c r="G60" s="110">
        <v>1515</v>
      </c>
      <c r="H60" s="338">
        <v>70.3</v>
      </c>
      <c r="I60" s="338">
        <v>80.8</v>
      </c>
      <c r="J60" s="337">
        <v>0.84</v>
      </c>
      <c r="K60" s="285" t="s">
        <v>24</v>
      </c>
      <c r="L60" s="338">
        <v>75.7</v>
      </c>
      <c r="M60" s="337">
        <v>0.79</v>
      </c>
      <c r="N60" s="285" t="s">
        <v>24</v>
      </c>
      <c r="O60" s="339">
        <v>3.5</v>
      </c>
      <c r="P60" s="336">
        <v>9</v>
      </c>
      <c r="Q60" s="111">
        <v>84.6</v>
      </c>
      <c r="R60" s="111">
        <v>40.4</v>
      </c>
      <c r="S60" s="335">
        <v>1935</v>
      </c>
      <c r="T60" s="336">
        <v>77.3</v>
      </c>
      <c r="U60" s="110">
        <v>440</v>
      </c>
      <c r="V60" s="338">
        <v>22.8</v>
      </c>
      <c r="W60" s="338">
        <v>23.1</v>
      </c>
      <c r="X60" s="337">
        <v>0.97</v>
      </c>
      <c r="Y60" s="285"/>
      <c r="Z60" s="338">
        <v>22</v>
      </c>
      <c r="AA60" s="337">
        <v>0.92</v>
      </c>
      <c r="AB60" s="285"/>
      <c r="AC60" s="339">
        <v>3.4</v>
      </c>
      <c r="AD60" s="336">
        <v>9.1</v>
      </c>
      <c r="AE60" s="111">
        <v>83.3</v>
      </c>
      <c r="AF60" s="111">
        <v>39.5</v>
      </c>
      <c r="AG60" s="335">
        <v>2365</v>
      </c>
      <c r="AH60" s="336">
        <v>94.6</v>
      </c>
      <c r="AI60" s="110">
        <v>190</v>
      </c>
      <c r="AJ60" s="338">
        <v>8.1</v>
      </c>
      <c r="AK60" s="338">
        <v>11.6</v>
      </c>
      <c r="AL60" s="337">
        <v>0.63</v>
      </c>
      <c r="AM60" s="292" t="s">
        <v>24</v>
      </c>
      <c r="AN60" s="338">
        <v>8.5</v>
      </c>
      <c r="AO60" s="337">
        <v>0.6</v>
      </c>
      <c r="AP60" s="292"/>
      <c r="AQ60" s="339">
        <v>3.6</v>
      </c>
      <c r="AR60" s="336">
        <v>8.8000000000000007</v>
      </c>
      <c r="AS60" s="111">
        <v>84.6</v>
      </c>
      <c r="AT60" s="372">
        <v>40.700000000000003</v>
      </c>
    </row>
    <row r="61" spans="1:46" s="163" customFormat="1" x14ac:dyDescent="0.2">
      <c r="A61" s="296" t="s">
        <v>75</v>
      </c>
      <c r="B61" s="335">
        <v>4275</v>
      </c>
      <c r="C61" s="110">
        <v>2820</v>
      </c>
      <c r="D61" s="336">
        <v>66</v>
      </c>
      <c r="E61" s="335">
        <v>2555</v>
      </c>
      <c r="F61" s="336">
        <v>90.6</v>
      </c>
      <c r="G61" s="110">
        <v>2400</v>
      </c>
      <c r="H61" s="338">
        <v>93.9</v>
      </c>
      <c r="I61" s="338">
        <v>93</v>
      </c>
      <c r="J61" s="337">
        <v>0.56000000000000005</v>
      </c>
      <c r="K61" s="285"/>
      <c r="L61" s="338">
        <v>91.3</v>
      </c>
      <c r="M61" s="337">
        <v>0.54</v>
      </c>
      <c r="N61" s="285"/>
      <c r="O61" s="339">
        <v>2.7</v>
      </c>
      <c r="P61" s="336">
        <v>7.4</v>
      </c>
      <c r="Q61" s="111">
        <v>98.7</v>
      </c>
      <c r="R61" s="111">
        <v>46.8</v>
      </c>
      <c r="S61" s="335">
        <v>2080</v>
      </c>
      <c r="T61" s="336">
        <v>73.8</v>
      </c>
      <c r="U61" s="110">
        <v>815</v>
      </c>
      <c r="V61" s="338">
        <v>39.200000000000003</v>
      </c>
      <c r="W61" s="338">
        <v>35.9</v>
      </c>
      <c r="X61" s="337">
        <v>1.01</v>
      </c>
      <c r="Y61" s="285" t="s">
        <v>23</v>
      </c>
      <c r="Z61" s="338">
        <v>35.299999999999997</v>
      </c>
      <c r="AA61" s="337">
        <v>0.96</v>
      </c>
      <c r="AB61" s="285" t="s">
        <v>23</v>
      </c>
      <c r="AC61" s="339">
        <v>2.6</v>
      </c>
      <c r="AD61" s="336">
        <v>7.6</v>
      </c>
      <c r="AE61" s="111">
        <v>95.3</v>
      </c>
      <c r="AF61" s="111">
        <v>44</v>
      </c>
      <c r="AG61" s="335">
        <v>2690</v>
      </c>
      <c r="AH61" s="336">
        <v>95.5</v>
      </c>
      <c r="AI61" s="110">
        <v>330</v>
      </c>
      <c r="AJ61" s="338">
        <v>12.2</v>
      </c>
      <c r="AK61" s="338">
        <v>15.6</v>
      </c>
      <c r="AL61" s="337">
        <v>0.64</v>
      </c>
      <c r="AM61" s="292" t="s">
        <v>24</v>
      </c>
      <c r="AN61" s="338">
        <v>11.1</v>
      </c>
      <c r="AO61" s="337">
        <v>0.61</v>
      </c>
      <c r="AP61" s="292"/>
      <c r="AQ61" s="339">
        <v>2.4</v>
      </c>
      <c r="AR61" s="336">
        <v>6.9</v>
      </c>
      <c r="AS61" s="111">
        <v>100</v>
      </c>
      <c r="AT61" s="372">
        <v>49.9</v>
      </c>
    </row>
    <row r="62" spans="1:46" s="163" customFormat="1" x14ac:dyDescent="0.2">
      <c r="A62" s="296" t="s">
        <v>76</v>
      </c>
      <c r="B62" s="335">
        <v>2395</v>
      </c>
      <c r="C62" s="110">
        <v>2245</v>
      </c>
      <c r="D62" s="336">
        <v>93.8</v>
      </c>
      <c r="E62" s="335">
        <v>1910</v>
      </c>
      <c r="F62" s="336">
        <v>85</v>
      </c>
      <c r="G62" s="110">
        <v>1730</v>
      </c>
      <c r="H62" s="338">
        <v>90.7</v>
      </c>
      <c r="I62" s="338">
        <v>83.8</v>
      </c>
      <c r="J62" s="337">
        <v>0.7</v>
      </c>
      <c r="K62" s="285" t="s">
        <v>23</v>
      </c>
      <c r="L62" s="338">
        <v>85</v>
      </c>
      <c r="M62" s="337">
        <v>0.67</v>
      </c>
      <c r="N62" s="285" t="s">
        <v>23</v>
      </c>
      <c r="O62" s="339">
        <v>1.9</v>
      </c>
      <c r="P62" s="336">
        <v>4.5999999999999996</v>
      </c>
      <c r="Q62" s="111">
        <v>104.1</v>
      </c>
      <c r="R62" s="111">
        <v>45</v>
      </c>
      <c r="S62" s="335">
        <v>2040</v>
      </c>
      <c r="T62" s="336">
        <v>90.9</v>
      </c>
      <c r="U62" s="110">
        <v>385</v>
      </c>
      <c r="V62" s="338">
        <v>19</v>
      </c>
      <c r="W62" s="338">
        <v>25.8</v>
      </c>
      <c r="X62" s="337">
        <v>0.93</v>
      </c>
      <c r="Y62" s="285" t="s">
        <v>24</v>
      </c>
      <c r="Z62" s="338">
        <v>26.6</v>
      </c>
      <c r="AA62" s="337">
        <v>0.89</v>
      </c>
      <c r="AB62" s="285" t="s">
        <v>24</v>
      </c>
      <c r="AC62" s="339">
        <v>2.5</v>
      </c>
      <c r="AD62" s="336">
        <v>5.2</v>
      </c>
      <c r="AE62" s="111">
        <v>101.9</v>
      </c>
      <c r="AF62" s="111">
        <v>41.8</v>
      </c>
      <c r="AG62" s="335">
        <v>2085</v>
      </c>
      <c r="AH62" s="336">
        <v>92.9</v>
      </c>
      <c r="AI62" s="110">
        <v>215</v>
      </c>
      <c r="AJ62" s="338">
        <v>10.3</v>
      </c>
      <c r="AK62" s="338">
        <v>12</v>
      </c>
      <c r="AL62" s="337">
        <v>0.7</v>
      </c>
      <c r="AM62" s="292"/>
      <c r="AN62" s="338">
        <v>13.9</v>
      </c>
      <c r="AO62" s="337">
        <v>0.68</v>
      </c>
      <c r="AP62" s="292" t="s">
        <v>24</v>
      </c>
      <c r="AQ62" s="339">
        <v>1.9</v>
      </c>
      <c r="AR62" s="336">
        <v>4.5</v>
      </c>
      <c r="AS62" s="111">
        <v>104.7</v>
      </c>
      <c r="AT62" s="372">
        <v>46.2</v>
      </c>
    </row>
    <row r="63" spans="1:46" s="163" customFormat="1" x14ac:dyDescent="0.2">
      <c r="A63" s="296" t="s">
        <v>77</v>
      </c>
      <c r="B63" s="335">
        <v>5275</v>
      </c>
      <c r="C63" s="110">
        <v>3850</v>
      </c>
      <c r="D63" s="336">
        <v>73</v>
      </c>
      <c r="E63" s="335">
        <v>3045</v>
      </c>
      <c r="F63" s="336">
        <v>79</v>
      </c>
      <c r="G63" s="110">
        <v>2850</v>
      </c>
      <c r="H63" s="338">
        <v>93.7</v>
      </c>
      <c r="I63" s="338">
        <v>92</v>
      </c>
      <c r="J63" s="337">
        <v>0.51</v>
      </c>
      <c r="K63" s="285"/>
      <c r="L63" s="338">
        <v>92.7</v>
      </c>
      <c r="M63" s="337">
        <v>0.48</v>
      </c>
      <c r="N63" s="285"/>
      <c r="O63" s="339">
        <v>3</v>
      </c>
      <c r="P63" s="336">
        <v>10.8</v>
      </c>
      <c r="Q63" s="111">
        <v>99.8</v>
      </c>
      <c r="R63" s="111">
        <v>33.700000000000003</v>
      </c>
      <c r="S63" s="335">
        <v>2840</v>
      </c>
      <c r="T63" s="336">
        <v>73.7</v>
      </c>
      <c r="U63" s="110">
        <v>900</v>
      </c>
      <c r="V63" s="338">
        <v>31.7</v>
      </c>
      <c r="W63" s="338">
        <v>34.9</v>
      </c>
      <c r="X63" s="337">
        <v>0.84</v>
      </c>
      <c r="Y63" s="285" t="s">
        <v>24</v>
      </c>
      <c r="Z63" s="338">
        <v>35.200000000000003</v>
      </c>
      <c r="AA63" s="337">
        <v>0.78</v>
      </c>
      <c r="AB63" s="285" t="s">
        <v>24</v>
      </c>
      <c r="AC63" s="339">
        <v>3.4</v>
      </c>
      <c r="AD63" s="336">
        <v>11.3</v>
      </c>
      <c r="AE63" s="111">
        <v>95.7</v>
      </c>
      <c r="AF63" s="111">
        <v>31.2</v>
      </c>
      <c r="AG63" s="335">
        <v>3610</v>
      </c>
      <c r="AH63" s="336">
        <v>93.8</v>
      </c>
      <c r="AI63" s="110">
        <v>515</v>
      </c>
      <c r="AJ63" s="338">
        <v>14.3</v>
      </c>
      <c r="AK63" s="338">
        <v>15.6</v>
      </c>
      <c r="AL63" s="337">
        <v>0.56999999999999995</v>
      </c>
      <c r="AM63" s="292"/>
      <c r="AN63" s="338">
        <v>18</v>
      </c>
      <c r="AO63" s="337">
        <v>0.53</v>
      </c>
      <c r="AP63" s="292" t="s">
        <v>24</v>
      </c>
      <c r="AQ63" s="339">
        <v>3.1</v>
      </c>
      <c r="AR63" s="336">
        <v>11.3</v>
      </c>
      <c r="AS63" s="111">
        <v>101.3</v>
      </c>
      <c r="AT63" s="372">
        <v>35</v>
      </c>
    </row>
    <row r="64" spans="1:46" s="163" customFormat="1" x14ac:dyDescent="0.2">
      <c r="A64" s="296" t="s">
        <v>78</v>
      </c>
      <c r="B64" s="335">
        <v>6620</v>
      </c>
      <c r="C64" s="110">
        <v>5975</v>
      </c>
      <c r="D64" s="336">
        <v>90.2</v>
      </c>
      <c r="E64" s="335">
        <v>5080</v>
      </c>
      <c r="F64" s="336">
        <v>85.1</v>
      </c>
      <c r="G64" s="110">
        <v>3900</v>
      </c>
      <c r="H64" s="338">
        <v>76.7</v>
      </c>
      <c r="I64" s="338">
        <v>82.7</v>
      </c>
      <c r="J64" s="337">
        <v>0.52</v>
      </c>
      <c r="K64" s="285" t="s">
        <v>24</v>
      </c>
      <c r="L64" s="338">
        <v>82.7</v>
      </c>
      <c r="M64" s="337">
        <v>0.49</v>
      </c>
      <c r="N64" s="285" t="s">
        <v>24</v>
      </c>
      <c r="O64" s="339">
        <v>4.0999999999999996</v>
      </c>
      <c r="P64" s="336">
        <v>7.5</v>
      </c>
      <c r="Q64" s="111">
        <v>94.6</v>
      </c>
      <c r="R64" s="111">
        <v>40.799999999999997</v>
      </c>
      <c r="S64" s="335">
        <v>4910</v>
      </c>
      <c r="T64" s="336">
        <v>82.2</v>
      </c>
      <c r="U64" s="110">
        <v>980</v>
      </c>
      <c r="V64" s="338">
        <v>19.899999999999999</v>
      </c>
      <c r="W64" s="338">
        <v>23.8</v>
      </c>
      <c r="X64" s="337">
        <v>0.6</v>
      </c>
      <c r="Y64" s="285" t="s">
        <v>24</v>
      </c>
      <c r="Z64" s="338">
        <v>23.8</v>
      </c>
      <c r="AA64" s="337">
        <v>0.56999999999999995</v>
      </c>
      <c r="AB64" s="285" t="s">
        <v>24</v>
      </c>
      <c r="AC64" s="339">
        <v>4.4000000000000004</v>
      </c>
      <c r="AD64" s="336">
        <v>7.9</v>
      </c>
      <c r="AE64" s="111">
        <v>92.7</v>
      </c>
      <c r="AF64" s="111">
        <v>39.4</v>
      </c>
      <c r="AG64" s="335">
        <v>5560</v>
      </c>
      <c r="AH64" s="336">
        <v>93.1</v>
      </c>
      <c r="AI64" s="110">
        <v>555</v>
      </c>
      <c r="AJ64" s="338">
        <v>10</v>
      </c>
      <c r="AK64" s="338">
        <v>11.5</v>
      </c>
      <c r="AL64" s="337">
        <v>0.42</v>
      </c>
      <c r="AM64" s="292"/>
      <c r="AN64" s="338">
        <v>12.3</v>
      </c>
      <c r="AO64" s="337">
        <v>0.41</v>
      </c>
      <c r="AP64" s="292"/>
      <c r="AQ64" s="339">
        <v>4.2</v>
      </c>
      <c r="AR64" s="336">
        <v>7.7</v>
      </c>
      <c r="AS64" s="111">
        <v>95.2</v>
      </c>
      <c r="AT64" s="372">
        <v>42.4</v>
      </c>
    </row>
    <row r="65" spans="1:46" s="163" customFormat="1" x14ac:dyDescent="0.2">
      <c r="A65" s="296" t="s">
        <v>79</v>
      </c>
      <c r="B65" s="335">
        <v>2260</v>
      </c>
      <c r="C65" s="110">
        <v>2050</v>
      </c>
      <c r="D65" s="336">
        <v>90.6</v>
      </c>
      <c r="E65" s="335">
        <v>1940</v>
      </c>
      <c r="F65" s="336">
        <v>94.7</v>
      </c>
      <c r="G65" s="110">
        <v>1700</v>
      </c>
      <c r="H65" s="338">
        <v>87.6</v>
      </c>
      <c r="I65" s="338">
        <v>83.4</v>
      </c>
      <c r="J65" s="337">
        <v>0.73</v>
      </c>
      <c r="K65" s="285" t="s">
        <v>23</v>
      </c>
      <c r="L65" s="338">
        <v>83.6</v>
      </c>
      <c r="M65" s="337">
        <v>0.7</v>
      </c>
      <c r="N65" s="285" t="s">
        <v>23</v>
      </c>
      <c r="O65" s="339">
        <v>2.1</v>
      </c>
      <c r="P65" s="336">
        <v>4.5999999999999996</v>
      </c>
      <c r="Q65" s="111">
        <v>100.2</v>
      </c>
      <c r="R65" s="111">
        <v>47.8</v>
      </c>
      <c r="S65" s="335">
        <v>1720</v>
      </c>
      <c r="T65" s="336">
        <v>84</v>
      </c>
      <c r="U65" s="110">
        <v>455</v>
      </c>
      <c r="V65" s="338">
        <v>26.4</v>
      </c>
      <c r="W65" s="338">
        <v>25.1</v>
      </c>
      <c r="X65" s="337">
        <v>1.06</v>
      </c>
      <c r="Y65" s="285"/>
      <c r="Z65" s="338">
        <v>25.2</v>
      </c>
      <c r="AA65" s="337">
        <v>1.01</v>
      </c>
      <c r="AB65" s="285"/>
      <c r="AC65" s="339">
        <v>2.1</v>
      </c>
      <c r="AD65" s="336">
        <v>4.7</v>
      </c>
      <c r="AE65" s="111">
        <v>99</v>
      </c>
      <c r="AF65" s="111">
        <v>46.5</v>
      </c>
      <c r="AG65" s="335">
        <v>1940</v>
      </c>
      <c r="AH65" s="336">
        <v>94.6</v>
      </c>
      <c r="AI65" s="110">
        <v>210</v>
      </c>
      <c r="AJ65" s="338">
        <v>10.9</v>
      </c>
      <c r="AK65" s="338">
        <v>11.9</v>
      </c>
      <c r="AL65" s="337">
        <v>0.74</v>
      </c>
      <c r="AM65" s="292"/>
      <c r="AN65" s="338">
        <v>11.3</v>
      </c>
      <c r="AO65" s="337">
        <v>0.71</v>
      </c>
      <c r="AP65" s="292"/>
      <c r="AQ65" s="339">
        <v>2.2000000000000002</v>
      </c>
      <c r="AR65" s="336">
        <v>4.5999999999999996</v>
      </c>
      <c r="AS65" s="111">
        <v>99.9</v>
      </c>
      <c r="AT65" s="372">
        <v>47.9</v>
      </c>
    </row>
    <row r="66" spans="1:46" s="163" customFormat="1" x14ac:dyDescent="0.2">
      <c r="A66" s="296" t="s">
        <v>80</v>
      </c>
      <c r="B66" s="335">
        <v>2755</v>
      </c>
      <c r="C66" s="110">
        <v>2005</v>
      </c>
      <c r="D66" s="336">
        <v>72.8</v>
      </c>
      <c r="E66" s="335">
        <v>1490</v>
      </c>
      <c r="F66" s="336">
        <v>74.2</v>
      </c>
      <c r="G66" s="110">
        <v>1450</v>
      </c>
      <c r="H66" s="338">
        <v>97.4</v>
      </c>
      <c r="I66" s="338">
        <v>91.3</v>
      </c>
      <c r="J66" s="337">
        <v>0.67</v>
      </c>
      <c r="K66" s="285" t="s">
        <v>23</v>
      </c>
      <c r="L66" s="338">
        <v>91.8</v>
      </c>
      <c r="M66" s="337">
        <v>0.65</v>
      </c>
      <c r="N66" s="285" t="s">
        <v>23</v>
      </c>
      <c r="O66" s="339">
        <v>1.6</v>
      </c>
      <c r="P66" s="336">
        <v>5.3</v>
      </c>
      <c r="Q66" s="111">
        <v>104.2</v>
      </c>
      <c r="R66" s="111">
        <v>41.5</v>
      </c>
      <c r="S66" s="335">
        <v>1545</v>
      </c>
      <c r="T66" s="336">
        <v>76.900000000000006</v>
      </c>
      <c r="U66" s="110">
        <v>540</v>
      </c>
      <c r="V66" s="338">
        <v>34.9</v>
      </c>
      <c r="W66" s="338">
        <v>33.1</v>
      </c>
      <c r="X66" s="337">
        <v>1.1599999999999999</v>
      </c>
      <c r="Y66" s="285"/>
      <c r="Z66" s="338">
        <v>33.700000000000003</v>
      </c>
      <c r="AA66" s="337">
        <v>1.0900000000000001</v>
      </c>
      <c r="AB66" s="285"/>
      <c r="AC66" s="339">
        <v>2</v>
      </c>
      <c r="AD66" s="336">
        <v>6.6</v>
      </c>
      <c r="AE66" s="111">
        <v>100.6</v>
      </c>
      <c r="AF66" s="111">
        <v>39.200000000000003</v>
      </c>
      <c r="AG66" s="335">
        <v>1850</v>
      </c>
      <c r="AH66" s="336">
        <v>92.2</v>
      </c>
      <c r="AI66" s="110">
        <v>340</v>
      </c>
      <c r="AJ66" s="338">
        <v>18.399999999999999</v>
      </c>
      <c r="AK66" s="338">
        <v>15</v>
      </c>
      <c r="AL66" s="337">
        <v>0.84</v>
      </c>
      <c r="AM66" s="292" t="s">
        <v>23</v>
      </c>
      <c r="AN66" s="338">
        <v>15.1</v>
      </c>
      <c r="AO66" s="337">
        <v>0.79</v>
      </c>
      <c r="AP66" s="292" t="s">
        <v>23</v>
      </c>
      <c r="AQ66" s="339">
        <v>1.9</v>
      </c>
      <c r="AR66" s="336">
        <v>5.8</v>
      </c>
      <c r="AS66" s="111">
        <v>104.4</v>
      </c>
      <c r="AT66" s="372">
        <v>43.4</v>
      </c>
    </row>
    <row r="67" spans="1:46" s="163" customFormat="1" x14ac:dyDescent="0.2">
      <c r="A67" s="373" t="s">
        <v>81</v>
      </c>
      <c r="B67" s="335">
        <v>1505</v>
      </c>
      <c r="C67" s="110">
        <v>1085</v>
      </c>
      <c r="D67" s="336">
        <v>72.099999999999994</v>
      </c>
      <c r="E67" s="335">
        <v>820</v>
      </c>
      <c r="F67" s="336">
        <v>75.599999999999994</v>
      </c>
      <c r="G67" s="110">
        <v>790</v>
      </c>
      <c r="H67" s="338">
        <v>96.5</v>
      </c>
      <c r="I67" s="338">
        <v>93.3</v>
      </c>
      <c r="J67" s="337">
        <v>0.93</v>
      </c>
      <c r="K67" s="285" t="s">
        <v>23</v>
      </c>
      <c r="L67" s="338">
        <v>95.3</v>
      </c>
      <c r="M67" s="337">
        <v>0.88</v>
      </c>
      <c r="N67" s="285"/>
      <c r="O67" s="339">
        <v>1.9</v>
      </c>
      <c r="P67" s="336">
        <v>9.1999999999999993</v>
      </c>
      <c r="Q67" s="111">
        <v>91.1</v>
      </c>
      <c r="R67" s="111">
        <v>29.5</v>
      </c>
      <c r="S67" s="335">
        <v>730</v>
      </c>
      <c r="T67" s="336">
        <v>67.3</v>
      </c>
      <c r="U67" s="110">
        <v>305</v>
      </c>
      <c r="V67" s="338">
        <v>42.1</v>
      </c>
      <c r="W67" s="338">
        <v>36.200000000000003</v>
      </c>
      <c r="X67" s="337">
        <v>1.71</v>
      </c>
      <c r="Y67" s="285" t="s">
        <v>23</v>
      </c>
      <c r="Z67" s="338">
        <v>37.200000000000003</v>
      </c>
      <c r="AA67" s="337">
        <v>1.58</v>
      </c>
      <c r="AB67" s="285" t="s">
        <v>23</v>
      </c>
      <c r="AC67" s="339">
        <v>2.2999999999999998</v>
      </c>
      <c r="AD67" s="336">
        <v>10.4</v>
      </c>
      <c r="AE67" s="111">
        <v>87.1</v>
      </c>
      <c r="AF67" s="111">
        <v>26.4</v>
      </c>
      <c r="AG67" s="335">
        <v>955</v>
      </c>
      <c r="AH67" s="336">
        <v>88</v>
      </c>
      <c r="AI67" s="110">
        <v>280</v>
      </c>
      <c r="AJ67" s="338">
        <v>29.4</v>
      </c>
      <c r="AK67" s="338">
        <v>16.899999999999999</v>
      </c>
      <c r="AL67" s="337">
        <v>1.29</v>
      </c>
      <c r="AM67" s="292" t="s">
        <v>23</v>
      </c>
      <c r="AN67" s="338">
        <v>21.3</v>
      </c>
      <c r="AO67" s="337">
        <v>1.19</v>
      </c>
      <c r="AP67" s="292" t="s">
        <v>23</v>
      </c>
      <c r="AQ67" s="339">
        <v>1.8</v>
      </c>
      <c r="AR67" s="336">
        <v>8.8000000000000007</v>
      </c>
      <c r="AS67" s="111">
        <v>93.6</v>
      </c>
      <c r="AT67" s="372">
        <v>31.5</v>
      </c>
    </row>
    <row r="68" spans="1:46" s="163" customFormat="1" x14ac:dyDescent="0.2">
      <c r="A68" s="296" t="s">
        <v>82</v>
      </c>
      <c r="B68" s="335">
        <v>4925</v>
      </c>
      <c r="C68" s="110">
        <v>3610</v>
      </c>
      <c r="D68" s="336">
        <v>73.3</v>
      </c>
      <c r="E68" s="335">
        <v>2115</v>
      </c>
      <c r="F68" s="336">
        <v>58.5</v>
      </c>
      <c r="G68" s="110">
        <v>2020</v>
      </c>
      <c r="H68" s="338">
        <v>95.6</v>
      </c>
      <c r="I68" s="338">
        <v>91.9</v>
      </c>
      <c r="J68" s="337">
        <v>0.59</v>
      </c>
      <c r="K68" s="285" t="s">
        <v>23</v>
      </c>
      <c r="L68" s="338">
        <v>91.9</v>
      </c>
      <c r="M68" s="337">
        <v>0.45</v>
      </c>
      <c r="N68" s="285" t="s">
        <v>23</v>
      </c>
      <c r="O68" s="339">
        <v>1.9</v>
      </c>
      <c r="P68" s="336">
        <v>48.6</v>
      </c>
      <c r="Q68" s="111">
        <v>97.9</v>
      </c>
      <c r="R68" s="111">
        <v>11.6</v>
      </c>
      <c r="S68" s="335">
        <v>0</v>
      </c>
      <c r="T68" s="336">
        <v>0</v>
      </c>
      <c r="U68" s="110">
        <v>0</v>
      </c>
      <c r="V68" s="374" t="s">
        <v>20</v>
      </c>
      <c r="W68" s="374" t="s">
        <v>20</v>
      </c>
      <c r="X68" s="375" t="s">
        <v>20</v>
      </c>
      <c r="Y68" s="376"/>
      <c r="Z68" s="374" t="s">
        <v>20</v>
      </c>
      <c r="AA68" s="375" t="s">
        <v>20</v>
      </c>
      <c r="AB68" s="376"/>
      <c r="AC68" s="377" t="s">
        <v>20</v>
      </c>
      <c r="AD68" s="378" t="s">
        <v>20</v>
      </c>
      <c r="AE68" s="379" t="s">
        <v>20</v>
      </c>
      <c r="AF68" s="379" t="s">
        <v>20</v>
      </c>
      <c r="AG68" s="335">
        <v>635</v>
      </c>
      <c r="AH68" s="336">
        <v>17.600000000000001</v>
      </c>
      <c r="AI68" s="110">
        <v>155</v>
      </c>
      <c r="AJ68" s="338">
        <v>24.5</v>
      </c>
      <c r="AK68" s="338">
        <v>17.2</v>
      </c>
      <c r="AL68" s="337">
        <v>1.48</v>
      </c>
      <c r="AM68" s="292" t="s">
        <v>23</v>
      </c>
      <c r="AN68" s="338">
        <v>19.8</v>
      </c>
      <c r="AO68" s="337">
        <v>1.31</v>
      </c>
      <c r="AP68" s="292" t="s">
        <v>23</v>
      </c>
      <c r="AQ68" s="339">
        <v>6.3</v>
      </c>
      <c r="AR68" s="336">
        <v>15.2</v>
      </c>
      <c r="AS68" s="111">
        <v>79</v>
      </c>
      <c r="AT68" s="372">
        <v>25.7</v>
      </c>
    </row>
    <row r="69" spans="1:46" s="163" customFormat="1" x14ac:dyDescent="0.2">
      <c r="A69" s="296" t="s">
        <v>83</v>
      </c>
      <c r="B69" s="335">
        <v>4015</v>
      </c>
      <c r="C69" s="110">
        <v>3470</v>
      </c>
      <c r="D69" s="336">
        <v>86.4</v>
      </c>
      <c r="E69" s="335">
        <v>3115</v>
      </c>
      <c r="F69" s="336">
        <v>89.8</v>
      </c>
      <c r="G69" s="110">
        <v>2685</v>
      </c>
      <c r="H69" s="338">
        <v>86.2</v>
      </c>
      <c r="I69" s="338">
        <v>84.1</v>
      </c>
      <c r="J69" s="337">
        <v>0.57999999999999996</v>
      </c>
      <c r="K69" s="285"/>
      <c r="L69" s="338">
        <v>84.8</v>
      </c>
      <c r="M69" s="337">
        <v>0.55000000000000004</v>
      </c>
      <c r="N69" s="285"/>
      <c r="O69" s="339">
        <v>3.5</v>
      </c>
      <c r="P69" s="336">
        <v>9</v>
      </c>
      <c r="Q69" s="111">
        <v>89.3</v>
      </c>
      <c r="R69" s="111">
        <v>38.4</v>
      </c>
      <c r="S69" s="335">
        <v>2905</v>
      </c>
      <c r="T69" s="336">
        <v>83.7</v>
      </c>
      <c r="U69" s="110">
        <v>735</v>
      </c>
      <c r="V69" s="338">
        <v>25.2</v>
      </c>
      <c r="W69" s="338">
        <v>25.8</v>
      </c>
      <c r="X69" s="337">
        <v>0.8</v>
      </c>
      <c r="Y69" s="285"/>
      <c r="Z69" s="338">
        <v>26.5</v>
      </c>
      <c r="AA69" s="337">
        <v>0.76</v>
      </c>
      <c r="AB69" s="285"/>
      <c r="AC69" s="339">
        <v>3.6</v>
      </c>
      <c r="AD69" s="336">
        <v>9</v>
      </c>
      <c r="AE69" s="111">
        <v>87.6</v>
      </c>
      <c r="AF69" s="111">
        <v>37</v>
      </c>
      <c r="AG69" s="335">
        <v>3090</v>
      </c>
      <c r="AH69" s="336">
        <v>89.1</v>
      </c>
      <c r="AI69" s="110">
        <v>460</v>
      </c>
      <c r="AJ69" s="338">
        <v>14.8</v>
      </c>
      <c r="AK69" s="338">
        <v>12</v>
      </c>
      <c r="AL69" s="337">
        <v>0.61</v>
      </c>
      <c r="AM69" s="292"/>
      <c r="AN69" s="338">
        <v>14.1</v>
      </c>
      <c r="AO69" s="337">
        <v>0.57999999999999996</v>
      </c>
      <c r="AP69" s="292"/>
      <c r="AQ69" s="339">
        <v>3.6</v>
      </c>
      <c r="AR69" s="336">
        <v>8.6</v>
      </c>
      <c r="AS69" s="111">
        <v>88.5</v>
      </c>
      <c r="AT69" s="372">
        <v>38</v>
      </c>
    </row>
    <row r="70" spans="1:46" s="163" customFormat="1" x14ac:dyDescent="0.2">
      <c r="A70" s="373" t="s">
        <v>84</v>
      </c>
      <c r="B70" s="335">
        <v>35</v>
      </c>
      <c r="C70" s="110">
        <v>30</v>
      </c>
      <c r="D70" s="336">
        <v>91.4</v>
      </c>
      <c r="E70" s="335">
        <v>30</v>
      </c>
      <c r="F70" s="336">
        <v>96.9</v>
      </c>
      <c r="G70" s="110">
        <v>25</v>
      </c>
      <c r="H70" s="338">
        <v>80.599999999999994</v>
      </c>
      <c r="I70" s="338">
        <v>74.7</v>
      </c>
      <c r="J70" s="337">
        <v>6.5</v>
      </c>
      <c r="K70" s="285"/>
      <c r="L70" s="338">
        <v>75.5</v>
      </c>
      <c r="M70" s="337">
        <v>6.21</v>
      </c>
      <c r="N70" s="285"/>
      <c r="O70" s="339">
        <v>1.7</v>
      </c>
      <c r="P70" s="336">
        <v>2.5</v>
      </c>
      <c r="Q70" s="111">
        <v>107</v>
      </c>
      <c r="R70" s="111">
        <v>46.4</v>
      </c>
      <c r="S70" s="335">
        <v>0</v>
      </c>
      <c r="T70" s="336">
        <v>0</v>
      </c>
      <c r="U70" s="110">
        <v>0</v>
      </c>
      <c r="V70" s="374" t="s">
        <v>20</v>
      </c>
      <c r="W70" s="374" t="s">
        <v>20</v>
      </c>
      <c r="X70" s="375" t="s">
        <v>20</v>
      </c>
      <c r="Y70" s="376"/>
      <c r="Z70" s="374" t="s">
        <v>20</v>
      </c>
      <c r="AA70" s="375" t="s">
        <v>20</v>
      </c>
      <c r="AB70" s="376"/>
      <c r="AC70" s="377" t="s">
        <v>20</v>
      </c>
      <c r="AD70" s="378" t="s">
        <v>20</v>
      </c>
      <c r="AE70" s="379" t="s">
        <v>20</v>
      </c>
      <c r="AF70" s="379" t="s">
        <v>20</v>
      </c>
      <c r="AG70" s="335">
        <v>30</v>
      </c>
      <c r="AH70" s="336">
        <v>87.5</v>
      </c>
      <c r="AI70" s="110">
        <v>5</v>
      </c>
      <c r="AJ70" s="338">
        <v>17.899999999999999</v>
      </c>
      <c r="AK70" s="338">
        <v>10.199999999999999</v>
      </c>
      <c r="AL70" s="337">
        <v>6.87</v>
      </c>
      <c r="AM70" s="292"/>
      <c r="AN70" s="338">
        <v>9</v>
      </c>
      <c r="AO70" s="337">
        <v>6.7</v>
      </c>
      <c r="AP70" s="292"/>
      <c r="AQ70" s="339">
        <v>0.9</v>
      </c>
      <c r="AR70" s="336">
        <v>1.5</v>
      </c>
      <c r="AS70" s="111">
        <v>113</v>
      </c>
      <c r="AT70" s="372">
        <v>62.6</v>
      </c>
    </row>
    <row r="71" spans="1:46" s="163" customFormat="1" x14ac:dyDescent="0.2">
      <c r="A71" s="296" t="s">
        <v>85</v>
      </c>
      <c r="B71" s="335">
        <v>2360</v>
      </c>
      <c r="C71" s="110">
        <v>1525</v>
      </c>
      <c r="D71" s="336">
        <v>64.5</v>
      </c>
      <c r="E71" s="335">
        <v>1440</v>
      </c>
      <c r="F71" s="336">
        <v>94.4</v>
      </c>
      <c r="G71" s="110">
        <v>1375</v>
      </c>
      <c r="H71" s="338">
        <v>95.6</v>
      </c>
      <c r="I71" s="338">
        <v>96.2</v>
      </c>
      <c r="J71" s="337">
        <v>0.67</v>
      </c>
      <c r="K71" s="285"/>
      <c r="L71" s="338">
        <v>95.5</v>
      </c>
      <c r="M71" s="337">
        <v>0.63</v>
      </c>
      <c r="N71" s="285"/>
      <c r="O71" s="339">
        <v>11.9</v>
      </c>
      <c r="P71" s="336">
        <v>20.9</v>
      </c>
      <c r="Q71" s="111">
        <v>87.3</v>
      </c>
      <c r="R71" s="111">
        <v>43.7</v>
      </c>
      <c r="S71" s="335">
        <v>1160</v>
      </c>
      <c r="T71" s="336">
        <v>76</v>
      </c>
      <c r="U71" s="110">
        <v>330</v>
      </c>
      <c r="V71" s="338">
        <v>28.5</v>
      </c>
      <c r="W71" s="338">
        <v>31.2</v>
      </c>
      <c r="X71" s="337">
        <v>1.24</v>
      </c>
      <c r="Y71" s="285"/>
      <c r="Z71" s="338">
        <v>30.1</v>
      </c>
      <c r="AA71" s="337">
        <v>1.1499999999999999</v>
      </c>
      <c r="AB71" s="285"/>
      <c r="AC71" s="339">
        <v>11.7</v>
      </c>
      <c r="AD71" s="336">
        <v>19.5</v>
      </c>
      <c r="AE71" s="111">
        <v>83.8</v>
      </c>
      <c r="AF71" s="111">
        <v>42</v>
      </c>
      <c r="AG71" s="335">
        <v>1445</v>
      </c>
      <c r="AH71" s="336">
        <v>94.9</v>
      </c>
      <c r="AI71" s="110">
        <v>140</v>
      </c>
      <c r="AJ71" s="338">
        <v>9.6</v>
      </c>
      <c r="AK71" s="338">
        <v>13.5</v>
      </c>
      <c r="AL71" s="337">
        <v>0.81</v>
      </c>
      <c r="AM71" s="292" t="s">
        <v>24</v>
      </c>
      <c r="AN71" s="338">
        <v>10.7</v>
      </c>
      <c r="AO71" s="337">
        <v>0.75</v>
      </c>
      <c r="AP71" s="292"/>
      <c r="AQ71" s="339">
        <v>10.3</v>
      </c>
      <c r="AR71" s="336">
        <v>18.2</v>
      </c>
      <c r="AS71" s="111">
        <v>91</v>
      </c>
      <c r="AT71" s="372">
        <v>47.7</v>
      </c>
    </row>
    <row r="72" spans="1:46" s="163" customFormat="1" x14ac:dyDescent="0.2">
      <c r="A72" s="373" t="s">
        <v>86</v>
      </c>
      <c r="B72" s="335">
        <v>5315</v>
      </c>
      <c r="C72" s="110">
        <v>2535</v>
      </c>
      <c r="D72" s="336">
        <v>47.7</v>
      </c>
      <c r="E72" s="335">
        <v>2195</v>
      </c>
      <c r="F72" s="336">
        <v>86.6</v>
      </c>
      <c r="G72" s="110">
        <v>2130</v>
      </c>
      <c r="H72" s="338">
        <v>97</v>
      </c>
      <c r="I72" s="338">
        <v>92.9</v>
      </c>
      <c r="J72" s="337">
        <v>0.55000000000000004</v>
      </c>
      <c r="K72" s="285" t="s">
        <v>23</v>
      </c>
      <c r="L72" s="338">
        <v>91.9</v>
      </c>
      <c r="M72" s="337">
        <v>0.53</v>
      </c>
      <c r="N72" s="285" t="s">
        <v>23</v>
      </c>
      <c r="O72" s="339">
        <v>4.0999999999999996</v>
      </c>
      <c r="P72" s="336">
        <v>14.2</v>
      </c>
      <c r="Q72" s="111">
        <v>102</v>
      </c>
      <c r="R72" s="111">
        <v>47.9</v>
      </c>
      <c r="S72" s="335">
        <v>1175</v>
      </c>
      <c r="T72" s="336">
        <v>46.3</v>
      </c>
      <c r="U72" s="110">
        <v>515</v>
      </c>
      <c r="V72" s="338">
        <v>43.9</v>
      </c>
      <c r="W72" s="338">
        <v>37.6</v>
      </c>
      <c r="X72" s="337">
        <v>1.37</v>
      </c>
      <c r="Y72" s="285" t="s">
        <v>23</v>
      </c>
      <c r="Z72" s="338">
        <v>38.299999999999997</v>
      </c>
      <c r="AA72" s="337">
        <v>1.29</v>
      </c>
      <c r="AB72" s="285" t="s">
        <v>23</v>
      </c>
      <c r="AC72" s="339">
        <v>2.2999999999999998</v>
      </c>
      <c r="AD72" s="336">
        <v>7.8</v>
      </c>
      <c r="AE72" s="111">
        <v>96.7</v>
      </c>
      <c r="AF72" s="111">
        <v>43.8</v>
      </c>
      <c r="AG72" s="335">
        <v>2360</v>
      </c>
      <c r="AH72" s="336">
        <v>93.1</v>
      </c>
      <c r="AI72" s="110">
        <v>310</v>
      </c>
      <c r="AJ72" s="338">
        <v>13.2</v>
      </c>
      <c r="AK72" s="338">
        <v>16.399999999999999</v>
      </c>
      <c r="AL72" s="337">
        <v>0.69</v>
      </c>
      <c r="AM72" s="292" t="s">
        <v>24</v>
      </c>
      <c r="AN72" s="338">
        <v>12</v>
      </c>
      <c r="AO72" s="337">
        <v>0.64</v>
      </c>
      <c r="AP72" s="292"/>
      <c r="AQ72" s="339">
        <v>3.5</v>
      </c>
      <c r="AR72" s="336">
        <v>11.8</v>
      </c>
      <c r="AS72" s="111">
        <v>104.9</v>
      </c>
      <c r="AT72" s="372">
        <v>54.7</v>
      </c>
    </row>
    <row r="73" spans="1:46" s="163" customFormat="1" x14ac:dyDescent="0.2">
      <c r="A73" s="296" t="s">
        <v>87</v>
      </c>
      <c r="B73" s="335">
        <v>3105</v>
      </c>
      <c r="C73" s="110">
        <v>1095</v>
      </c>
      <c r="D73" s="336">
        <v>35.200000000000003</v>
      </c>
      <c r="E73" s="335">
        <v>535</v>
      </c>
      <c r="F73" s="336">
        <v>48.8</v>
      </c>
      <c r="G73" s="110">
        <v>510</v>
      </c>
      <c r="H73" s="338">
        <v>95.5</v>
      </c>
      <c r="I73" s="338">
        <v>93.4</v>
      </c>
      <c r="J73" s="337">
        <v>1.17</v>
      </c>
      <c r="K73" s="285"/>
      <c r="L73" s="338">
        <v>92</v>
      </c>
      <c r="M73" s="337">
        <v>1.1399999999999999</v>
      </c>
      <c r="N73" s="285" t="s">
        <v>23</v>
      </c>
      <c r="O73" s="339">
        <v>0.9</v>
      </c>
      <c r="P73" s="336">
        <v>3.9</v>
      </c>
      <c r="Q73" s="111">
        <v>94.6</v>
      </c>
      <c r="R73" s="111">
        <v>42.4</v>
      </c>
      <c r="S73" s="335">
        <v>450</v>
      </c>
      <c r="T73" s="336">
        <v>41</v>
      </c>
      <c r="U73" s="110">
        <v>195</v>
      </c>
      <c r="V73" s="338">
        <v>44</v>
      </c>
      <c r="W73" s="338">
        <v>38.4</v>
      </c>
      <c r="X73" s="337">
        <v>2.19</v>
      </c>
      <c r="Y73" s="285"/>
      <c r="Z73" s="338">
        <v>37.6</v>
      </c>
      <c r="AA73" s="337">
        <v>2.0699999999999998</v>
      </c>
      <c r="AB73" s="285" t="s">
        <v>23</v>
      </c>
      <c r="AC73" s="339">
        <v>1</v>
      </c>
      <c r="AD73" s="336">
        <v>4.8</v>
      </c>
      <c r="AE73" s="111">
        <v>90</v>
      </c>
      <c r="AF73" s="111">
        <v>38.700000000000003</v>
      </c>
      <c r="AG73" s="335">
        <v>1000</v>
      </c>
      <c r="AH73" s="336">
        <v>91.6</v>
      </c>
      <c r="AI73" s="110">
        <v>165</v>
      </c>
      <c r="AJ73" s="338">
        <v>16.600000000000001</v>
      </c>
      <c r="AK73" s="338">
        <v>17.3</v>
      </c>
      <c r="AL73" s="337">
        <v>1.1100000000000001</v>
      </c>
      <c r="AM73" s="292"/>
      <c r="AN73" s="338">
        <v>12</v>
      </c>
      <c r="AO73" s="337">
        <v>1.05</v>
      </c>
      <c r="AP73" s="292" t="s">
        <v>23</v>
      </c>
      <c r="AQ73" s="339">
        <v>1.3</v>
      </c>
      <c r="AR73" s="336">
        <v>5.2</v>
      </c>
      <c r="AS73" s="111">
        <v>95.9</v>
      </c>
      <c r="AT73" s="372">
        <v>45.8</v>
      </c>
    </row>
    <row r="74" spans="1:46" s="163" customFormat="1" x14ac:dyDescent="0.2">
      <c r="A74" s="296" t="s">
        <v>88</v>
      </c>
      <c r="B74" s="335">
        <v>705</v>
      </c>
      <c r="C74" s="110">
        <v>685</v>
      </c>
      <c r="D74" s="336">
        <v>97</v>
      </c>
      <c r="E74" s="335">
        <v>685</v>
      </c>
      <c r="F74" s="336">
        <v>100</v>
      </c>
      <c r="G74" s="110">
        <v>455</v>
      </c>
      <c r="H74" s="338">
        <v>66.099999999999994</v>
      </c>
      <c r="I74" s="338">
        <v>79.400000000000006</v>
      </c>
      <c r="J74" s="337">
        <v>1.56</v>
      </c>
      <c r="K74" s="285" t="s">
        <v>24</v>
      </c>
      <c r="L74" s="338">
        <v>74.7</v>
      </c>
      <c r="M74" s="337">
        <v>1.49</v>
      </c>
      <c r="N74" s="285" t="s">
        <v>24</v>
      </c>
      <c r="O74" s="339">
        <v>2.5</v>
      </c>
      <c r="P74" s="336">
        <v>4.7</v>
      </c>
      <c r="Q74" s="111">
        <v>93.5</v>
      </c>
      <c r="R74" s="111">
        <v>43.3</v>
      </c>
      <c r="S74" s="335">
        <v>560</v>
      </c>
      <c r="T74" s="336">
        <v>81.8</v>
      </c>
      <c r="U74" s="110">
        <v>100</v>
      </c>
      <c r="V74" s="338">
        <v>18</v>
      </c>
      <c r="W74" s="338">
        <v>19.8</v>
      </c>
      <c r="X74" s="337">
        <v>1.76</v>
      </c>
      <c r="Y74" s="285"/>
      <c r="Z74" s="338">
        <v>18.899999999999999</v>
      </c>
      <c r="AA74" s="337">
        <v>1.7</v>
      </c>
      <c r="AB74" s="285"/>
      <c r="AC74" s="339">
        <v>2.2999999999999998</v>
      </c>
      <c r="AD74" s="336">
        <v>4.9000000000000004</v>
      </c>
      <c r="AE74" s="111">
        <v>89.3</v>
      </c>
      <c r="AF74" s="111">
        <v>41.2</v>
      </c>
      <c r="AG74" s="335">
        <v>630</v>
      </c>
      <c r="AH74" s="336">
        <v>92.1</v>
      </c>
      <c r="AI74" s="110">
        <v>40</v>
      </c>
      <c r="AJ74" s="338">
        <v>6.3</v>
      </c>
      <c r="AK74" s="338">
        <v>10</v>
      </c>
      <c r="AL74" s="337">
        <v>1.18</v>
      </c>
      <c r="AM74" s="292" t="s">
        <v>24</v>
      </c>
      <c r="AN74" s="338">
        <v>8</v>
      </c>
      <c r="AO74" s="337">
        <v>1.1499999999999999</v>
      </c>
      <c r="AP74" s="292"/>
      <c r="AQ74" s="339">
        <v>2.2000000000000002</v>
      </c>
      <c r="AR74" s="336">
        <v>4.3</v>
      </c>
      <c r="AS74" s="111">
        <v>94.5</v>
      </c>
      <c r="AT74" s="372">
        <v>45.6</v>
      </c>
    </row>
    <row r="75" spans="1:46" s="163" customFormat="1" x14ac:dyDescent="0.2">
      <c r="A75" s="296" t="s">
        <v>89</v>
      </c>
      <c r="B75" s="335">
        <v>2990</v>
      </c>
      <c r="C75" s="110">
        <v>2825</v>
      </c>
      <c r="D75" s="336">
        <v>94.5</v>
      </c>
      <c r="E75" s="335">
        <v>2600</v>
      </c>
      <c r="F75" s="336">
        <v>92</v>
      </c>
      <c r="G75" s="110">
        <v>2195</v>
      </c>
      <c r="H75" s="338">
        <v>84.5</v>
      </c>
      <c r="I75" s="338">
        <v>86.1</v>
      </c>
      <c r="J75" s="337">
        <v>0.66</v>
      </c>
      <c r="K75" s="285"/>
      <c r="L75" s="338">
        <v>85.4</v>
      </c>
      <c r="M75" s="337">
        <v>0.63</v>
      </c>
      <c r="N75" s="285"/>
      <c r="O75" s="339">
        <v>2.8</v>
      </c>
      <c r="P75" s="336">
        <v>5</v>
      </c>
      <c r="Q75" s="111">
        <v>100.4</v>
      </c>
      <c r="R75" s="111">
        <v>43.8</v>
      </c>
      <c r="S75" s="335">
        <v>2355</v>
      </c>
      <c r="T75" s="336">
        <v>83.3</v>
      </c>
      <c r="U75" s="110">
        <v>550</v>
      </c>
      <c r="V75" s="338">
        <v>23.5</v>
      </c>
      <c r="W75" s="338">
        <v>26.2</v>
      </c>
      <c r="X75" s="337">
        <v>0.89</v>
      </c>
      <c r="Y75" s="285"/>
      <c r="Z75" s="338">
        <v>25.3</v>
      </c>
      <c r="AA75" s="337">
        <v>0.85</v>
      </c>
      <c r="AB75" s="285"/>
      <c r="AC75" s="339">
        <v>3</v>
      </c>
      <c r="AD75" s="336">
        <v>5.5</v>
      </c>
      <c r="AE75" s="111">
        <v>97.6</v>
      </c>
      <c r="AF75" s="111">
        <v>41.6</v>
      </c>
      <c r="AG75" s="335">
        <v>2590</v>
      </c>
      <c r="AH75" s="336">
        <v>91.6</v>
      </c>
      <c r="AI75" s="110">
        <v>240</v>
      </c>
      <c r="AJ75" s="338">
        <v>9.1999999999999993</v>
      </c>
      <c r="AK75" s="338">
        <v>12.2</v>
      </c>
      <c r="AL75" s="337">
        <v>0.62</v>
      </c>
      <c r="AM75" s="292"/>
      <c r="AN75" s="338">
        <v>11.3</v>
      </c>
      <c r="AO75" s="337">
        <v>0.59</v>
      </c>
      <c r="AP75" s="292"/>
      <c r="AQ75" s="339">
        <v>2.6</v>
      </c>
      <c r="AR75" s="336">
        <v>4.8</v>
      </c>
      <c r="AS75" s="111">
        <v>100.8</v>
      </c>
      <c r="AT75" s="372">
        <v>45.4</v>
      </c>
    </row>
    <row r="76" spans="1:46" s="163" customFormat="1" x14ac:dyDescent="0.2">
      <c r="A76" s="296" t="s">
        <v>90</v>
      </c>
      <c r="B76" s="335">
        <v>1865</v>
      </c>
      <c r="C76" s="110">
        <v>905</v>
      </c>
      <c r="D76" s="336">
        <v>48.6</v>
      </c>
      <c r="E76" s="335">
        <v>550</v>
      </c>
      <c r="F76" s="336">
        <v>60.9</v>
      </c>
      <c r="G76" s="110">
        <v>540</v>
      </c>
      <c r="H76" s="338">
        <v>98.2</v>
      </c>
      <c r="I76" s="338">
        <v>94.5</v>
      </c>
      <c r="J76" s="337">
        <v>1.08</v>
      </c>
      <c r="K76" s="285" t="s">
        <v>23</v>
      </c>
      <c r="L76" s="338">
        <v>94</v>
      </c>
      <c r="M76" s="337">
        <v>1.05</v>
      </c>
      <c r="N76" s="285" t="s">
        <v>23</v>
      </c>
      <c r="O76" s="339">
        <v>0.9</v>
      </c>
      <c r="P76" s="336">
        <v>4</v>
      </c>
      <c r="Q76" s="111">
        <v>98.6</v>
      </c>
      <c r="R76" s="111">
        <v>42.7</v>
      </c>
      <c r="S76" s="335">
        <v>480</v>
      </c>
      <c r="T76" s="336">
        <v>53</v>
      </c>
      <c r="U76" s="110">
        <v>215</v>
      </c>
      <c r="V76" s="338">
        <v>44.8</v>
      </c>
      <c r="W76" s="338">
        <v>38.1</v>
      </c>
      <c r="X76" s="337">
        <v>2.13</v>
      </c>
      <c r="Y76" s="285" t="s">
        <v>23</v>
      </c>
      <c r="Z76" s="338">
        <v>36.299999999999997</v>
      </c>
      <c r="AA76" s="337">
        <v>2</v>
      </c>
      <c r="AB76" s="285" t="s">
        <v>23</v>
      </c>
      <c r="AC76" s="339">
        <v>1.1000000000000001</v>
      </c>
      <c r="AD76" s="336">
        <v>4.5999999999999996</v>
      </c>
      <c r="AE76" s="111">
        <v>94.6</v>
      </c>
      <c r="AF76" s="111">
        <v>39.700000000000003</v>
      </c>
      <c r="AG76" s="335">
        <v>845</v>
      </c>
      <c r="AH76" s="336">
        <v>93.5</v>
      </c>
      <c r="AI76" s="110">
        <v>160</v>
      </c>
      <c r="AJ76" s="338">
        <v>18.7</v>
      </c>
      <c r="AK76" s="338">
        <v>17.2</v>
      </c>
      <c r="AL76" s="337">
        <v>1.24</v>
      </c>
      <c r="AM76" s="292"/>
      <c r="AN76" s="338">
        <v>13.8</v>
      </c>
      <c r="AO76" s="337">
        <v>1.17</v>
      </c>
      <c r="AP76" s="292" t="s">
        <v>23</v>
      </c>
      <c r="AQ76" s="339">
        <v>1.1000000000000001</v>
      </c>
      <c r="AR76" s="336">
        <v>5.0999999999999996</v>
      </c>
      <c r="AS76" s="111">
        <v>99.6</v>
      </c>
      <c r="AT76" s="372">
        <v>46</v>
      </c>
    </row>
    <row r="77" spans="1:46" s="163" customFormat="1" x14ac:dyDescent="0.2">
      <c r="A77" s="296" t="s">
        <v>91</v>
      </c>
      <c r="B77" s="335">
        <v>5815</v>
      </c>
      <c r="C77" s="110">
        <v>4555</v>
      </c>
      <c r="D77" s="336">
        <v>78.400000000000006</v>
      </c>
      <c r="E77" s="335">
        <v>3745</v>
      </c>
      <c r="F77" s="336">
        <v>82.2</v>
      </c>
      <c r="G77" s="110">
        <v>2995</v>
      </c>
      <c r="H77" s="338">
        <v>79.900000000000006</v>
      </c>
      <c r="I77" s="338">
        <v>81.2</v>
      </c>
      <c r="J77" s="337">
        <v>0.57999999999999996</v>
      </c>
      <c r="K77" s="285"/>
      <c r="L77" s="338">
        <v>81.5</v>
      </c>
      <c r="M77" s="337">
        <v>0.56000000000000005</v>
      </c>
      <c r="N77" s="285"/>
      <c r="O77" s="339">
        <v>3.7</v>
      </c>
      <c r="P77" s="336">
        <v>7.8</v>
      </c>
      <c r="Q77" s="111">
        <v>91.5</v>
      </c>
      <c r="R77" s="111">
        <v>41.3</v>
      </c>
      <c r="S77" s="335">
        <v>3510</v>
      </c>
      <c r="T77" s="336">
        <v>77</v>
      </c>
      <c r="U77" s="110">
        <v>765</v>
      </c>
      <c r="V77" s="338">
        <v>21.7</v>
      </c>
      <c r="W77" s="338">
        <v>22.2</v>
      </c>
      <c r="X77" s="337">
        <v>0.72</v>
      </c>
      <c r="Y77" s="285"/>
      <c r="Z77" s="338">
        <v>23</v>
      </c>
      <c r="AA77" s="337">
        <v>0.68</v>
      </c>
      <c r="AB77" s="285"/>
      <c r="AC77" s="339">
        <v>3.8</v>
      </c>
      <c r="AD77" s="336">
        <v>8</v>
      </c>
      <c r="AE77" s="111">
        <v>89.7</v>
      </c>
      <c r="AF77" s="111">
        <v>39.9</v>
      </c>
      <c r="AG77" s="335">
        <v>4245</v>
      </c>
      <c r="AH77" s="336">
        <v>93.2</v>
      </c>
      <c r="AI77" s="110">
        <v>485</v>
      </c>
      <c r="AJ77" s="338">
        <v>11.4</v>
      </c>
      <c r="AK77" s="338">
        <v>11.3</v>
      </c>
      <c r="AL77" s="337">
        <v>0.5</v>
      </c>
      <c r="AM77" s="292"/>
      <c r="AN77" s="338">
        <v>12.6</v>
      </c>
      <c r="AO77" s="337">
        <v>0.47</v>
      </c>
      <c r="AP77" s="292"/>
      <c r="AQ77" s="339">
        <v>4.0999999999999996</v>
      </c>
      <c r="AR77" s="336">
        <v>8.3000000000000007</v>
      </c>
      <c r="AS77" s="111">
        <v>91.4</v>
      </c>
      <c r="AT77" s="372">
        <v>41.4</v>
      </c>
    </row>
    <row r="78" spans="1:46" s="163" customFormat="1" x14ac:dyDescent="0.2">
      <c r="A78" s="296" t="s">
        <v>92</v>
      </c>
      <c r="B78" s="335">
        <v>1225</v>
      </c>
      <c r="C78" s="110">
        <v>1100</v>
      </c>
      <c r="D78" s="336">
        <v>89.5</v>
      </c>
      <c r="E78" s="335">
        <v>1015</v>
      </c>
      <c r="F78" s="336">
        <v>92.6</v>
      </c>
      <c r="G78" s="110">
        <v>830</v>
      </c>
      <c r="H78" s="338">
        <v>81.5</v>
      </c>
      <c r="I78" s="338">
        <v>86.3</v>
      </c>
      <c r="J78" s="337">
        <v>1.0900000000000001</v>
      </c>
      <c r="K78" s="285" t="s">
        <v>24</v>
      </c>
      <c r="L78" s="338">
        <v>85.7</v>
      </c>
      <c r="M78" s="337">
        <v>1.02</v>
      </c>
      <c r="N78" s="285" t="s">
        <v>24</v>
      </c>
      <c r="O78" s="339">
        <v>2.4</v>
      </c>
      <c r="P78" s="336">
        <v>6.3</v>
      </c>
      <c r="Q78" s="111">
        <v>92.6</v>
      </c>
      <c r="R78" s="111">
        <v>35.4</v>
      </c>
      <c r="S78" s="335">
        <v>890</v>
      </c>
      <c r="T78" s="336">
        <v>81.2</v>
      </c>
      <c r="U78" s="110">
        <v>240</v>
      </c>
      <c r="V78" s="338">
        <v>26.8</v>
      </c>
      <c r="W78" s="338">
        <v>26.4</v>
      </c>
      <c r="X78" s="337">
        <v>1.47</v>
      </c>
      <c r="Y78" s="285"/>
      <c r="Z78" s="338">
        <v>26.2</v>
      </c>
      <c r="AA78" s="337">
        <v>1.38</v>
      </c>
      <c r="AB78" s="285"/>
      <c r="AC78" s="339">
        <v>2.4</v>
      </c>
      <c r="AD78" s="336">
        <v>6.4</v>
      </c>
      <c r="AE78" s="111">
        <v>90.2</v>
      </c>
      <c r="AF78" s="111">
        <v>34</v>
      </c>
      <c r="AG78" s="335">
        <v>1020</v>
      </c>
      <c r="AH78" s="336">
        <v>92.7</v>
      </c>
      <c r="AI78" s="110">
        <v>140</v>
      </c>
      <c r="AJ78" s="338">
        <v>13.7</v>
      </c>
      <c r="AK78" s="338">
        <v>11.9</v>
      </c>
      <c r="AL78" s="337">
        <v>1.06</v>
      </c>
      <c r="AM78" s="292"/>
      <c r="AN78" s="338">
        <v>13.2</v>
      </c>
      <c r="AO78" s="337">
        <v>0.99</v>
      </c>
      <c r="AP78" s="292"/>
      <c r="AQ78" s="339">
        <v>2.2999999999999998</v>
      </c>
      <c r="AR78" s="336">
        <v>6.3</v>
      </c>
      <c r="AS78" s="111">
        <v>92.2</v>
      </c>
      <c r="AT78" s="372">
        <v>35.9</v>
      </c>
    </row>
    <row r="79" spans="1:46" s="163" customFormat="1" x14ac:dyDescent="0.2">
      <c r="A79" s="296" t="s">
        <v>93</v>
      </c>
      <c r="B79" s="335">
        <v>7395</v>
      </c>
      <c r="C79" s="110">
        <v>5425</v>
      </c>
      <c r="D79" s="336">
        <v>73.400000000000006</v>
      </c>
      <c r="E79" s="335">
        <v>3820</v>
      </c>
      <c r="F79" s="336">
        <v>70.400000000000006</v>
      </c>
      <c r="G79" s="110">
        <v>3615</v>
      </c>
      <c r="H79" s="338">
        <v>94.6</v>
      </c>
      <c r="I79" s="338">
        <v>91.7</v>
      </c>
      <c r="J79" s="337">
        <v>0.43</v>
      </c>
      <c r="K79" s="285"/>
      <c r="L79" s="338">
        <v>92.4</v>
      </c>
      <c r="M79" s="337">
        <v>0.4</v>
      </c>
      <c r="N79" s="285"/>
      <c r="O79" s="339">
        <v>10.6</v>
      </c>
      <c r="P79" s="336">
        <v>19.399999999999999</v>
      </c>
      <c r="Q79" s="111">
        <v>92.8</v>
      </c>
      <c r="R79" s="111">
        <v>34</v>
      </c>
      <c r="S79" s="335">
        <v>3790</v>
      </c>
      <c r="T79" s="336">
        <v>69.900000000000006</v>
      </c>
      <c r="U79" s="110">
        <v>1380</v>
      </c>
      <c r="V79" s="338">
        <v>36.299999999999997</v>
      </c>
      <c r="W79" s="338">
        <v>34.299999999999997</v>
      </c>
      <c r="X79" s="337">
        <v>0.71</v>
      </c>
      <c r="Y79" s="285"/>
      <c r="Z79" s="338">
        <v>34.4</v>
      </c>
      <c r="AA79" s="337">
        <v>0.65</v>
      </c>
      <c r="AB79" s="285"/>
      <c r="AC79" s="339">
        <v>11.5</v>
      </c>
      <c r="AD79" s="336">
        <v>20.6</v>
      </c>
      <c r="AE79" s="111">
        <v>89.9</v>
      </c>
      <c r="AF79" s="111">
        <v>31.4</v>
      </c>
      <c r="AG79" s="335">
        <v>5040</v>
      </c>
      <c r="AH79" s="336">
        <v>92.8</v>
      </c>
      <c r="AI79" s="110">
        <v>930</v>
      </c>
      <c r="AJ79" s="338">
        <v>18.5</v>
      </c>
      <c r="AK79" s="338">
        <v>16</v>
      </c>
      <c r="AL79" s="337">
        <v>0.49</v>
      </c>
      <c r="AM79" s="292"/>
      <c r="AN79" s="338">
        <v>18.399999999999999</v>
      </c>
      <c r="AO79" s="337">
        <v>0.45</v>
      </c>
      <c r="AP79" s="292"/>
      <c r="AQ79" s="339">
        <v>9.3000000000000007</v>
      </c>
      <c r="AR79" s="336">
        <v>18.8</v>
      </c>
      <c r="AS79" s="111">
        <v>95.3</v>
      </c>
      <c r="AT79" s="372">
        <v>36.200000000000003</v>
      </c>
    </row>
    <row r="80" spans="1:46" s="163" customFormat="1" x14ac:dyDescent="0.2">
      <c r="A80" s="296" t="s">
        <v>94</v>
      </c>
      <c r="B80" s="335">
        <v>4280</v>
      </c>
      <c r="C80" s="110">
        <v>2225</v>
      </c>
      <c r="D80" s="336">
        <v>52</v>
      </c>
      <c r="E80" s="335">
        <v>1400</v>
      </c>
      <c r="F80" s="336">
        <v>62.8</v>
      </c>
      <c r="G80" s="110">
        <v>1370</v>
      </c>
      <c r="H80" s="338">
        <v>97.9</v>
      </c>
      <c r="I80" s="338">
        <v>94</v>
      </c>
      <c r="J80" s="337">
        <v>0.68</v>
      </c>
      <c r="K80" s="285" t="s">
        <v>23</v>
      </c>
      <c r="L80" s="338">
        <v>93.4</v>
      </c>
      <c r="M80" s="337">
        <v>0.65</v>
      </c>
      <c r="N80" s="285" t="s">
        <v>23</v>
      </c>
      <c r="O80" s="339">
        <v>3.4</v>
      </c>
      <c r="P80" s="336">
        <v>11.1</v>
      </c>
      <c r="Q80" s="111">
        <v>93.6</v>
      </c>
      <c r="R80" s="111">
        <v>42.4</v>
      </c>
      <c r="S80" s="335">
        <v>1160</v>
      </c>
      <c r="T80" s="336">
        <v>52.2</v>
      </c>
      <c r="U80" s="110">
        <v>490</v>
      </c>
      <c r="V80" s="338">
        <v>42.3</v>
      </c>
      <c r="W80" s="338">
        <v>37.9</v>
      </c>
      <c r="X80" s="337">
        <v>1.36</v>
      </c>
      <c r="Y80" s="285" t="s">
        <v>23</v>
      </c>
      <c r="Z80" s="338">
        <v>38.4</v>
      </c>
      <c r="AA80" s="337">
        <v>1.27</v>
      </c>
      <c r="AB80" s="285" t="s">
        <v>23</v>
      </c>
      <c r="AC80" s="339">
        <v>3.8</v>
      </c>
      <c r="AD80" s="336">
        <v>10.9</v>
      </c>
      <c r="AE80" s="111">
        <v>88.6</v>
      </c>
      <c r="AF80" s="111">
        <v>39.4</v>
      </c>
      <c r="AG80" s="335">
        <v>2095</v>
      </c>
      <c r="AH80" s="336">
        <v>94.1</v>
      </c>
      <c r="AI80" s="110">
        <v>270</v>
      </c>
      <c r="AJ80" s="338">
        <v>12.8</v>
      </c>
      <c r="AK80" s="338">
        <v>16.7</v>
      </c>
      <c r="AL80" s="337">
        <v>0.72</v>
      </c>
      <c r="AM80" s="292" t="s">
        <v>24</v>
      </c>
      <c r="AN80" s="338">
        <v>12.2</v>
      </c>
      <c r="AO80" s="337">
        <v>0.66</v>
      </c>
      <c r="AP80" s="292"/>
      <c r="AQ80" s="339">
        <v>5.5</v>
      </c>
      <c r="AR80" s="336">
        <v>16.5</v>
      </c>
      <c r="AS80" s="111">
        <v>92.8</v>
      </c>
      <c r="AT80" s="372">
        <v>43</v>
      </c>
    </row>
    <row r="81" spans="1:46" s="163" customFormat="1" x14ac:dyDescent="0.2">
      <c r="A81" s="296" t="s">
        <v>95</v>
      </c>
      <c r="B81" s="335">
        <v>3275</v>
      </c>
      <c r="C81" s="110">
        <v>3015</v>
      </c>
      <c r="D81" s="336">
        <v>92</v>
      </c>
      <c r="E81" s="335">
        <v>2385</v>
      </c>
      <c r="F81" s="336">
        <v>79</v>
      </c>
      <c r="G81" s="110">
        <v>1760</v>
      </c>
      <c r="H81" s="338">
        <v>73.8</v>
      </c>
      <c r="I81" s="338">
        <v>82.1</v>
      </c>
      <c r="J81" s="337">
        <v>0.78</v>
      </c>
      <c r="K81" s="285" t="s">
        <v>24</v>
      </c>
      <c r="L81" s="338">
        <v>83.5</v>
      </c>
      <c r="M81" s="337">
        <v>0.72</v>
      </c>
      <c r="N81" s="285" t="s">
        <v>24</v>
      </c>
      <c r="O81" s="339">
        <v>2.1</v>
      </c>
      <c r="P81" s="336">
        <v>7.2</v>
      </c>
      <c r="Q81" s="111">
        <v>89.6</v>
      </c>
      <c r="R81" s="111">
        <v>34.200000000000003</v>
      </c>
      <c r="S81" s="335">
        <v>2325</v>
      </c>
      <c r="T81" s="336">
        <v>77.099999999999994</v>
      </c>
      <c r="U81" s="110">
        <v>475</v>
      </c>
      <c r="V81" s="338">
        <v>20.399999999999999</v>
      </c>
      <c r="W81" s="338">
        <v>24.1</v>
      </c>
      <c r="X81" s="337">
        <v>0.87</v>
      </c>
      <c r="Y81" s="285" t="s">
        <v>24</v>
      </c>
      <c r="Z81" s="338">
        <v>24.7</v>
      </c>
      <c r="AA81" s="337">
        <v>0.82</v>
      </c>
      <c r="AB81" s="285" t="s">
        <v>24</v>
      </c>
      <c r="AC81" s="339">
        <v>2.2000000000000002</v>
      </c>
      <c r="AD81" s="336">
        <v>7.7</v>
      </c>
      <c r="AE81" s="111">
        <v>87.6</v>
      </c>
      <c r="AF81" s="111">
        <v>32.6</v>
      </c>
      <c r="AG81" s="335">
        <v>2790</v>
      </c>
      <c r="AH81" s="336">
        <v>92.5</v>
      </c>
      <c r="AI81" s="110">
        <v>285</v>
      </c>
      <c r="AJ81" s="338">
        <v>10.199999999999999</v>
      </c>
      <c r="AK81" s="338">
        <v>11.3</v>
      </c>
      <c r="AL81" s="337">
        <v>0.6</v>
      </c>
      <c r="AM81" s="292"/>
      <c r="AN81" s="338">
        <v>13.6</v>
      </c>
      <c r="AO81" s="337">
        <v>0.56999999999999995</v>
      </c>
      <c r="AP81" s="292" t="s">
        <v>24</v>
      </c>
      <c r="AQ81" s="339">
        <v>2.2000000000000002</v>
      </c>
      <c r="AR81" s="336">
        <v>7</v>
      </c>
      <c r="AS81" s="111">
        <v>92.2</v>
      </c>
      <c r="AT81" s="372">
        <v>36.700000000000003</v>
      </c>
    </row>
    <row r="82" spans="1:46" s="163" customFormat="1" x14ac:dyDescent="0.2">
      <c r="A82" s="296" t="s">
        <v>96</v>
      </c>
      <c r="B82" s="335">
        <v>505</v>
      </c>
      <c r="C82" s="110">
        <v>280</v>
      </c>
      <c r="D82" s="336">
        <v>55.2</v>
      </c>
      <c r="E82" s="335">
        <v>215</v>
      </c>
      <c r="F82" s="336">
        <v>77.3</v>
      </c>
      <c r="G82" s="110">
        <v>215</v>
      </c>
      <c r="H82" s="338">
        <v>100</v>
      </c>
      <c r="I82" s="338">
        <v>89.9</v>
      </c>
      <c r="J82" s="337">
        <v>1.61</v>
      </c>
      <c r="K82" s="285" t="s">
        <v>23</v>
      </c>
      <c r="L82" s="338">
        <v>93.2</v>
      </c>
      <c r="M82" s="337">
        <v>1.42</v>
      </c>
      <c r="N82" s="285" t="s">
        <v>23</v>
      </c>
      <c r="O82" s="339">
        <v>5.5</v>
      </c>
      <c r="P82" s="336">
        <v>32.700000000000003</v>
      </c>
      <c r="Q82" s="111">
        <v>83.9</v>
      </c>
      <c r="R82" s="111">
        <v>25.3</v>
      </c>
      <c r="S82" s="335">
        <v>210</v>
      </c>
      <c r="T82" s="336">
        <v>75.900000000000006</v>
      </c>
      <c r="U82" s="110">
        <v>105</v>
      </c>
      <c r="V82" s="338">
        <v>48.8</v>
      </c>
      <c r="W82" s="338">
        <v>39.6</v>
      </c>
      <c r="X82" s="337">
        <v>3.11</v>
      </c>
      <c r="Y82" s="285"/>
      <c r="Z82" s="338">
        <v>46.5</v>
      </c>
      <c r="AA82" s="337">
        <v>2.33</v>
      </c>
      <c r="AB82" s="285"/>
      <c r="AC82" s="339">
        <v>11.2</v>
      </c>
      <c r="AD82" s="336">
        <v>46.3</v>
      </c>
      <c r="AE82" s="111">
        <v>74.5</v>
      </c>
      <c r="AF82" s="111">
        <v>16.5</v>
      </c>
      <c r="AG82" s="335">
        <v>265</v>
      </c>
      <c r="AH82" s="336">
        <v>95.7</v>
      </c>
      <c r="AI82" s="110">
        <v>75</v>
      </c>
      <c r="AJ82" s="338">
        <v>28.2</v>
      </c>
      <c r="AK82" s="338">
        <v>16.3</v>
      </c>
      <c r="AL82" s="337">
        <v>2.42</v>
      </c>
      <c r="AM82" s="292" t="s">
        <v>23</v>
      </c>
      <c r="AN82" s="338">
        <v>20.3</v>
      </c>
      <c r="AO82" s="337">
        <v>2.0099999999999998</v>
      </c>
      <c r="AP82" s="292" t="s">
        <v>23</v>
      </c>
      <c r="AQ82" s="339">
        <v>4.5</v>
      </c>
      <c r="AR82" s="336">
        <v>27.9</v>
      </c>
      <c r="AS82" s="111">
        <v>90.6</v>
      </c>
      <c r="AT82" s="372">
        <v>35.6</v>
      </c>
    </row>
    <row r="83" spans="1:46" s="163" customFormat="1" x14ac:dyDescent="0.2">
      <c r="A83" s="296" t="s">
        <v>97</v>
      </c>
      <c r="B83" s="335">
        <v>2690</v>
      </c>
      <c r="C83" s="110">
        <v>1690</v>
      </c>
      <c r="D83" s="336">
        <v>62.9</v>
      </c>
      <c r="E83" s="335">
        <v>1210</v>
      </c>
      <c r="F83" s="336">
        <v>71.400000000000006</v>
      </c>
      <c r="G83" s="110">
        <v>1175</v>
      </c>
      <c r="H83" s="338">
        <v>97.4</v>
      </c>
      <c r="I83" s="338">
        <v>93.2</v>
      </c>
      <c r="J83" s="337">
        <v>0.75</v>
      </c>
      <c r="K83" s="285" t="s">
        <v>23</v>
      </c>
      <c r="L83" s="338">
        <v>93.3</v>
      </c>
      <c r="M83" s="337">
        <v>0.72</v>
      </c>
      <c r="N83" s="285" t="s">
        <v>23</v>
      </c>
      <c r="O83" s="339">
        <v>1.4</v>
      </c>
      <c r="P83" s="336">
        <v>4.5999999999999996</v>
      </c>
      <c r="Q83" s="111">
        <v>98.2</v>
      </c>
      <c r="R83" s="111">
        <v>40.9</v>
      </c>
      <c r="S83" s="335">
        <v>1165</v>
      </c>
      <c r="T83" s="336">
        <v>68.900000000000006</v>
      </c>
      <c r="U83" s="110">
        <v>435</v>
      </c>
      <c r="V83" s="338">
        <v>37.1</v>
      </c>
      <c r="W83" s="338">
        <v>35.9</v>
      </c>
      <c r="X83" s="337">
        <v>1.34</v>
      </c>
      <c r="Y83" s="285"/>
      <c r="Z83" s="338">
        <v>35.5</v>
      </c>
      <c r="AA83" s="337">
        <v>1.26</v>
      </c>
      <c r="AB83" s="285"/>
      <c r="AC83" s="339">
        <v>1.6</v>
      </c>
      <c r="AD83" s="336">
        <v>5.0999999999999996</v>
      </c>
      <c r="AE83" s="111">
        <v>94.5</v>
      </c>
      <c r="AF83" s="111">
        <v>38.4</v>
      </c>
      <c r="AG83" s="335">
        <v>1575</v>
      </c>
      <c r="AH83" s="336">
        <v>93.2</v>
      </c>
      <c r="AI83" s="110">
        <v>275</v>
      </c>
      <c r="AJ83" s="338">
        <v>17.399999999999999</v>
      </c>
      <c r="AK83" s="338">
        <v>16.3</v>
      </c>
      <c r="AL83" s="337">
        <v>0.9</v>
      </c>
      <c r="AM83" s="292"/>
      <c r="AN83" s="338">
        <v>14.2</v>
      </c>
      <c r="AO83" s="337">
        <v>0.85</v>
      </c>
      <c r="AP83" s="292" t="s">
        <v>23</v>
      </c>
      <c r="AQ83" s="339">
        <v>1.6</v>
      </c>
      <c r="AR83" s="336">
        <v>5.0999999999999996</v>
      </c>
      <c r="AS83" s="111">
        <v>97.7</v>
      </c>
      <c r="AT83" s="372">
        <v>41.5</v>
      </c>
    </row>
    <row r="84" spans="1:46" s="163" customFormat="1" x14ac:dyDescent="0.2">
      <c r="A84" s="296" t="s">
        <v>98</v>
      </c>
      <c r="B84" s="335">
        <v>60</v>
      </c>
      <c r="C84" s="110">
        <v>40</v>
      </c>
      <c r="D84" s="336">
        <v>68.900000000000006</v>
      </c>
      <c r="E84" s="335">
        <v>0</v>
      </c>
      <c r="F84" s="336">
        <v>2.4</v>
      </c>
      <c r="G84" s="110">
        <v>0</v>
      </c>
      <c r="H84" s="374" t="s">
        <v>20</v>
      </c>
      <c r="I84" s="374" t="s">
        <v>20</v>
      </c>
      <c r="J84" s="375" t="s">
        <v>20</v>
      </c>
      <c r="K84" s="376"/>
      <c r="L84" s="374" t="s">
        <v>20</v>
      </c>
      <c r="M84" s="375" t="s">
        <v>20</v>
      </c>
      <c r="N84" s="376"/>
      <c r="O84" s="377" t="s">
        <v>20</v>
      </c>
      <c r="P84" s="378" t="s">
        <v>20</v>
      </c>
      <c r="Q84" s="379" t="s">
        <v>20</v>
      </c>
      <c r="R84" s="379" t="s">
        <v>20</v>
      </c>
      <c r="S84" s="335">
        <v>0</v>
      </c>
      <c r="T84" s="336">
        <v>0</v>
      </c>
      <c r="U84" s="110">
        <v>0</v>
      </c>
      <c r="V84" s="374" t="s">
        <v>20</v>
      </c>
      <c r="W84" s="374" t="s">
        <v>20</v>
      </c>
      <c r="X84" s="375" t="s">
        <v>20</v>
      </c>
      <c r="Y84" s="376"/>
      <c r="Z84" s="374" t="s">
        <v>20</v>
      </c>
      <c r="AA84" s="375" t="s">
        <v>20</v>
      </c>
      <c r="AB84" s="376"/>
      <c r="AC84" s="377" t="s">
        <v>20</v>
      </c>
      <c r="AD84" s="378" t="s">
        <v>20</v>
      </c>
      <c r="AE84" s="379" t="s">
        <v>20</v>
      </c>
      <c r="AF84" s="379" t="s">
        <v>20</v>
      </c>
      <c r="AG84" s="335">
        <v>35</v>
      </c>
      <c r="AH84" s="336">
        <v>81</v>
      </c>
      <c r="AI84" s="110">
        <v>10</v>
      </c>
      <c r="AJ84" s="338">
        <v>32.4</v>
      </c>
      <c r="AK84" s="338">
        <v>15.8</v>
      </c>
      <c r="AL84" s="337">
        <v>7.09</v>
      </c>
      <c r="AM84" s="292"/>
      <c r="AN84" s="338">
        <v>19.100000000000001</v>
      </c>
      <c r="AO84" s="337">
        <v>6.27</v>
      </c>
      <c r="AP84" s="292"/>
      <c r="AQ84" s="339">
        <v>0.4</v>
      </c>
      <c r="AR84" s="336">
        <v>1.4</v>
      </c>
      <c r="AS84" s="111">
        <v>99.4</v>
      </c>
      <c r="AT84" s="372">
        <v>43.7</v>
      </c>
    </row>
    <row r="85" spans="1:46" s="163" customFormat="1" x14ac:dyDescent="0.2">
      <c r="A85" s="296" t="s">
        <v>99</v>
      </c>
      <c r="B85" s="335">
        <v>5625</v>
      </c>
      <c r="C85" s="110">
        <v>3785</v>
      </c>
      <c r="D85" s="336">
        <v>67.3</v>
      </c>
      <c r="E85" s="335">
        <v>2305</v>
      </c>
      <c r="F85" s="336">
        <v>60.9</v>
      </c>
      <c r="G85" s="110">
        <v>2065</v>
      </c>
      <c r="H85" s="338">
        <v>89.5</v>
      </c>
      <c r="I85" s="338">
        <v>90.3</v>
      </c>
      <c r="J85" s="337">
        <v>0.65</v>
      </c>
      <c r="K85" s="285"/>
      <c r="L85" s="338">
        <v>91.8</v>
      </c>
      <c r="M85" s="337">
        <v>0.56999999999999995</v>
      </c>
      <c r="N85" s="285"/>
      <c r="O85" s="339">
        <v>1.9</v>
      </c>
      <c r="P85" s="336">
        <v>16.600000000000001</v>
      </c>
      <c r="Q85" s="111">
        <v>102</v>
      </c>
      <c r="R85" s="111">
        <v>27.4</v>
      </c>
      <c r="S85" s="335">
        <v>2490</v>
      </c>
      <c r="T85" s="336">
        <v>65.8</v>
      </c>
      <c r="U85" s="110">
        <v>775</v>
      </c>
      <c r="V85" s="338">
        <v>31.1</v>
      </c>
      <c r="W85" s="338">
        <v>32.4</v>
      </c>
      <c r="X85" s="337">
        <v>0.9</v>
      </c>
      <c r="Y85" s="285"/>
      <c r="Z85" s="338">
        <v>32.799999999999997</v>
      </c>
      <c r="AA85" s="337">
        <v>0.79</v>
      </c>
      <c r="AB85" s="285"/>
      <c r="AC85" s="339">
        <v>2.2000000000000002</v>
      </c>
      <c r="AD85" s="336">
        <v>19.5</v>
      </c>
      <c r="AE85" s="111">
        <v>98.4</v>
      </c>
      <c r="AF85" s="111">
        <v>25.2</v>
      </c>
      <c r="AG85" s="335">
        <v>3490</v>
      </c>
      <c r="AH85" s="336">
        <v>92.2</v>
      </c>
      <c r="AI85" s="110">
        <v>720</v>
      </c>
      <c r="AJ85" s="338">
        <v>20.6</v>
      </c>
      <c r="AK85" s="338">
        <v>15.1</v>
      </c>
      <c r="AL85" s="337">
        <v>0.62</v>
      </c>
      <c r="AM85" s="292" t="s">
        <v>23</v>
      </c>
      <c r="AN85" s="338">
        <v>22.6</v>
      </c>
      <c r="AO85" s="337">
        <v>0.53</v>
      </c>
      <c r="AP85" s="292"/>
      <c r="AQ85" s="339">
        <v>2.4</v>
      </c>
      <c r="AR85" s="336">
        <v>22.5</v>
      </c>
      <c r="AS85" s="111">
        <v>100.9</v>
      </c>
      <c r="AT85" s="372">
        <v>27.5</v>
      </c>
    </row>
    <row r="86" spans="1:46" s="163" customFormat="1" x14ac:dyDescent="0.2">
      <c r="A86" s="296" t="s">
        <v>100</v>
      </c>
      <c r="B86" s="335">
        <v>155</v>
      </c>
      <c r="C86" s="110">
        <v>105</v>
      </c>
      <c r="D86" s="336">
        <v>66.2</v>
      </c>
      <c r="E86" s="335">
        <v>105</v>
      </c>
      <c r="F86" s="336">
        <v>99</v>
      </c>
      <c r="G86" s="110">
        <v>105</v>
      </c>
      <c r="H86" s="338">
        <v>100</v>
      </c>
      <c r="I86" s="338">
        <v>94.3</v>
      </c>
      <c r="J86" s="337">
        <v>2.35</v>
      </c>
      <c r="K86" s="285"/>
      <c r="L86" s="338">
        <v>94.4</v>
      </c>
      <c r="M86" s="337">
        <v>2.2999999999999998</v>
      </c>
      <c r="N86" s="285"/>
      <c r="O86" s="339">
        <v>0.9</v>
      </c>
      <c r="P86" s="336">
        <v>5.7</v>
      </c>
      <c r="Q86" s="111">
        <v>104.3</v>
      </c>
      <c r="R86" s="111">
        <v>47.8</v>
      </c>
      <c r="S86" s="335">
        <v>90</v>
      </c>
      <c r="T86" s="336">
        <v>87.5</v>
      </c>
      <c r="U86" s="110">
        <v>35</v>
      </c>
      <c r="V86" s="338">
        <v>36.299999999999997</v>
      </c>
      <c r="W86" s="338">
        <v>32.700000000000003</v>
      </c>
      <c r="X86" s="337">
        <v>4.7300000000000004</v>
      </c>
      <c r="Y86" s="285"/>
      <c r="Z86" s="338">
        <v>31.3</v>
      </c>
      <c r="AA86" s="337">
        <v>4.4800000000000004</v>
      </c>
      <c r="AB86" s="285"/>
      <c r="AC86" s="339">
        <v>0.9</v>
      </c>
      <c r="AD86" s="336">
        <v>5.3</v>
      </c>
      <c r="AE86" s="111">
        <v>100.5</v>
      </c>
      <c r="AF86" s="111">
        <v>45.5</v>
      </c>
      <c r="AG86" s="335">
        <v>100</v>
      </c>
      <c r="AH86" s="336">
        <v>95.2</v>
      </c>
      <c r="AI86" s="110">
        <v>15</v>
      </c>
      <c r="AJ86" s="338">
        <v>14.1</v>
      </c>
      <c r="AK86" s="338">
        <v>15.1</v>
      </c>
      <c r="AL86" s="337">
        <v>3.41</v>
      </c>
      <c r="AM86" s="292"/>
      <c r="AN86" s="338">
        <v>12.8</v>
      </c>
      <c r="AO86" s="337">
        <v>3.27</v>
      </c>
      <c r="AP86" s="292"/>
      <c r="AQ86" s="339">
        <v>0.7</v>
      </c>
      <c r="AR86" s="336">
        <v>4.3</v>
      </c>
      <c r="AS86" s="111">
        <v>106.5</v>
      </c>
      <c r="AT86" s="372">
        <v>51.3</v>
      </c>
    </row>
    <row r="87" spans="1:46" s="163" customFormat="1" x14ac:dyDescent="0.2">
      <c r="A87" s="296" t="s">
        <v>101</v>
      </c>
      <c r="B87" s="335">
        <v>5100</v>
      </c>
      <c r="C87" s="110">
        <v>4375</v>
      </c>
      <c r="D87" s="336">
        <v>85.8</v>
      </c>
      <c r="E87" s="335">
        <v>4025</v>
      </c>
      <c r="F87" s="336">
        <v>92</v>
      </c>
      <c r="G87" s="110">
        <v>3635</v>
      </c>
      <c r="H87" s="338">
        <v>90.3</v>
      </c>
      <c r="I87" s="338">
        <v>90.3</v>
      </c>
      <c r="J87" s="337">
        <v>0.48</v>
      </c>
      <c r="K87" s="285"/>
      <c r="L87" s="338">
        <v>90.4</v>
      </c>
      <c r="M87" s="337">
        <v>0.45</v>
      </c>
      <c r="N87" s="285"/>
      <c r="O87" s="339">
        <v>3.4</v>
      </c>
      <c r="P87" s="336">
        <v>8.1</v>
      </c>
      <c r="Q87" s="111">
        <v>99</v>
      </c>
      <c r="R87" s="111">
        <v>40.700000000000003</v>
      </c>
      <c r="S87" s="335">
        <v>3440</v>
      </c>
      <c r="T87" s="336">
        <v>78.599999999999994</v>
      </c>
      <c r="U87" s="110">
        <v>1070</v>
      </c>
      <c r="V87" s="338">
        <v>31.2</v>
      </c>
      <c r="W87" s="338">
        <v>31.1</v>
      </c>
      <c r="X87" s="337">
        <v>0.76</v>
      </c>
      <c r="Y87" s="285"/>
      <c r="Z87" s="338">
        <v>31.3</v>
      </c>
      <c r="AA87" s="337">
        <v>0.72</v>
      </c>
      <c r="AB87" s="285"/>
      <c r="AC87" s="339">
        <v>3.6</v>
      </c>
      <c r="AD87" s="336">
        <v>8.1999999999999993</v>
      </c>
      <c r="AE87" s="111">
        <v>96.7</v>
      </c>
      <c r="AF87" s="111">
        <v>39.4</v>
      </c>
      <c r="AG87" s="335">
        <v>4125</v>
      </c>
      <c r="AH87" s="336">
        <v>94.2</v>
      </c>
      <c r="AI87" s="110">
        <v>535</v>
      </c>
      <c r="AJ87" s="338">
        <v>13</v>
      </c>
      <c r="AK87" s="338">
        <v>14.1</v>
      </c>
      <c r="AL87" s="337">
        <v>0.52</v>
      </c>
      <c r="AM87" s="292"/>
      <c r="AN87" s="338">
        <v>13.7</v>
      </c>
      <c r="AO87" s="337">
        <v>0.49</v>
      </c>
      <c r="AP87" s="292"/>
      <c r="AQ87" s="339">
        <v>3.3</v>
      </c>
      <c r="AR87" s="336">
        <v>7.8</v>
      </c>
      <c r="AS87" s="111">
        <v>100.1</v>
      </c>
      <c r="AT87" s="372">
        <v>42.8</v>
      </c>
    </row>
    <row r="88" spans="1:46" s="163" customFormat="1" x14ac:dyDescent="0.2">
      <c r="A88" s="296" t="s">
        <v>102</v>
      </c>
      <c r="B88" s="335">
        <v>5340</v>
      </c>
      <c r="C88" s="110">
        <v>4620</v>
      </c>
      <c r="D88" s="336">
        <v>86.6</v>
      </c>
      <c r="E88" s="335">
        <v>3735</v>
      </c>
      <c r="F88" s="336">
        <v>80.8</v>
      </c>
      <c r="G88" s="110">
        <v>2720</v>
      </c>
      <c r="H88" s="338">
        <v>72.900000000000006</v>
      </c>
      <c r="I88" s="338">
        <v>80</v>
      </c>
      <c r="J88" s="337">
        <v>0.63</v>
      </c>
      <c r="K88" s="285" t="s">
        <v>24</v>
      </c>
      <c r="L88" s="338">
        <v>78.5</v>
      </c>
      <c r="M88" s="337">
        <v>0.6</v>
      </c>
      <c r="N88" s="285" t="s">
        <v>24</v>
      </c>
      <c r="O88" s="339">
        <v>4.8</v>
      </c>
      <c r="P88" s="336">
        <v>7</v>
      </c>
      <c r="Q88" s="111">
        <v>85.2</v>
      </c>
      <c r="R88" s="111">
        <v>38.700000000000003</v>
      </c>
      <c r="S88" s="335">
        <v>3555</v>
      </c>
      <c r="T88" s="336">
        <v>77</v>
      </c>
      <c r="U88" s="110">
        <v>600</v>
      </c>
      <c r="V88" s="338">
        <v>16.899999999999999</v>
      </c>
      <c r="W88" s="338">
        <v>21.1</v>
      </c>
      <c r="X88" s="337">
        <v>0.69</v>
      </c>
      <c r="Y88" s="285" t="s">
        <v>24</v>
      </c>
      <c r="Z88" s="338">
        <v>20.100000000000001</v>
      </c>
      <c r="AA88" s="337">
        <v>0.66</v>
      </c>
      <c r="AB88" s="285" t="s">
        <v>24</v>
      </c>
      <c r="AC88" s="339">
        <v>5</v>
      </c>
      <c r="AD88" s="336">
        <v>7.4</v>
      </c>
      <c r="AE88" s="111">
        <v>83.3</v>
      </c>
      <c r="AF88" s="111">
        <v>37.799999999999997</v>
      </c>
      <c r="AG88" s="335">
        <v>4335</v>
      </c>
      <c r="AH88" s="336">
        <v>93.8</v>
      </c>
      <c r="AI88" s="110">
        <v>335</v>
      </c>
      <c r="AJ88" s="338">
        <v>7.7</v>
      </c>
      <c r="AK88" s="338">
        <v>11.3</v>
      </c>
      <c r="AL88" s="337">
        <v>0.46</v>
      </c>
      <c r="AM88" s="292" t="s">
        <v>24</v>
      </c>
      <c r="AN88" s="338">
        <v>9.9</v>
      </c>
      <c r="AO88" s="337">
        <v>0.44</v>
      </c>
      <c r="AP88" s="292"/>
      <c r="AQ88" s="339">
        <v>4.7</v>
      </c>
      <c r="AR88" s="336">
        <v>8.4</v>
      </c>
      <c r="AS88" s="111">
        <v>87.1</v>
      </c>
      <c r="AT88" s="372">
        <v>40.5</v>
      </c>
    </row>
    <row r="89" spans="1:46" s="163" customFormat="1" x14ac:dyDescent="0.2">
      <c r="A89" s="296" t="s">
        <v>103</v>
      </c>
      <c r="B89" s="335">
        <v>3285</v>
      </c>
      <c r="C89" s="110">
        <v>2105</v>
      </c>
      <c r="D89" s="336">
        <v>64.099999999999994</v>
      </c>
      <c r="E89" s="335">
        <v>1705</v>
      </c>
      <c r="F89" s="336">
        <v>80.900000000000006</v>
      </c>
      <c r="G89" s="110">
        <v>1295</v>
      </c>
      <c r="H89" s="338">
        <v>76</v>
      </c>
      <c r="I89" s="338">
        <v>88.9</v>
      </c>
      <c r="J89" s="337">
        <v>0.9</v>
      </c>
      <c r="K89" s="285" t="s">
        <v>24</v>
      </c>
      <c r="L89" s="338">
        <v>86.1</v>
      </c>
      <c r="M89" s="337">
        <v>0.85</v>
      </c>
      <c r="N89" s="285" t="s">
        <v>24</v>
      </c>
      <c r="O89" s="339">
        <v>1.5</v>
      </c>
      <c r="P89" s="336">
        <v>4.2</v>
      </c>
      <c r="Q89" s="111">
        <v>98.2</v>
      </c>
      <c r="R89" s="111">
        <v>44.5</v>
      </c>
      <c r="S89" s="335">
        <v>1365</v>
      </c>
      <c r="T89" s="336">
        <v>64.8</v>
      </c>
      <c r="U89" s="110">
        <v>540</v>
      </c>
      <c r="V89" s="338">
        <v>39.700000000000003</v>
      </c>
      <c r="W89" s="338">
        <v>31.5</v>
      </c>
      <c r="X89" s="337">
        <v>1.25</v>
      </c>
      <c r="Y89" s="285" t="s">
        <v>23</v>
      </c>
      <c r="Z89" s="338">
        <v>28.4</v>
      </c>
      <c r="AA89" s="337">
        <v>1.17</v>
      </c>
      <c r="AB89" s="285" t="s">
        <v>23</v>
      </c>
      <c r="AC89" s="339">
        <v>1.5</v>
      </c>
      <c r="AD89" s="336">
        <v>4.7</v>
      </c>
      <c r="AE89" s="111">
        <v>94.5</v>
      </c>
      <c r="AF89" s="111">
        <v>41.5</v>
      </c>
      <c r="AG89" s="335">
        <v>1910</v>
      </c>
      <c r="AH89" s="336">
        <v>90.8</v>
      </c>
      <c r="AI89" s="110">
        <v>155</v>
      </c>
      <c r="AJ89" s="338">
        <v>8.1</v>
      </c>
      <c r="AK89" s="338">
        <v>14.2</v>
      </c>
      <c r="AL89" s="337">
        <v>0.7</v>
      </c>
      <c r="AM89" s="292" t="s">
        <v>24</v>
      </c>
      <c r="AN89" s="338">
        <v>10.5</v>
      </c>
      <c r="AO89" s="337">
        <v>0.68</v>
      </c>
      <c r="AP89" s="292"/>
      <c r="AQ89" s="339">
        <v>1.7</v>
      </c>
      <c r="AR89" s="336">
        <v>4.3</v>
      </c>
      <c r="AS89" s="111">
        <v>97.9</v>
      </c>
      <c r="AT89" s="372">
        <v>45.8</v>
      </c>
    </row>
    <row r="90" spans="1:46" s="163" customFormat="1" x14ac:dyDescent="0.2">
      <c r="A90" s="296" t="s">
        <v>104</v>
      </c>
      <c r="B90" s="335">
        <v>3130</v>
      </c>
      <c r="C90" s="110">
        <v>2980</v>
      </c>
      <c r="D90" s="336">
        <v>95.2</v>
      </c>
      <c r="E90" s="335">
        <v>2980</v>
      </c>
      <c r="F90" s="336">
        <v>100</v>
      </c>
      <c r="G90" s="110">
        <v>1650</v>
      </c>
      <c r="H90" s="338">
        <v>55.4</v>
      </c>
      <c r="I90" s="338">
        <v>77.2</v>
      </c>
      <c r="J90" s="337">
        <v>0.78</v>
      </c>
      <c r="K90" s="285" t="s">
        <v>24</v>
      </c>
      <c r="L90" s="338">
        <v>75</v>
      </c>
      <c r="M90" s="337">
        <v>0.75</v>
      </c>
      <c r="N90" s="285" t="s">
        <v>24</v>
      </c>
      <c r="O90" s="339">
        <v>7.8</v>
      </c>
      <c r="P90" s="336">
        <v>9.8000000000000007</v>
      </c>
      <c r="Q90" s="111">
        <v>83.3</v>
      </c>
      <c r="R90" s="111">
        <v>38</v>
      </c>
      <c r="S90" s="335">
        <v>2535</v>
      </c>
      <c r="T90" s="336">
        <v>85</v>
      </c>
      <c r="U90" s="110">
        <v>280</v>
      </c>
      <c r="V90" s="338">
        <v>11</v>
      </c>
      <c r="W90" s="338">
        <v>17.3</v>
      </c>
      <c r="X90" s="337">
        <v>0.76</v>
      </c>
      <c r="Y90" s="285" t="s">
        <v>24</v>
      </c>
      <c r="Z90" s="338">
        <v>16.3</v>
      </c>
      <c r="AA90" s="337">
        <v>0.75</v>
      </c>
      <c r="AB90" s="285" t="s">
        <v>24</v>
      </c>
      <c r="AC90" s="339">
        <v>8.1999999999999993</v>
      </c>
      <c r="AD90" s="336">
        <v>10.4</v>
      </c>
      <c r="AE90" s="111">
        <v>79.400000000000006</v>
      </c>
      <c r="AF90" s="111">
        <v>36.299999999999997</v>
      </c>
      <c r="AG90" s="335">
        <v>2740</v>
      </c>
      <c r="AH90" s="336">
        <v>92</v>
      </c>
      <c r="AI90" s="110">
        <v>160</v>
      </c>
      <c r="AJ90" s="338">
        <v>5.8</v>
      </c>
      <c r="AK90" s="338">
        <v>9.3000000000000007</v>
      </c>
      <c r="AL90" s="337">
        <v>0.55000000000000004</v>
      </c>
      <c r="AM90" s="292" t="s">
        <v>24</v>
      </c>
      <c r="AN90" s="338">
        <v>7.9</v>
      </c>
      <c r="AO90" s="337">
        <v>0.54</v>
      </c>
      <c r="AP90" s="292"/>
      <c r="AQ90" s="339">
        <v>7.3</v>
      </c>
      <c r="AR90" s="336">
        <v>9.1999999999999993</v>
      </c>
      <c r="AS90" s="111">
        <v>83.7</v>
      </c>
      <c r="AT90" s="372">
        <v>39.799999999999997</v>
      </c>
    </row>
    <row r="91" spans="1:46" s="163" customFormat="1" x14ac:dyDescent="0.2">
      <c r="A91" s="296" t="s">
        <v>105</v>
      </c>
      <c r="B91" s="335">
        <v>5800</v>
      </c>
      <c r="C91" s="110">
        <v>3620</v>
      </c>
      <c r="D91" s="336">
        <v>62.4</v>
      </c>
      <c r="E91" s="335">
        <v>2195</v>
      </c>
      <c r="F91" s="336">
        <v>60.7</v>
      </c>
      <c r="G91" s="110">
        <v>2050</v>
      </c>
      <c r="H91" s="338">
        <v>93.3</v>
      </c>
      <c r="I91" s="338">
        <v>90.7</v>
      </c>
      <c r="J91" s="337">
        <v>0.61</v>
      </c>
      <c r="K91" s="285"/>
      <c r="L91" s="338">
        <v>88.3</v>
      </c>
      <c r="M91" s="337">
        <v>0.57999999999999996</v>
      </c>
      <c r="N91" s="285" t="s">
        <v>23</v>
      </c>
      <c r="O91" s="339">
        <v>2.1</v>
      </c>
      <c r="P91" s="336">
        <v>9.1</v>
      </c>
      <c r="Q91" s="111">
        <v>97.8</v>
      </c>
      <c r="R91" s="111">
        <v>42.1</v>
      </c>
      <c r="S91" s="335">
        <v>2450</v>
      </c>
      <c r="T91" s="336">
        <v>67.7</v>
      </c>
      <c r="U91" s="110">
        <v>785</v>
      </c>
      <c r="V91" s="338">
        <v>32.1</v>
      </c>
      <c r="W91" s="338">
        <v>34.1</v>
      </c>
      <c r="X91" s="337">
        <v>0.91</v>
      </c>
      <c r="Y91" s="285"/>
      <c r="Z91" s="338">
        <v>30.7</v>
      </c>
      <c r="AA91" s="337">
        <v>0.83</v>
      </c>
      <c r="AB91" s="285"/>
      <c r="AC91" s="339">
        <v>2.7</v>
      </c>
      <c r="AD91" s="336">
        <v>12.5</v>
      </c>
      <c r="AE91" s="111">
        <v>93</v>
      </c>
      <c r="AF91" s="111">
        <v>37.799999999999997</v>
      </c>
      <c r="AG91" s="335">
        <v>3400</v>
      </c>
      <c r="AH91" s="336">
        <v>93.9</v>
      </c>
      <c r="AI91" s="110">
        <v>410</v>
      </c>
      <c r="AJ91" s="338">
        <v>12.1</v>
      </c>
      <c r="AK91" s="338">
        <v>15.5</v>
      </c>
      <c r="AL91" s="337">
        <v>0.56999999999999995</v>
      </c>
      <c r="AM91" s="292" t="s">
        <v>24</v>
      </c>
      <c r="AN91" s="338">
        <v>11.3</v>
      </c>
      <c r="AO91" s="337">
        <v>0.52</v>
      </c>
      <c r="AP91" s="292"/>
      <c r="AQ91" s="339">
        <v>2.6</v>
      </c>
      <c r="AR91" s="336">
        <v>13.2</v>
      </c>
      <c r="AS91" s="111">
        <v>98.2</v>
      </c>
      <c r="AT91" s="372">
        <v>44.5</v>
      </c>
    </row>
    <row r="92" spans="1:46" s="163" customFormat="1" x14ac:dyDescent="0.2">
      <c r="A92" s="296" t="s">
        <v>106</v>
      </c>
      <c r="B92" s="335">
        <v>3940</v>
      </c>
      <c r="C92" s="110">
        <v>3015</v>
      </c>
      <c r="D92" s="336">
        <v>76.5</v>
      </c>
      <c r="E92" s="335">
        <v>2155</v>
      </c>
      <c r="F92" s="336">
        <v>71.5</v>
      </c>
      <c r="G92" s="110">
        <v>2025</v>
      </c>
      <c r="H92" s="338">
        <v>94</v>
      </c>
      <c r="I92" s="338">
        <v>90.9</v>
      </c>
      <c r="J92" s="337">
        <v>0.61</v>
      </c>
      <c r="K92" s="285" t="s">
        <v>23</v>
      </c>
      <c r="L92" s="338">
        <v>88.2</v>
      </c>
      <c r="M92" s="337">
        <v>0.59</v>
      </c>
      <c r="N92" s="285" t="s">
        <v>23</v>
      </c>
      <c r="O92" s="339">
        <v>1.9</v>
      </c>
      <c r="P92" s="336">
        <v>5</v>
      </c>
      <c r="Q92" s="111">
        <v>104</v>
      </c>
      <c r="R92" s="111">
        <v>50.9</v>
      </c>
      <c r="S92" s="335">
        <v>2255</v>
      </c>
      <c r="T92" s="336">
        <v>74.900000000000006</v>
      </c>
      <c r="U92" s="110">
        <v>660</v>
      </c>
      <c r="V92" s="338">
        <v>29.3</v>
      </c>
      <c r="W92" s="338">
        <v>34</v>
      </c>
      <c r="X92" s="337">
        <v>0.94</v>
      </c>
      <c r="Y92" s="285" t="s">
        <v>24</v>
      </c>
      <c r="Z92" s="338">
        <v>29.4</v>
      </c>
      <c r="AA92" s="337">
        <v>0.89</v>
      </c>
      <c r="AB92" s="285"/>
      <c r="AC92" s="339">
        <v>2.2999999999999998</v>
      </c>
      <c r="AD92" s="336">
        <v>6.5</v>
      </c>
      <c r="AE92" s="111">
        <v>99.6</v>
      </c>
      <c r="AF92" s="111">
        <v>47.3</v>
      </c>
      <c r="AG92" s="335">
        <v>2855</v>
      </c>
      <c r="AH92" s="336">
        <v>94.7</v>
      </c>
      <c r="AI92" s="110">
        <v>300</v>
      </c>
      <c r="AJ92" s="338">
        <v>10.5</v>
      </c>
      <c r="AK92" s="338">
        <v>15.4</v>
      </c>
      <c r="AL92" s="337">
        <v>0.6</v>
      </c>
      <c r="AM92" s="292" t="s">
        <v>24</v>
      </c>
      <c r="AN92" s="338">
        <v>10.8</v>
      </c>
      <c r="AO92" s="337">
        <v>0.57999999999999996</v>
      </c>
      <c r="AP92" s="292"/>
      <c r="AQ92" s="339">
        <v>2.1</v>
      </c>
      <c r="AR92" s="336">
        <v>6</v>
      </c>
      <c r="AS92" s="111">
        <v>103.7</v>
      </c>
      <c r="AT92" s="372">
        <v>53.3</v>
      </c>
    </row>
    <row r="93" spans="1:46" s="163" customFormat="1" x14ac:dyDescent="0.2">
      <c r="A93" s="296" t="s">
        <v>107</v>
      </c>
      <c r="B93" s="335">
        <v>2010</v>
      </c>
      <c r="C93" s="110">
        <v>1675</v>
      </c>
      <c r="D93" s="336">
        <v>83.3</v>
      </c>
      <c r="E93" s="335">
        <v>1520</v>
      </c>
      <c r="F93" s="336">
        <v>90.7</v>
      </c>
      <c r="G93" s="110">
        <v>1290</v>
      </c>
      <c r="H93" s="338">
        <v>84.8</v>
      </c>
      <c r="I93" s="338">
        <v>85.1</v>
      </c>
      <c r="J93" s="337">
        <v>0.86</v>
      </c>
      <c r="K93" s="285"/>
      <c r="L93" s="338">
        <v>81</v>
      </c>
      <c r="M93" s="337">
        <v>0.81</v>
      </c>
      <c r="N93" s="285" t="s">
        <v>23</v>
      </c>
      <c r="O93" s="339">
        <v>1.9</v>
      </c>
      <c r="P93" s="336">
        <v>8.1</v>
      </c>
      <c r="Q93" s="111">
        <v>93.9</v>
      </c>
      <c r="R93" s="111">
        <v>44</v>
      </c>
      <c r="S93" s="335">
        <v>1320</v>
      </c>
      <c r="T93" s="336">
        <v>78.7</v>
      </c>
      <c r="U93" s="110">
        <v>465</v>
      </c>
      <c r="V93" s="338">
        <v>35.1</v>
      </c>
      <c r="W93" s="338">
        <v>27.8</v>
      </c>
      <c r="X93" s="337">
        <v>1.26</v>
      </c>
      <c r="Y93" s="285" t="s">
        <v>23</v>
      </c>
      <c r="Z93" s="338">
        <v>28.4</v>
      </c>
      <c r="AA93" s="337">
        <v>1.17</v>
      </c>
      <c r="AB93" s="285" t="s">
        <v>23</v>
      </c>
      <c r="AC93" s="339">
        <v>2</v>
      </c>
      <c r="AD93" s="336">
        <v>9.3000000000000007</v>
      </c>
      <c r="AE93" s="111">
        <v>91.8</v>
      </c>
      <c r="AF93" s="111">
        <v>41.9</v>
      </c>
      <c r="AG93" s="335">
        <v>1470</v>
      </c>
      <c r="AH93" s="336">
        <v>87.9</v>
      </c>
      <c r="AI93" s="110">
        <v>135</v>
      </c>
      <c r="AJ93" s="338">
        <v>9.3000000000000007</v>
      </c>
      <c r="AK93" s="338">
        <v>12.8</v>
      </c>
      <c r="AL93" s="337">
        <v>0.82</v>
      </c>
      <c r="AM93" s="292" t="s">
        <v>24</v>
      </c>
      <c r="AN93" s="338">
        <v>9</v>
      </c>
      <c r="AO93" s="337">
        <v>0.79</v>
      </c>
      <c r="AP93" s="292"/>
      <c r="AQ93" s="339">
        <v>1.9</v>
      </c>
      <c r="AR93" s="336">
        <v>6.6</v>
      </c>
      <c r="AS93" s="111">
        <v>93.7</v>
      </c>
      <c r="AT93" s="372">
        <v>47.7</v>
      </c>
    </row>
    <row r="94" spans="1:46" s="163" customFormat="1" x14ac:dyDescent="0.2">
      <c r="A94" s="296" t="s">
        <v>108</v>
      </c>
      <c r="B94" s="335">
        <v>350</v>
      </c>
      <c r="C94" s="110">
        <v>240</v>
      </c>
      <c r="D94" s="336">
        <v>68.400000000000006</v>
      </c>
      <c r="E94" s="335">
        <v>235</v>
      </c>
      <c r="F94" s="336">
        <v>97.1</v>
      </c>
      <c r="G94" s="110">
        <v>230</v>
      </c>
      <c r="H94" s="338">
        <v>98.3</v>
      </c>
      <c r="I94" s="338">
        <v>93.9</v>
      </c>
      <c r="J94" s="337">
        <v>1.65</v>
      </c>
      <c r="K94" s="285"/>
      <c r="L94" s="338">
        <v>92.6</v>
      </c>
      <c r="M94" s="337">
        <v>1.63</v>
      </c>
      <c r="N94" s="285" t="s">
        <v>23</v>
      </c>
      <c r="O94" s="339">
        <v>1.4</v>
      </c>
      <c r="P94" s="336">
        <v>4.3</v>
      </c>
      <c r="Q94" s="111">
        <v>91.1</v>
      </c>
      <c r="R94" s="111">
        <v>41</v>
      </c>
      <c r="S94" s="335">
        <v>170</v>
      </c>
      <c r="T94" s="336">
        <v>70.8</v>
      </c>
      <c r="U94" s="110">
        <v>65</v>
      </c>
      <c r="V94" s="338">
        <v>37.6</v>
      </c>
      <c r="W94" s="338">
        <v>34.1</v>
      </c>
      <c r="X94" s="337">
        <v>3.49</v>
      </c>
      <c r="Y94" s="285"/>
      <c r="Z94" s="338">
        <v>32.5</v>
      </c>
      <c r="AA94" s="337">
        <v>3.29</v>
      </c>
      <c r="AB94" s="285"/>
      <c r="AC94" s="339">
        <v>1.2</v>
      </c>
      <c r="AD94" s="336">
        <v>3.8</v>
      </c>
      <c r="AE94" s="111">
        <v>90</v>
      </c>
      <c r="AF94" s="111">
        <v>40.200000000000003</v>
      </c>
      <c r="AG94" s="335">
        <v>225</v>
      </c>
      <c r="AH94" s="336">
        <v>94.6</v>
      </c>
      <c r="AI94" s="110">
        <v>25</v>
      </c>
      <c r="AJ94" s="338">
        <v>11.5</v>
      </c>
      <c r="AK94" s="338">
        <v>15.3</v>
      </c>
      <c r="AL94" s="337">
        <v>2.16</v>
      </c>
      <c r="AM94" s="292"/>
      <c r="AN94" s="338">
        <v>11.9</v>
      </c>
      <c r="AO94" s="337">
        <v>2.04</v>
      </c>
      <c r="AP94" s="292"/>
      <c r="AQ94" s="339">
        <v>1.1000000000000001</v>
      </c>
      <c r="AR94" s="336">
        <v>3.1</v>
      </c>
      <c r="AS94" s="111">
        <v>93.9</v>
      </c>
      <c r="AT94" s="372">
        <v>44.6</v>
      </c>
    </row>
    <row r="95" spans="1:46" s="163" customFormat="1" x14ac:dyDescent="0.2">
      <c r="A95" s="296" t="s">
        <v>109</v>
      </c>
      <c r="B95" s="335">
        <v>2690</v>
      </c>
      <c r="C95" s="110">
        <v>2425</v>
      </c>
      <c r="D95" s="336">
        <v>90.2</v>
      </c>
      <c r="E95" s="335">
        <v>2390</v>
      </c>
      <c r="F95" s="336">
        <v>98.5</v>
      </c>
      <c r="G95" s="110">
        <v>1930</v>
      </c>
      <c r="H95" s="338">
        <v>80.8</v>
      </c>
      <c r="I95" s="338">
        <v>85.6</v>
      </c>
      <c r="J95" s="337">
        <v>0.72</v>
      </c>
      <c r="K95" s="285" t="s">
        <v>24</v>
      </c>
      <c r="L95" s="338">
        <v>82.8</v>
      </c>
      <c r="M95" s="337">
        <v>0.68</v>
      </c>
      <c r="N95" s="285"/>
      <c r="O95" s="339">
        <v>2.2999999999999998</v>
      </c>
      <c r="P95" s="336">
        <v>4.8</v>
      </c>
      <c r="Q95" s="111">
        <v>100.4</v>
      </c>
      <c r="R95" s="111">
        <v>48.9</v>
      </c>
      <c r="S95" s="335">
        <v>1930</v>
      </c>
      <c r="T95" s="336">
        <v>79.5</v>
      </c>
      <c r="U95" s="110">
        <v>410</v>
      </c>
      <c r="V95" s="338">
        <v>21.3</v>
      </c>
      <c r="W95" s="338">
        <v>26.2</v>
      </c>
      <c r="X95" s="337">
        <v>0.97</v>
      </c>
      <c r="Y95" s="285" t="s">
        <v>24</v>
      </c>
      <c r="Z95" s="338">
        <v>23.6</v>
      </c>
      <c r="AA95" s="337">
        <v>0.93</v>
      </c>
      <c r="AB95" s="285"/>
      <c r="AC95" s="339">
        <v>2.2000000000000002</v>
      </c>
      <c r="AD95" s="336">
        <v>4.5999999999999996</v>
      </c>
      <c r="AE95" s="111">
        <v>98.6</v>
      </c>
      <c r="AF95" s="111">
        <v>47.8</v>
      </c>
      <c r="AG95" s="335">
        <v>2290</v>
      </c>
      <c r="AH95" s="336">
        <v>94.4</v>
      </c>
      <c r="AI95" s="110">
        <v>165</v>
      </c>
      <c r="AJ95" s="338">
        <v>7.3</v>
      </c>
      <c r="AK95" s="338">
        <v>12.3</v>
      </c>
      <c r="AL95" s="337">
        <v>0.63</v>
      </c>
      <c r="AM95" s="292" t="s">
        <v>24</v>
      </c>
      <c r="AN95" s="338">
        <v>9.1</v>
      </c>
      <c r="AO95" s="337">
        <v>0.61</v>
      </c>
      <c r="AP95" s="292"/>
      <c r="AQ95" s="339">
        <v>2.2999999999999998</v>
      </c>
      <c r="AR95" s="336">
        <v>4.5999999999999996</v>
      </c>
      <c r="AS95" s="111">
        <v>99.8</v>
      </c>
      <c r="AT95" s="372">
        <v>49.4</v>
      </c>
    </row>
    <row r="96" spans="1:46" s="163" customFormat="1" x14ac:dyDescent="0.2">
      <c r="A96" s="296" t="s">
        <v>110</v>
      </c>
      <c r="B96" s="335">
        <v>1905</v>
      </c>
      <c r="C96" s="110">
        <v>1380</v>
      </c>
      <c r="D96" s="336">
        <v>72.5</v>
      </c>
      <c r="E96" s="335">
        <v>1235</v>
      </c>
      <c r="F96" s="336">
        <v>89.3</v>
      </c>
      <c r="G96" s="110">
        <v>1140</v>
      </c>
      <c r="H96" s="338">
        <v>92.3</v>
      </c>
      <c r="I96" s="338">
        <v>91.6</v>
      </c>
      <c r="J96" s="337">
        <v>0.84</v>
      </c>
      <c r="K96" s="285"/>
      <c r="L96" s="338">
        <v>89.2</v>
      </c>
      <c r="M96" s="337">
        <v>0.8</v>
      </c>
      <c r="N96" s="285" t="s">
        <v>23</v>
      </c>
      <c r="O96" s="339">
        <v>1.9</v>
      </c>
      <c r="P96" s="336">
        <v>5.2</v>
      </c>
      <c r="Q96" s="111">
        <v>100.7</v>
      </c>
      <c r="R96" s="111">
        <v>48.1</v>
      </c>
      <c r="S96" s="335">
        <v>1075</v>
      </c>
      <c r="T96" s="336">
        <v>77.8</v>
      </c>
      <c r="U96" s="110">
        <v>325</v>
      </c>
      <c r="V96" s="338">
        <v>30</v>
      </c>
      <c r="W96" s="338">
        <v>32.4</v>
      </c>
      <c r="X96" s="337">
        <v>1.36</v>
      </c>
      <c r="Y96" s="285"/>
      <c r="Z96" s="338">
        <v>30.9</v>
      </c>
      <c r="AA96" s="337">
        <v>1.29</v>
      </c>
      <c r="AB96" s="285"/>
      <c r="AC96" s="339">
        <v>2</v>
      </c>
      <c r="AD96" s="336">
        <v>6.1</v>
      </c>
      <c r="AE96" s="111">
        <v>98.4</v>
      </c>
      <c r="AF96" s="111">
        <v>46</v>
      </c>
      <c r="AG96" s="335">
        <v>1305</v>
      </c>
      <c r="AH96" s="336">
        <v>94.6</v>
      </c>
      <c r="AI96" s="110">
        <v>135</v>
      </c>
      <c r="AJ96" s="338">
        <v>10.3</v>
      </c>
      <c r="AK96" s="338">
        <v>15.5</v>
      </c>
      <c r="AL96" s="337">
        <v>0.89</v>
      </c>
      <c r="AM96" s="292" t="s">
        <v>24</v>
      </c>
      <c r="AN96" s="338">
        <v>10.9</v>
      </c>
      <c r="AO96" s="337">
        <v>0.85</v>
      </c>
      <c r="AP96" s="292"/>
      <c r="AQ96" s="339">
        <v>1.9</v>
      </c>
      <c r="AR96" s="336">
        <v>5.3</v>
      </c>
      <c r="AS96" s="111">
        <v>100.6</v>
      </c>
      <c r="AT96" s="372">
        <v>49.2</v>
      </c>
    </row>
    <row r="97" spans="1:46" s="163" customFormat="1" x14ac:dyDescent="0.2">
      <c r="A97" s="296" t="s">
        <v>111</v>
      </c>
      <c r="B97" s="335">
        <v>185</v>
      </c>
      <c r="C97" s="110">
        <v>150</v>
      </c>
      <c r="D97" s="336">
        <v>81.400000000000006</v>
      </c>
      <c r="E97" s="335">
        <v>120</v>
      </c>
      <c r="F97" s="336">
        <v>80.5</v>
      </c>
      <c r="G97" s="110">
        <v>105</v>
      </c>
      <c r="H97" s="338">
        <v>85.8</v>
      </c>
      <c r="I97" s="338">
        <v>93.4</v>
      </c>
      <c r="J97" s="337">
        <v>3.02</v>
      </c>
      <c r="K97" s="285"/>
      <c r="L97" s="338">
        <v>93.4</v>
      </c>
      <c r="M97" s="337">
        <v>2.78</v>
      </c>
      <c r="N97" s="285"/>
      <c r="O97" s="339">
        <v>0.9</v>
      </c>
      <c r="P97" s="336">
        <v>1.9</v>
      </c>
      <c r="Q97" s="111">
        <v>103.4</v>
      </c>
      <c r="R97" s="111">
        <v>46</v>
      </c>
      <c r="S97" s="335">
        <v>115</v>
      </c>
      <c r="T97" s="336">
        <v>75.8</v>
      </c>
      <c r="U97" s="110">
        <v>35</v>
      </c>
      <c r="V97" s="338">
        <v>30.1</v>
      </c>
      <c r="W97" s="338">
        <v>30.1</v>
      </c>
      <c r="X97" s="337">
        <v>4.1500000000000004</v>
      </c>
      <c r="Y97" s="285"/>
      <c r="Z97" s="338">
        <v>29.7</v>
      </c>
      <c r="AA97" s="337">
        <v>3.86</v>
      </c>
      <c r="AB97" s="285"/>
      <c r="AC97" s="339">
        <v>0.8</v>
      </c>
      <c r="AD97" s="336">
        <v>1.9</v>
      </c>
      <c r="AE97" s="111">
        <v>101.2</v>
      </c>
      <c r="AF97" s="111">
        <v>44.8</v>
      </c>
      <c r="AG97" s="335">
        <v>140</v>
      </c>
      <c r="AH97" s="336">
        <v>95.3</v>
      </c>
      <c r="AI97" s="110">
        <v>25</v>
      </c>
      <c r="AJ97" s="338">
        <v>19</v>
      </c>
      <c r="AK97" s="338">
        <v>14.5</v>
      </c>
      <c r="AL97" s="337">
        <v>3.01</v>
      </c>
      <c r="AM97" s="292"/>
      <c r="AN97" s="338">
        <v>13.4</v>
      </c>
      <c r="AO97" s="337">
        <v>2.82</v>
      </c>
      <c r="AP97" s="292"/>
      <c r="AQ97" s="339">
        <v>0.9</v>
      </c>
      <c r="AR97" s="336">
        <v>1.9</v>
      </c>
      <c r="AS97" s="111">
        <v>103.3</v>
      </c>
      <c r="AT97" s="372">
        <v>48.1</v>
      </c>
    </row>
    <row r="98" spans="1:46" s="163" customFormat="1" x14ac:dyDescent="0.2">
      <c r="A98" s="296" t="s">
        <v>112</v>
      </c>
      <c r="B98" s="335">
        <v>65</v>
      </c>
      <c r="C98" s="110">
        <v>60</v>
      </c>
      <c r="D98" s="336">
        <v>92.1</v>
      </c>
      <c r="E98" s="335">
        <v>45</v>
      </c>
      <c r="F98" s="336">
        <v>75.900000000000006</v>
      </c>
      <c r="G98" s="110">
        <v>25</v>
      </c>
      <c r="H98" s="338">
        <v>56.8</v>
      </c>
      <c r="I98" s="338">
        <v>88.1</v>
      </c>
      <c r="J98" s="337">
        <v>6.26</v>
      </c>
      <c r="K98" s="285" t="s">
        <v>24</v>
      </c>
      <c r="L98" s="338">
        <v>87.7</v>
      </c>
      <c r="M98" s="337">
        <v>5.9</v>
      </c>
      <c r="N98" s="285" t="s">
        <v>24</v>
      </c>
      <c r="O98" s="339">
        <v>0.8</v>
      </c>
      <c r="P98" s="336">
        <v>3.4</v>
      </c>
      <c r="Q98" s="111">
        <v>111.5</v>
      </c>
      <c r="R98" s="111">
        <v>42.3</v>
      </c>
      <c r="S98" s="335">
        <v>40</v>
      </c>
      <c r="T98" s="336">
        <v>69</v>
      </c>
      <c r="U98" s="110">
        <v>0</v>
      </c>
      <c r="V98" s="338">
        <v>5</v>
      </c>
      <c r="W98" s="338">
        <v>22</v>
      </c>
      <c r="X98" s="337">
        <v>5.88</v>
      </c>
      <c r="Y98" s="285"/>
      <c r="Z98" s="338">
        <v>21.1</v>
      </c>
      <c r="AA98" s="337">
        <v>5.74</v>
      </c>
      <c r="AB98" s="285"/>
      <c r="AC98" s="339">
        <v>0.7</v>
      </c>
      <c r="AD98" s="336">
        <v>4.2</v>
      </c>
      <c r="AE98" s="111">
        <v>105.3</v>
      </c>
      <c r="AF98" s="111">
        <v>37.9</v>
      </c>
      <c r="AG98" s="335">
        <v>50</v>
      </c>
      <c r="AH98" s="336">
        <v>89.7</v>
      </c>
      <c r="AI98" s="110">
        <v>5</v>
      </c>
      <c r="AJ98" s="338">
        <v>5.8</v>
      </c>
      <c r="AK98" s="338">
        <v>12</v>
      </c>
      <c r="AL98" s="337">
        <v>4.08</v>
      </c>
      <c r="AM98" s="292"/>
      <c r="AN98" s="338">
        <v>13</v>
      </c>
      <c r="AO98" s="337">
        <v>3.91</v>
      </c>
      <c r="AP98" s="292"/>
      <c r="AQ98" s="339">
        <v>0.9</v>
      </c>
      <c r="AR98" s="336">
        <v>3.4</v>
      </c>
      <c r="AS98" s="111">
        <v>101.9</v>
      </c>
      <c r="AT98" s="372">
        <v>36.4</v>
      </c>
    </row>
    <row r="99" spans="1:46" s="163" customFormat="1" x14ac:dyDescent="0.2">
      <c r="A99" s="296" t="s">
        <v>113</v>
      </c>
      <c r="B99" s="335">
        <v>155</v>
      </c>
      <c r="C99" s="110">
        <v>130</v>
      </c>
      <c r="D99" s="336">
        <v>84.5</v>
      </c>
      <c r="E99" s="335">
        <v>105</v>
      </c>
      <c r="F99" s="336">
        <v>79.400000000000006</v>
      </c>
      <c r="G99" s="110">
        <v>45</v>
      </c>
      <c r="H99" s="338">
        <v>45.2</v>
      </c>
      <c r="I99" s="338">
        <v>89</v>
      </c>
      <c r="J99" s="337">
        <v>4.3600000000000003</v>
      </c>
      <c r="K99" s="285" t="s">
        <v>24</v>
      </c>
      <c r="L99" s="338">
        <v>85.9</v>
      </c>
      <c r="M99" s="337">
        <v>3.94</v>
      </c>
      <c r="N99" s="285" t="s">
        <v>24</v>
      </c>
      <c r="O99" s="339">
        <v>2.5</v>
      </c>
      <c r="P99" s="336">
        <v>7</v>
      </c>
      <c r="Q99" s="111">
        <v>79.7</v>
      </c>
      <c r="R99" s="111">
        <v>34</v>
      </c>
      <c r="S99" s="335">
        <v>65</v>
      </c>
      <c r="T99" s="336">
        <v>49.6</v>
      </c>
      <c r="U99" s="110">
        <v>25</v>
      </c>
      <c r="V99" s="338">
        <v>36.9</v>
      </c>
      <c r="W99" s="338">
        <v>33.700000000000003</v>
      </c>
      <c r="X99" s="337">
        <v>5.48</v>
      </c>
      <c r="Y99" s="285"/>
      <c r="Z99" s="338">
        <v>29.8</v>
      </c>
      <c r="AA99" s="337">
        <v>4.93</v>
      </c>
      <c r="AB99" s="285"/>
      <c r="AC99" s="339">
        <v>1.2</v>
      </c>
      <c r="AD99" s="336">
        <v>5.4</v>
      </c>
      <c r="AE99" s="111">
        <v>80.400000000000006</v>
      </c>
      <c r="AF99" s="111">
        <v>33.6</v>
      </c>
      <c r="AG99" s="335">
        <v>125</v>
      </c>
      <c r="AH99" s="336">
        <v>94.7</v>
      </c>
      <c r="AI99" s="110">
        <v>0</v>
      </c>
      <c r="AJ99" s="338">
        <v>1.6</v>
      </c>
      <c r="AK99" s="338">
        <v>13.3</v>
      </c>
      <c r="AL99" s="337">
        <v>2.38</v>
      </c>
      <c r="AM99" s="292" t="s">
        <v>24</v>
      </c>
      <c r="AN99" s="338">
        <v>10.6</v>
      </c>
      <c r="AO99" s="337">
        <v>2.2999999999999998</v>
      </c>
      <c r="AP99" s="292" t="s">
        <v>24</v>
      </c>
      <c r="AQ99" s="339">
        <v>1.9</v>
      </c>
      <c r="AR99" s="336">
        <v>5</v>
      </c>
      <c r="AS99" s="111">
        <v>84.4</v>
      </c>
      <c r="AT99" s="372">
        <v>39.799999999999997</v>
      </c>
    </row>
    <row r="100" spans="1:46" s="163" customFormat="1" x14ac:dyDescent="0.2">
      <c r="A100" s="296" t="s">
        <v>114</v>
      </c>
      <c r="B100" s="335">
        <v>75</v>
      </c>
      <c r="C100" s="110">
        <v>75</v>
      </c>
      <c r="D100" s="336">
        <v>98.7</v>
      </c>
      <c r="E100" s="335">
        <v>35</v>
      </c>
      <c r="F100" s="336">
        <v>44.6</v>
      </c>
      <c r="G100" s="110">
        <v>15</v>
      </c>
      <c r="H100" s="338">
        <v>45.5</v>
      </c>
      <c r="I100" s="338">
        <v>90.9</v>
      </c>
      <c r="J100" s="337">
        <v>8.08</v>
      </c>
      <c r="K100" s="285" t="s">
        <v>24</v>
      </c>
      <c r="L100" s="338">
        <v>87.9</v>
      </c>
      <c r="M100" s="337">
        <v>7.42</v>
      </c>
      <c r="N100" s="285" t="s">
        <v>24</v>
      </c>
      <c r="O100" s="339">
        <v>1.9</v>
      </c>
      <c r="P100" s="336">
        <v>4.5</v>
      </c>
      <c r="Q100" s="111">
        <v>111.2</v>
      </c>
      <c r="R100" s="111">
        <v>51.5</v>
      </c>
      <c r="S100" s="335">
        <v>0</v>
      </c>
      <c r="T100" s="336">
        <v>0</v>
      </c>
      <c r="U100" s="110">
        <v>0</v>
      </c>
      <c r="V100" s="374" t="s">
        <v>20</v>
      </c>
      <c r="W100" s="374" t="s">
        <v>20</v>
      </c>
      <c r="X100" s="375" t="s">
        <v>20</v>
      </c>
      <c r="Y100" s="376"/>
      <c r="Z100" s="374" t="s">
        <v>20</v>
      </c>
      <c r="AA100" s="375" t="s">
        <v>20</v>
      </c>
      <c r="AB100" s="376"/>
      <c r="AC100" s="377" t="s">
        <v>20</v>
      </c>
      <c r="AD100" s="378" t="s">
        <v>20</v>
      </c>
      <c r="AE100" s="379" t="s">
        <v>20</v>
      </c>
      <c r="AF100" s="379" t="s">
        <v>20</v>
      </c>
      <c r="AG100" s="335">
        <v>70</v>
      </c>
      <c r="AH100" s="336">
        <v>95.9</v>
      </c>
      <c r="AI100" s="110">
        <v>5</v>
      </c>
      <c r="AJ100" s="338">
        <v>5.6</v>
      </c>
      <c r="AK100" s="338">
        <v>14.1</v>
      </c>
      <c r="AL100" s="337">
        <v>3.5</v>
      </c>
      <c r="AM100" s="292"/>
      <c r="AN100" s="338">
        <v>11.1</v>
      </c>
      <c r="AO100" s="337">
        <v>3.44</v>
      </c>
      <c r="AP100" s="292"/>
      <c r="AQ100" s="339">
        <v>2.2999999999999998</v>
      </c>
      <c r="AR100" s="336">
        <v>4.0999999999999996</v>
      </c>
      <c r="AS100" s="111">
        <v>121.9</v>
      </c>
      <c r="AT100" s="372">
        <v>65.400000000000006</v>
      </c>
    </row>
    <row r="101" spans="1:46" s="163" customFormat="1" x14ac:dyDescent="0.2">
      <c r="A101" s="296" t="s">
        <v>115</v>
      </c>
      <c r="B101" s="335">
        <v>1240</v>
      </c>
      <c r="C101" s="110">
        <v>1140</v>
      </c>
      <c r="D101" s="336">
        <v>91.9</v>
      </c>
      <c r="E101" s="335">
        <v>1135</v>
      </c>
      <c r="F101" s="336">
        <v>99.7</v>
      </c>
      <c r="G101" s="110">
        <v>885</v>
      </c>
      <c r="H101" s="338">
        <v>77.8</v>
      </c>
      <c r="I101" s="338">
        <v>83.8</v>
      </c>
      <c r="J101" s="337">
        <v>1.0900000000000001</v>
      </c>
      <c r="K101" s="285" t="s">
        <v>24</v>
      </c>
      <c r="L101" s="338">
        <v>79.2</v>
      </c>
      <c r="M101" s="337">
        <v>1.05</v>
      </c>
      <c r="N101" s="285"/>
      <c r="O101" s="339">
        <v>1.1000000000000001</v>
      </c>
      <c r="P101" s="336">
        <v>2.8</v>
      </c>
      <c r="Q101" s="111">
        <v>105</v>
      </c>
      <c r="R101" s="111">
        <v>53.1</v>
      </c>
      <c r="S101" s="335">
        <v>955</v>
      </c>
      <c r="T101" s="336">
        <v>84</v>
      </c>
      <c r="U101" s="110">
        <v>225</v>
      </c>
      <c r="V101" s="338">
        <v>23.5</v>
      </c>
      <c r="W101" s="338">
        <v>24.1</v>
      </c>
      <c r="X101" s="337">
        <v>1.4</v>
      </c>
      <c r="Y101" s="285"/>
      <c r="Z101" s="338">
        <v>21.9</v>
      </c>
      <c r="AA101" s="337">
        <v>1.34</v>
      </c>
      <c r="AB101" s="285"/>
      <c r="AC101" s="339">
        <v>1.2</v>
      </c>
      <c r="AD101" s="336">
        <v>2.9</v>
      </c>
      <c r="AE101" s="111">
        <v>102.8</v>
      </c>
      <c r="AF101" s="111">
        <v>51.8</v>
      </c>
      <c r="AG101" s="335">
        <v>1080</v>
      </c>
      <c r="AH101" s="336">
        <v>94.6</v>
      </c>
      <c r="AI101" s="110">
        <v>90</v>
      </c>
      <c r="AJ101" s="338">
        <v>8.1999999999999993</v>
      </c>
      <c r="AK101" s="338">
        <v>11.9</v>
      </c>
      <c r="AL101" s="337">
        <v>0.94</v>
      </c>
      <c r="AM101" s="292" t="s">
        <v>24</v>
      </c>
      <c r="AN101" s="338">
        <v>8</v>
      </c>
      <c r="AO101" s="337">
        <v>0.91</v>
      </c>
      <c r="AP101" s="292"/>
      <c r="AQ101" s="339">
        <v>1.1000000000000001</v>
      </c>
      <c r="AR101" s="336">
        <v>2.6</v>
      </c>
      <c r="AS101" s="111">
        <v>105.3</v>
      </c>
      <c r="AT101" s="372">
        <v>54.7</v>
      </c>
    </row>
    <row r="102" spans="1:46" s="163" customFormat="1" x14ac:dyDescent="0.2">
      <c r="A102" s="296" t="s">
        <v>116</v>
      </c>
      <c r="B102" s="335">
        <v>110</v>
      </c>
      <c r="C102" s="110">
        <v>105</v>
      </c>
      <c r="D102" s="336">
        <v>95.4</v>
      </c>
      <c r="E102" s="335">
        <v>0</v>
      </c>
      <c r="F102" s="336">
        <v>0</v>
      </c>
      <c r="G102" s="110">
        <v>0</v>
      </c>
      <c r="H102" s="338" t="s">
        <v>20</v>
      </c>
      <c r="I102" s="338" t="s">
        <v>20</v>
      </c>
      <c r="J102" s="337" t="s">
        <v>20</v>
      </c>
      <c r="K102" s="285"/>
      <c r="L102" s="338" t="s">
        <v>20</v>
      </c>
      <c r="M102" s="337" t="s">
        <v>20</v>
      </c>
      <c r="N102" s="285"/>
      <c r="O102" s="339" t="s">
        <v>20</v>
      </c>
      <c r="P102" s="336" t="s">
        <v>20</v>
      </c>
      <c r="Q102" s="111" t="s">
        <v>20</v>
      </c>
      <c r="R102" s="111" t="s">
        <v>20</v>
      </c>
      <c r="S102" s="335">
        <v>0</v>
      </c>
      <c r="T102" s="336">
        <v>0</v>
      </c>
      <c r="U102" s="110">
        <v>0</v>
      </c>
      <c r="V102" s="338" t="s">
        <v>20</v>
      </c>
      <c r="W102" s="338" t="s">
        <v>20</v>
      </c>
      <c r="X102" s="337" t="s">
        <v>20</v>
      </c>
      <c r="Y102" s="285"/>
      <c r="Z102" s="338" t="s">
        <v>20</v>
      </c>
      <c r="AA102" s="337" t="s">
        <v>20</v>
      </c>
      <c r="AB102" s="285"/>
      <c r="AC102" s="339" t="s">
        <v>20</v>
      </c>
      <c r="AD102" s="336" t="s">
        <v>20</v>
      </c>
      <c r="AE102" s="111" t="s">
        <v>20</v>
      </c>
      <c r="AF102" s="111" t="s">
        <v>20</v>
      </c>
      <c r="AG102" s="335">
        <v>95</v>
      </c>
      <c r="AH102" s="336">
        <v>91.3</v>
      </c>
      <c r="AI102" s="110">
        <v>10</v>
      </c>
      <c r="AJ102" s="338">
        <v>12.6</v>
      </c>
      <c r="AK102" s="338">
        <v>13.8</v>
      </c>
      <c r="AL102" s="337">
        <v>3.43</v>
      </c>
      <c r="AM102" s="292"/>
      <c r="AN102" s="338">
        <v>16.8</v>
      </c>
      <c r="AO102" s="337">
        <v>3.37</v>
      </c>
      <c r="AP102" s="292"/>
      <c r="AQ102" s="339">
        <v>3</v>
      </c>
      <c r="AR102" s="336">
        <v>4.8</v>
      </c>
      <c r="AS102" s="111">
        <v>123.8</v>
      </c>
      <c r="AT102" s="372">
        <v>58.4</v>
      </c>
    </row>
    <row r="103" spans="1:46" s="163" customFormat="1" x14ac:dyDescent="0.2">
      <c r="A103" s="296" t="s">
        <v>117</v>
      </c>
      <c r="B103" s="335">
        <v>185</v>
      </c>
      <c r="C103" s="110">
        <v>170</v>
      </c>
      <c r="D103" s="336">
        <v>90.4</v>
      </c>
      <c r="E103" s="335">
        <v>170</v>
      </c>
      <c r="F103" s="336">
        <v>99.4</v>
      </c>
      <c r="G103" s="110">
        <v>110</v>
      </c>
      <c r="H103" s="338">
        <v>66.099999999999994</v>
      </c>
      <c r="I103" s="338">
        <v>68.5</v>
      </c>
      <c r="J103" s="337">
        <v>3.15</v>
      </c>
      <c r="K103" s="285"/>
      <c r="L103" s="338">
        <v>64.7</v>
      </c>
      <c r="M103" s="337">
        <v>2.97</v>
      </c>
      <c r="N103" s="285"/>
      <c r="O103" s="339">
        <v>3.3</v>
      </c>
      <c r="P103" s="336">
        <v>7.1</v>
      </c>
      <c r="Q103" s="111">
        <v>28.5</v>
      </c>
      <c r="R103" s="111">
        <v>19.5</v>
      </c>
      <c r="S103" s="335">
        <v>150</v>
      </c>
      <c r="T103" s="336">
        <v>89.3</v>
      </c>
      <c r="U103" s="110">
        <v>15</v>
      </c>
      <c r="V103" s="338">
        <v>11.3</v>
      </c>
      <c r="W103" s="338">
        <v>17.399999999999999</v>
      </c>
      <c r="X103" s="337">
        <v>3.2</v>
      </c>
      <c r="Y103" s="285"/>
      <c r="Z103" s="338">
        <v>13.9</v>
      </c>
      <c r="AA103" s="337">
        <v>3.07</v>
      </c>
      <c r="AB103" s="285"/>
      <c r="AC103" s="339">
        <v>3.1</v>
      </c>
      <c r="AD103" s="336">
        <v>7.4</v>
      </c>
      <c r="AE103" s="111">
        <v>28.4</v>
      </c>
      <c r="AF103" s="111">
        <v>19.2</v>
      </c>
      <c r="AG103" s="335">
        <v>160</v>
      </c>
      <c r="AH103" s="336">
        <v>94.1</v>
      </c>
      <c r="AI103" s="110">
        <v>5</v>
      </c>
      <c r="AJ103" s="338">
        <v>4.4000000000000004</v>
      </c>
      <c r="AK103" s="338">
        <v>7.6</v>
      </c>
      <c r="AL103" s="337">
        <v>2.23</v>
      </c>
      <c r="AM103" s="292"/>
      <c r="AN103" s="338">
        <v>6.8</v>
      </c>
      <c r="AO103" s="337">
        <v>2.1</v>
      </c>
      <c r="AP103" s="292"/>
      <c r="AQ103" s="339">
        <v>3.1</v>
      </c>
      <c r="AR103" s="336">
        <v>6.9</v>
      </c>
      <c r="AS103" s="111">
        <v>28.4</v>
      </c>
      <c r="AT103" s="372">
        <v>19.5</v>
      </c>
    </row>
    <row r="104" spans="1:46" s="163" customFormat="1" x14ac:dyDescent="0.2">
      <c r="A104" s="296" t="s">
        <v>118</v>
      </c>
      <c r="B104" s="335">
        <v>400</v>
      </c>
      <c r="C104" s="110">
        <v>215</v>
      </c>
      <c r="D104" s="336">
        <v>53.3</v>
      </c>
      <c r="E104" s="335">
        <v>175</v>
      </c>
      <c r="F104" s="336">
        <v>82.6</v>
      </c>
      <c r="G104" s="110">
        <v>120</v>
      </c>
      <c r="H104" s="338">
        <v>68.8</v>
      </c>
      <c r="I104" s="338">
        <v>75.900000000000006</v>
      </c>
      <c r="J104" s="337">
        <v>2.96</v>
      </c>
      <c r="K104" s="285"/>
      <c r="L104" s="338">
        <v>69.900000000000006</v>
      </c>
      <c r="M104" s="337">
        <v>2.82</v>
      </c>
      <c r="N104" s="285"/>
      <c r="O104" s="339">
        <v>1.8</v>
      </c>
      <c r="P104" s="336">
        <v>4.5999999999999996</v>
      </c>
      <c r="Q104" s="111">
        <v>49.4</v>
      </c>
      <c r="R104" s="111">
        <v>24.2</v>
      </c>
      <c r="S104" s="335">
        <v>170</v>
      </c>
      <c r="T104" s="336">
        <v>80.3</v>
      </c>
      <c r="U104" s="110">
        <v>55</v>
      </c>
      <c r="V104" s="338">
        <v>31</v>
      </c>
      <c r="W104" s="338">
        <v>22.6</v>
      </c>
      <c r="X104" s="337">
        <v>3.41</v>
      </c>
      <c r="Y104" s="285"/>
      <c r="Z104" s="338">
        <v>20.9</v>
      </c>
      <c r="AA104" s="337">
        <v>3.18</v>
      </c>
      <c r="AB104" s="285" t="s">
        <v>23</v>
      </c>
      <c r="AC104" s="339">
        <v>2</v>
      </c>
      <c r="AD104" s="336">
        <v>5.2</v>
      </c>
      <c r="AE104" s="111">
        <v>48.3</v>
      </c>
      <c r="AF104" s="111">
        <v>23.5</v>
      </c>
      <c r="AG104" s="335">
        <v>200</v>
      </c>
      <c r="AH104" s="336">
        <v>93.4</v>
      </c>
      <c r="AI104" s="110">
        <v>15</v>
      </c>
      <c r="AJ104" s="338">
        <v>7.5</v>
      </c>
      <c r="AK104" s="338">
        <v>9.9</v>
      </c>
      <c r="AL104" s="337">
        <v>2.14</v>
      </c>
      <c r="AM104" s="292"/>
      <c r="AN104" s="338">
        <v>7.8</v>
      </c>
      <c r="AO104" s="337">
        <v>2.04</v>
      </c>
      <c r="AP104" s="292"/>
      <c r="AQ104" s="339">
        <v>2.2000000000000002</v>
      </c>
      <c r="AR104" s="336">
        <v>4.5999999999999996</v>
      </c>
      <c r="AS104" s="111">
        <v>48.7</v>
      </c>
      <c r="AT104" s="372">
        <v>24.1</v>
      </c>
    </row>
    <row r="105" spans="1:46" s="163" customFormat="1" x14ac:dyDescent="0.2">
      <c r="A105" s="296" t="s">
        <v>119</v>
      </c>
      <c r="B105" s="335">
        <v>745</v>
      </c>
      <c r="C105" s="110">
        <v>425</v>
      </c>
      <c r="D105" s="336">
        <v>57.1</v>
      </c>
      <c r="E105" s="335">
        <v>365</v>
      </c>
      <c r="F105" s="336">
        <v>86.4</v>
      </c>
      <c r="G105" s="110">
        <v>355</v>
      </c>
      <c r="H105" s="338">
        <v>97</v>
      </c>
      <c r="I105" s="338">
        <v>92.4</v>
      </c>
      <c r="J105" s="337">
        <v>1.36</v>
      </c>
      <c r="K105" s="285" t="s">
        <v>23</v>
      </c>
      <c r="L105" s="338">
        <v>89.7</v>
      </c>
      <c r="M105" s="337">
        <v>1.31</v>
      </c>
      <c r="N105" s="285" t="s">
        <v>23</v>
      </c>
      <c r="O105" s="339">
        <v>0.8</v>
      </c>
      <c r="P105" s="336">
        <v>6.6</v>
      </c>
      <c r="Q105" s="111">
        <v>95.9</v>
      </c>
      <c r="R105" s="111">
        <v>37.5</v>
      </c>
      <c r="S105" s="335">
        <v>315</v>
      </c>
      <c r="T105" s="336">
        <v>73.900000000000006</v>
      </c>
      <c r="U105" s="110">
        <v>125</v>
      </c>
      <c r="V105" s="338">
        <v>39.799999999999997</v>
      </c>
      <c r="W105" s="338">
        <v>34.799999999999997</v>
      </c>
      <c r="X105" s="337">
        <v>2.57</v>
      </c>
      <c r="Y105" s="285"/>
      <c r="Z105" s="338">
        <v>31.9</v>
      </c>
      <c r="AA105" s="337">
        <v>2.41</v>
      </c>
      <c r="AB105" s="285" t="s">
        <v>23</v>
      </c>
      <c r="AC105" s="339">
        <v>0.9</v>
      </c>
      <c r="AD105" s="336">
        <v>7.2</v>
      </c>
      <c r="AE105" s="111">
        <v>91.5</v>
      </c>
      <c r="AF105" s="111">
        <v>34.9</v>
      </c>
      <c r="AG105" s="335">
        <v>375</v>
      </c>
      <c r="AH105" s="336">
        <v>88.5</v>
      </c>
      <c r="AI105" s="110">
        <v>70</v>
      </c>
      <c r="AJ105" s="338">
        <v>18.600000000000001</v>
      </c>
      <c r="AK105" s="338">
        <v>16.100000000000001</v>
      </c>
      <c r="AL105" s="337">
        <v>1.83</v>
      </c>
      <c r="AM105" s="292"/>
      <c r="AN105" s="338">
        <v>11.2</v>
      </c>
      <c r="AO105" s="337">
        <v>1.74</v>
      </c>
      <c r="AP105" s="292" t="s">
        <v>23</v>
      </c>
      <c r="AQ105" s="339">
        <v>0.7</v>
      </c>
      <c r="AR105" s="336">
        <v>5.4</v>
      </c>
      <c r="AS105" s="111">
        <v>97.5</v>
      </c>
      <c r="AT105" s="372">
        <v>41.2</v>
      </c>
    </row>
    <row r="106" spans="1:46" s="163" customFormat="1" x14ac:dyDescent="0.2">
      <c r="A106" s="296" t="s">
        <v>120</v>
      </c>
      <c r="B106" s="335">
        <v>1365</v>
      </c>
      <c r="C106" s="110">
        <v>815</v>
      </c>
      <c r="D106" s="336">
        <v>59.7</v>
      </c>
      <c r="E106" s="335">
        <v>735</v>
      </c>
      <c r="F106" s="336">
        <v>90.4</v>
      </c>
      <c r="G106" s="110">
        <v>715</v>
      </c>
      <c r="H106" s="338">
        <v>96.9</v>
      </c>
      <c r="I106" s="338">
        <v>92.2</v>
      </c>
      <c r="J106" s="337">
        <v>0.97</v>
      </c>
      <c r="K106" s="285" t="s">
        <v>23</v>
      </c>
      <c r="L106" s="338">
        <v>93.4</v>
      </c>
      <c r="M106" s="337">
        <v>0.93</v>
      </c>
      <c r="N106" s="285" t="s">
        <v>23</v>
      </c>
      <c r="O106" s="339">
        <v>1.6</v>
      </c>
      <c r="P106" s="336">
        <v>6.8</v>
      </c>
      <c r="Q106" s="111">
        <v>91.5</v>
      </c>
      <c r="R106" s="111">
        <v>30.6</v>
      </c>
      <c r="S106" s="335">
        <v>555</v>
      </c>
      <c r="T106" s="336">
        <v>68.2</v>
      </c>
      <c r="U106" s="110">
        <v>165</v>
      </c>
      <c r="V106" s="338">
        <v>29.9</v>
      </c>
      <c r="W106" s="338">
        <v>33.700000000000003</v>
      </c>
      <c r="X106" s="337">
        <v>1.88</v>
      </c>
      <c r="Y106" s="285"/>
      <c r="Z106" s="338">
        <v>33.700000000000003</v>
      </c>
      <c r="AA106" s="337">
        <v>1.76</v>
      </c>
      <c r="AB106" s="285"/>
      <c r="AC106" s="339">
        <v>1.6</v>
      </c>
      <c r="AD106" s="336">
        <v>7</v>
      </c>
      <c r="AE106" s="111">
        <v>88.2</v>
      </c>
      <c r="AF106" s="111">
        <v>28.8</v>
      </c>
      <c r="AG106" s="335">
        <v>760</v>
      </c>
      <c r="AH106" s="336">
        <v>93.1</v>
      </c>
      <c r="AI106" s="110">
        <v>130</v>
      </c>
      <c r="AJ106" s="338">
        <v>17.399999999999999</v>
      </c>
      <c r="AK106" s="338">
        <v>16.5</v>
      </c>
      <c r="AL106" s="337">
        <v>1.29</v>
      </c>
      <c r="AM106" s="292"/>
      <c r="AN106" s="338">
        <v>20.9</v>
      </c>
      <c r="AO106" s="337">
        <v>1.21</v>
      </c>
      <c r="AP106" s="292"/>
      <c r="AQ106" s="339">
        <v>1.4</v>
      </c>
      <c r="AR106" s="336">
        <v>6.3</v>
      </c>
      <c r="AS106" s="111">
        <v>92.4</v>
      </c>
      <c r="AT106" s="372">
        <v>32.4</v>
      </c>
    </row>
    <row r="107" spans="1:46" s="163" customFormat="1" x14ac:dyDescent="0.2">
      <c r="A107" s="296" t="s">
        <v>121</v>
      </c>
      <c r="B107" s="335">
        <v>750</v>
      </c>
      <c r="C107" s="110">
        <v>625</v>
      </c>
      <c r="D107" s="336">
        <v>83.3</v>
      </c>
      <c r="E107" s="335">
        <v>530</v>
      </c>
      <c r="F107" s="336">
        <v>84.6</v>
      </c>
      <c r="G107" s="110">
        <v>470</v>
      </c>
      <c r="H107" s="338">
        <v>89.2</v>
      </c>
      <c r="I107" s="338">
        <v>91.8</v>
      </c>
      <c r="J107" s="337">
        <v>1.35</v>
      </c>
      <c r="K107" s="285"/>
      <c r="L107" s="338">
        <v>89.2</v>
      </c>
      <c r="M107" s="337">
        <v>1.27</v>
      </c>
      <c r="N107" s="285"/>
      <c r="O107" s="339">
        <v>0.9</v>
      </c>
      <c r="P107" s="336">
        <v>3.7</v>
      </c>
      <c r="Q107" s="111">
        <v>97.6</v>
      </c>
      <c r="R107" s="111">
        <v>44.7</v>
      </c>
      <c r="S107" s="335">
        <v>500</v>
      </c>
      <c r="T107" s="336">
        <v>79.8</v>
      </c>
      <c r="U107" s="110">
        <v>165</v>
      </c>
      <c r="V107" s="338">
        <v>33.299999999999997</v>
      </c>
      <c r="W107" s="338">
        <v>32.9</v>
      </c>
      <c r="X107" s="337">
        <v>2.02</v>
      </c>
      <c r="Y107" s="285"/>
      <c r="Z107" s="338">
        <v>31.5</v>
      </c>
      <c r="AA107" s="337">
        <v>1.91</v>
      </c>
      <c r="AB107" s="285"/>
      <c r="AC107" s="339">
        <v>1</v>
      </c>
      <c r="AD107" s="336">
        <v>4</v>
      </c>
      <c r="AE107" s="111">
        <v>95.5</v>
      </c>
      <c r="AF107" s="111">
        <v>42.2</v>
      </c>
      <c r="AG107" s="335">
        <v>590</v>
      </c>
      <c r="AH107" s="336">
        <v>94.2</v>
      </c>
      <c r="AI107" s="110">
        <v>65</v>
      </c>
      <c r="AJ107" s="338">
        <v>10.7</v>
      </c>
      <c r="AK107" s="338">
        <v>16</v>
      </c>
      <c r="AL107" s="337">
        <v>1.32</v>
      </c>
      <c r="AM107" s="292" t="s">
        <v>24</v>
      </c>
      <c r="AN107" s="338">
        <v>10.6</v>
      </c>
      <c r="AO107" s="337">
        <v>1.26</v>
      </c>
      <c r="AP107" s="292"/>
      <c r="AQ107" s="339">
        <v>0.9</v>
      </c>
      <c r="AR107" s="336">
        <v>3.5</v>
      </c>
      <c r="AS107" s="111">
        <v>99.4</v>
      </c>
      <c r="AT107" s="372">
        <v>47.3</v>
      </c>
    </row>
    <row r="108" spans="1:46" s="163" customFormat="1" x14ac:dyDescent="0.2">
      <c r="A108" s="296" t="s">
        <v>122</v>
      </c>
      <c r="B108" s="335">
        <v>4190</v>
      </c>
      <c r="C108" s="110">
        <v>2610</v>
      </c>
      <c r="D108" s="336">
        <v>62.3</v>
      </c>
      <c r="E108" s="335">
        <v>2425</v>
      </c>
      <c r="F108" s="336">
        <v>93.1</v>
      </c>
      <c r="G108" s="110">
        <v>2335</v>
      </c>
      <c r="H108" s="338">
        <v>96.3</v>
      </c>
      <c r="I108" s="338">
        <v>92.1</v>
      </c>
      <c r="J108" s="337">
        <v>0.54</v>
      </c>
      <c r="K108" s="285" t="s">
        <v>23</v>
      </c>
      <c r="L108" s="338">
        <v>93</v>
      </c>
      <c r="M108" s="337">
        <v>0.5</v>
      </c>
      <c r="N108" s="285" t="s">
        <v>23</v>
      </c>
      <c r="O108" s="339">
        <v>2.4</v>
      </c>
      <c r="P108" s="336">
        <v>14.7</v>
      </c>
      <c r="Q108" s="111">
        <v>98.6</v>
      </c>
      <c r="R108" s="111">
        <v>35.1</v>
      </c>
      <c r="S108" s="335">
        <v>1615</v>
      </c>
      <c r="T108" s="336">
        <v>62</v>
      </c>
      <c r="U108" s="110">
        <v>630</v>
      </c>
      <c r="V108" s="338">
        <v>38.799999999999997</v>
      </c>
      <c r="W108" s="338">
        <v>34</v>
      </c>
      <c r="X108" s="337">
        <v>1.1499999999999999</v>
      </c>
      <c r="Y108" s="285" t="s">
        <v>23</v>
      </c>
      <c r="Z108" s="338">
        <v>34.299999999999997</v>
      </c>
      <c r="AA108" s="337">
        <v>1.06</v>
      </c>
      <c r="AB108" s="285" t="s">
        <v>23</v>
      </c>
      <c r="AC108" s="339">
        <v>1.7</v>
      </c>
      <c r="AD108" s="336">
        <v>9.5</v>
      </c>
      <c r="AE108" s="111">
        <v>96.5</v>
      </c>
      <c r="AF108" s="111">
        <v>33.5</v>
      </c>
      <c r="AG108" s="335">
        <v>2480</v>
      </c>
      <c r="AH108" s="336">
        <v>95</v>
      </c>
      <c r="AI108" s="110">
        <v>610</v>
      </c>
      <c r="AJ108" s="338">
        <v>24.6</v>
      </c>
      <c r="AK108" s="338">
        <v>15.5</v>
      </c>
      <c r="AL108" s="337">
        <v>0.77</v>
      </c>
      <c r="AM108" s="292" t="s">
        <v>23</v>
      </c>
      <c r="AN108" s="338">
        <v>20.100000000000001</v>
      </c>
      <c r="AO108" s="337">
        <v>0.71</v>
      </c>
      <c r="AP108" s="292" t="s">
        <v>23</v>
      </c>
      <c r="AQ108" s="339">
        <v>1.9</v>
      </c>
      <c r="AR108" s="336">
        <v>11</v>
      </c>
      <c r="AS108" s="111">
        <v>101.2</v>
      </c>
      <c r="AT108" s="372">
        <v>38.6</v>
      </c>
    </row>
    <row r="109" spans="1:46" s="163" customFormat="1" x14ac:dyDescent="0.2">
      <c r="A109" s="296" t="s">
        <v>123</v>
      </c>
      <c r="B109" s="335">
        <v>475</v>
      </c>
      <c r="C109" s="110">
        <v>310</v>
      </c>
      <c r="D109" s="336">
        <v>64.599999999999994</v>
      </c>
      <c r="E109" s="335">
        <v>300</v>
      </c>
      <c r="F109" s="336">
        <v>98.1</v>
      </c>
      <c r="G109" s="110">
        <v>210</v>
      </c>
      <c r="H109" s="338">
        <v>68.900000000000006</v>
      </c>
      <c r="I109" s="338">
        <v>81.7</v>
      </c>
      <c r="J109" s="337">
        <v>2.29</v>
      </c>
      <c r="K109" s="285" t="s">
        <v>24</v>
      </c>
      <c r="L109" s="338">
        <v>75.8</v>
      </c>
      <c r="M109" s="337">
        <v>2.17</v>
      </c>
      <c r="N109" s="285" t="s">
        <v>24</v>
      </c>
      <c r="O109" s="339">
        <v>0.8</v>
      </c>
      <c r="P109" s="336">
        <v>2.8</v>
      </c>
      <c r="Q109" s="111">
        <v>100.8</v>
      </c>
      <c r="R109" s="111">
        <v>50</v>
      </c>
      <c r="S109" s="335">
        <v>220</v>
      </c>
      <c r="T109" s="336">
        <v>71.400000000000006</v>
      </c>
      <c r="U109" s="110">
        <v>45</v>
      </c>
      <c r="V109" s="338">
        <v>20.5</v>
      </c>
      <c r="W109" s="338">
        <v>24.4</v>
      </c>
      <c r="X109" s="337">
        <v>2.85</v>
      </c>
      <c r="Y109" s="285"/>
      <c r="Z109" s="338">
        <v>22.7</v>
      </c>
      <c r="AA109" s="337">
        <v>2.75</v>
      </c>
      <c r="AB109" s="285"/>
      <c r="AC109" s="339">
        <v>0.6</v>
      </c>
      <c r="AD109" s="336">
        <v>2.5</v>
      </c>
      <c r="AE109" s="111">
        <v>99.9</v>
      </c>
      <c r="AF109" s="111">
        <v>49.5</v>
      </c>
      <c r="AG109" s="335">
        <v>275</v>
      </c>
      <c r="AH109" s="336">
        <v>89.9</v>
      </c>
      <c r="AI109" s="110">
        <v>20</v>
      </c>
      <c r="AJ109" s="338">
        <v>7.9</v>
      </c>
      <c r="AK109" s="338">
        <v>11.9</v>
      </c>
      <c r="AL109" s="337">
        <v>1.84</v>
      </c>
      <c r="AM109" s="292"/>
      <c r="AN109" s="338">
        <v>8.4</v>
      </c>
      <c r="AO109" s="337">
        <v>1.77</v>
      </c>
      <c r="AP109" s="292"/>
      <c r="AQ109" s="339">
        <v>0.7</v>
      </c>
      <c r="AR109" s="336">
        <v>2</v>
      </c>
      <c r="AS109" s="111">
        <v>102.8</v>
      </c>
      <c r="AT109" s="372">
        <v>52.8</v>
      </c>
    </row>
    <row r="110" spans="1:46" s="163" customFormat="1" x14ac:dyDescent="0.2">
      <c r="A110" s="296" t="s">
        <v>124</v>
      </c>
      <c r="B110" s="335">
        <v>155</v>
      </c>
      <c r="C110" s="110">
        <v>115</v>
      </c>
      <c r="D110" s="336">
        <v>72.599999999999994</v>
      </c>
      <c r="E110" s="335">
        <v>110</v>
      </c>
      <c r="F110" s="336">
        <v>98.2</v>
      </c>
      <c r="G110" s="110">
        <v>95</v>
      </c>
      <c r="H110" s="338">
        <v>83</v>
      </c>
      <c r="I110" s="338">
        <v>88.7</v>
      </c>
      <c r="J110" s="337">
        <v>3.26</v>
      </c>
      <c r="K110" s="285"/>
      <c r="L110" s="338">
        <v>83.8</v>
      </c>
      <c r="M110" s="337">
        <v>3.04</v>
      </c>
      <c r="N110" s="285"/>
      <c r="O110" s="339">
        <v>1.7</v>
      </c>
      <c r="P110" s="336">
        <v>7</v>
      </c>
      <c r="Q110" s="111">
        <v>86.2</v>
      </c>
      <c r="R110" s="111">
        <v>32</v>
      </c>
      <c r="S110" s="335">
        <v>90</v>
      </c>
      <c r="T110" s="336">
        <v>80.7</v>
      </c>
      <c r="U110" s="110">
        <v>35</v>
      </c>
      <c r="V110" s="338">
        <v>37</v>
      </c>
      <c r="W110" s="338">
        <v>29.7</v>
      </c>
      <c r="X110" s="337">
        <v>4.8099999999999996</v>
      </c>
      <c r="Y110" s="285"/>
      <c r="Z110" s="338">
        <v>27.5</v>
      </c>
      <c r="AA110" s="337">
        <v>4.5199999999999996</v>
      </c>
      <c r="AB110" s="285"/>
      <c r="AC110" s="339">
        <v>1.6</v>
      </c>
      <c r="AD110" s="336">
        <v>6.6</v>
      </c>
      <c r="AE110" s="111">
        <v>84.3</v>
      </c>
      <c r="AF110" s="111">
        <v>30.4</v>
      </c>
      <c r="AG110" s="335">
        <v>110</v>
      </c>
      <c r="AH110" s="336">
        <v>98.2</v>
      </c>
      <c r="AI110" s="110">
        <v>10</v>
      </c>
      <c r="AJ110" s="338">
        <v>10.7</v>
      </c>
      <c r="AK110" s="338">
        <v>13.5</v>
      </c>
      <c r="AL110" s="337">
        <v>3.05</v>
      </c>
      <c r="AM110" s="292"/>
      <c r="AN110" s="338">
        <v>10.1</v>
      </c>
      <c r="AO110" s="337">
        <v>2.87</v>
      </c>
      <c r="AP110" s="292"/>
      <c r="AQ110" s="339">
        <v>1.7</v>
      </c>
      <c r="AR110" s="336">
        <v>6.9</v>
      </c>
      <c r="AS110" s="111">
        <v>87.4</v>
      </c>
      <c r="AT110" s="372">
        <v>32.5</v>
      </c>
    </row>
    <row r="111" spans="1:46" s="163" customFormat="1" x14ac:dyDescent="0.2">
      <c r="A111" s="296" t="s">
        <v>125</v>
      </c>
      <c r="B111" s="335">
        <v>5915</v>
      </c>
      <c r="C111" s="110">
        <v>4295</v>
      </c>
      <c r="D111" s="336">
        <v>72.599999999999994</v>
      </c>
      <c r="E111" s="335">
        <v>4170</v>
      </c>
      <c r="F111" s="336">
        <v>97.1</v>
      </c>
      <c r="G111" s="110">
        <v>3965</v>
      </c>
      <c r="H111" s="338">
        <v>95.2</v>
      </c>
      <c r="I111" s="338">
        <v>91.2</v>
      </c>
      <c r="J111" s="337">
        <v>0.42</v>
      </c>
      <c r="K111" s="285" t="s">
        <v>23</v>
      </c>
      <c r="L111" s="338">
        <v>92.2</v>
      </c>
      <c r="M111" s="337">
        <v>0.4</v>
      </c>
      <c r="N111" s="285"/>
      <c r="O111" s="339">
        <v>3.4</v>
      </c>
      <c r="P111" s="336">
        <v>10.6</v>
      </c>
      <c r="Q111" s="111">
        <v>99.3</v>
      </c>
      <c r="R111" s="111">
        <v>35.4</v>
      </c>
      <c r="S111" s="335">
        <v>3830</v>
      </c>
      <c r="T111" s="336">
        <v>89.2</v>
      </c>
      <c r="U111" s="110">
        <v>1135</v>
      </c>
      <c r="V111" s="338">
        <v>29.7</v>
      </c>
      <c r="W111" s="338">
        <v>33.9</v>
      </c>
      <c r="X111" s="337">
        <v>0.71</v>
      </c>
      <c r="Y111" s="285" t="s">
        <v>24</v>
      </c>
      <c r="Z111" s="338">
        <v>34.5</v>
      </c>
      <c r="AA111" s="337">
        <v>0.67</v>
      </c>
      <c r="AB111" s="285" t="s">
        <v>24</v>
      </c>
      <c r="AC111" s="339">
        <v>4.2</v>
      </c>
      <c r="AD111" s="336">
        <v>11.7</v>
      </c>
      <c r="AE111" s="111">
        <v>95.7</v>
      </c>
      <c r="AF111" s="111">
        <v>32.799999999999997</v>
      </c>
      <c r="AG111" s="335">
        <v>3975</v>
      </c>
      <c r="AH111" s="336">
        <v>92.6</v>
      </c>
      <c r="AI111" s="110">
        <v>640</v>
      </c>
      <c r="AJ111" s="338">
        <v>16.2</v>
      </c>
      <c r="AK111" s="338">
        <v>14.8</v>
      </c>
      <c r="AL111" s="337">
        <v>0.55000000000000004</v>
      </c>
      <c r="AM111" s="292"/>
      <c r="AN111" s="338">
        <v>16.5</v>
      </c>
      <c r="AO111" s="337">
        <v>0.52</v>
      </c>
      <c r="AP111" s="292"/>
      <c r="AQ111" s="339">
        <v>3</v>
      </c>
      <c r="AR111" s="336">
        <v>9</v>
      </c>
      <c r="AS111" s="111">
        <v>100.8</v>
      </c>
      <c r="AT111" s="372">
        <v>37.6</v>
      </c>
    </row>
    <row r="112" spans="1:46" s="163" customFormat="1" x14ac:dyDescent="0.2">
      <c r="A112" s="296" t="s">
        <v>126</v>
      </c>
      <c r="B112" s="335">
        <v>4840</v>
      </c>
      <c r="C112" s="110">
        <v>4045</v>
      </c>
      <c r="D112" s="336">
        <v>83.6</v>
      </c>
      <c r="E112" s="335">
        <v>3640</v>
      </c>
      <c r="F112" s="336">
        <v>89.9</v>
      </c>
      <c r="G112" s="110">
        <v>3005</v>
      </c>
      <c r="H112" s="338">
        <v>82.6</v>
      </c>
      <c r="I112" s="338">
        <v>80.599999999999994</v>
      </c>
      <c r="J112" s="337">
        <v>0.56999999999999995</v>
      </c>
      <c r="K112" s="285"/>
      <c r="L112" s="338">
        <v>80.8</v>
      </c>
      <c r="M112" s="337">
        <v>0.55000000000000004</v>
      </c>
      <c r="N112" s="285"/>
      <c r="O112" s="339">
        <v>3.8</v>
      </c>
      <c r="P112" s="336">
        <v>6.2</v>
      </c>
      <c r="Q112" s="111">
        <v>90.4</v>
      </c>
      <c r="R112" s="111">
        <v>40.1</v>
      </c>
      <c r="S112" s="335">
        <v>3205</v>
      </c>
      <c r="T112" s="336">
        <v>79.2</v>
      </c>
      <c r="U112" s="110">
        <v>610</v>
      </c>
      <c r="V112" s="338">
        <v>19</v>
      </c>
      <c r="W112" s="338">
        <v>22</v>
      </c>
      <c r="X112" s="337">
        <v>0.74</v>
      </c>
      <c r="Y112" s="285" t="s">
        <v>24</v>
      </c>
      <c r="Z112" s="338">
        <v>22.1</v>
      </c>
      <c r="AA112" s="337">
        <v>0.71</v>
      </c>
      <c r="AB112" s="285" t="s">
        <v>24</v>
      </c>
      <c r="AC112" s="339">
        <v>3.9</v>
      </c>
      <c r="AD112" s="336">
        <v>6.5</v>
      </c>
      <c r="AE112" s="111">
        <v>87.8</v>
      </c>
      <c r="AF112" s="111">
        <v>38.700000000000003</v>
      </c>
      <c r="AG112" s="335">
        <v>3765</v>
      </c>
      <c r="AH112" s="336">
        <v>93</v>
      </c>
      <c r="AI112" s="110">
        <v>425</v>
      </c>
      <c r="AJ112" s="338">
        <v>11.2</v>
      </c>
      <c r="AK112" s="338">
        <v>11.5</v>
      </c>
      <c r="AL112" s="337">
        <v>0.53</v>
      </c>
      <c r="AM112" s="292"/>
      <c r="AN112" s="338">
        <v>12</v>
      </c>
      <c r="AO112" s="337">
        <v>0.5</v>
      </c>
      <c r="AP112" s="292"/>
      <c r="AQ112" s="339">
        <v>3.6</v>
      </c>
      <c r="AR112" s="336">
        <v>6.9</v>
      </c>
      <c r="AS112" s="111">
        <v>90.6</v>
      </c>
      <c r="AT112" s="372">
        <v>40.6</v>
      </c>
    </row>
    <row r="113" spans="1:46" s="163" customFormat="1" x14ac:dyDescent="0.2">
      <c r="A113" s="296" t="s">
        <v>127</v>
      </c>
      <c r="B113" s="335">
        <v>2975</v>
      </c>
      <c r="C113" s="110">
        <v>2210</v>
      </c>
      <c r="D113" s="336">
        <v>74.3</v>
      </c>
      <c r="E113" s="335">
        <v>1525</v>
      </c>
      <c r="F113" s="336">
        <v>69.099999999999994</v>
      </c>
      <c r="G113" s="110">
        <v>1450</v>
      </c>
      <c r="H113" s="338">
        <v>95</v>
      </c>
      <c r="I113" s="338">
        <v>91.8</v>
      </c>
      <c r="J113" s="337">
        <v>0.7</v>
      </c>
      <c r="K113" s="285" t="s">
        <v>23</v>
      </c>
      <c r="L113" s="338">
        <v>89.1</v>
      </c>
      <c r="M113" s="337">
        <v>0.68</v>
      </c>
      <c r="N113" s="285" t="s">
        <v>23</v>
      </c>
      <c r="O113" s="339">
        <v>2.8</v>
      </c>
      <c r="P113" s="336">
        <v>7.7</v>
      </c>
      <c r="Q113" s="111">
        <v>106.6</v>
      </c>
      <c r="R113" s="111">
        <v>52.8</v>
      </c>
      <c r="S113" s="335">
        <v>1540</v>
      </c>
      <c r="T113" s="336">
        <v>69.599999999999994</v>
      </c>
      <c r="U113" s="110">
        <v>485</v>
      </c>
      <c r="V113" s="338">
        <v>31.5</v>
      </c>
      <c r="W113" s="338">
        <v>34.200000000000003</v>
      </c>
      <c r="X113" s="337">
        <v>1.1399999999999999</v>
      </c>
      <c r="Y113" s="285"/>
      <c r="Z113" s="338">
        <v>29.8</v>
      </c>
      <c r="AA113" s="337">
        <v>1.08</v>
      </c>
      <c r="AB113" s="285"/>
      <c r="AC113" s="339">
        <v>3.4</v>
      </c>
      <c r="AD113" s="336">
        <v>9.5</v>
      </c>
      <c r="AE113" s="111">
        <v>101.9</v>
      </c>
      <c r="AF113" s="111">
        <v>48.8</v>
      </c>
      <c r="AG113" s="335">
        <v>2075</v>
      </c>
      <c r="AH113" s="336">
        <v>93.8</v>
      </c>
      <c r="AI113" s="110">
        <v>220</v>
      </c>
      <c r="AJ113" s="338">
        <v>10.7</v>
      </c>
      <c r="AK113" s="338">
        <v>15.2</v>
      </c>
      <c r="AL113" s="337">
        <v>0.71</v>
      </c>
      <c r="AM113" s="292" t="s">
        <v>24</v>
      </c>
      <c r="AN113" s="338">
        <v>10.3</v>
      </c>
      <c r="AO113" s="337">
        <v>0.67</v>
      </c>
      <c r="AP113" s="292"/>
      <c r="AQ113" s="339">
        <v>3.2</v>
      </c>
      <c r="AR113" s="336">
        <v>8.6</v>
      </c>
      <c r="AS113" s="111">
        <v>107</v>
      </c>
      <c r="AT113" s="372">
        <v>55.9</v>
      </c>
    </row>
    <row r="114" spans="1:46" s="163" customFormat="1" x14ac:dyDescent="0.2">
      <c r="A114" s="296" t="s">
        <v>128</v>
      </c>
      <c r="B114" s="335">
        <v>3945</v>
      </c>
      <c r="C114" s="110">
        <v>3090</v>
      </c>
      <c r="D114" s="336">
        <v>78.3</v>
      </c>
      <c r="E114" s="335">
        <v>2360</v>
      </c>
      <c r="F114" s="336">
        <v>76.400000000000006</v>
      </c>
      <c r="G114" s="110">
        <v>1910</v>
      </c>
      <c r="H114" s="338">
        <v>80.900000000000006</v>
      </c>
      <c r="I114" s="338">
        <v>83.9</v>
      </c>
      <c r="J114" s="337">
        <v>0.73</v>
      </c>
      <c r="K114" s="285"/>
      <c r="L114" s="338">
        <v>80.3</v>
      </c>
      <c r="M114" s="337">
        <v>0.7</v>
      </c>
      <c r="N114" s="285"/>
      <c r="O114" s="339">
        <v>2.1</v>
      </c>
      <c r="P114" s="336">
        <v>5.3</v>
      </c>
      <c r="Q114" s="111">
        <v>94.3</v>
      </c>
      <c r="R114" s="111">
        <v>47.4</v>
      </c>
      <c r="S114" s="335">
        <v>2335</v>
      </c>
      <c r="T114" s="336">
        <v>75.599999999999994</v>
      </c>
      <c r="U114" s="110">
        <v>435</v>
      </c>
      <c r="V114" s="338">
        <v>18.600000000000001</v>
      </c>
      <c r="W114" s="338">
        <v>24.9</v>
      </c>
      <c r="X114" s="337">
        <v>0.87</v>
      </c>
      <c r="Y114" s="285" t="s">
        <v>24</v>
      </c>
      <c r="Z114" s="338">
        <v>21.3</v>
      </c>
      <c r="AA114" s="337">
        <v>0.83</v>
      </c>
      <c r="AB114" s="285"/>
      <c r="AC114" s="339">
        <v>2.4</v>
      </c>
      <c r="AD114" s="336">
        <v>5.9</v>
      </c>
      <c r="AE114" s="111">
        <v>91.9</v>
      </c>
      <c r="AF114" s="111">
        <v>45.5</v>
      </c>
      <c r="AG114" s="335">
        <v>2900</v>
      </c>
      <c r="AH114" s="336">
        <v>93.9</v>
      </c>
      <c r="AI114" s="110">
        <v>175</v>
      </c>
      <c r="AJ114" s="338">
        <v>6.1</v>
      </c>
      <c r="AK114" s="338">
        <v>12.4</v>
      </c>
      <c r="AL114" s="337">
        <v>0.54</v>
      </c>
      <c r="AM114" s="292" t="s">
        <v>24</v>
      </c>
      <c r="AN114" s="338">
        <v>8.3000000000000007</v>
      </c>
      <c r="AO114" s="337">
        <v>0.51</v>
      </c>
      <c r="AP114" s="292"/>
      <c r="AQ114" s="339">
        <v>4.3</v>
      </c>
      <c r="AR114" s="336">
        <v>10.3</v>
      </c>
      <c r="AS114" s="111">
        <v>91.4</v>
      </c>
      <c r="AT114" s="372">
        <v>45.4</v>
      </c>
    </row>
    <row r="115" spans="1:46" s="163" customFormat="1" x14ac:dyDescent="0.2">
      <c r="A115" s="296" t="s">
        <v>129</v>
      </c>
      <c r="B115" s="335">
        <v>2860</v>
      </c>
      <c r="C115" s="110">
        <v>1980</v>
      </c>
      <c r="D115" s="336">
        <v>69.2</v>
      </c>
      <c r="E115" s="335">
        <v>1265</v>
      </c>
      <c r="F115" s="336">
        <v>64</v>
      </c>
      <c r="G115" s="110">
        <v>1225</v>
      </c>
      <c r="H115" s="338">
        <v>96.8</v>
      </c>
      <c r="I115" s="338">
        <v>92.3</v>
      </c>
      <c r="J115" s="337">
        <v>0.74</v>
      </c>
      <c r="K115" s="285" t="s">
        <v>23</v>
      </c>
      <c r="L115" s="338">
        <v>92.8</v>
      </c>
      <c r="M115" s="337">
        <v>0.72</v>
      </c>
      <c r="N115" s="285" t="s">
        <v>23</v>
      </c>
      <c r="O115" s="339">
        <v>1.3</v>
      </c>
      <c r="P115" s="336">
        <v>4.7</v>
      </c>
      <c r="Q115" s="111">
        <v>104.4</v>
      </c>
      <c r="R115" s="111">
        <v>41.3</v>
      </c>
      <c r="S115" s="335">
        <v>1570</v>
      </c>
      <c r="T115" s="336">
        <v>79.400000000000006</v>
      </c>
      <c r="U115" s="110">
        <v>590</v>
      </c>
      <c r="V115" s="338">
        <v>37.700000000000003</v>
      </c>
      <c r="W115" s="338">
        <v>35.299999999999997</v>
      </c>
      <c r="X115" s="337">
        <v>1.1599999999999999</v>
      </c>
      <c r="Y115" s="285"/>
      <c r="Z115" s="338">
        <v>37.200000000000003</v>
      </c>
      <c r="AA115" s="337">
        <v>1.0900000000000001</v>
      </c>
      <c r="AB115" s="285"/>
      <c r="AC115" s="339">
        <v>2.1</v>
      </c>
      <c r="AD115" s="336">
        <v>7.7</v>
      </c>
      <c r="AE115" s="111">
        <v>98.8</v>
      </c>
      <c r="AF115" s="111">
        <v>37.6</v>
      </c>
      <c r="AG115" s="335">
        <v>1895</v>
      </c>
      <c r="AH115" s="336">
        <v>95.8</v>
      </c>
      <c r="AI115" s="110">
        <v>395</v>
      </c>
      <c r="AJ115" s="338">
        <v>20.8</v>
      </c>
      <c r="AK115" s="338">
        <v>15.8</v>
      </c>
      <c r="AL115" s="337">
        <v>0.85</v>
      </c>
      <c r="AM115" s="292" t="s">
        <v>23</v>
      </c>
      <c r="AN115" s="338">
        <v>17.899999999999999</v>
      </c>
      <c r="AO115" s="337">
        <v>0.8</v>
      </c>
      <c r="AP115" s="292"/>
      <c r="AQ115" s="339">
        <v>1.8</v>
      </c>
      <c r="AR115" s="336">
        <v>6.1</v>
      </c>
      <c r="AS115" s="111">
        <v>102.4</v>
      </c>
      <c r="AT115" s="372">
        <v>41.2</v>
      </c>
    </row>
    <row r="116" spans="1:46" s="163" customFormat="1" x14ac:dyDescent="0.2">
      <c r="A116" s="296" t="s">
        <v>130</v>
      </c>
      <c r="B116" s="335">
        <v>2340</v>
      </c>
      <c r="C116" s="110">
        <v>1530</v>
      </c>
      <c r="D116" s="336">
        <v>65.5</v>
      </c>
      <c r="E116" s="335">
        <v>1495</v>
      </c>
      <c r="F116" s="336">
        <v>97.5</v>
      </c>
      <c r="G116" s="110">
        <v>1450</v>
      </c>
      <c r="H116" s="338">
        <v>97.1</v>
      </c>
      <c r="I116" s="338">
        <v>92.3</v>
      </c>
      <c r="J116" s="337">
        <v>0.68</v>
      </c>
      <c r="K116" s="285" t="s">
        <v>23</v>
      </c>
      <c r="L116" s="338">
        <v>93.9</v>
      </c>
      <c r="M116" s="337">
        <v>0.61</v>
      </c>
      <c r="N116" s="285" t="s">
        <v>23</v>
      </c>
      <c r="O116" s="339">
        <v>1.6</v>
      </c>
      <c r="P116" s="336">
        <v>20.399999999999999</v>
      </c>
      <c r="Q116" s="111">
        <v>101</v>
      </c>
      <c r="R116" s="111">
        <v>22.9</v>
      </c>
      <c r="S116" s="335">
        <v>1110</v>
      </c>
      <c r="T116" s="336">
        <v>72.5</v>
      </c>
      <c r="U116" s="110">
        <v>495</v>
      </c>
      <c r="V116" s="338">
        <v>44.8</v>
      </c>
      <c r="W116" s="338">
        <v>34.700000000000003</v>
      </c>
      <c r="X116" s="337">
        <v>1.41</v>
      </c>
      <c r="Y116" s="285" t="s">
        <v>23</v>
      </c>
      <c r="Z116" s="338">
        <v>36</v>
      </c>
      <c r="AA116" s="337">
        <v>1.23</v>
      </c>
      <c r="AB116" s="285" t="s">
        <v>23</v>
      </c>
      <c r="AC116" s="339">
        <v>1.8</v>
      </c>
      <c r="AD116" s="336">
        <v>18.2</v>
      </c>
      <c r="AE116" s="111">
        <v>98.8</v>
      </c>
      <c r="AF116" s="111">
        <v>22</v>
      </c>
      <c r="AG116" s="335">
        <v>1440</v>
      </c>
      <c r="AH116" s="336">
        <v>94</v>
      </c>
      <c r="AI116" s="110">
        <v>465</v>
      </c>
      <c r="AJ116" s="338">
        <v>32.299999999999997</v>
      </c>
      <c r="AK116" s="338">
        <v>16</v>
      </c>
      <c r="AL116" s="337">
        <v>1.08</v>
      </c>
      <c r="AM116" s="292" t="s">
        <v>23</v>
      </c>
      <c r="AN116" s="338">
        <v>24.6</v>
      </c>
      <c r="AO116" s="337">
        <v>0.94</v>
      </c>
      <c r="AP116" s="292" t="s">
        <v>23</v>
      </c>
      <c r="AQ116" s="339">
        <v>1.3</v>
      </c>
      <c r="AR116" s="336">
        <v>16.899999999999999</v>
      </c>
      <c r="AS116" s="111">
        <v>102.9</v>
      </c>
      <c r="AT116" s="372">
        <v>25</v>
      </c>
    </row>
    <row r="117" spans="1:46" s="163" customFormat="1" x14ac:dyDescent="0.2">
      <c r="A117" s="296" t="s">
        <v>131</v>
      </c>
      <c r="B117" s="335">
        <v>930</v>
      </c>
      <c r="C117" s="110">
        <v>715</v>
      </c>
      <c r="D117" s="336">
        <v>77.3</v>
      </c>
      <c r="E117" s="335">
        <v>710</v>
      </c>
      <c r="F117" s="336">
        <v>99.3</v>
      </c>
      <c r="G117" s="110">
        <v>700</v>
      </c>
      <c r="H117" s="338">
        <v>98.6</v>
      </c>
      <c r="I117" s="338">
        <v>96.2</v>
      </c>
      <c r="J117" s="337">
        <v>0.92</v>
      </c>
      <c r="K117" s="285"/>
      <c r="L117" s="338">
        <v>95.5</v>
      </c>
      <c r="M117" s="337">
        <v>0.9</v>
      </c>
      <c r="N117" s="285" t="s">
        <v>23</v>
      </c>
      <c r="O117" s="339">
        <v>5.7</v>
      </c>
      <c r="P117" s="336">
        <v>9.1999999999999993</v>
      </c>
      <c r="Q117" s="111">
        <v>92.9</v>
      </c>
      <c r="R117" s="111">
        <v>49</v>
      </c>
      <c r="S117" s="335">
        <v>610</v>
      </c>
      <c r="T117" s="336">
        <v>85.1</v>
      </c>
      <c r="U117" s="110">
        <v>180</v>
      </c>
      <c r="V117" s="338">
        <v>29.3</v>
      </c>
      <c r="W117" s="338">
        <v>30.8</v>
      </c>
      <c r="X117" s="337">
        <v>1.77</v>
      </c>
      <c r="Y117" s="285"/>
      <c r="Z117" s="338">
        <v>28.4</v>
      </c>
      <c r="AA117" s="337">
        <v>1.71</v>
      </c>
      <c r="AB117" s="285"/>
      <c r="AC117" s="339">
        <v>5.4</v>
      </c>
      <c r="AD117" s="336">
        <v>8.6999999999999993</v>
      </c>
      <c r="AE117" s="111">
        <v>90.8</v>
      </c>
      <c r="AF117" s="111">
        <v>47.8</v>
      </c>
      <c r="AG117" s="335">
        <v>675</v>
      </c>
      <c r="AH117" s="336">
        <v>94.3</v>
      </c>
      <c r="AI117" s="110">
        <v>70</v>
      </c>
      <c r="AJ117" s="338">
        <v>10.199999999999999</v>
      </c>
      <c r="AK117" s="338">
        <v>13.7</v>
      </c>
      <c r="AL117" s="337">
        <v>1.22</v>
      </c>
      <c r="AM117" s="292"/>
      <c r="AN117" s="338">
        <v>10.4</v>
      </c>
      <c r="AO117" s="337">
        <v>1.17</v>
      </c>
      <c r="AP117" s="292"/>
      <c r="AQ117" s="339">
        <v>4.7</v>
      </c>
      <c r="AR117" s="336">
        <v>7.6</v>
      </c>
      <c r="AS117" s="111">
        <v>95.3</v>
      </c>
      <c r="AT117" s="372">
        <v>52.8</v>
      </c>
    </row>
    <row r="118" spans="1:46" s="163" customFormat="1" x14ac:dyDescent="0.2">
      <c r="A118" s="296" t="s">
        <v>132</v>
      </c>
      <c r="B118" s="335">
        <v>1765</v>
      </c>
      <c r="C118" s="110">
        <v>1265</v>
      </c>
      <c r="D118" s="336">
        <v>71.8</v>
      </c>
      <c r="E118" s="335">
        <v>1005</v>
      </c>
      <c r="F118" s="336">
        <v>79.3</v>
      </c>
      <c r="G118" s="110">
        <v>885</v>
      </c>
      <c r="H118" s="338">
        <v>88</v>
      </c>
      <c r="I118" s="338">
        <v>87.8</v>
      </c>
      <c r="J118" s="337">
        <v>1.01</v>
      </c>
      <c r="K118" s="285"/>
      <c r="L118" s="338">
        <v>84.5</v>
      </c>
      <c r="M118" s="337">
        <v>0.97</v>
      </c>
      <c r="N118" s="285" t="s">
        <v>23</v>
      </c>
      <c r="O118" s="339">
        <v>1</v>
      </c>
      <c r="P118" s="336">
        <v>2.7</v>
      </c>
      <c r="Q118" s="111">
        <v>104.3</v>
      </c>
      <c r="R118" s="111">
        <v>52.4</v>
      </c>
      <c r="S118" s="335">
        <v>975</v>
      </c>
      <c r="T118" s="336">
        <v>77</v>
      </c>
      <c r="U118" s="110">
        <v>210</v>
      </c>
      <c r="V118" s="338">
        <v>21.5</v>
      </c>
      <c r="W118" s="338">
        <v>28.6</v>
      </c>
      <c r="X118" s="337">
        <v>1.37</v>
      </c>
      <c r="Y118" s="285" t="s">
        <v>24</v>
      </c>
      <c r="Z118" s="338">
        <v>25</v>
      </c>
      <c r="AA118" s="337">
        <v>1.31</v>
      </c>
      <c r="AB118" s="285"/>
      <c r="AC118" s="339">
        <v>1</v>
      </c>
      <c r="AD118" s="336">
        <v>3</v>
      </c>
      <c r="AE118" s="111">
        <v>101</v>
      </c>
      <c r="AF118" s="111">
        <v>49.7</v>
      </c>
      <c r="AG118" s="335">
        <v>1220</v>
      </c>
      <c r="AH118" s="336">
        <v>96.4</v>
      </c>
      <c r="AI118" s="110">
        <v>110</v>
      </c>
      <c r="AJ118" s="338">
        <v>9</v>
      </c>
      <c r="AK118" s="338">
        <v>13.8</v>
      </c>
      <c r="AL118" s="337">
        <v>0.9</v>
      </c>
      <c r="AM118" s="292" t="s">
        <v>24</v>
      </c>
      <c r="AN118" s="338">
        <v>9.3000000000000007</v>
      </c>
      <c r="AO118" s="337">
        <v>0.86</v>
      </c>
      <c r="AP118" s="292"/>
      <c r="AQ118" s="339">
        <v>1</v>
      </c>
      <c r="AR118" s="336">
        <v>3.3</v>
      </c>
      <c r="AS118" s="111">
        <v>103.2</v>
      </c>
      <c r="AT118" s="372">
        <v>52.6</v>
      </c>
    </row>
    <row r="119" spans="1:46" s="163" customFormat="1" x14ac:dyDescent="0.2">
      <c r="A119" s="296" t="s">
        <v>133</v>
      </c>
      <c r="B119" s="335">
        <v>1950</v>
      </c>
      <c r="C119" s="110">
        <v>1550</v>
      </c>
      <c r="D119" s="336">
        <v>79.5</v>
      </c>
      <c r="E119" s="335">
        <v>1530</v>
      </c>
      <c r="F119" s="336">
        <v>98.8</v>
      </c>
      <c r="G119" s="110">
        <v>1305</v>
      </c>
      <c r="H119" s="338">
        <v>85.2</v>
      </c>
      <c r="I119" s="338">
        <v>84.5</v>
      </c>
      <c r="J119" s="337">
        <v>0.86</v>
      </c>
      <c r="K119" s="285"/>
      <c r="L119" s="338">
        <v>80.400000000000006</v>
      </c>
      <c r="M119" s="337">
        <v>0.82</v>
      </c>
      <c r="N119" s="285" t="s">
        <v>23</v>
      </c>
      <c r="O119" s="339">
        <v>1.6</v>
      </c>
      <c r="P119" s="336">
        <v>4</v>
      </c>
      <c r="Q119" s="111">
        <v>104.7</v>
      </c>
      <c r="R119" s="111">
        <v>51</v>
      </c>
      <c r="S119" s="335">
        <v>1210</v>
      </c>
      <c r="T119" s="336">
        <v>78.099999999999994</v>
      </c>
      <c r="U119" s="110">
        <v>215</v>
      </c>
      <c r="V119" s="338">
        <v>17.899999999999999</v>
      </c>
      <c r="W119" s="338">
        <v>26.3</v>
      </c>
      <c r="X119" s="337">
        <v>1.2</v>
      </c>
      <c r="Y119" s="285" t="s">
        <v>24</v>
      </c>
      <c r="Z119" s="338">
        <v>22.7</v>
      </c>
      <c r="AA119" s="337">
        <v>1.1499999999999999</v>
      </c>
      <c r="AB119" s="285" t="s">
        <v>24</v>
      </c>
      <c r="AC119" s="339">
        <v>1.4</v>
      </c>
      <c r="AD119" s="336">
        <v>4.4000000000000004</v>
      </c>
      <c r="AE119" s="111">
        <v>101.9</v>
      </c>
      <c r="AF119" s="111">
        <v>49.3</v>
      </c>
      <c r="AG119" s="335">
        <v>1410</v>
      </c>
      <c r="AH119" s="336">
        <v>91.1</v>
      </c>
      <c r="AI119" s="110">
        <v>100</v>
      </c>
      <c r="AJ119" s="338">
        <v>7</v>
      </c>
      <c r="AK119" s="338">
        <v>12.3</v>
      </c>
      <c r="AL119" s="337">
        <v>0.8</v>
      </c>
      <c r="AM119" s="292" t="s">
        <v>24</v>
      </c>
      <c r="AN119" s="338">
        <v>8.1999999999999993</v>
      </c>
      <c r="AO119" s="337">
        <v>0.78</v>
      </c>
      <c r="AP119" s="292"/>
      <c r="AQ119" s="339">
        <v>1.3</v>
      </c>
      <c r="AR119" s="336">
        <v>2.9</v>
      </c>
      <c r="AS119" s="111">
        <v>105.5</v>
      </c>
      <c r="AT119" s="372">
        <v>56.4</v>
      </c>
    </row>
    <row r="120" spans="1:46" s="163" customFormat="1" x14ac:dyDescent="0.2">
      <c r="A120" s="296" t="s">
        <v>134</v>
      </c>
      <c r="B120" s="335">
        <v>2895</v>
      </c>
      <c r="C120" s="110">
        <v>1760</v>
      </c>
      <c r="D120" s="336">
        <v>60.8</v>
      </c>
      <c r="E120" s="335">
        <v>1605</v>
      </c>
      <c r="F120" s="336">
        <v>91.1</v>
      </c>
      <c r="G120" s="110">
        <v>1535</v>
      </c>
      <c r="H120" s="338">
        <v>95.6</v>
      </c>
      <c r="I120" s="338">
        <v>93.9</v>
      </c>
      <c r="J120" s="337">
        <v>0.67</v>
      </c>
      <c r="K120" s="285"/>
      <c r="L120" s="338">
        <v>94.9</v>
      </c>
      <c r="M120" s="337">
        <v>0.59</v>
      </c>
      <c r="N120" s="285"/>
      <c r="O120" s="339">
        <v>2.5</v>
      </c>
      <c r="P120" s="336">
        <v>21.3</v>
      </c>
      <c r="Q120" s="111">
        <v>95.1</v>
      </c>
      <c r="R120" s="111">
        <v>21.5</v>
      </c>
      <c r="S120" s="335">
        <v>1200</v>
      </c>
      <c r="T120" s="336">
        <v>68.099999999999994</v>
      </c>
      <c r="U120" s="110">
        <v>510</v>
      </c>
      <c r="V120" s="338">
        <v>42.6</v>
      </c>
      <c r="W120" s="338">
        <v>37.700000000000003</v>
      </c>
      <c r="X120" s="337">
        <v>1.34</v>
      </c>
      <c r="Y120" s="285" t="s">
        <v>23</v>
      </c>
      <c r="Z120" s="338">
        <v>38.5</v>
      </c>
      <c r="AA120" s="337">
        <v>1.19</v>
      </c>
      <c r="AB120" s="285" t="s">
        <v>23</v>
      </c>
      <c r="AC120" s="339">
        <v>2.4</v>
      </c>
      <c r="AD120" s="336">
        <v>16.600000000000001</v>
      </c>
      <c r="AE120" s="111">
        <v>93.9</v>
      </c>
      <c r="AF120" s="111">
        <v>21.4</v>
      </c>
      <c r="AG120" s="335">
        <v>1660</v>
      </c>
      <c r="AH120" s="336">
        <v>94.2</v>
      </c>
      <c r="AI120" s="110">
        <v>450</v>
      </c>
      <c r="AJ120" s="338">
        <v>27.1</v>
      </c>
      <c r="AK120" s="338">
        <v>16.899999999999999</v>
      </c>
      <c r="AL120" s="337">
        <v>0.97</v>
      </c>
      <c r="AM120" s="292" t="s">
        <v>23</v>
      </c>
      <c r="AN120" s="338">
        <v>24.7</v>
      </c>
      <c r="AO120" s="337">
        <v>0.85</v>
      </c>
      <c r="AP120" s="292"/>
      <c r="AQ120" s="339">
        <v>2.1</v>
      </c>
      <c r="AR120" s="336">
        <v>17.7</v>
      </c>
      <c r="AS120" s="111">
        <v>98.2</v>
      </c>
      <c r="AT120" s="372">
        <v>23.9</v>
      </c>
    </row>
    <row r="121" spans="1:46" s="163" customFormat="1" x14ac:dyDescent="0.2">
      <c r="A121" s="296" t="s">
        <v>135</v>
      </c>
      <c r="B121" s="335">
        <v>2695</v>
      </c>
      <c r="C121" s="110">
        <v>815</v>
      </c>
      <c r="D121" s="336">
        <v>30.2</v>
      </c>
      <c r="E121" s="335">
        <v>255</v>
      </c>
      <c r="F121" s="336">
        <v>31.6</v>
      </c>
      <c r="G121" s="110">
        <v>250</v>
      </c>
      <c r="H121" s="338">
        <v>98.1</v>
      </c>
      <c r="I121" s="338">
        <v>94.3</v>
      </c>
      <c r="J121" s="337">
        <v>1.59</v>
      </c>
      <c r="K121" s="285"/>
      <c r="L121" s="338">
        <v>94.1</v>
      </c>
      <c r="M121" s="337">
        <v>1.56</v>
      </c>
      <c r="N121" s="285"/>
      <c r="O121" s="339">
        <v>1.2</v>
      </c>
      <c r="P121" s="336">
        <v>3.1</v>
      </c>
      <c r="Q121" s="111">
        <v>102.4</v>
      </c>
      <c r="R121" s="111">
        <v>48.4</v>
      </c>
      <c r="S121" s="335">
        <v>320</v>
      </c>
      <c r="T121" s="336">
        <v>39.200000000000003</v>
      </c>
      <c r="U121" s="110">
        <v>130</v>
      </c>
      <c r="V121" s="338">
        <v>40.1</v>
      </c>
      <c r="W121" s="338">
        <v>37.5</v>
      </c>
      <c r="X121" s="337">
        <v>2.59</v>
      </c>
      <c r="Y121" s="285"/>
      <c r="Z121" s="338">
        <v>37.799999999999997</v>
      </c>
      <c r="AA121" s="337">
        <v>2.4500000000000002</v>
      </c>
      <c r="AB121" s="285"/>
      <c r="AC121" s="339">
        <v>1.7</v>
      </c>
      <c r="AD121" s="336">
        <v>5</v>
      </c>
      <c r="AE121" s="111">
        <v>97</v>
      </c>
      <c r="AF121" s="111">
        <v>43.7</v>
      </c>
      <c r="AG121" s="335">
        <v>745</v>
      </c>
      <c r="AH121" s="336">
        <v>91.6</v>
      </c>
      <c r="AI121" s="110">
        <v>95</v>
      </c>
      <c r="AJ121" s="338">
        <v>12.9</v>
      </c>
      <c r="AK121" s="338">
        <v>17.3</v>
      </c>
      <c r="AL121" s="337">
        <v>1.22</v>
      </c>
      <c r="AM121" s="292" t="s">
        <v>24</v>
      </c>
      <c r="AN121" s="338">
        <v>12.8</v>
      </c>
      <c r="AO121" s="337">
        <v>1.17</v>
      </c>
      <c r="AP121" s="292"/>
      <c r="AQ121" s="339">
        <v>3</v>
      </c>
      <c r="AR121" s="336">
        <v>7.3</v>
      </c>
      <c r="AS121" s="111">
        <v>98.1</v>
      </c>
      <c r="AT121" s="372">
        <v>47.5</v>
      </c>
    </row>
    <row r="122" spans="1:46" s="163" customFormat="1" x14ac:dyDescent="0.2">
      <c r="A122" s="296" t="s">
        <v>136</v>
      </c>
      <c r="B122" s="335">
        <v>565</v>
      </c>
      <c r="C122" s="110">
        <v>475</v>
      </c>
      <c r="D122" s="336">
        <v>83.9</v>
      </c>
      <c r="E122" s="335">
        <v>405</v>
      </c>
      <c r="F122" s="336">
        <v>85.3</v>
      </c>
      <c r="G122" s="110">
        <v>385</v>
      </c>
      <c r="H122" s="338">
        <v>94.8</v>
      </c>
      <c r="I122" s="338">
        <v>90.2</v>
      </c>
      <c r="J122" s="337">
        <v>1.37</v>
      </c>
      <c r="K122" s="285" t="s">
        <v>23</v>
      </c>
      <c r="L122" s="338">
        <v>91.8</v>
      </c>
      <c r="M122" s="337">
        <v>1.32</v>
      </c>
      <c r="N122" s="285"/>
      <c r="O122" s="339">
        <v>0.5</v>
      </c>
      <c r="P122" s="336">
        <v>2.6</v>
      </c>
      <c r="Q122" s="111">
        <v>105.8</v>
      </c>
      <c r="R122" s="111">
        <v>38.799999999999997</v>
      </c>
      <c r="S122" s="335">
        <v>400</v>
      </c>
      <c r="T122" s="336">
        <v>84.4</v>
      </c>
      <c r="U122" s="110">
        <v>115</v>
      </c>
      <c r="V122" s="338">
        <v>28.9</v>
      </c>
      <c r="W122" s="338">
        <v>32.299999999999997</v>
      </c>
      <c r="X122" s="337">
        <v>2.23</v>
      </c>
      <c r="Y122" s="285"/>
      <c r="Z122" s="338">
        <v>33</v>
      </c>
      <c r="AA122" s="337">
        <v>2.11</v>
      </c>
      <c r="AB122" s="285"/>
      <c r="AC122" s="339">
        <v>0.7</v>
      </c>
      <c r="AD122" s="336">
        <v>3</v>
      </c>
      <c r="AE122" s="111">
        <v>102.7</v>
      </c>
      <c r="AF122" s="111">
        <v>35.5</v>
      </c>
      <c r="AG122" s="335">
        <v>440</v>
      </c>
      <c r="AH122" s="336">
        <v>92.8</v>
      </c>
      <c r="AI122" s="110">
        <v>80</v>
      </c>
      <c r="AJ122" s="338">
        <v>17.899999999999999</v>
      </c>
      <c r="AK122" s="338">
        <v>15.1</v>
      </c>
      <c r="AL122" s="337">
        <v>1.7</v>
      </c>
      <c r="AM122" s="292"/>
      <c r="AN122" s="338">
        <v>18.3</v>
      </c>
      <c r="AO122" s="337">
        <v>1.6</v>
      </c>
      <c r="AP122" s="292"/>
      <c r="AQ122" s="339">
        <v>0.6</v>
      </c>
      <c r="AR122" s="336">
        <v>2.6</v>
      </c>
      <c r="AS122" s="111">
        <v>105.9</v>
      </c>
      <c r="AT122" s="372">
        <v>39.799999999999997</v>
      </c>
    </row>
    <row r="123" spans="1:46" s="163" customFormat="1" x14ac:dyDescent="0.2">
      <c r="A123" s="296" t="s">
        <v>137</v>
      </c>
      <c r="B123" s="335">
        <v>75</v>
      </c>
      <c r="C123" s="110">
        <v>65</v>
      </c>
      <c r="D123" s="336">
        <v>86.5</v>
      </c>
      <c r="E123" s="335">
        <v>55</v>
      </c>
      <c r="F123" s="336">
        <v>87.5</v>
      </c>
      <c r="G123" s="110">
        <v>45</v>
      </c>
      <c r="H123" s="338">
        <v>82.1</v>
      </c>
      <c r="I123" s="338">
        <v>91.4</v>
      </c>
      <c r="J123" s="337">
        <v>4.6900000000000004</v>
      </c>
      <c r="K123" s="285"/>
      <c r="L123" s="338">
        <v>89.3</v>
      </c>
      <c r="M123" s="337">
        <v>4.55</v>
      </c>
      <c r="N123" s="285"/>
      <c r="O123" s="339">
        <v>2.8</v>
      </c>
      <c r="P123" s="336">
        <v>4.5999999999999996</v>
      </c>
      <c r="Q123" s="111">
        <v>117</v>
      </c>
      <c r="R123" s="111">
        <v>54.9</v>
      </c>
      <c r="S123" s="335">
        <v>0</v>
      </c>
      <c r="T123" s="336">
        <v>0</v>
      </c>
      <c r="U123" s="110">
        <v>0</v>
      </c>
      <c r="V123" s="374" t="s">
        <v>20</v>
      </c>
      <c r="W123" s="374" t="s">
        <v>20</v>
      </c>
      <c r="X123" s="375" t="s">
        <v>20</v>
      </c>
      <c r="Y123" s="376"/>
      <c r="Z123" s="374" t="s">
        <v>20</v>
      </c>
      <c r="AA123" s="375" t="s">
        <v>20</v>
      </c>
      <c r="AB123" s="376"/>
      <c r="AC123" s="377" t="s">
        <v>20</v>
      </c>
      <c r="AD123" s="378" t="s">
        <v>20</v>
      </c>
      <c r="AE123" s="379" t="s">
        <v>20</v>
      </c>
      <c r="AF123" s="379" t="s">
        <v>20</v>
      </c>
      <c r="AG123" s="335">
        <v>60</v>
      </c>
      <c r="AH123" s="336">
        <v>95.3</v>
      </c>
      <c r="AI123" s="110">
        <v>5</v>
      </c>
      <c r="AJ123" s="338">
        <v>4.9000000000000004</v>
      </c>
      <c r="AK123" s="338">
        <v>13.8</v>
      </c>
      <c r="AL123" s="337">
        <v>3.72</v>
      </c>
      <c r="AM123" s="292"/>
      <c r="AN123" s="338">
        <v>11.3</v>
      </c>
      <c r="AO123" s="337">
        <v>3.63</v>
      </c>
      <c r="AP123" s="292"/>
      <c r="AQ123" s="339">
        <v>2</v>
      </c>
      <c r="AR123" s="336">
        <v>2.7</v>
      </c>
      <c r="AS123" s="111">
        <v>125</v>
      </c>
      <c r="AT123" s="372">
        <v>70</v>
      </c>
    </row>
    <row r="124" spans="1:46" s="163" customFormat="1" x14ac:dyDescent="0.2">
      <c r="A124" s="296" t="s">
        <v>138</v>
      </c>
      <c r="B124" s="335">
        <v>2835</v>
      </c>
      <c r="C124" s="110">
        <v>2445</v>
      </c>
      <c r="D124" s="336">
        <v>86.2</v>
      </c>
      <c r="E124" s="335">
        <v>2095</v>
      </c>
      <c r="F124" s="336">
        <v>85.6</v>
      </c>
      <c r="G124" s="110">
        <v>1285</v>
      </c>
      <c r="H124" s="338">
        <v>61.4</v>
      </c>
      <c r="I124" s="338">
        <v>80.2</v>
      </c>
      <c r="J124" s="337">
        <v>0.9</v>
      </c>
      <c r="K124" s="285" t="s">
        <v>24</v>
      </c>
      <c r="L124" s="338">
        <v>74.099999999999994</v>
      </c>
      <c r="M124" s="337">
        <v>0.85</v>
      </c>
      <c r="N124" s="285" t="s">
        <v>24</v>
      </c>
      <c r="O124" s="339">
        <v>5</v>
      </c>
      <c r="P124" s="336">
        <v>9.9</v>
      </c>
      <c r="Q124" s="111">
        <v>81.3</v>
      </c>
      <c r="R124" s="111">
        <v>36.9</v>
      </c>
      <c r="S124" s="335">
        <v>1950</v>
      </c>
      <c r="T124" s="336">
        <v>79.8</v>
      </c>
      <c r="U124" s="110">
        <v>350</v>
      </c>
      <c r="V124" s="338">
        <v>17.8</v>
      </c>
      <c r="W124" s="338">
        <v>22.3</v>
      </c>
      <c r="X124" s="337">
        <v>0.93</v>
      </c>
      <c r="Y124" s="285" t="s">
        <v>24</v>
      </c>
      <c r="Z124" s="338">
        <v>20.3</v>
      </c>
      <c r="AA124" s="337">
        <v>0.88</v>
      </c>
      <c r="AB124" s="285"/>
      <c r="AC124" s="339">
        <v>5.4</v>
      </c>
      <c r="AD124" s="336">
        <v>10.5</v>
      </c>
      <c r="AE124" s="111">
        <v>79.3</v>
      </c>
      <c r="AF124" s="111">
        <v>35.6</v>
      </c>
      <c r="AG124" s="335">
        <v>2310</v>
      </c>
      <c r="AH124" s="336">
        <v>94.6</v>
      </c>
      <c r="AI124" s="110">
        <v>145</v>
      </c>
      <c r="AJ124" s="338">
        <v>6.4</v>
      </c>
      <c r="AK124" s="338">
        <v>11.2</v>
      </c>
      <c r="AL124" s="337">
        <v>0.61</v>
      </c>
      <c r="AM124" s="292" t="s">
        <v>24</v>
      </c>
      <c r="AN124" s="338">
        <v>8.1999999999999993</v>
      </c>
      <c r="AO124" s="337">
        <v>0.57999999999999996</v>
      </c>
      <c r="AP124" s="292"/>
      <c r="AQ124" s="339">
        <v>4.5</v>
      </c>
      <c r="AR124" s="336">
        <v>8.9</v>
      </c>
      <c r="AS124" s="111">
        <v>83.4</v>
      </c>
      <c r="AT124" s="372">
        <v>38.700000000000003</v>
      </c>
    </row>
    <row r="125" spans="1:46" s="163" customFormat="1" x14ac:dyDescent="0.2">
      <c r="A125" s="296" t="s">
        <v>139</v>
      </c>
      <c r="B125" s="335">
        <v>2695</v>
      </c>
      <c r="C125" s="110">
        <v>2440</v>
      </c>
      <c r="D125" s="336">
        <v>90.6</v>
      </c>
      <c r="E125" s="335">
        <v>2415</v>
      </c>
      <c r="F125" s="336">
        <v>98.9</v>
      </c>
      <c r="G125" s="110">
        <v>1875</v>
      </c>
      <c r="H125" s="338">
        <v>77.8</v>
      </c>
      <c r="I125" s="338">
        <v>82</v>
      </c>
      <c r="J125" s="337">
        <v>0.74</v>
      </c>
      <c r="K125" s="285" t="s">
        <v>24</v>
      </c>
      <c r="L125" s="338">
        <v>80.3</v>
      </c>
      <c r="M125" s="337">
        <v>0.71</v>
      </c>
      <c r="N125" s="285"/>
      <c r="O125" s="339">
        <v>5.2</v>
      </c>
      <c r="P125" s="336">
        <v>7.4</v>
      </c>
      <c r="Q125" s="111">
        <v>89.2</v>
      </c>
      <c r="R125" s="111">
        <v>37.799999999999997</v>
      </c>
      <c r="S125" s="335">
        <v>2065</v>
      </c>
      <c r="T125" s="336">
        <v>84.6</v>
      </c>
      <c r="U125" s="110">
        <v>365</v>
      </c>
      <c r="V125" s="338">
        <v>17.8</v>
      </c>
      <c r="W125" s="338">
        <v>22.2</v>
      </c>
      <c r="X125" s="337">
        <v>0.9</v>
      </c>
      <c r="Y125" s="285" t="s">
        <v>24</v>
      </c>
      <c r="Z125" s="338">
        <v>21</v>
      </c>
      <c r="AA125" s="337">
        <v>0.87</v>
      </c>
      <c r="AB125" s="285" t="s">
        <v>24</v>
      </c>
      <c r="AC125" s="339">
        <v>5.6</v>
      </c>
      <c r="AD125" s="336">
        <v>8</v>
      </c>
      <c r="AE125" s="111">
        <v>86.4</v>
      </c>
      <c r="AF125" s="111">
        <v>35.799999999999997</v>
      </c>
      <c r="AG125" s="335">
        <v>2265</v>
      </c>
      <c r="AH125" s="336">
        <v>92.9</v>
      </c>
      <c r="AI125" s="110">
        <v>170</v>
      </c>
      <c r="AJ125" s="338">
        <v>7.6</v>
      </c>
      <c r="AK125" s="338">
        <v>11.3</v>
      </c>
      <c r="AL125" s="337">
        <v>0.64</v>
      </c>
      <c r="AM125" s="292" t="s">
        <v>24</v>
      </c>
      <c r="AN125" s="338">
        <v>9.6</v>
      </c>
      <c r="AO125" s="337">
        <v>0.61</v>
      </c>
      <c r="AP125" s="292"/>
      <c r="AQ125" s="339">
        <v>4.7</v>
      </c>
      <c r="AR125" s="336">
        <v>6.7</v>
      </c>
      <c r="AS125" s="111">
        <v>89.8</v>
      </c>
      <c r="AT125" s="372">
        <v>38.700000000000003</v>
      </c>
    </row>
    <row r="126" spans="1:46" s="163" customFormat="1" x14ac:dyDescent="0.2">
      <c r="A126" s="296" t="s">
        <v>140</v>
      </c>
      <c r="B126" s="335">
        <v>5325</v>
      </c>
      <c r="C126" s="110">
        <v>3915</v>
      </c>
      <c r="D126" s="336">
        <v>73.599999999999994</v>
      </c>
      <c r="E126" s="335">
        <v>3505</v>
      </c>
      <c r="F126" s="336">
        <v>89.4</v>
      </c>
      <c r="G126" s="110">
        <v>3010</v>
      </c>
      <c r="H126" s="338">
        <v>85.9</v>
      </c>
      <c r="I126" s="338">
        <v>90.5</v>
      </c>
      <c r="J126" s="337">
        <v>0.55000000000000004</v>
      </c>
      <c r="K126" s="285" t="s">
        <v>24</v>
      </c>
      <c r="L126" s="338">
        <v>88</v>
      </c>
      <c r="M126" s="337">
        <v>0.49</v>
      </c>
      <c r="N126" s="285"/>
      <c r="O126" s="339">
        <v>3.2</v>
      </c>
      <c r="P126" s="336">
        <v>19.600000000000001</v>
      </c>
      <c r="Q126" s="111">
        <v>94.9</v>
      </c>
      <c r="R126" s="111">
        <v>31.2</v>
      </c>
      <c r="S126" s="335">
        <v>2865</v>
      </c>
      <c r="T126" s="336">
        <v>73.099999999999994</v>
      </c>
      <c r="U126" s="110">
        <v>760</v>
      </c>
      <c r="V126" s="338">
        <v>26.5</v>
      </c>
      <c r="W126" s="338">
        <v>32.299999999999997</v>
      </c>
      <c r="X126" s="337">
        <v>0.82</v>
      </c>
      <c r="Y126" s="285" t="s">
        <v>24</v>
      </c>
      <c r="Z126" s="338">
        <v>28.8</v>
      </c>
      <c r="AA126" s="337">
        <v>0.69</v>
      </c>
      <c r="AB126" s="285"/>
      <c r="AC126" s="339">
        <v>3.2</v>
      </c>
      <c r="AD126" s="336">
        <v>26</v>
      </c>
      <c r="AE126" s="111">
        <v>92.4</v>
      </c>
      <c r="AF126" s="111">
        <v>29.4</v>
      </c>
      <c r="AG126" s="335">
        <v>2725</v>
      </c>
      <c r="AH126" s="336">
        <v>69.5</v>
      </c>
      <c r="AI126" s="110">
        <v>350</v>
      </c>
      <c r="AJ126" s="338">
        <v>12.8</v>
      </c>
      <c r="AK126" s="338">
        <v>15.1</v>
      </c>
      <c r="AL126" s="337">
        <v>0.63</v>
      </c>
      <c r="AM126" s="292"/>
      <c r="AN126" s="338">
        <v>11.6</v>
      </c>
      <c r="AO126" s="337">
        <v>0.56999999999999995</v>
      </c>
      <c r="AP126" s="292"/>
      <c r="AQ126" s="339">
        <v>2.4</v>
      </c>
      <c r="AR126" s="336">
        <v>14.6</v>
      </c>
      <c r="AS126" s="111">
        <v>93.4</v>
      </c>
      <c r="AT126" s="372">
        <v>38.200000000000003</v>
      </c>
    </row>
    <row r="127" spans="1:46" s="163" customFormat="1" x14ac:dyDescent="0.2">
      <c r="A127" s="296" t="s">
        <v>141</v>
      </c>
      <c r="B127" s="335">
        <v>3900</v>
      </c>
      <c r="C127" s="110">
        <v>2615</v>
      </c>
      <c r="D127" s="336">
        <v>67.099999999999994</v>
      </c>
      <c r="E127" s="335">
        <v>2180</v>
      </c>
      <c r="F127" s="336">
        <v>83.4</v>
      </c>
      <c r="G127" s="110">
        <v>2070</v>
      </c>
      <c r="H127" s="338">
        <v>94.9</v>
      </c>
      <c r="I127" s="338">
        <v>92.2</v>
      </c>
      <c r="J127" s="337">
        <v>0.59</v>
      </c>
      <c r="K127" s="285"/>
      <c r="L127" s="338">
        <v>90.2</v>
      </c>
      <c r="M127" s="337">
        <v>0.56000000000000005</v>
      </c>
      <c r="N127" s="285" t="s">
        <v>23</v>
      </c>
      <c r="O127" s="339">
        <v>2.7</v>
      </c>
      <c r="P127" s="336">
        <v>10</v>
      </c>
      <c r="Q127" s="111">
        <v>98.8</v>
      </c>
      <c r="R127" s="111">
        <v>46.4</v>
      </c>
      <c r="S127" s="335">
        <v>1755</v>
      </c>
      <c r="T127" s="336">
        <v>67</v>
      </c>
      <c r="U127" s="110">
        <v>770</v>
      </c>
      <c r="V127" s="338">
        <v>44</v>
      </c>
      <c r="W127" s="338">
        <v>35.5</v>
      </c>
      <c r="X127" s="337">
        <v>1.1200000000000001</v>
      </c>
      <c r="Y127" s="285" t="s">
        <v>23</v>
      </c>
      <c r="Z127" s="338">
        <v>36.200000000000003</v>
      </c>
      <c r="AA127" s="337">
        <v>1.05</v>
      </c>
      <c r="AB127" s="285" t="s">
        <v>23</v>
      </c>
      <c r="AC127" s="339">
        <v>2.5</v>
      </c>
      <c r="AD127" s="336">
        <v>9.5</v>
      </c>
      <c r="AE127" s="111">
        <v>97.1</v>
      </c>
      <c r="AF127" s="111">
        <v>44.7</v>
      </c>
      <c r="AG127" s="335">
        <v>2490</v>
      </c>
      <c r="AH127" s="336">
        <v>95.2</v>
      </c>
      <c r="AI127" s="110">
        <v>285</v>
      </c>
      <c r="AJ127" s="338">
        <v>11.4</v>
      </c>
      <c r="AK127" s="338">
        <v>15.5</v>
      </c>
      <c r="AL127" s="337">
        <v>0.65</v>
      </c>
      <c r="AM127" s="292" t="s">
        <v>24</v>
      </c>
      <c r="AN127" s="338">
        <v>11.1</v>
      </c>
      <c r="AO127" s="337">
        <v>0.62</v>
      </c>
      <c r="AP127" s="292"/>
      <c r="AQ127" s="339">
        <v>3.3</v>
      </c>
      <c r="AR127" s="336">
        <v>10.7</v>
      </c>
      <c r="AS127" s="111">
        <v>98</v>
      </c>
      <c r="AT127" s="372">
        <v>46.4</v>
      </c>
    </row>
    <row r="128" spans="1:46" s="163" customFormat="1" x14ac:dyDescent="0.2">
      <c r="A128" s="296" t="s">
        <v>142</v>
      </c>
      <c r="B128" s="335">
        <v>155</v>
      </c>
      <c r="C128" s="110">
        <v>95</v>
      </c>
      <c r="D128" s="336">
        <v>61</v>
      </c>
      <c r="E128" s="335">
        <v>95</v>
      </c>
      <c r="F128" s="336">
        <v>98.9</v>
      </c>
      <c r="G128" s="110">
        <v>95</v>
      </c>
      <c r="H128" s="338">
        <v>100</v>
      </c>
      <c r="I128" s="338">
        <v>98.4</v>
      </c>
      <c r="J128" s="337">
        <v>2.46</v>
      </c>
      <c r="K128" s="285"/>
      <c r="L128" s="338">
        <v>98.3</v>
      </c>
      <c r="M128" s="337">
        <v>2.46</v>
      </c>
      <c r="N128" s="285"/>
      <c r="O128" s="339">
        <v>2.1</v>
      </c>
      <c r="P128" s="336">
        <v>2.7</v>
      </c>
      <c r="Q128" s="111">
        <v>83.4</v>
      </c>
      <c r="R128" s="111">
        <v>43.1</v>
      </c>
      <c r="S128" s="335">
        <v>75</v>
      </c>
      <c r="T128" s="336">
        <v>81.900000000000006</v>
      </c>
      <c r="U128" s="110">
        <v>15</v>
      </c>
      <c r="V128" s="338">
        <v>19.5</v>
      </c>
      <c r="W128" s="338">
        <v>29.3</v>
      </c>
      <c r="X128" s="337">
        <v>4.8499999999999996</v>
      </c>
      <c r="Y128" s="285"/>
      <c r="Z128" s="338">
        <v>27.3</v>
      </c>
      <c r="AA128" s="337">
        <v>4.7300000000000004</v>
      </c>
      <c r="AB128" s="285"/>
      <c r="AC128" s="339">
        <v>1.9</v>
      </c>
      <c r="AD128" s="336">
        <v>2.4</v>
      </c>
      <c r="AE128" s="111">
        <v>81.8</v>
      </c>
      <c r="AF128" s="111">
        <v>42.9</v>
      </c>
      <c r="AG128" s="335">
        <v>90</v>
      </c>
      <c r="AH128" s="336">
        <v>94.7</v>
      </c>
      <c r="AI128" s="110">
        <v>5</v>
      </c>
      <c r="AJ128" s="338">
        <v>5.6</v>
      </c>
      <c r="AK128" s="338">
        <v>12</v>
      </c>
      <c r="AL128" s="337">
        <v>3.12</v>
      </c>
      <c r="AM128" s="292"/>
      <c r="AN128" s="338">
        <v>10.3</v>
      </c>
      <c r="AO128" s="337">
        <v>3.01</v>
      </c>
      <c r="AP128" s="292"/>
      <c r="AQ128" s="339">
        <v>1.8</v>
      </c>
      <c r="AR128" s="336">
        <v>2.2999999999999998</v>
      </c>
      <c r="AS128" s="111">
        <v>86.9</v>
      </c>
      <c r="AT128" s="372">
        <v>47.5</v>
      </c>
    </row>
    <row r="129" spans="1:46" s="163" customFormat="1" x14ac:dyDescent="0.2">
      <c r="A129" s="296" t="s">
        <v>143</v>
      </c>
      <c r="B129" s="335">
        <v>4550</v>
      </c>
      <c r="C129" s="110">
        <v>2645</v>
      </c>
      <c r="D129" s="336">
        <v>58.1</v>
      </c>
      <c r="E129" s="335">
        <v>2345</v>
      </c>
      <c r="F129" s="336">
        <v>88.7</v>
      </c>
      <c r="G129" s="110">
        <v>2315</v>
      </c>
      <c r="H129" s="338">
        <v>98.7</v>
      </c>
      <c r="I129" s="338">
        <v>93.5</v>
      </c>
      <c r="J129" s="337">
        <v>0.51</v>
      </c>
      <c r="K129" s="285" t="s">
        <v>23</v>
      </c>
      <c r="L129" s="338">
        <v>94.7</v>
      </c>
      <c r="M129" s="337">
        <v>0.46</v>
      </c>
      <c r="N129" s="285" t="s">
        <v>23</v>
      </c>
      <c r="O129" s="339">
        <v>2.9</v>
      </c>
      <c r="P129" s="336">
        <v>21.9</v>
      </c>
      <c r="Q129" s="111">
        <v>95.4</v>
      </c>
      <c r="R129" s="111">
        <v>34</v>
      </c>
      <c r="S129" s="335">
        <v>1540</v>
      </c>
      <c r="T129" s="336">
        <v>58.2</v>
      </c>
      <c r="U129" s="110">
        <v>790</v>
      </c>
      <c r="V129" s="338">
        <v>51.5</v>
      </c>
      <c r="W129" s="338">
        <v>37.299999999999997</v>
      </c>
      <c r="X129" s="337">
        <v>1.22</v>
      </c>
      <c r="Y129" s="285" t="s">
        <v>23</v>
      </c>
      <c r="Z129" s="338">
        <v>41.1</v>
      </c>
      <c r="AA129" s="337">
        <v>1.0900000000000001</v>
      </c>
      <c r="AB129" s="285" t="s">
        <v>23</v>
      </c>
      <c r="AC129" s="339">
        <v>2.1</v>
      </c>
      <c r="AD129" s="336">
        <v>14.9</v>
      </c>
      <c r="AE129" s="111">
        <v>93</v>
      </c>
      <c r="AF129" s="111">
        <v>33.200000000000003</v>
      </c>
      <c r="AG129" s="335">
        <v>2520</v>
      </c>
      <c r="AH129" s="336">
        <v>95.3</v>
      </c>
      <c r="AI129" s="110">
        <v>645</v>
      </c>
      <c r="AJ129" s="338">
        <v>25.6</v>
      </c>
      <c r="AK129" s="338">
        <v>16.899999999999999</v>
      </c>
      <c r="AL129" s="337">
        <v>0.77</v>
      </c>
      <c r="AM129" s="292" t="s">
        <v>23</v>
      </c>
      <c r="AN129" s="338">
        <v>19.7</v>
      </c>
      <c r="AO129" s="337">
        <v>0.69</v>
      </c>
      <c r="AP129" s="292" t="s">
        <v>23</v>
      </c>
      <c r="AQ129" s="339">
        <v>2.2999999999999998</v>
      </c>
      <c r="AR129" s="336">
        <v>17.2</v>
      </c>
      <c r="AS129" s="111">
        <v>98</v>
      </c>
      <c r="AT129" s="372">
        <v>39.1</v>
      </c>
    </row>
    <row r="130" spans="1:46" s="163" customFormat="1" x14ac:dyDescent="0.2">
      <c r="A130" s="296" t="s">
        <v>144</v>
      </c>
      <c r="B130" s="335">
        <v>1465</v>
      </c>
      <c r="C130" s="110">
        <v>845</v>
      </c>
      <c r="D130" s="336">
        <v>57.6</v>
      </c>
      <c r="E130" s="335">
        <v>725</v>
      </c>
      <c r="F130" s="336">
        <v>86.1</v>
      </c>
      <c r="G130" s="110">
        <v>695</v>
      </c>
      <c r="H130" s="338">
        <v>95.6</v>
      </c>
      <c r="I130" s="338">
        <v>93.6</v>
      </c>
      <c r="J130" s="337">
        <v>1</v>
      </c>
      <c r="K130" s="285"/>
      <c r="L130" s="338">
        <v>94.1</v>
      </c>
      <c r="M130" s="337">
        <v>0.92</v>
      </c>
      <c r="N130" s="285"/>
      <c r="O130" s="339">
        <v>3.3</v>
      </c>
      <c r="P130" s="336">
        <v>13</v>
      </c>
      <c r="Q130" s="111">
        <v>85.1</v>
      </c>
      <c r="R130" s="111">
        <v>29.1</v>
      </c>
      <c r="S130" s="335">
        <v>575</v>
      </c>
      <c r="T130" s="336">
        <v>68.400000000000006</v>
      </c>
      <c r="U130" s="110">
        <v>195</v>
      </c>
      <c r="V130" s="338">
        <v>34</v>
      </c>
      <c r="W130" s="338">
        <v>36.5</v>
      </c>
      <c r="X130" s="337">
        <v>1.87</v>
      </c>
      <c r="Y130" s="285"/>
      <c r="Z130" s="338">
        <v>37.799999999999997</v>
      </c>
      <c r="AA130" s="337">
        <v>1.71</v>
      </c>
      <c r="AB130" s="285"/>
      <c r="AC130" s="339">
        <v>3.1</v>
      </c>
      <c r="AD130" s="336">
        <v>11.4</v>
      </c>
      <c r="AE130" s="111">
        <v>82.3</v>
      </c>
      <c r="AF130" s="111">
        <v>28.6</v>
      </c>
      <c r="AG130" s="335">
        <v>780</v>
      </c>
      <c r="AH130" s="336">
        <v>92.3</v>
      </c>
      <c r="AI130" s="110">
        <v>110</v>
      </c>
      <c r="AJ130" s="338">
        <v>14.4</v>
      </c>
      <c r="AK130" s="338">
        <v>17.2</v>
      </c>
      <c r="AL130" s="337">
        <v>1.2</v>
      </c>
      <c r="AM130" s="292"/>
      <c r="AN130" s="338">
        <v>18.3</v>
      </c>
      <c r="AO130" s="337">
        <v>1.1000000000000001</v>
      </c>
      <c r="AP130" s="292" t="s">
        <v>24</v>
      </c>
      <c r="AQ130" s="339">
        <v>3.2</v>
      </c>
      <c r="AR130" s="336">
        <v>12.8</v>
      </c>
      <c r="AS130" s="111">
        <v>86.2</v>
      </c>
      <c r="AT130" s="372">
        <v>31.7</v>
      </c>
    </row>
    <row r="131" spans="1:46" s="163" customFormat="1" x14ac:dyDescent="0.2">
      <c r="A131" s="296" t="s">
        <v>145</v>
      </c>
      <c r="B131" s="335">
        <v>345</v>
      </c>
      <c r="C131" s="110">
        <v>225</v>
      </c>
      <c r="D131" s="336">
        <v>64.3</v>
      </c>
      <c r="E131" s="335">
        <v>105</v>
      </c>
      <c r="F131" s="336">
        <v>48</v>
      </c>
      <c r="G131" s="110">
        <v>105</v>
      </c>
      <c r="H131" s="338">
        <v>96.3</v>
      </c>
      <c r="I131" s="338">
        <v>89.6</v>
      </c>
      <c r="J131" s="337">
        <v>2.5</v>
      </c>
      <c r="K131" s="285"/>
      <c r="L131" s="338">
        <v>89</v>
      </c>
      <c r="M131" s="337">
        <v>2.29</v>
      </c>
      <c r="N131" s="285" t="s">
        <v>23</v>
      </c>
      <c r="O131" s="339">
        <v>5.8</v>
      </c>
      <c r="P131" s="336">
        <v>23.7</v>
      </c>
      <c r="Q131" s="111">
        <v>38.700000000000003</v>
      </c>
      <c r="R131" s="111">
        <v>13</v>
      </c>
      <c r="S131" s="335">
        <v>130</v>
      </c>
      <c r="T131" s="336">
        <v>57.4</v>
      </c>
      <c r="U131" s="110">
        <v>50</v>
      </c>
      <c r="V131" s="338">
        <v>39.1</v>
      </c>
      <c r="W131" s="338">
        <v>38.700000000000003</v>
      </c>
      <c r="X131" s="337">
        <v>3.86</v>
      </c>
      <c r="Y131" s="285"/>
      <c r="Z131" s="338">
        <v>36.4</v>
      </c>
      <c r="AA131" s="337">
        <v>3.19</v>
      </c>
      <c r="AB131" s="285"/>
      <c r="AC131" s="339">
        <v>8.1999999999999993</v>
      </c>
      <c r="AD131" s="336">
        <v>30.6</v>
      </c>
      <c r="AE131" s="111">
        <v>35.5</v>
      </c>
      <c r="AF131" s="111">
        <v>10.7</v>
      </c>
      <c r="AG131" s="335">
        <v>220</v>
      </c>
      <c r="AH131" s="336">
        <v>97.8</v>
      </c>
      <c r="AI131" s="110">
        <v>20</v>
      </c>
      <c r="AJ131" s="338">
        <v>10.1</v>
      </c>
      <c r="AK131" s="338">
        <v>13.8</v>
      </c>
      <c r="AL131" s="337">
        <v>2.0299999999999998</v>
      </c>
      <c r="AM131" s="292"/>
      <c r="AN131" s="338">
        <v>11</v>
      </c>
      <c r="AO131" s="337">
        <v>1.72</v>
      </c>
      <c r="AP131" s="292"/>
      <c r="AQ131" s="339">
        <v>10.3</v>
      </c>
      <c r="AR131" s="336">
        <v>30.3</v>
      </c>
      <c r="AS131" s="111">
        <v>41.5</v>
      </c>
      <c r="AT131" s="372">
        <v>14.6</v>
      </c>
    </row>
    <row r="132" spans="1:46" s="163" customFormat="1" x14ac:dyDescent="0.2">
      <c r="A132" s="296" t="s">
        <v>146</v>
      </c>
      <c r="B132" s="335">
        <v>1215</v>
      </c>
      <c r="C132" s="110">
        <v>930</v>
      </c>
      <c r="D132" s="336">
        <v>76.599999999999994</v>
      </c>
      <c r="E132" s="335">
        <v>745</v>
      </c>
      <c r="F132" s="336">
        <v>80.2</v>
      </c>
      <c r="G132" s="110">
        <v>720</v>
      </c>
      <c r="H132" s="338">
        <v>96.2</v>
      </c>
      <c r="I132" s="338">
        <v>90.4</v>
      </c>
      <c r="J132" s="337">
        <v>0.98</v>
      </c>
      <c r="K132" s="285" t="s">
        <v>23</v>
      </c>
      <c r="L132" s="338">
        <v>92.4</v>
      </c>
      <c r="M132" s="337">
        <v>0.94</v>
      </c>
      <c r="N132" s="285" t="s">
        <v>23</v>
      </c>
      <c r="O132" s="339">
        <v>0.9</v>
      </c>
      <c r="P132" s="336">
        <v>4.9000000000000004</v>
      </c>
      <c r="Q132" s="111">
        <v>104</v>
      </c>
      <c r="R132" s="111">
        <v>35.6</v>
      </c>
      <c r="S132" s="335">
        <v>755</v>
      </c>
      <c r="T132" s="336">
        <v>81.3</v>
      </c>
      <c r="U132" s="110">
        <v>245</v>
      </c>
      <c r="V132" s="338">
        <v>32.299999999999997</v>
      </c>
      <c r="W132" s="338">
        <v>31.9</v>
      </c>
      <c r="X132" s="337">
        <v>1.64</v>
      </c>
      <c r="Y132" s="285"/>
      <c r="Z132" s="338">
        <v>32.9</v>
      </c>
      <c r="AA132" s="337">
        <v>1.53</v>
      </c>
      <c r="AB132" s="285"/>
      <c r="AC132" s="339">
        <v>1.1000000000000001</v>
      </c>
      <c r="AD132" s="336">
        <v>5.6</v>
      </c>
      <c r="AE132" s="111">
        <v>100.4</v>
      </c>
      <c r="AF132" s="111">
        <v>32.6</v>
      </c>
      <c r="AG132" s="335">
        <v>770</v>
      </c>
      <c r="AH132" s="336">
        <v>82.8</v>
      </c>
      <c r="AI132" s="110">
        <v>120</v>
      </c>
      <c r="AJ132" s="338">
        <v>15.8</v>
      </c>
      <c r="AK132" s="338">
        <v>15</v>
      </c>
      <c r="AL132" s="337">
        <v>1.26</v>
      </c>
      <c r="AM132" s="292"/>
      <c r="AN132" s="338">
        <v>18.8</v>
      </c>
      <c r="AO132" s="337">
        <v>1.19</v>
      </c>
      <c r="AP132" s="292"/>
      <c r="AQ132" s="339">
        <v>0.9</v>
      </c>
      <c r="AR132" s="336">
        <v>4.5</v>
      </c>
      <c r="AS132" s="111">
        <v>103.7</v>
      </c>
      <c r="AT132" s="372">
        <v>36.700000000000003</v>
      </c>
    </row>
    <row r="133" spans="1:46" s="163" customFormat="1" x14ac:dyDescent="0.2">
      <c r="A133" s="296" t="s">
        <v>147</v>
      </c>
      <c r="B133" s="335">
        <v>2110</v>
      </c>
      <c r="C133" s="110">
        <v>1855</v>
      </c>
      <c r="D133" s="336">
        <v>88</v>
      </c>
      <c r="E133" s="335">
        <v>1715</v>
      </c>
      <c r="F133" s="336">
        <v>92.3</v>
      </c>
      <c r="G133" s="110">
        <v>1360</v>
      </c>
      <c r="H133" s="338">
        <v>79.3</v>
      </c>
      <c r="I133" s="338">
        <v>80.5</v>
      </c>
      <c r="J133" s="337">
        <v>0.87</v>
      </c>
      <c r="K133" s="285"/>
      <c r="L133" s="338">
        <v>81</v>
      </c>
      <c r="M133" s="337">
        <v>0.83</v>
      </c>
      <c r="N133" s="285"/>
      <c r="O133" s="339">
        <v>2.4</v>
      </c>
      <c r="P133" s="336">
        <v>3.8</v>
      </c>
      <c r="Q133" s="111">
        <v>94.2</v>
      </c>
      <c r="R133" s="111">
        <v>41.2</v>
      </c>
      <c r="S133" s="335">
        <v>1520</v>
      </c>
      <c r="T133" s="336">
        <v>82</v>
      </c>
      <c r="U133" s="110">
        <v>270</v>
      </c>
      <c r="V133" s="338">
        <v>17.7</v>
      </c>
      <c r="W133" s="338">
        <v>20.7</v>
      </c>
      <c r="X133" s="337">
        <v>1.07</v>
      </c>
      <c r="Y133" s="285"/>
      <c r="Z133" s="338">
        <v>20.7</v>
      </c>
      <c r="AA133" s="337">
        <v>1.03</v>
      </c>
      <c r="AB133" s="285"/>
      <c r="AC133" s="339">
        <v>2.5</v>
      </c>
      <c r="AD133" s="336">
        <v>4.3</v>
      </c>
      <c r="AE133" s="111">
        <v>91.7</v>
      </c>
      <c r="AF133" s="111">
        <v>39.9</v>
      </c>
      <c r="AG133" s="335">
        <v>1695</v>
      </c>
      <c r="AH133" s="336">
        <v>91.4</v>
      </c>
      <c r="AI133" s="110">
        <v>140</v>
      </c>
      <c r="AJ133" s="338">
        <v>8.3000000000000007</v>
      </c>
      <c r="AK133" s="338">
        <v>10.9</v>
      </c>
      <c r="AL133" s="337">
        <v>0.75</v>
      </c>
      <c r="AM133" s="292"/>
      <c r="AN133" s="338">
        <v>11.3</v>
      </c>
      <c r="AO133" s="337">
        <v>0.73</v>
      </c>
      <c r="AP133" s="292" t="s">
        <v>24</v>
      </c>
      <c r="AQ133" s="339">
        <v>2.2999999999999998</v>
      </c>
      <c r="AR133" s="336">
        <v>3.6</v>
      </c>
      <c r="AS133" s="111">
        <v>94.3</v>
      </c>
      <c r="AT133" s="372">
        <v>42.6</v>
      </c>
    </row>
    <row r="134" spans="1:46" s="163" customFormat="1" x14ac:dyDescent="0.2">
      <c r="A134" s="296"/>
      <c r="B134" s="335"/>
      <c r="C134" s="110"/>
      <c r="D134" s="336" t="s">
        <v>20</v>
      </c>
      <c r="E134" s="335"/>
      <c r="F134" s="336" t="s">
        <v>20</v>
      </c>
      <c r="G134" s="110"/>
      <c r="H134" s="338" t="s">
        <v>20</v>
      </c>
      <c r="I134" s="338" t="s">
        <v>20</v>
      </c>
      <c r="J134" s="337" t="s">
        <v>20</v>
      </c>
      <c r="K134" s="285"/>
      <c r="L134" s="338" t="s">
        <v>20</v>
      </c>
      <c r="M134" s="337" t="s">
        <v>20</v>
      </c>
      <c r="N134" s="361"/>
      <c r="O134" s="339" t="s">
        <v>20</v>
      </c>
      <c r="P134" s="336" t="s">
        <v>20</v>
      </c>
      <c r="Q134" s="111" t="s">
        <v>20</v>
      </c>
      <c r="R134" s="111" t="s">
        <v>20</v>
      </c>
      <c r="S134" s="335"/>
      <c r="T134" s="336" t="s">
        <v>20</v>
      </c>
      <c r="U134" s="110"/>
      <c r="V134" s="338" t="s">
        <v>20</v>
      </c>
      <c r="W134" s="338" t="s">
        <v>20</v>
      </c>
      <c r="X134" s="337" t="s">
        <v>20</v>
      </c>
      <c r="Y134" s="285"/>
      <c r="Z134" s="347" t="s">
        <v>20</v>
      </c>
      <c r="AA134" s="360" t="s">
        <v>20</v>
      </c>
      <c r="AB134" s="361"/>
      <c r="AC134" s="339" t="s">
        <v>20</v>
      </c>
      <c r="AD134" s="336" t="s">
        <v>20</v>
      </c>
      <c r="AE134" s="111" t="s">
        <v>20</v>
      </c>
      <c r="AF134" s="111" t="s">
        <v>20</v>
      </c>
      <c r="AG134" s="335"/>
      <c r="AH134" s="336" t="s">
        <v>20</v>
      </c>
      <c r="AI134" s="110"/>
      <c r="AJ134" s="338" t="s">
        <v>20</v>
      </c>
      <c r="AK134" s="338" t="s">
        <v>20</v>
      </c>
      <c r="AL134" s="337" t="s">
        <v>20</v>
      </c>
      <c r="AM134" s="292"/>
      <c r="AN134" s="347"/>
      <c r="AO134" s="360"/>
      <c r="AP134" s="366"/>
      <c r="AQ134" s="339" t="s">
        <v>20</v>
      </c>
      <c r="AR134" s="336" t="s">
        <v>20</v>
      </c>
      <c r="AS134" s="111" t="s">
        <v>20</v>
      </c>
      <c r="AT134" s="372" t="s">
        <v>20</v>
      </c>
    </row>
    <row r="135" spans="1:46" s="267" customFormat="1" x14ac:dyDescent="0.2">
      <c r="A135" s="344" t="s">
        <v>148</v>
      </c>
      <c r="B135" s="345">
        <v>21480</v>
      </c>
      <c r="C135" s="346">
        <v>15625</v>
      </c>
      <c r="D135" s="338">
        <v>72.7</v>
      </c>
      <c r="E135" s="345">
        <v>13055</v>
      </c>
      <c r="F135" s="338">
        <v>83.6</v>
      </c>
      <c r="G135" s="346">
        <v>12040</v>
      </c>
      <c r="H135" s="338">
        <v>92.2</v>
      </c>
      <c r="I135" s="338"/>
      <c r="J135" s="367"/>
      <c r="K135" s="368"/>
      <c r="L135" s="347"/>
      <c r="M135" s="348"/>
      <c r="N135" s="349"/>
      <c r="O135" s="369"/>
      <c r="P135" s="338"/>
      <c r="Q135" s="380"/>
      <c r="R135" s="380"/>
      <c r="S135" s="345">
        <v>11180</v>
      </c>
      <c r="T135" s="338">
        <v>71.5</v>
      </c>
      <c r="U135" s="346">
        <v>3405</v>
      </c>
      <c r="V135" s="338">
        <v>30.5</v>
      </c>
      <c r="W135" s="338"/>
      <c r="X135" s="367"/>
      <c r="Y135" s="368"/>
      <c r="Z135" s="347"/>
      <c r="AA135" s="348"/>
      <c r="AB135" s="349"/>
      <c r="AC135" s="369"/>
      <c r="AD135" s="338"/>
      <c r="AE135" s="380"/>
      <c r="AF135" s="380"/>
      <c r="AG135" s="345">
        <v>13370</v>
      </c>
      <c r="AH135" s="338">
        <v>85.6</v>
      </c>
      <c r="AI135" s="346">
        <v>2245</v>
      </c>
      <c r="AJ135" s="338">
        <v>16.8</v>
      </c>
      <c r="AK135" s="338"/>
      <c r="AL135" s="367"/>
      <c r="AM135" s="356"/>
      <c r="AN135" s="347"/>
      <c r="AO135" s="348"/>
      <c r="AP135" s="355"/>
      <c r="AQ135" s="369"/>
      <c r="AR135" s="338"/>
      <c r="AS135" s="380"/>
      <c r="AT135" s="381"/>
    </row>
    <row r="136" spans="1:46" s="163" customFormat="1" x14ac:dyDescent="0.2">
      <c r="A136" s="296" t="s">
        <v>149</v>
      </c>
      <c r="B136" s="335">
        <v>2040</v>
      </c>
      <c r="C136" s="110">
        <v>1820</v>
      </c>
      <c r="D136" s="336">
        <v>89.4</v>
      </c>
      <c r="E136" s="335">
        <v>1545</v>
      </c>
      <c r="F136" s="336">
        <v>84.8</v>
      </c>
      <c r="G136" s="110">
        <v>1440</v>
      </c>
      <c r="H136" s="338">
        <v>93.1</v>
      </c>
      <c r="I136" s="338">
        <v>87.5</v>
      </c>
      <c r="J136" s="337">
        <v>0.74</v>
      </c>
      <c r="K136" s="285" t="s">
        <v>23</v>
      </c>
      <c r="L136" s="347"/>
      <c r="M136" s="360"/>
      <c r="N136" s="361"/>
      <c r="O136" s="339">
        <v>1.6</v>
      </c>
      <c r="P136" s="336"/>
      <c r="Q136" s="111">
        <v>102.2</v>
      </c>
      <c r="R136" s="111"/>
      <c r="S136" s="335">
        <v>1480</v>
      </c>
      <c r="T136" s="336">
        <v>81.3</v>
      </c>
      <c r="U136" s="110">
        <v>435</v>
      </c>
      <c r="V136" s="338">
        <v>29.4</v>
      </c>
      <c r="W136" s="338">
        <v>28.6</v>
      </c>
      <c r="X136" s="337">
        <v>1.1599999999999999</v>
      </c>
      <c r="Y136" s="285"/>
      <c r="Z136" s="347"/>
      <c r="AA136" s="360"/>
      <c r="AB136" s="361"/>
      <c r="AC136" s="339">
        <v>1.7</v>
      </c>
      <c r="AD136" s="336"/>
      <c r="AE136" s="111">
        <v>99.8</v>
      </c>
      <c r="AF136" s="111"/>
      <c r="AG136" s="335">
        <v>1700</v>
      </c>
      <c r="AH136" s="336">
        <v>93.4</v>
      </c>
      <c r="AI136" s="110">
        <v>220</v>
      </c>
      <c r="AJ136" s="338">
        <v>12.9</v>
      </c>
      <c r="AK136" s="338">
        <v>13.2</v>
      </c>
      <c r="AL136" s="337">
        <v>0.81</v>
      </c>
      <c r="AM136" s="292"/>
      <c r="AN136" s="347"/>
      <c r="AO136" s="360"/>
      <c r="AP136" s="366"/>
      <c r="AQ136" s="339">
        <v>1.7</v>
      </c>
      <c r="AR136" s="336"/>
      <c r="AS136" s="111">
        <v>101.8</v>
      </c>
      <c r="AT136" s="372"/>
    </row>
    <row r="137" spans="1:46" s="163" customFormat="1" x14ac:dyDescent="0.2">
      <c r="A137" s="296" t="s">
        <v>150</v>
      </c>
      <c r="B137" s="335">
        <v>1835</v>
      </c>
      <c r="C137" s="110">
        <v>1295</v>
      </c>
      <c r="D137" s="336">
        <v>70.599999999999994</v>
      </c>
      <c r="E137" s="335">
        <v>1025</v>
      </c>
      <c r="F137" s="336">
        <v>79.2</v>
      </c>
      <c r="G137" s="110">
        <v>980</v>
      </c>
      <c r="H137" s="338">
        <v>95.6</v>
      </c>
      <c r="I137" s="338">
        <v>89.4</v>
      </c>
      <c r="J137" s="337">
        <v>0.85</v>
      </c>
      <c r="K137" s="285" t="s">
        <v>23</v>
      </c>
      <c r="L137" s="347"/>
      <c r="M137" s="360"/>
      <c r="N137" s="361"/>
      <c r="O137" s="339">
        <v>1.2</v>
      </c>
      <c r="P137" s="336"/>
      <c r="Q137" s="111">
        <v>99.9</v>
      </c>
      <c r="R137" s="111"/>
      <c r="S137" s="335">
        <v>945</v>
      </c>
      <c r="T137" s="336">
        <v>73</v>
      </c>
      <c r="U137" s="110">
        <v>300</v>
      </c>
      <c r="V137" s="338">
        <v>31.7</v>
      </c>
      <c r="W137" s="338">
        <v>30.5</v>
      </c>
      <c r="X137" s="337">
        <v>1.46</v>
      </c>
      <c r="Y137" s="285"/>
      <c r="Z137" s="347"/>
      <c r="AA137" s="360"/>
      <c r="AB137" s="361"/>
      <c r="AC137" s="339">
        <v>1.2</v>
      </c>
      <c r="AD137" s="336"/>
      <c r="AE137" s="111">
        <v>99.3</v>
      </c>
      <c r="AF137" s="111"/>
      <c r="AG137" s="335">
        <v>1215</v>
      </c>
      <c r="AH137" s="336">
        <v>93.8</v>
      </c>
      <c r="AI137" s="110">
        <v>165</v>
      </c>
      <c r="AJ137" s="338">
        <v>13.5</v>
      </c>
      <c r="AK137" s="338">
        <v>15.1</v>
      </c>
      <c r="AL137" s="337">
        <v>0.97</v>
      </c>
      <c r="AM137" s="292"/>
      <c r="AN137" s="347"/>
      <c r="AO137" s="360"/>
      <c r="AP137" s="366"/>
      <c r="AQ137" s="339">
        <v>1.2</v>
      </c>
      <c r="AR137" s="336"/>
      <c r="AS137" s="111">
        <v>99.5</v>
      </c>
      <c r="AT137" s="372"/>
    </row>
    <row r="138" spans="1:46" s="163" customFormat="1" x14ac:dyDescent="0.2">
      <c r="A138" s="296" t="s">
        <v>151</v>
      </c>
      <c r="B138" s="335">
        <v>3985</v>
      </c>
      <c r="C138" s="110">
        <v>3695</v>
      </c>
      <c r="D138" s="336">
        <v>92.7</v>
      </c>
      <c r="E138" s="335">
        <v>3665</v>
      </c>
      <c r="F138" s="336">
        <v>99.2</v>
      </c>
      <c r="G138" s="110">
        <v>3125</v>
      </c>
      <c r="H138" s="338">
        <v>85.2</v>
      </c>
      <c r="I138" s="338">
        <v>82.6</v>
      </c>
      <c r="J138" s="337">
        <v>0.55000000000000004</v>
      </c>
      <c r="K138" s="285"/>
      <c r="L138" s="347"/>
      <c r="M138" s="360"/>
      <c r="N138" s="361"/>
      <c r="O138" s="339">
        <v>3.1</v>
      </c>
      <c r="P138" s="336"/>
      <c r="Q138" s="111">
        <v>95.3</v>
      </c>
      <c r="R138" s="111"/>
      <c r="S138" s="335">
        <v>3045</v>
      </c>
      <c r="T138" s="336">
        <v>82.4</v>
      </c>
      <c r="U138" s="110">
        <v>685</v>
      </c>
      <c r="V138" s="338">
        <v>22.6</v>
      </c>
      <c r="W138" s="338">
        <v>23.8</v>
      </c>
      <c r="X138" s="337">
        <v>0.78</v>
      </c>
      <c r="Y138" s="285"/>
      <c r="Z138" s="347"/>
      <c r="AA138" s="360"/>
      <c r="AB138" s="361"/>
      <c r="AC138" s="339">
        <v>3.1</v>
      </c>
      <c r="AD138" s="336"/>
      <c r="AE138" s="111">
        <v>92.7</v>
      </c>
      <c r="AF138" s="111"/>
      <c r="AG138" s="335">
        <v>3220</v>
      </c>
      <c r="AH138" s="336">
        <v>87.1</v>
      </c>
      <c r="AI138" s="110">
        <v>315</v>
      </c>
      <c r="AJ138" s="338">
        <v>9.8000000000000007</v>
      </c>
      <c r="AK138" s="338">
        <v>11.2</v>
      </c>
      <c r="AL138" s="337">
        <v>0.56000000000000005</v>
      </c>
      <c r="AM138" s="292"/>
      <c r="AN138" s="347"/>
      <c r="AO138" s="360"/>
      <c r="AP138" s="366"/>
      <c r="AQ138" s="339">
        <v>2.7</v>
      </c>
      <c r="AR138" s="336"/>
      <c r="AS138" s="111">
        <v>95.3</v>
      </c>
      <c r="AT138" s="372"/>
    </row>
    <row r="139" spans="1:46" s="163" customFormat="1" x14ac:dyDescent="0.2">
      <c r="A139" s="296" t="s">
        <v>152</v>
      </c>
      <c r="B139" s="335">
        <v>2460</v>
      </c>
      <c r="C139" s="110">
        <v>1800</v>
      </c>
      <c r="D139" s="336">
        <v>73.2</v>
      </c>
      <c r="E139" s="335">
        <v>1340</v>
      </c>
      <c r="F139" s="336">
        <v>74.5</v>
      </c>
      <c r="G139" s="110">
        <v>1270</v>
      </c>
      <c r="H139" s="338">
        <v>94.5</v>
      </c>
      <c r="I139" s="338">
        <v>92.7</v>
      </c>
      <c r="J139" s="337">
        <v>0.76</v>
      </c>
      <c r="K139" s="285"/>
      <c r="L139" s="347"/>
      <c r="M139" s="360"/>
      <c r="N139" s="361"/>
      <c r="O139" s="339">
        <v>1.8</v>
      </c>
      <c r="P139" s="336"/>
      <c r="Q139" s="111">
        <v>102.1</v>
      </c>
      <c r="R139" s="111"/>
      <c r="S139" s="335">
        <v>1165</v>
      </c>
      <c r="T139" s="336">
        <v>64.599999999999994</v>
      </c>
      <c r="U139" s="110">
        <v>345</v>
      </c>
      <c r="V139" s="338">
        <v>29.5</v>
      </c>
      <c r="W139" s="338">
        <v>33.700000000000003</v>
      </c>
      <c r="X139" s="337">
        <v>1.31</v>
      </c>
      <c r="Y139" s="285" t="s">
        <v>24</v>
      </c>
      <c r="Z139" s="347"/>
      <c r="AA139" s="360"/>
      <c r="AB139" s="361"/>
      <c r="AC139" s="339">
        <v>1.7</v>
      </c>
      <c r="AD139" s="336"/>
      <c r="AE139" s="111">
        <v>99.6</v>
      </c>
      <c r="AF139" s="111"/>
      <c r="AG139" s="335">
        <v>1435</v>
      </c>
      <c r="AH139" s="336">
        <v>79.599999999999994</v>
      </c>
      <c r="AI139" s="110">
        <v>245</v>
      </c>
      <c r="AJ139" s="338">
        <v>17</v>
      </c>
      <c r="AK139" s="338">
        <v>15.6</v>
      </c>
      <c r="AL139" s="337">
        <v>0.93</v>
      </c>
      <c r="AM139" s="292"/>
      <c r="AN139" s="347"/>
      <c r="AO139" s="360"/>
      <c r="AP139" s="366"/>
      <c r="AQ139" s="339">
        <v>1.7</v>
      </c>
      <c r="AR139" s="336"/>
      <c r="AS139" s="111">
        <v>101.3</v>
      </c>
      <c r="AT139" s="372"/>
    </row>
    <row r="140" spans="1:46" s="163" customFormat="1" x14ac:dyDescent="0.2">
      <c r="A140" s="296" t="s">
        <v>153</v>
      </c>
      <c r="B140" s="335">
        <v>3790</v>
      </c>
      <c r="C140" s="110">
        <v>2185</v>
      </c>
      <c r="D140" s="336">
        <v>57.7</v>
      </c>
      <c r="E140" s="335">
        <v>1405</v>
      </c>
      <c r="F140" s="336">
        <v>64.2</v>
      </c>
      <c r="G140" s="110">
        <v>1375</v>
      </c>
      <c r="H140" s="338">
        <v>97.9</v>
      </c>
      <c r="I140" s="338">
        <v>93.4</v>
      </c>
      <c r="J140" s="337">
        <v>0.68</v>
      </c>
      <c r="K140" s="285" t="s">
        <v>23</v>
      </c>
      <c r="L140" s="347"/>
      <c r="M140" s="360"/>
      <c r="N140" s="361"/>
      <c r="O140" s="339">
        <v>2</v>
      </c>
      <c r="P140" s="336"/>
      <c r="Q140" s="111">
        <v>93.4</v>
      </c>
      <c r="R140" s="111"/>
      <c r="S140" s="335">
        <v>1190</v>
      </c>
      <c r="T140" s="336">
        <v>54.3</v>
      </c>
      <c r="U140" s="110">
        <v>470</v>
      </c>
      <c r="V140" s="338">
        <v>39.700000000000003</v>
      </c>
      <c r="W140" s="338">
        <v>36</v>
      </c>
      <c r="X140" s="337">
        <v>1.33</v>
      </c>
      <c r="Y140" s="285"/>
      <c r="Z140" s="347"/>
      <c r="AA140" s="360"/>
      <c r="AB140" s="361"/>
      <c r="AC140" s="339">
        <v>1.9</v>
      </c>
      <c r="AD140" s="336"/>
      <c r="AE140" s="111">
        <v>92.5</v>
      </c>
      <c r="AF140" s="111"/>
      <c r="AG140" s="335">
        <v>1715</v>
      </c>
      <c r="AH140" s="336">
        <v>78.3</v>
      </c>
      <c r="AI140" s="110">
        <v>510</v>
      </c>
      <c r="AJ140" s="338">
        <v>29.7</v>
      </c>
      <c r="AK140" s="338">
        <v>16.7</v>
      </c>
      <c r="AL140" s="337">
        <v>0.97</v>
      </c>
      <c r="AM140" s="292" t="s">
        <v>23</v>
      </c>
      <c r="AN140" s="347"/>
      <c r="AO140" s="360"/>
      <c r="AP140" s="366"/>
      <c r="AQ140" s="339">
        <v>1.9</v>
      </c>
      <c r="AR140" s="336"/>
      <c r="AS140" s="111">
        <v>93.5</v>
      </c>
      <c r="AT140" s="372"/>
    </row>
    <row r="141" spans="1:46" s="163" customFormat="1" x14ac:dyDescent="0.2">
      <c r="A141" s="296" t="s">
        <v>154</v>
      </c>
      <c r="B141" s="335">
        <v>265</v>
      </c>
      <c r="C141" s="110">
        <v>135</v>
      </c>
      <c r="D141" s="336">
        <v>50</v>
      </c>
      <c r="E141" s="335">
        <v>105</v>
      </c>
      <c r="F141" s="336">
        <v>80.5</v>
      </c>
      <c r="G141" s="110">
        <v>100</v>
      </c>
      <c r="H141" s="338">
        <v>91.6</v>
      </c>
      <c r="I141" s="338">
        <v>88.2</v>
      </c>
      <c r="J141" s="337">
        <v>2.83</v>
      </c>
      <c r="K141" s="285"/>
      <c r="L141" s="347"/>
      <c r="M141" s="360"/>
      <c r="N141" s="361"/>
      <c r="O141" s="339">
        <v>1.2</v>
      </c>
      <c r="P141" s="336"/>
      <c r="Q141" s="111">
        <v>99.1</v>
      </c>
      <c r="R141" s="111"/>
      <c r="S141" s="335">
        <v>90</v>
      </c>
      <c r="T141" s="336">
        <v>68.400000000000006</v>
      </c>
      <c r="U141" s="110">
        <v>25</v>
      </c>
      <c r="V141" s="338">
        <v>26.4</v>
      </c>
      <c r="W141" s="338">
        <v>29.4</v>
      </c>
      <c r="X141" s="337">
        <v>4.45</v>
      </c>
      <c r="Y141" s="285"/>
      <c r="Z141" s="347"/>
      <c r="AA141" s="360"/>
      <c r="AB141" s="361"/>
      <c r="AC141" s="339">
        <v>0.6</v>
      </c>
      <c r="AD141" s="336"/>
      <c r="AE141" s="111">
        <v>100.5</v>
      </c>
      <c r="AF141" s="111"/>
      <c r="AG141" s="335">
        <v>125</v>
      </c>
      <c r="AH141" s="336">
        <v>92.5</v>
      </c>
      <c r="AI141" s="110">
        <v>25</v>
      </c>
      <c r="AJ141" s="338">
        <v>20.3</v>
      </c>
      <c r="AK141" s="338">
        <v>15</v>
      </c>
      <c r="AL141" s="337">
        <v>3.23</v>
      </c>
      <c r="AM141" s="292"/>
      <c r="AN141" s="347"/>
      <c r="AO141" s="360"/>
      <c r="AP141" s="366"/>
      <c r="AQ141" s="339">
        <v>1.4</v>
      </c>
      <c r="AR141" s="336"/>
      <c r="AS141" s="111">
        <v>99.7</v>
      </c>
      <c r="AT141" s="372"/>
    </row>
    <row r="142" spans="1:46" s="163" customFormat="1" x14ac:dyDescent="0.2">
      <c r="A142" s="296" t="s">
        <v>155</v>
      </c>
      <c r="B142" s="335">
        <v>595</v>
      </c>
      <c r="C142" s="110">
        <v>260</v>
      </c>
      <c r="D142" s="336">
        <v>43.9</v>
      </c>
      <c r="E142" s="335">
        <v>135</v>
      </c>
      <c r="F142" s="336">
        <v>50.8</v>
      </c>
      <c r="G142" s="110">
        <v>125</v>
      </c>
      <c r="H142" s="338">
        <v>94</v>
      </c>
      <c r="I142" s="338">
        <v>90.8</v>
      </c>
      <c r="J142" s="337">
        <v>2.4500000000000002</v>
      </c>
      <c r="K142" s="285"/>
      <c r="L142" s="347"/>
      <c r="M142" s="360"/>
      <c r="N142" s="361"/>
      <c r="O142" s="339">
        <v>1.6</v>
      </c>
      <c r="P142" s="336"/>
      <c r="Q142" s="111">
        <v>80.599999999999994</v>
      </c>
      <c r="R142" s="111"/>
      <c r="S142" s="335">
        <v>125</v>
      </c>
      <c r="T142" s="336">
        <v>46.9</v>
      </c>
      <c r="U142" s="110">
        <v>35</v>
      </c>
      <c r="V142" s="338">
        <v>27.6</v>
      </c>
      <c r="W142" s="338">
        <v>33.200000000000003</v>
      </c>
      <c r="X142" s="337">
        <v>3.91</v>
      </c>
      <c r="Y142" s="285"/>
      <c r="Z142" s="347"/>
      <c r="AA142" s="360"/>
      <c r="AB142" s="361"/>
      <c r="AC142" s="339">
        <v>1.7</v>
      </c>
      <c r="AD142" s="336"/>
      <c r="AE142" s="111">
        <v>80.3</v>
      </c>
      <c r="AF142" s="111"/>
      <c r="AG142" s="335">
        <v>150</v>
      </c>
      <c r="AH142" s="336">
        <v>56.5</v>
      </c>
      <c r="AI142" s="110">
        <v>30</v>
      </c>
      <c r="AJ142" s="338">
        <v>18.899999999999999</v>
      </c>
      <c r="AK142" s="338">
        <v>16.8</v>
      </c>
      <c r="AL142" s="337">
        <v>2.94</v>
      </c>
      <c r="AM142" s="292"/>
      <c r="AN142" s="347"/>
      <c r="AO142" s="360"/>
      <c r="AP142" s="366"/>
      <c r="AQ142" s="339">
        <v>1.8</v>
      </c>
      <c r="AR142" s="336"/>
      <c r="AS142" s="111">
        <v>79.900000000000006</v>
      </c>
      <c r="AT142" s="372"/>
    </row>
    <row r="143" spans="1:46" s="163" customFormat="1" x14ac:dyDescent="0.2">
      <c r="A143" s="296" t="s">
        <v>156</v>
      </c>
      <c r="B143" s="335">
        <v>1005</v>
      </c>
      <c r="C143" s="110">
        <v>575</v>
      </c>
      <c r="D143" s="336">
        <v>57.5</v>
      </c>
      <c r="E143" s="335">
        <v>300</v>
      </c>
      <c r="F143" s="336">
        <v>52.3</v>
      </c>
      <c r="G143" s="110">
        <v>300</v>
      </c>
      <c r="H143" s="338">
        <v>99.3</v>
      </c>
      <c r="I143" s="338">
        <v>94.7</v>
      </c>
      <c r="J143" s="337">
        <v>1.41</v>
      </c>
      <c r="K143" s="285" t="s">
        <v>23</v>
      </c>
      <c r="L143" s="347"/>
      <c r="M143" s="360"/>
      <c r="N143" s="361"/>
      <c r="O143" s="339">
        <v>1.1000000000000001</v>
      </c>
      <c r="P143" s="336"/>
      <c r="Q143" s="111">
        <v>92.2</v>
      </c>
      <c r="R143" s="111"/>
      <c r="S143" s="335">
        <v>405</v>
      </c>
      <c r="T143" s="336">
        <v>70.5</v>
      </c>
      <c r="U143" s="110">
        <v>175</v>
      </c>
      <c r="V143" s="338">
        <v>42.8</v>
      </c>
      <c r="W143" s="338">
        <v>35.1</v>
      </c>
      <c r="X143" s="337">
        <v>2.29</v>
      </c>
      <c r="Y143" s="285" t="s">
        <v>23</v>
      </c>
      <c r="Z143" s="347"/>
      <c r="AA143" s="360"/>
      <c r="AB143" s="361"/>
      <c r="AC143" s="339">
        <v>1.3</v>
      </c>
      <c r="AD143" s="336"/>
      <c r="AE143" s="111">
        <v>88.5</v>
      </c>
      <c r="AF143" s="111"/>
      <c r="AG143" s="335">
        <v>330</v>
      </c>
      <c r="AH143" s="336">
        <v>57.4</v>
      </c>
      <c r="AI143" s="110">
        <v>75</v>
      </c>
      <c r="AJ143" s="338">
        <v>22.4</v>
      </c>
      <c r="AK143" s="338">
        <v>16.100000000000001</v>
      </c>
      <c r="AL143" s="337">
        <v>2.02</v>
      </c>
      <c r="AM143" s="292" t="s">
        <v>23</v>
      </c>
      <c r="AN143" s="347"/>
      <c r="AO143" s="360"/>
      <c r="AP143" s="366"/>
      <c r="AQ143" s="339">
        <v>0.9</v>
      </c>
      <c r="AR143" s="336"/>
      <c r="AS143" s="111">
        <v>92.5</v>
      </c>
      <c r="AT143" s="372"/>
    </row>
    <row r="144" spans="1:46" s="163" customFormat="1" x14ac:dyDescent="0.2">
      <c r="A144" s="296" t="s">
        <v>157</v>
      </c>
      <c r="B144" s="335">
        <v>1015</v>
      </c>
      <c r="C144" s="110">
        <v>430</v>
      </c>
      <c r="D144" s="336">
        <v>42.2</v>
      </c>
      <c r="E144" s="335">
        <v>390</v>
      </c>
      <c r="F144" s="336">
        <v>91.4</v>
      </c>
      <c r="G144" s="110">
        <v>390</v>
      </c>
      <c r="H144" s="338">
        <v>99</v>
      </c>
      <c r="I144" s="338">
        <v>93.7</v>
      </c>
      <c r="J144" s="337">
        <v>1.24</v>
      </c>
      <c r="K144" s="285" t="s">
        <v>23</v>
      </c>
      <c r="L144" s="347"/>
      <c r="M144" s="360"/>
      <c r="N144" s="361"/>
      <c r="O144" s="339">
        <v>2.1</v>
      </c>
      <c r="P144" s="336"/>
      <c r="Q144" s="111">
        <v>92</v>
      </c>
      <c r="R144" s="111"/>
      <c r="S144" s="335">
        <v>185</v>
      </c>
      <c r="T144" s="336">
        <v>42.7</v>
      </c>
      <c r="U144" s="110">
        <v>75</v>
      </c>
      <c r="V144" s="338">
        <v>41</v>
      </c>
      <c r="W144" s="338">
        <v>39</v>
      </c>
      <c r="X144" s="337">
        <v>3.39</v>
      </c>
      <c r="Y144" s="285"/>
      <c r="Z144" s="347"/>
      <c r="AA144" s="360"/>
      <c r="AB144" s="361"/>
      <c r="AC144" s="339">
        <v>2.6</v>
      </c>
      <c r="AD144" s="336"/>
      <c r="AE144" s="111">
        <v>83.6</v>
      </c>
      <c r="AF144" s="111"/>
      <c r="AG144" s="335">
        <v>405</v>
      </c>
      <c r="AH144" s="336">
        <v>94.4</v>
      </c>
      <c r="AI144" s="110">
        <v>75</v>
      </c>
      <c r="AJ144" s="338">
        <v>19</v>
      </c>
      <c r="AK144" s="338">
        <v>17.100000000000001</v>
      </c>
      <c r="AL144" s="337">
        <v>1.78</v>
      </c>
      <c r="AM144" s="292"/>
      <c r="AN144" s="347"/>
      <c r="AO144" s="360"/>
      <c r="AP144" s="366"/>
      <c r="AQ144" s="339">
        <v>1.8</v>
      </c>
      <c r="AR144" s="336"/>
      <c r="AS144" s="111">
        <v>95.2</v>
      </c>
      <c r="AT144" s="372"/>
    </row>
    <row r="145" spans="1:46" s="163" customFormat="1" x14ac:dyDescent="0.2">
      <c r="A145" s="296" t="s">
        <v>158</v>
      </c>
      <c r="B145" s="335">
        <v>170</v>
      </c>
      <c r="C145" s="110">
        <v>150</v>
      </c>
      <c r="D145" s="336">
        <v>87.6</v>
      </c>
      <c r="E145" s="335">
        <v>115</v>
      </c>
      <c r="F145" s="336">
        <v>76.400000000000006</v>
      </c>
      <c r="G145" s="110">
        <v>100</v>
      </c>
      <c r="H145" s="338">
        <v>88.5</v>
      </c>
      <c r="I145" s="338">
        <v>91.5</v>
      </c>
      <c r="J145" s="337">
        <v>2.98</v>
      </c>
      <c r="K145" s="285"/>
      <c r="L145" s="347"/>
      <c r="M145" s="360"/>
      <c r="N145" s="361"/>
      <c r="O145" s="339">
        <v>0.8</v>
      </c>
      <c r="P145" s="336"/>
      <c r="Q145" s="111">
        <v>106.8</v>
      </c>
      <c r="R145" s="111"/>
      <c r="S145" s="335">
        <v>105</v>
      </c>
      <c r="T145" s="336">
        <v>72.3</v>
      </c>
      <c r="U145" s="110">
        <v>25</v>
      </c>
      <c r="V145" s="338">
        <v>23.4</v>
      </c>
      <c r="W145" s="338">
        <v>27.3</v>
      </c>
      <c r="X145" s="337">
        <v>4.13</v>
      </c>
      <c r="Y145" s="285"/>
      <c r="Z145" s="347"/>
      <c r="AA145" s="360"/>
      <c r="AB145" s="361"/>
      <c r="AC145" s="339">
        <v>0.8</v>
      </c>
      <c r="AD145" s="336"/>
      <c r="AE145" s="111">
        <v>101.9</v>
      </c>
      <c r="AF145" s="111"/>
      <c r="AG145" s="335">
        <v>140</v>
      </c>
      <c r="AH145" s="336">
        <v>93.9</v>
      </c>
      <c r="AI145" s="110">
        <v>15</v>
      </c>
      <c r="AJ145" s="338">
        <v>10.8</v>
      </c>
      <c r="AK145" s="338">
        <v>13.3</v>
      </c>
      <c r="AL145" s="337">
        <v>2.74</v>
      </c>
      <c r="AM145" s="292"/>
      <c r="AN145" s="347"/>
      <c r="AO145" s="360"/>
      <c r="AP145" s="366"/>
      <c r="AQ145" s="339">
        <v>0.8</v>
      </c>
      <c r="AR145" s="336"/>
      <c r="AS145" s="111">
        <v>105.5</v>
      </c>
      <c r="AT145" s="372"/>
    </row>
    <row r="146" spans="1:46" s="163" customFormat="1" x14ac:dyDescent="0.2">
      <c r="A146" s="296" t="s">
        <v>159</v>
      </c>
      <c r="B146" s="335">
        <v>1275</v>
      </c>
      <c r="C146" s="110">
        <v>870</v>
      </c>
      <c r="D146" s="336">
        <v>68.5</v>
      </c>
      <c r="E146" s="335">
        <v>785</v>
      </c>
      <c r="F146" s="336">
        <v>89.9</v>
      </c>
      <c r="G146" s="110">
        <v>770</v>
      </c>
      <c r="H146" s="338">
        <v>98.5</v>
      </c>
      <c r="I146" s="338">
        <v>94.4</v>
      </c>
      <c r="J146" s="337">
        <v>0.9</v>
      </c>
      <c r="K146" s="285" t="s">
        <v>23</v>
      </c>
      <c r="L146" s="347"/>
      <c r="M146" s="360"/>
      <c r="N146" s="361"/>
      <c r="O146" s="339">
        <v>1.4</v>
      </c>
      <c r="P146" s="336"/>
      <c r="Q146" s="111">
        <v>92.1</v>
      </c>
      <c r="R146" s="111"/>
      <c r="S146" s="335">
        <v>605</v>
      </c>
      <c r="T146" s="336">
        <v>69.400000000000006</v>
      </c>
      <c r="U146" s="110">
        <v>250</v>
      </c>
      <c r="V146" s="338">
        <v>41.5</v>
      </c>
      <c r="W146" s="338">
        <v>37.200000000000003</v>
      </c>
      <c r="X146" s="337">
        <v>1.89</v>
      </c>
      <c r="Y146" s="285"/>
      <c r="Z146" s="347"/>
      <c r="AA146" s="360"/>
      <c r="AB146" s="361"/>
      <c r="AC146" s="339">
        <v>1.4</v>
      </c>
      <c r="AD146" s="336"/>
      <c r="AE146" s="111">
        <v>87.6</v>
      </c>
      <c r="AF146" s="111"/>
      <c r="AG146" s="335">
        <v>770</v>
      </c>
      <c r="AH146" s="336">
        <v>88.1</v>
      </c>
      <c r="AI146" s="110">
        <v>170</v>
      </c>
      <c r="AJ146" s="338">
        <v>22.4</v>
      </c>
      <c r="AK146" s="338">
        <v>16.2</v>
      </c>
      <c r="AL146" s="337">
        <v>1.35</v>
      </c>
      <c r="AM146" s="292" t="s">
        <v>23</v>
      </c>
      <c r="AN146" s="347"/>
      <c r="AO146" s="360"/>
      <c r="AP146" s="366"/>
      <c r="AQ146" s="339">
        <v>1.1000000000000001</v>
      </c>
      <c r="AR146" s="336"/>
      <c r="AS146" s="111">
        <v>95.2</v>
      </c>
      <c r="AT146" s="372"/>
    </row>
    <row r="147" spans="1:46" s="163" customFormat="1" x14ac:dyDescent="0.2">
      <c r="A147" s="296" t="s">
        <v>160</v>
      </c>
      <c r="B147" s="335">
        <v>2570</v>
      </c>
      <c r="C147" s="110">
        <v>2065</v>
      </c>
      <c r="D147" s="336">
        <v>80.5</v>
      </c>
      <c r="E147" s="335">
        <v>1960</v>
      </c>
      <c r="F147" s="336">
        <v>94.7</v>
      </c>
      <c r="G147" s="110">
        <v>1795</v>
      </c>
      <c r="H147" s="338">
        <v>91.7</v>
      </c>
      <c r="I147" s="338">
        <v>87.9</v>
      </c>
      <c r="J147" s="337">
        <v>0.68</v>
      </c>
      <c r="K147" s="285" t="s">
        <v>23</v>
      </c>
      <c r="L147" s="347"/>
      <c r="M147" s="360"/>
      <c r="N147" s="361"/>
      <c r="O147" s="339">
        <v>1.8</v>
      </c>
      <c r="P147" s="336"/>
      <c r="Q147" s="111">
        <v>106</v>
      </c>
      <c r="R147" s="111"/>
      <c r="S147" s="335">
        <v>1575</v>
      </c>
      <c r="T147" s="336">
        <v>76.3</v>
      </c>
      <c r="U147" s="110">
        <v>465</v>
      </c>
      <c r="V147" s="338">
        <v>29.4</v>
      </c>
      <c r="W147" s="338">
        <v>29.5</v>
      </c>
      <c r="X147" s="337">
        <v>1.1200000000000001</v>
      </c>
      <c r="Y147" s="285"/>
      <c r="Z147" s="347"/>
      <c r="AA147" s="360"/>
      <c r="AB147" s="361"/>
      <c r="AC147" s="339">
        <v>1.8</v>
      </c>
      <c r="AD147" s="336"/>
      <c r="AE147" s="111">
        <v>104.6</v>
      </c>
      <c r="AF147" s="111"/>
      <c r="AG147" s="335">
        <v>1850</v>
      </c>
      <c r="AH147" s="336">
        <v>89.4</v>
      </c>
      <c r="AI147" s="110">
        <v>330</v>
      </c>
      <c r="AJ147" s="338">
        <v>17.899999999999999</v>
      </c>
      <c r="AK147" s="338">
        <v>14.3</v>
      </c>
      <c r="AL147" s="337">
        <v>0.83</v>
      </c>
      <c r="AM147" s="292" t="s">
        <v>23</v>
      </c>
      <c r="AN147" s="347"/>
      <c r="AO147" s="360"/>
      <c r="AP147" s="366"/>
      <c r="AQ147" s="339">
        <v>1.6</v>
      </c>
      <c r="AR147" s="336"/>
      <c r="AS147" s="111">
        <v>105</v>
      </c>
      <c r="AT147" s="372"/>
    </row>
    <row r="148" spans="1:46" s="163" customFormat="1" x14ac:dyDescent="0.2">
      <c r="A148" s="296" t="s">
        <v>161</v>
      </c>
      <c r="B148" s="335">
        <v>475</v>
      </c>
      <c r="C148" s="110">
        <v>335</v>
      </c>
      <c r="D148" s="336">
        <v>70.2</v>
      </c>
      <c r="E148" s="335">
        <v>285</v>
      </c>
      <c r="F148" s="336">
        <v>84.7</v>
      </c>
      <c r="G148" s="110">
        <v>280</v>
      </c>
      <c r="H148" s="338">
        <v>98.2</v>
      </c>
      <c r="I148" s="338">
        <v>93.7</v>
      </c>
      <c r="J148" s="337">
        <v>1.49</v>
      </c>
      <c r="K148" s="285" t="s">
        <v>23</v>
      </c>
      <c r="L148" s="347"/>
      <c r="M148" s="360"/>
      <c r="N148" s="361"/>
      <c r="O148" s="339">
        <v>1.4</v>
      </c>
      <c r="P148" s="336"/>
      <c r="Q148" s="111">
        <v>89.6</v>
      </c>
      <c r="R148" s="111"/>
      <c r="S148" s="335">
        <v>260</v>
      </c>
      <c r="T148" s="336">
        <v>78.099999999999994</v>
      </c>
      <c r="U148" s="110">
        <v>120</v>
      </c>
      <c r="V148" s="338">
        <v>46</v>
      </c>
      <c r="W148" s="338">
        <v>34.9</v>
      </c>
      <c r="X148" s="337">
        <v>2.9</v>
      </c>
      <c r="Y148" s="285" t="s">
        <v>23</v>
      </c>
      <c r="Z148" s="347"/>
      <c r="AA148" s="360"/>
      <c r="AB148" s="361"/>
      <c r="AC148" s="339">
        <v>1.5</v>
      </c>
      <c r="AD148" s="336"/>
      <c r="AE148" s="111">
        <v>86.5</v>
      </c>
      <c r="AF148" s="111"/>
      <c r="AG148" s="335">
        <v>325</v>
      </c>
      <c r="AH148" s="336">
        <v>96.7</v>
      </c>
      <c r="AI148" s="110">
        <v>75</v>
      </c>
      <c r="AJ148" s="338">
        <v>22.6</v>
      </c>
      <c r="AK148" s="338">
        <v>16.899999999999999</v>
      </c>
      <c r="AL148" s="337">
        <v>2.0699999999999998</v>
      </c>
      <c r="AM148" s="292"/>
      <c r="AN148" s="347"/>
      <c r="AO148" s="360"/>
      <c r="AP148" s="366"/>
      <c r="AQ148" s="339">
        <v>1.5</v>
      </c>
      <c r="AR148" s="336"/>
      <c r="AS148" s="111">
        <v>88.6</v>
      </c>
      <c r="AT148" s="372"/>
    </row>
    <row r="149" spans="1:46" s="163" customFormat="1" x14ac:dyDescent="0.2">
      <c r="A149" s="296"/>
      <c r="B149" s="335"/>
      <c r="C149" s="110"/>
      <c r="D149" s="336" t="s">
        <v>20</v>
      </c>
      <c r="E149" s="335"/>
      <c r="F149" s="336" t="s">
        <v>20</v>
      </c>
      <c r="G149" s="110"/>
      <c r="H149" s="338" t="s">
        <v>20</v>
      </c>
      <c r="I149" s="338" t="s">
        <v>20</v>
      </c>
      <c r="J149" s="337" t="s">
        <v>20</v>
      </c>
      <c r="K149" s="285"/>
      <c r="L149" s="347"/>
      <c r="M149" s="360"/>
      <c r="N149" s="361"/>
      <c r="O149" s="339" t="s">
        <v>20</v>
      </c>
      <c r="P149" s="336"/>
      <c r="Q149" s="111" t="s">
        <v>20</v>
      </c>
      <c r="R149" s="111"/>
      <c r="S149" s="335"/>
      <c r="T149" s="336" t="s">
        <v>20</v>
      </c>
      <c r="U149" s="110"/>
      <c r="V149" s="338" t="s">
        <v>20</v>
      </c>
      <c r="W149" s="338" t="s">
        <v>20</v>
      </c>
      <c r="X149" s="337" t="s">
        <v>20</v>
      </c>
      <c r="Y149" s="285"/>
      <c r="Z149" s="347" t="s">
        <v>20</v>
      </c>
      <c r="AA149" s="360" t="s">
        <v>20</v>
      </c>
      <c r="AB149" s="361"/>
      <c r="AC149" s="339" t="s">
        <v>20</v>
      </c>
      <c r="AD149" s="336" t="s">
        <v>20</v>
      </c>
      <c r="AE149" s="111" t="s">
        <v>20</v>
      </c>
      <c r="AF149" s="111" t="s">
        <v>20</v>
      </c>
      <c r="AG149" s="335"/>
      <c r="AH149" s="336" t="s">
        <v>20</v>
      </c>
      <c r="AI149" s="110"/>
      <c r="AJ149" s="338" t="s">
        <v>20</v>
      </c>
      <c r="AK149" s="338" t="s">
        <v>20</v>
      </c>
      <c r="AL149" s="337" t="s">
        <v>20</v>
      </c>
      <c r="AM149" s="292"/>
      <c r="AN149" s="347"/>
      <c r="AO149" s="360"/>
      <c r="AP149" s="366"/>
      <c r="AQ149" s="339" t="s">
        <v>20</v>
      </c>
      <c r="AR149" s="336" t="s">
        <v>20</v>
      </c>
      <c r="AS149" s="111" t="s">
        <v>20</v>
      </c>
      <c r="AT149" s="372" t="s">
        <v>20</v>
      </c>
    </row>
    <row r="150" spans="1:46" s="267" customFormat="1" x14ac:dyDescent="0.2">
      <c r="A150" s="344" t="s">
        <v>162</v>
      </c>
      <c r="B150" s="345">
        <v>36945</v>
      </c>
      <c r="C150" s="346">
        <v>27045</v>
      </c>
      <c r="D150" s="338">
        <v>73.2</v>
      </c>
      <c r="E150" s="345">
        <v>24495</v>
      </c>
      <c r="F150" s="338">
        <v>90.6</v>
      </c>
      <c r="G150" s="346">
        <v>21600</v>
      </c>
      <c r="H150" s="338">
        <v>88.2</v>
      </c>
      <c r="I150" s="338"/>
      <c r="J150" s="367"/>
      <c r="K150" s="368"/>
      <c r="L150" s="347"/>
      <c r="M150" s="348"/>
      <c r="N150" s="349"/>
      <c r="O150" s="369"/>
      <c r="P150" s="338"/>
      <c r="Q150" s="380"/>
      <c r="R150" s="380"/>
      <c r="S150" s="345">
        <v>19150</v>
      </c>
      <c r="T150" s="338">
        <v>70.8</v>
      </c>
      <c r="U150" s="346">
        <v>5660</v>
      </c>
      <c r="V150" s="338">
        <v>29.6</v>
      </c>
      <c r="W150" s="338"/>
      <c r="X150" s="367"/>
      <c r="Y150" s="368"/>
      <c r="Z150" s="347"/>
      <c r="AA150" s="348"/>
      <c r="AB150" s="349"/>
      <c r="AC150" s="369"/>
      <c r="AD150" s="338"/>
      <c r="AE150" s="380"/>
      <c r="AF150" s="380"/>
      <c r="AG150" s="345">
        <v>24860</v>
      </c>
      <c r="AH150" s="338">
        <v>91.9</v>
      </c>
      <c r="AI150" s="346">
        <v>4990</v>
      </c>
      <c r="AJ150" s="338">
        <v>20.100000000000001</v>
      </c>
      <c r="AK150" s="338"/>
      <c r="AL150" s="367"/>
      <c r="AM150" s="356"/>
      <c r="AN150" s="347"/>
      <c r="AO150" s="348"/>
      <c r="AP150" s="355"/>
      <c r="AQ150" s="369"/>
      <c r="AR150" s="338"/>
      <c r="AS150" s="380"/>
      <c r="AT150" s="381"/>
    </row>
    <row r="151" spans="1:46" s="163" customFormat="1" x14ac:dyDescent="0.2">
      <c r="A151" s="296" t="s">
        <v>163</v>
      </c>
      <c r="B151" s="335">
        <v>2515</v>
      </c>
      <c r="C151" s="110">
        <v>2105</v>
      </c>
      <c r="D151" s="336">
        <v>83.6</v>
      </c>
      <c r="E151" s="335">
        <v>1850</v>
      </c>
      <c r="F151" s="336">
        <v>88</v>
      </c>
      <c r="G151" s="110">
        <v>1560</v>
      </c>
      <c r="H151" s="338">
        <v>84.3</v>
      </c>
      <c r="I151" s="338">
        <v>84.6</v>
      </c>
      <c r="J151" s="337">
        <v>0.79</v>
      </c>
      <c r="K151" s="285"/>
      <c r="L151" s="347"/>
      <c r="M151" s="360"/>
      <c r="N151" s="361"/>
      <c r="O151" s="339">
        <v>2.2000000000000002</v>
      </c>
      <c r="P151" s="336"/>
      <c r="Q151" s="111">
        <v>88.8</v>
      </c>
      <c r="R151" s="111"/>
      <c r="S151" s="335">
        <v>1595</v>
      </c>
      <c r="T151" s="336">
        <v>75.8</v>
      </c>
      <c r="U151" s="110">
        <v>435</v>
      </c>
      <c r="V151" s="338">
        <v>27.2</v>
      </c>
      <c r="W151" s="338">
        <v>25.9</v>
      </c>
      <c r="X151" s="337">
        <v>1.1000000000000001</v>
      </c>
      <c r="Y151" s="285"/>
      <c r="Z151" s="347"/>
      <c r="AA151" s="360"/>
      <c r="AB151" s="361"/>
      <c r="AC151" s="339">
        <v>1.7</v>
      </c>
      <c r="AD151" s="336"/>
      <c r="AE151" s="111">
        <v>88.5</v>
      </c>
      <c r="AF151" s="111"/>
      <c r="AG151" s="335">
        <v>1880</v>
      </c>
      <c r="AH151" s="336">
        <v>89.4</v>
      </c>
      <c r="AI151" s="110">
        <v>260</v>
      </c>
      <c r="AJ151" s="338">
        <v>13.9</v>
      </c>
      <c r="AK151" s="338">
        <v>12.7</v>
      </c>
      <c r="AL151" s="337">
        <v>0.78</v>
      </c>
      <c r="AM151" s="292"/>
      <c r="AN151" s="347"/>
      <c r="AO151" s="360"/>
      <c r="AP151" s="366"/>
      <c r="AQ151" s="339">
        <v>1.8</v>
      </c>
      <c r="AR151" s="336"/>
      <c r="AS151" s="111">
        <v>90.5</v>
      </c>
      <c r="AT151" s="372"/>
    </row>
    <row r="152" spans="1:46" s="163" customFormat="1" x14ac:dyDescent="0.2">
      <c r="A152" s="296" t="s">
        <v>164</v>
      </c>
      <c r="B152" s="335">
        <v>1145</v>
      </c>
      <c r="C152" s="110">
        <v>780</v>
      </c>
      <c r="D152" s="336">
        <v>68</v>
      </c>
      <c r="E152" s="335">
        <v>710</v>
      </c>
      <c r="F152" s="336">
        <v>91.1</v>
      </c>
      <c r="G152" s="110">
        <v>690</v>
      </c>
      <c r="H152" s="338">
        <v>97.2</v>
      </c>
      <c r="I152" s="338">
        <v>92.1</v>
      </c>
      <c r="J152" s="337">
        <v>0.98</v>
      </c>
      <c r="K152" s="285" t="s">
        <v>23</v>
      </c>
      <c r="L152" s="347"/>
      <c r="M152" s="360"/>
      <c r="N152" s="361"/>
      <c r="O152" s="339">
        <v>1.2</v>
      </c>
      <c r="P152" s="336"/>
      <c r="Q152" s="111">
        <v>99.1</v>
      </c>
      <c r="R152" s="111"/>
      <c r="S152" s="335">
        <v>570</v>
      </c>
      <c r="T152" s="336">
        <v>73.3</v>
      </c>
      <c r="U152" s="110">
        <v>215</v>
      </c>
      <c r="V152" s="338">
        <v>37.700000000000003</v>
      </c>
      <c r="W152" s="338">
        <v>34.9</v>
      </c>
      <c r="X152" s="337">
        <v>1.92</v>
      </c>
      <c r="Y152" s="285"/>
      <c r="Z152" s="347"/>
      <c r="AA152" s="360"/>
      <c r="AB152" s="361"/>
      <c r="AC152" s="339">
        <v>1.3</v>
      </c>
      <c r="AD152" s="336"/>
      <c r="AE152" s="111">
        <v>95.8</v>
      </c>
      <c r="AF152" s="111"/>
      <c r="AG152" s="335">
        <v>705</v>
      </c>
      <c r="AH152" s="336">
        <v>90.7</v>
      </c>
      <c r="AI152" s="110">
        <v>195</v>
      </c>
      <c r="AJ152" s="338">
        <v>27.6</v>
      </c>
      <c r="AK152" s="338">
        <v>15.9</v>
      </c>
      <c r="AL152" s="337">
        <v>1.49</v>
      </c>
      <c r="AM152" s="292" t="s">
        <v>23</v>
      </c>
      <c r="AN152" s="347"/>
      <c r="AO152" s="360"/>
      <c r="AP152" s="366"/>
      <c r="AQ152" s="339">
        <v>0.9</v>
      </c>
      <c r="AR152" s="336"/>
      <c r="AS152" s="111">
        <v>102.2</v>
      </c>
      <c r="AT152" s="372"/>
    </row>
    <row r="153" spans="1:46" s="163" customFormat="1" x14ac:dyDescent="0.2">
      <c r="A153" s="296" t="s">
        <v>165</v>
      </c>
      <c r="B153" s="335">
        <v>1505</v>
      </c>
      <c r="C153" s="110">
        <v>905</v>
      </c>
      <c r="D153" s="336">
        <v>60.2</v>
      </c>
      <c r="E153" s="335">
        <v>855</v>
      </c>
      <c r="F153" s="336">
        <v>94.4</v>
      </c>
      <c r="G153" s="110">
        <v>845</v>
      </c>
      <c r="H153" s="338">
        <v>98.6</v>
      </c>
      <c r="I153" s="338">
        <v>92.6</v>
      </c>
      <c r="J153" s="337">
        <v>0.85</v>
      </c>
      <c r="K153" s="285" t="s">
        <v>23</v>
      </c>
      <c r="L153" s="347"/>
      <c r="M153" s="360"/>
      <c r="N153" s="361"/>
      <c r="O153" s="339">
        <v>3.1</v>
      </c>
      <c r="P153" s="336"/>
      <c r="Q153" s="111">
        <v>96.5</v>
      </c>
      <c r="R153" s="111"/>
      <c r="S153" s="335">
        <v>720</v>
      </c>
      <c r="T153" s="336">
        <v>79.599999999999994</v>
      </c>
      <c r="U153" s="110">
        <v>555</v>
      </c>
      <c r="V153" s="338">
        <v>77.099999999999994</v>
      </c>
      <c r="W153" s="338">
        <v>42.5</v>
      </c>
      <c r="X153" s="337">
        <v>1.72</v>
      </c>
      <c r="Y153" s="285" t="s">
        <v>23</v>
      </c>
      <c r="Z153" s="347"/>
      <c r="AA153" s="360"/>
      <c r="AB153" s="361"/>
      <c r="AC153" s="339">
        <v>8.4</v>
      </c>
      <c r="AD153" s="336"/>
      <c r="AE153" s="111">
        <v>86.7</v>
      </c>
      <c r="AF153" s="111"/>
      <c r="AG153" s="335">
        <v>865</v>
      </c>
      <c r="AH153" s="336">
        <v>95.3</v>
      </c>
      <c r="AI153" s="110">
        <v>425</v>
      </c>
      <c r="AJ153" s="338">
        <v>49.3</v>
      </c>
      <c r="AK153" s="338">
        <v>17.8</v>
      </c>
      <c r="AL153" s="337">
        <v>1.54</v>
      </c>
      <c r="AM153" s="292" t="s">
        <v>23</v>
      </c>
      <c r="AN153" s="347"/>
      <c r="AO153" s="360"/>
      <c r="AP153" s="366"/>
      <c r="AQ153" s="339">
        <v>2</v>
      </c>
      <c r="AR153" s="336"/>
      <c r="AS153" s="111">
        <v>100.9</v>
      </c>
      <c r="AT153" s="372"/>
    </row>
    <row r="154" spans="1:46" s="163" customFormat="1" x14ac:dyDescent="0.2">
      <c r="A154" s="296" t="s">
        <v>166</v>
      </c>
      <c r="B154" s="335">
        <v>2535</v>
      </c>
      <c r="C154" s="110">
        <v>1730</v>
      </c>
      <c r="D154" s="336">
        <v>68.2</v>
      </c>
      <c r="E154" s="335">
        <v>1365</v>
      </c>
      <c r="F154" s="336">
        <v>78.900000000000006</v>
      </c>
      <c r="G154" s="110">
        <v>1250</v>
      </c>
      <c r="H154" s="338">
        <v>91.7</v>
      </c>
      <c r="I154" s="338">
        <v>85.3</v>
      </c>
      <c r="J154" s="337">
        <v>0.8</v>
      </c>
      <c r="K154" s="285" t="s">
        <v>23</v>
      </c>
      <c r="L154" s="347"/>
      <c r="M154" s="360"/>
      <c r="N154" s="361"/>
      <c r="O154" s="339">
        <v>2.9</v>
      </c>
      <c r="P154" s="336"/>
      <c r="Q154" s="111">
        <v>83.6</v>
      </c>
      <c r="R154" s="111"/>
      <c r="S154" s="335">
        <v>1140</v>
      </c>
      <c r="T154" s="336">
        <v>65.900000000000006</v>
      </c>
      <c r="U154" s="110">
        <v>385</v>
      </c>
      <c r="V154" s="338">
        <v>33.9</v>
      </c>
      <c r="W154" s="338">
        <v>26.7</v>
      </c>
      <c r="X154" s="337">
        <v>1.34</v>
      </c>
      <c r="Y154" s="285" t="s">
        <v>23</v>
      </c>
      <c r="Z154" s="347"/>
      <c r="AA154" s="360"/>
      <c r="AB154" s="361"/>
      <c r="AC154" s="339">
        <v>1.6</v>
      </c>
      <c r="AD154" s="336"/>
      <c r="AE154" s="111">
        <v>83.7</v>
      </c>
      <c r="AF154" s="111"/>
      <c r="AG154" s="335">
        <v>1570</v>
      </c>
      <c r="AH154" s="336">
        <v>90.7</v>
      </c>
      <c r="AI154" s="110">
        <v>340</v>
      </c>
      <c r="AJ154" s="338">
        <v>21.6</v>
      </c>
      <c r="AK154" s="338">
        <v>14.4</v>
      </c>
      <c r="AL154" s="337">
        <v>0.92</v>
      </c>
      <c r="AM154" s="292" t="s">
        <v>23</v>
      </c>
      <c r="AN154" s="347"/>
      <c r="AO154" s="360"/>
      <c r="AP154" s="366"/>
      <c r="AQ154" s="339">
        <v>4.8</v>
      </c>
      <c r="AR154" s="336"/>
      <c r="AS154" s="111">
        <v>81.400000000000006</v>
      </c>
      <c r="AT154" s="372"/>
    </row>
    <row r="155" spans="1:46" s="163" customFormat="1" x14ac:dyDescent="0.2">
      <c r="A155" s="296" t="s">
        <v>167</v>
      </c>
      <c r="B155" s="335">
        <v>320</v>
      </c>
      <c r="C155" s="110">
        <v>240</v>
      </c>
      <c r="D155" s="336">
        <v>76.099999999999994</v>
      </c>
      <c r="E155" s="335">
        <v>220</v>
      </c>
      <c r="F155" s="336">
        <v>91.3</v>
      </c>
      <c r="G155" s="110">
        <v>190</v>
      </c>
      <c r="H155" s="338">
        <v>86.9</v>
      </c>
      <c r="I155" s="338">
        <v>90.4</v>
      </c>
      <c r="J155" s="337">
        <v>2.13</v>
      </c>
      <c r="K155" s="285"/>
      <c r="L155" s="347"/>
      <c r="M155" s="360"/>
      <c r="N155" s="361"/>
      <c r="O155" s="339">
        <v>4.5999999999999996</v>
      </c>
      <c r="P155" s="336"/>
      <c r="Q155" s="111">
        <v>86.7</v>
      </c>
      <c r="R155" s="111"/>
      <c r="S155" s="335">
        <v>105</v>
      </c>
      <c r="T155" s="336">
        <v>43.8</v>
      </c>
      <c r="U155" s="110"/>
      <c r="V155" s="338"/>
      <c r="W155" s="338"/>
      <c r="X155" s="337"/>
      <c r="Y155" s="285"/>
      <c r="Z155" s="347"/>
      <c r="AA155" s="360"/>
      <c r="AB155" s="361"/>
      <c r="AC155" s="339">
        <v>3.1</v>
      </c>
      <c r="AD155" s="336"/>
      <c r="AE155" s="111">
        <v>63.5</v>
      </c>
      <c r="AF155" s="111"/>
      <c r="AG155" s="335">
        <v>220</v>
      </c>
      <c r="AH155" s="336">
        <v>91.3</v>
      </c>
      <c r="AI155" s="110">
        <v>25</v>
      </c>
      <c r="AJ155" s="338">
        <v>12.2</v>
      </c>
      <c r="AK155" s="338">
        <v>12.5</v>
      </c>
      <c r="AL155" s="337">
        <v>2.21</v>
      </c>
      <c r="AM155" s="292"/>
      <c r="AN155" s="347"/>
      <c r="AO155" s="360"/>
      <c r="AP155" s="366"/>
      <c r="AQ155" s="339">
        <v>3.4</v>
      </c>
      <c r="AR155" s="336"/>
      <c r="AS155" s="111">
        <v>93</v>
      </c>
      <c r="AT155" s="372"/>
    </row>
    <row r="156" spans="1:46" s="163" customFormat="1" x14ac:dyDescent="0.2">
      <c r="A156" s="296" t="s">
        <v>168</v>
      </c>
      <c r="B156" s="335">
        <v>3785</v>
      </c>
      <c r="C156" s="110">
        <v>3340</v>
      </c>
      <c r="D156" s="336">
        <v>88.2</v>
      </c>
      <c r="E156" s="335">
        <v>3305</v>
      </c>
      <c r="F156" s="336">
        <v>98.8</v>
      </c>
      <c r="G156" s="110">
        <v>2170</v>
      </c>
      <c r="H156" s="338">
        <v>65.7</v>
      </c>
      <c r="I156" s="338">
        <v>81.2</v>
      </c>
      <c r="J156" s="337">
        <v>0.71</v>
      </c>
      <c r="K156" s="285" t="s">
        <v>24</v>
      </c>
      <c r="L156" s="347"/>
      <c r="M156" s="360"/>
      <c r="N156" s="361"/>
      <c r="O156" s="339">
        <v>3.9</v>
      </c>
      <c r="P156" s="336"/>
      <c r="Q156" s="111">
        <v>87.4</v>
      </c>
      <c r="R156" s="111"/>
      <c r="S156" s="335">
        <v>2685</v>
      </c>
      <c r="T156" s="336">
        <v>80.3</v>
      </c>
      <c r="U156" s="110">
        <v>480</v>
      </c>
      <c r="V156" s="338">
        <v>17.8</v>
      </c>
      <c r="W156" s="338">
        <v>21.9</v>
      </c>
      <c r="X156" s="337">
        <v>0.8</v>
      </c>
      <c r="Y156" s="285" t="s">
        <v>24</v>
      </c>
      <c r="Z156" s="347"/>
      <c r="AA156" s="360"/>
      <c r="AB156" s="361"/>
      <c r="AC156" s="339">
        <v>3.6</v>
      </c>
      <c r="AD156" s="336"/>
      <c r="AE156" s="111">
        <v>83.6</v>
      </c>
      <c r="AF156" s="111"/>
      <c r="AG156" s="335">
        <v>3090</v>
      </c>
      <c r="AH156" s="336">
        <v>92.4</v>
      </c>
      <c r="AI156" s="110">
        <v>275</v>
      </c>
      <c r="AJ156" s="338">
        <v>8.9</v>
      </c>
      <c r="AK156" s="338">
        <v>11</v>
      </c>
      <c r="AL156" s="337">
        <v>0.56000000000000005</v>
      </c>
      <c r="AM156" s="292"/>
      <c r="AN156" s="347"/>
      <c r="AO156" s="360"/>
      <c r="AP156" s="366"/>
      <c r="AQ156" s="339">
        <v>3.4</v>
      </c>
      <c r="AR156" s="336"/>
      <c r="AS156" s="111">
        <v>87.9</v>
      </c>
      <c r="AT156" s="372"/>
    </row>
    <row r="157" spans="1:46" s="163" customFormat="1" x14ac:dyDescent="0.2">
      <c r="A157" s="296" t="s">
        <v>169</v>
      </c>
      <c r="B157" s="335">
        <v>3770</v>
      </c>
      <c r="C157" s="110">
        <v>2560</v>
      </c>
      <c r="D157" s="336">
        <v>67.8</v>
      </c>
      <c r="E157" s="335">
        <v>2505</v>
      </c>
      <c r="F157" s="336">
        <v>98</v>
      </c>
      <c r="G157" s="110">
        <v>2440</v>
      </c>
      <c r="H157" s="338">
        <v>97.2</v>
      </c>
      <c r="I157" s="338">
        <v>90.4</v>
      </c>
      <c r="J157" s="337">
        <v>0.52</v>
      </c>
      <c r="K157" s="285" t="s">
        <v>23</v>
      </c>
      <c r="L157" s="347"/>
      <c r="M157" s="360"/>
      <c r="N157" s="361"/>
      <c r="O157" s="339">
        <v>4.8</v>
      </c>
      <c r="P157" s="336"/>
      <c r="Q157" s="111">
        <v>99.6</v>
      </c>
      <c r="R157" s="111"/>
      <c r="S157" s="335">
        <v>1420</v>
      </c>
      <c r="T157" s="336">
        <v>55.6</v>
      </c>
      <c r="U157" s="110">
        <v>500</v>
      </c>
      <c r="V157" s="338">
        <v>35.200000000000003</v>
      </c>
      <c r="W157" s="338">
        <v>31.3</v>
      </c>
      <c r="X157" s="337">
        <v>1.2</v>
      </c>
      <c r="Y157" s="285" t="s">
        <v>23</v>
      </c>
      <c r="Z157" s="347"/>
      <c r="AA157" s="360"/>
      <c r="AB157" s="361"/>
      <c r="AC157" s="339">
        <v>2.8</v>
      </c>
      <c r="AD157" s="336"/>
      <c r="AE157" s="111">
        <v>94.9</v>
      </c>
      <c r="AF157" s="111"/>
      <c r="AG157" s="335">
        <v>2385</v>
      </c>
      <c r="AH157" s="336">
        <v>93.2</v>
      </c>
      <c r="AI157" s="110">
        <v>640</v>
      </c>
      <c r="AJ157" s="338">
        <v>26.9</v>
      </c>
      <c r="AK157" s="338">
        <v>15.4</v>
      </c>
      <c r="AL157" s="337">
        <v>0.8</v>
      </c>
      <c r="AM157" s="292" t="s">
        <v>23</v>
      </c>
      <c r="AN157" s="347"/>
      <c r="AO157" s="360"/>
      <c r="AP157" s="366"/>
      <c r="AQ157" s="339">
        <v>3.1</v>
      </c>
      <c r="AR157" s="336"/>
      <c r="AS157" s="111">
        <v>102.9</v>
      </c>
      <c r="AT157" s="372"/>
    </row>
    <row r="158" spans="1:46" s="163" customFormat="1" x14ac:dyDescent="0.2">
      <c r="A158" s="296" t="s">
        <v>170</v>
      </c>
      <c r="B158" s="335">
        <v>310</v>
      </c>
      <c r="C158" s="110">
        <v>250</v>
      </c>
      <c r="D158" s="336">
        <v>80.3</v>
      </c>
      <c r="E158" s="335">
        <v>210</v>
      </c>
      <c r="F158" s="336">
        <v>85.5</v>
      </c>
      <c r="G158" s="110">
        <v>205</v>
      </c>
      <c r="H158" s="338">
        <v>97.2</v>
      </c>
      <c r="I158" s="338">
        <v>91.8</v>
      </c>
      <c r="J158" s="337">
        <v>1.77</v>
      </c>
      <c r="K158" s="285" t="s">
        <v>23</v>
      </c>
      <c r="L158" s="347"/>
      <c r="M158" s="360"/>
      <c r="N158" s="361"/>
      <c r="O158" s="339">
        <v>6.4</v>
      </c>
      <c r="P158" s="336"/>
      <c r="Q158" s="111">
        <v>97</v>
      </c>
      <c r="R158" s="111"/>
      <c r="S158" s="335">
        <v>0</v>
      </c>
      <c r="T158" s="336">
        <v>0</v>
      </c>
      <c r="U158" s="110">
        <v>0</v>
      </c>
      <c r="V158" s="374" t="s">
        <v>20</v>
      </c>
      <c r="W158" s="374" t="s">
        <v>20</v>
      </c>
      <c r="X158" s="375" t="s">
        <v>20</v>
      </c>
      <c r="Y158" s="376"/>
      <c r="Z158" s="374" t="s">
        <v>20</v>
      </c>
      <c r="AA158" s="375" t="s">
        <v>20</v>
      </c>
      <c r="AB158" s="376"/>
      <c r="AC158" s="377" t="s">
        <v>20</v>
      </c>
      <c r="AD158" s="378" t="s">
        <v>20</v>
      </c>
      <c r="AE158" s="379" t="s">
        <v>20</v>
      </c>
      <c r="AF158" s="111" t="s">
        <v>20</v>
      </c>
      <c r="AG158" s="335">
        <v>220</v>
      </c>
      <c r="AH158" s="336">
        <v>89.1</v>
      </c>
      <c r="AI158" s="110">
        <v>35</v>
      </c>
      <c r="AJ158" s="338">
        <v>15.4</v>
      </c>
      <c r="AK158" s="338">
        <v>13</v>
      </c>
      <c r="AL158" s="337">
        <v>2.31</v>
      </c>
      <c r="AM158" s="292"/>
      <c r="AN158" s="347"/>
      <c r="AO158" s="360"/>
      <c r="AP158" s="366"/>
      <c r="AQ158" s="339">
        <v>4</v>
      </c>
      <c r="AR158" s="336"/>
      <c r="AS158" s="111">
        <v>102.7</v>
      </c>
      <c r="AT158" s="372"/>
    </row>
    <row r="159" spans="1:46" s="163" customFormat="1" x14ac:dyDescent="0.2">
      <c r="A159" s="296" t="s">
        <v>171</v>
      </c>
      <c r="B159" s="335">
        <v>4060</v>
      </c>
      <c r="C159" s="110">
        <v>3545</v>
      </c>
      <c r="D159" s="336">
        <v>87.4</v>
      </c>
      <c r="E159" s="335">
        <v>3285</v>
      </c>
      <c r="F159" s="336">
        <v>92.6</v>
      </c>
      <c r="G159" s="110">
        <v>2930</v>
      </c>
      <c r="H159" s="338">
        <v>89.2</v>
      </c>
      <c r="I159" s="338">
        <v>82.6</v>
      </c>
      <c r="J159" s="337">
        <v>0.55000000000000004</v>
      </c>
      <c r="K159" s="285" t="s">
        <v>23</v>
      </c>
      <c r="L159" s="347"/>
      <c r="M159" s="360"/>
      <c r="N159" s="361"/>
      <c r="O159" s="339">
        <v>3</v>
      </c>
      <c r="P159" s="336"/>
      <c r="Q159" s="111">
        <v>89.1</v>
      </c>
      <c r="R159" s="111"/>
      <c r="S159" s="335">
        <v>2955</v>
      </c>
      <c r="T159" s="336">
        <v>83.4</v>
      </c>
      <c r="U159" s="110">
        <v>675</v>
      </c>
      <c r="V159" s="338">
        <v>22.9</v>
      </c>
      <c r="W159" s="338">
        <v>23.3</v>
      </c>
      <c r="X159" s="337">
        <v>0.79</v>
      </c>
      <c r="Y159" s="285"/>
      <c r="Z159" s="347"/>
      <c r="AA159" s="360"/>
      <c r="AB159" s="361"/>
      <c r="AC159" s="339">
        <v>3.1</v>
      </c>
      <c r="AD159" s="336"/>
      <c r="AE159" s="111">
        <v>86.8</v>
      </c>
      <c r="AF159" s="111"/>
      <c r="AG159" s="335">
        <v>3285</v>
      </c>
      <c r="AH159" s="336">
        <v>92.7</v>
      </c>
      <c r="AI159" s="110">
        <v>555</v>
      </c>
      <c r="AJ159" s="338">
        <v>16.8</v>
      </c>
      <c r="AK159" s="338">
        <v>11.4</v>
      </c>
      <c r="AL159" s="337">
        <v>0.61</v>
      </c>
      <c r="AM159" s="292" t="s">
        <v>23</v>
      </c>
      <c r="AN159" s="347"/>
      <c r="AO159" s="360"/>
      <c r="AP159" s="366"/>
      <c r="AQ159" s="339">
        <v>2.9</v>
      </c>
      <c r="AR159" s="336"/>
      <c r="AS159" s="111">
        <v>90.2</v>
      </c>
      <c r="AT159" s="372"/>
    </row>
    <row r="160" spans="1:46" s="163" customFormat="1" x14ac:dyDescent="0.2">
      <c r="A160" s="296" t="s">
        <v>172</v>
      </c>
      <c r="B160" s="335">
        <v>1420</v>
      </c>
      <c r="C160" s="110">
        <v>1275</v>
      </c>
      <c r="D160" s="336">
        <v>89.9</v>
      </c>
      <c r="E160" s="335">
        <v>1210</v>
      </c>
      <c r="F160" s="336">
        <v>94.7</v>
      </c>
      <c r="G160" s="110">
        <v>1110</v>
      </c>
      <c r="H160" s="338">
        <v>92</v>
      </c>
      <c r="I160" s="338">
        <v>86.8</v>
      </c>
      <c r="J160" s="337">
        <v>0.85</v>
      </c>
      <c r="K160" s="285" t="s">
        <v>23</v>
      </c>
      <c r="L160" s="347"/>
      <c r="M160" s="360"/>
      <c r="N160" s="361"/>
      <c r="O160" s="339">
        <v>1.8</v>
      </c>
      <c r="P160" s="336"/>
      <c r="Q160" s="111">
        <v>91.5</v>
      </c>
      <c r="R160" s="111"/>
      <c r="S160" s="335">
        <v>1065</v>
      </c>
      <c r="T160" s="336">
        <v>83.4</v>
      </c>
      <c r="U160" s="110">
        <v>310</v>
      </c>
      <c r="V160" s="338">
        <v>29</v>
      </c>
      <c r="W160" s="338">
        <v>27.1</v>
      </c>
      <c r="X160" s="337">
        <v>1.36</v>
      </c>
      <c r="Y160" s="285"/>
      <c r="Z160" s="347"/>
      <c r="AA160" s="360"/>
      <c r="AB160" s="361"/>
      <c r="AC160" s="339">
        <v>1.9</v>
      </c>
      <c r="AD160" s="336"/>
      <c r="AE160" s="111">
        <v>88.1</v>
      </c>
      <c r="AF160" s="111"/>
      <c r="AG160" s="335">
        <v>1165</v>
      </c>
      <c r="AH160" s="336">
        <v>91.1</v>
      </c>
      <c r="AI160" s="110">
        <v>225</v>
      </c>
      <c r="AJ160" s="338">
        <v>19.3</v>
      </c>
      <c r="AK160" s="338">
        <v>12.7</v>
      </c>
      <c r="AL160" s="337">
        <v>1.07</v>
      </c>
      <c r="AM160" s="292" t="s">
        <v>23</v>
      </c>
      <c r="AN160" s="347"/>
      <c r="AO160" s="360"/>
      <c r="AP160" s="366"/>
      <c r="AQ160" s="339">
        <v>1.6</v>
      </c>
      <c r="AR160" s="336"/>
      <c r="AS160" s="111">
        <v>92.2</v>
      </c>
      <c r="AT160" s="372"/>
    </row>
    <row r="161" spans="1:46" s="163" customFormat="1" x14ac:dyDescent="0.2">
      <c r="A161" s="296" t="s">
        <v>173</v>
      </c>
      <c r="B161" s="335">
        <v>2750</v>
      </c>
      <c r="C161" s="110">
        <v>1545</v>
      </c>
      <c r="D161" s="336">
        <v>56.1</v>
      </c>
      <c r="E161" s="335">
        <v>1405</v>
      </c>
      <c r="F161" s="336">
        <v>91.2</v>
      </c>
      <c r="G161" s="110">
        <v>1350</v>
      </c>
      <c r="H161" s="338">
        <v>95.9</v>
      </c>
      <c r="I161" s="338">
        <v>92.1</v>
      </c>
      <c r="J161" s="337">
        <v>0.72</v>
      </c>
      <c r="K161" s="285" t="s">
        <v>23</v>
      </c>
      <c r="L161" s="347"/>
      <c r="M161" s="360"/>
      <c r="N161" s="361"/>
      <c r="O161" s="339">
        <v>1.9</v>
      </c>
      <c r="P161" s="336"/>
      <c r="Q161" s="111">
        <v>100.8</v>
      </c>
      <c r="R161" s="111"/>
      <c r="S161" s="335">
        <v>965</v>
      </c>
      <c r="T161" s="336">
        <v>62.7</v>
      </c>
      <c r="U161" s="110">
        <v>295</v>
      </c>
      <c r="V161" s="338">
        <v>30.4</v>
      </c>
      <c r="W161" s="338">
        <v>33.799999999999997</v>
      </c>
      <c r="X161" s="337">
        <v>1.44</v>
      </c>
      <c r="Y161" s="285"/>
      <c r="Z161" s="347"/>
      <c r="AA161" s="360"/>
      <c r="AB161" s="361"/>
      <c r="AC161" s="339">
        <v>1.4</v>
      </c>
      <c r="AD161" s="336"/>
      <c r="AE161" s="111">
        <v>100.3</v>
      </c>
      <c r="AF161" s="111"/>
      <c r="AG161" s="335">
        <v>1400</v>
      </c>
      <c r="AH161" s="336">
        <v>90.9</v>
      </c>
      <c r="AI161" s="110">
        <v>320</v>
      </c>
      <c r="AJ161" s="338">
        <v>22.9</v>
      </c>
      <c r="AK161" s="338">
        <v>16</v>
      </c>
      <c r="AL161" s="337">
        <v>1.01</v>
      </c>
      <c r="AM161" s="292" t="s">
        <v>23</v>
      </c>
      <c r="AN161" s="347"/>
      <c r="AO161" s="360"/>
      <c r="AP161" s="366"/>
      <c r="AQ161" s="339">
        <v>1.5</v>
      </c>
      <c r="AR161" s="336"/>
      <c r="AS161" s="111">
        <v>103.1</v>
      </c>
      <c r="AT161" s="372"/>
    </row>
    <row r="162" spans="1:46" s="163" customFormat="1" x14ac:dyDescent="0.2">
      <c r="A162" s="296" t="s">
        <v>174</v>
      </c>
      <c r="B162" s="335">
        <v>2325</v>
      </c>
      <c r="C162" s="110">
        <v>1260</v>
      </c>
      <c r="D162" s="336">
        <v>54.3</v>
      </c>
      <c r="E162" s="335">
        <v>915</v>
      </c>
      <c r="F162" s="336">
        <v>72.400000000000006</v>
      </c>
      <c r="G162" s="110">
        <v>895</v>
      </c>
      <c r="H162" s="338">
        <v>98.1</v>
      </c>
      <c r="I162" s="338">
        <v>92.4</v>
      </c>
      <c r="J162" s="337">
        <v>0.83</v>
      </c>
      <c r="K162" s="285" t="s">
        <v>23</v>
      </c>
      <c r="L162" s="347"/>
      <c r="M162" s="360"/>
      <c r="N162" s="361"/>
      <c r="O162" s="339">
        <v>2.9</v>
      </c>
      <c r="P162" s="336"/>
      <c r="Q162" s="111">
        <v>94.8</v>
      </c>
      <c r="R162" s="111"/>
      <c r="S162" s="335">
        <v>720</v>
      </c>
      <c r="T162" s="336">
        <v>57</v>
      </c>
      <c r="U162" s="110">
        <v>300</v>
      </c>
      <c r="V162" s="338">
        <v>41.9</v>
      </c>
      <c r="W162" s="338">
        <v>33.700000000000003</v>
      </c>
      <c r="X162" s="337">
        <v>1.73</v>
      </c>
      <c r="Y162" s="285" t="s">
        <v>23</v>
      </c>
      <c r="Z162" s="347"/>
      <c r="AA162" s="360"/>
      <c r="AB162" s="361"/>
      <c r="AC162" s="339">
        <v>2.4</v>
      </c>
      <c r="AD162" s="336"/>
      <c r="AE162" s="111">
        <v>92.7</v>
      </c>
      <c r="AF162" s="111"/>
      <c r="AG162" s="335">
        <v>1190</v>
      </c>
      <c r="AH162" s="336">
        <v>94.4</v>
      </c>
      <c r="AI162" s="110">
        <v>425</v>
      </c>
      <c r="AJ162" s="338">
        <v>35.9</v>
      </c>
      <c r="AK162" s="338">
        <v>17.100000000000001</v>
      </c>
      <c r="AL162" s="337">
        <v>1.22</v>
      </c>
      <c r="AM162" s="292" t="s">
        <v>23</v>
      </c>
      <c r="AN162" s="347"/>
      <c r="AO162" s="360"/>
      <c r="AP162" s="366"/>
      <c r="AQ162" s="339">
        <v>2.5</v>
      </c>
      <c r="AR162" s="336"/>
      <c r="AS162" s="111">
        <v>97.6</v>
      </c>
      <c r="AT162" s="372"/>
    </row>
    <row r="163" spans="1:46" s="163" customFormat="1" x14ac:dyDescent="0.2">
      <c r="A163" s="296" t="s">
        <v>175</v>
      </c>
      <c r="B163" s="335">
        <v>835</v>
      </c>
      <c r="C163" s="110">
        <v>485</v>
      </c>
      <c r="D163" s="336">
        <v>58.2</v>
      </c>
      <c r="E163" s="335">
        <v>470</v>
      </c>
      <c r="F163" s="336">
        <v>97.1</v>
      </c>
      <c r="G163" s="110">
        <v>440</v>
      </c>
      <c r="H163" s="338">
        <v>93.6</v>
      </c>
      <c r="I163" s="338">
        <v>90.8</v>
      </c>
      <c r="J163" s="337">
        <v>1.31</v>
      </c>
      <c r="K163" s="285"/>
      <c r="L163" s="347"/>
      <c r="M163" s="360"/>
      <c r="N163" s="361"/>
      <c r="O163" s="339">
        <v>1</v>
      </c>
      <c r="P163" s="336"/>
      <c r="Q163" s="111">
        <v>102.2</v>
      </c>
      <c r="R163" s="111"/>
      <c r="S163" s="335">
        <v>390</v>
      </c>
      <c r="T163" s="336">
        <v>80.599999999999994</v>
      </c>
      <c r="U163" s="110">
        <v>110</v>
      </c>
      <c r="V163" s="338">
        <v>27.6</v>
      </c>
      <c r="W163" s="338">
        <v>32.4</v>
      </c>
      <c r="X163" s="337">
        <v>2.2200000000000002</v>
      </c>
      <c r="Y163" s="285"/>
      <c r="Z163" s="347"/>
      <c r="AA163" s="360"/>
      <c r="AB163" s="361"/>
      <c r="AC163" s="339">
        <v>1</v>
      </c>
      <c r="AD163" s="336"/>
      <c r="AE163" s="111">
        <v>97.2</v>
      </c>
      <c r="AF163" s="111"/>
      <c r="AG163" s="335">
        <v>435</v>
      </c>
      <c r="AH163" s="336">
        <v>89.7</v>
      </c>
      <c r="AI163" s="110">
        <v>85</v>
      </c>
      <c r="AJ163" s="338">
        <v>19.100000000000001</v>
      </c>
      <c r="AK163" s="338">
        <v>15.1</v>
      </c>
      <c r="AL163" s="337">
        <v>1.73</v>
      </c>
      <c r="AM163" s="292"/>
      <c r="AN163" s="347"/>
      <c r="AO163" s="360"/>
      <c r="AP163" s="366"/>
      <c r="AQ163" s="339">
        <v>0.8</v>
      </c>
      <c r="AR163" s="336"/>
      <c r="AS163" s="111">
        <v>104.2</v>
      </c>
      <c r="AT163" s="372"/>
    </row>
    <row r="164" spans="1:46" s="163" customFormat="1" x14ac:dyDescent="0.2">
      <c r="A164" s="296" t="s">
        <v>176</v>
      </c>
      <c r="B164" s="335">
        <v>1860</v>
      </c>
      <c r="C164" s="110">
        <v>1320</v>
      </c>
      <c r="D164" s="336">
        <v>71</v>
      </c>
      <c r="E164" s="335">
        <v>1310</v>
      </c>
      <c r="F164" s="336">
        <v>99.2</v>
      </c>
      <c r="G164" s="110">
        <v>1255</v>
      </c>
      <c r="H164" s="338">
        <v>95.7</v>
      </c>
      <c r="I164" s="338">
        <v>89.9</v>
      </c>
      <c r="J164" s="337">
        <v>0.75</v>
      </c>
      <c r="K164" s="285" t="s">
        <v>23</v>
      </c>
      <c r="L164" s="347"/>
      <c r="M164" s="360"/>
      <c r="N164" s="361"/>
      <c r="O164" s="339">
        <v>2.7</v>
      </c>
      <c r="P164" s="336"/>
      <c r="Q164" s="111">
        <v>93.7</v>
      </c>
      <c r="R164" s="111"/>
      <c r="S164" s="335">
        <v>925</v>
      </c>
      <c r="T164" s="336">
        <v>70.099999999999994</v>
      </c>
      <c r="U164" s="110">
        <v>340</v>
      </c>
      <c r="V164" s="338">
        <v>37</v>
      </c>
      <c r="W164" s="338">
        <v>30.5</v>
      </c>
      <c r="X164" s="337">
        <v>1.51</v>
      </c>
      <c r="Y164" s="285" t="s">
        <v>23</v>
      </c>
      <c r="Z164" s="347"/>
      <c r="AA164" s="360"/>
      <c r="AB164" s="361"/>
      <c r="AC164" s="339">
        <v>1.6</v>
      </c>
      <c r="AD164" s="336"/>
      <c r="AE164" s="111">
        <v>94.8</v>
      </c>
      <c r="AF164" s="111"/>
      <c r="AG164" s="335">
        <v>1215</v>
      </c>
      <c r="AH164" s="336">
        <v>92</v>
      </c>
      <c r="AI164" s="110">
        <v>230</v>
      </c>
      <c r="AJ164" s="338">
        <v>18.8</v>
      </c>
      <c r="AK164" s="338">
        <v>14.4</v>
      </c>
      <c r="AL164" s="337">
        <v>1.03</v>
      </c>
      <c r="AM164" s="292" t="s">
        <v>23</v>
      </c>
      <c r="AN164" s="347"/>
      <c r="AO164" s="360"/>
      <c r="AP164" s="366"/>
      <c r="AQ164" s="339">
        <v>1.8</v>
      </c>
      <c r="AR164" s="336"/>
      <c r="AS164" s="111">
        <v>95.6</v>
      </c>
      <c r="AT164" s="372"/>
    </row>
    <row r="165" spans="1:46" s="163" customFormat="1" x14ac:dyDescent="0.2">
      <c r="A165" s="296" t="s">
        <v>177</v>
      </c>
      <c r="B165" s="335">
        <v>160</v>
      </c>
      <c r="C165" s="110">
        <v>130</v>
      </c>
      <c r="D165" s="336">
        <v>80.599999999999994</v>
      </c>
      <c r="E165" s="335">
        <v>0</v>
      </c>
      <c r="F165" s="336">
        <v>0</v>
      </c>
      <c r="G165" s="110">
        <v>0</v>
      </c>
      <c r="H165" s="338"/>
      <c r="I165" s="338"/>
      <c r="J165" s="337"/>
      <c r="K165" s="285"/>
      <c r="L165" s="347"/>
      <c r="M165" s="360"/>
      <c r="N165" s="361"/>
      <c r="O165" s="339"/>
      <c r="P165" s="336"/>
      <c r="Q165" s="111"/>
      <c r="R165" s="111"/>
      <c r="S165" s="335">
        <v>0</v>
      </c>
      <c r="T165" s="336">
        <v>0</v>
      </c>
      <c r="U165" s="110">
        <v>0</v>
      </c>
      <c r="V165" s="374" t="s">
        <v>20</v>
      </c>
      <c r="W165" s="374" t="s">
        <v>20</v>
      </c>
      <c r="X165" s="375" t="s">
        <v>20</v>
      </c>
      <c r="Y165" s="376"/>
      <c r="Z165" s="374"/>
      <c r="AA165" s="375"/>
      <c r="AB165" s="376"/>
      <c r="AC165" s="377" t="s">
        <v>20</v>
      </c>
      <c r="AD165" s="378"/>
      <c r="AE165" s="379" t="s">
        <v>20</v>
      </c>
      <c r="AF165" s="111"/>
      <c r="AG165" s="335">
        <v>120</v>
      </c>
      <c r="AH165" s="336">
        <v>91.5</v>
      </c>
      <c r="AI165" s="110">
        <v>25</v>
      </c>
      <c r="AJ165" s="338">
        <v>19.5</v>
      </c>
      <c r="AK165" s="338">
        <v>14.6</v>
      </c>
      <c r="AL165" s="337">
        <v>3.37</v>
      </c>
      <c r="AM165" s="292"/>
      <c r="AN165" s="347"/>
      <c r="AO165" s="360"/>
      <c r="AP165" s="366"/>
      <c r="AQ165" s="339">
        <v>2.9</v>
      </c>
      <c r="AR165" s="336"/>
      <c r="AS165" s="111">
        <v>114.6</v>
      </c>
      <c r="AT165" s="372"/>
    </row>
    <row r="166" spans="1:46" s="163" customFormat="1" x14ac:dyDescent="0.2">
      <c r="A166" s="296" t="s">
        <v>178</v>
      </c>
      <c r="B166" s="335">
        <v>950</v>
      </c>
      <c r="C166" s="110">
        <v>900</v>
      </c>
      <c r="D166" s="336">
        <v>94.5</v>
      </c>
      <c r="E166" s="335">
        <v>880</v>
      </c>
      <c r="F166" s="336">
        <v>98</v>
      </c>
      <c r="G166" s="110">
        <v>550</v>
      </c>
      <c r="H166" s="338">
        <v>62.4</v>
      </c>
      <c r="I166" s="338">
        <v>79.400000000000006</v>
      </c>
      <c r="J166" s="337">
        <v>1.42</v>
      </c>
      <c r="K166" s="285" t="s">
        <v>24</v>
      </c>
      <c r="L166" s="347"/>
      <c r="M166" s="360"/>
      <c r="N166" s="361"/>
      <c r="O166" s="339">
        <v>1.5</v>
      </c>
      <c r="P166" s="336"/>
      <c r="Q166" s="111">
        <v>90.6</v>
      </c>
      <c r="R166" s="111"/>
      <c r="S166" s="335">
        <v>710</v>
      </c>
      <c r="T166" s="336">
        <v>79</v>
      </c>
      <c r="U166" s="110">
        <v>110</v>
      </c>
      <c r="V166" s="338">
        <v>15.5</v>
      </c>
      <c r="W166" s="338">
        <v>20.3</v>
      </c>
      <c r="X166" s="337">
        <v>1.53</v>
      </c>
      <c r="Y166" s="285" t="s">
        <v>24</v>
      </c>
      <c r="Z166" s="347"/>
      <c r="AA166" s="360"/>
      <c r="AB166" s="361"/>
      <c r="AC166" s="339">
        <v>1.4</v>
      </c>
      <c r="AD166" s="336"/>
      <c r="AE166" s="111">
        <v>86.6</v>
      </c>
      <c r="AF166" s="111"/>
      <c r="AG166" s="335">
        <v>820</v>
      </c>
      <c r="AH166" s="336">
        <v>90.9</v>
      </c>
      <c r="AI166" s="110">
        <v>65</v>
      </c>
      <c r="AJ166" s="338">
        <v>8.1</v>
      </c>
      <c r="AK166" s="338">
        <v>10.3</v>
      </c>
      <c r="AL166" s="337">
        <v>1.08</v>
      </c>
      <c r="AM166" s="292"/>
      <c r="AN166" s="347"/>
      <c r="AO166" s="360"/>
      <c r="AP166" s="366"/>
      <c r="AQ166" s="339">
        <v>1.4</v>
      </c>
      <c r="AR166" s="336"/>
      <c r="AS166" s="111">
        <v>90.4</v>
      </c>
      <c r="AT166" s="372"/>
    </row>
    <row r="167" spans="1:46" s="163" customFormat="1" x14ac:dyDescent="0.2">
      <c r="A167" s="296" t="s">
        <v>179</v>
      </c>
      <c r="B167" s="335">
        <v>1705</v>
      </c>
      <c r="C167" s="110">
        <v>1285</v>
      </c>
      <c r="D167" s="336">
        <v>75.3</v>
      </c>
      <c r="E167" s="335">
        <v>1060</v>
      </c>
      <c r="F167" s="336">
        <v>82.5</v>
      </c>
      <c r="G167" s="110">
        <v>975</v>
      </c>
      <c r="H167" s="338">
        <v>92.2</v>
      </c>
      <c r="I167" s="338">
        <v>86.7</v>
      </c>
      <c r="J167" s="337">
        <v>0.91</v>
      </c>
      <c r="K167" s="285" t="s">
        <v>23</v>
      </c>
      <c r="L167" s="347"/>
      <c r="M167" s="360"/>
      <c r="N167" s="361"/>
      <c r="O167" s="339">
        <v>1.3</v>
      </c>
      <c r="P167" s="336"/>
      <c r="Q167" s="111">
        <v>107.6</v>
      </c>
      <c r="R167" s="111"/>
      <c r="S167" s="335">
        <v>990</v>
      </c>
      <c r="T167" s="336">
        <v>77</v>
      </c>
      <c r="U167" s="110">
        <v>260</v>
      </c>
      <c r="V167" s="338">
        <v>26.5</v>
      </c>
      <c r="W167" s="338">
        <v>27.1</v>
      </c>
      <c r="X167" s="337">
        <v>1.4</v>
      </c>
      <c r="Y167" s="285"/>
      <c r="Z167" s="347"/>
      <c r="AA167" s="360"/>
      <c r="AB167" s="361"/>
      <c r="AC167" s="339">
        <v>1.4</v>
      </c>
      <c r="AD167" s="336"/>
      <c r="AE167" s="111">
        <v>105.6</v>
      </c>
      <c r="AF167" s="111"/>
      <c r="AG167" s="335">
        <v>1180</v>
      </c>
      <c r="AH167" s="336">
        <v>91.9</v>
      </c>
      <c r="AI167" s="110">
        <v>240</v>
      </c>
      <c r="AJ167" s="338">
        <v>20.399999999999999</v>
      </c>
      <c r="AK167" s="338">
        <v>13.6</v>
      </c>
      <c r="AL167" s="337">
        <v>1.08</v>
      </c>
      <c r="AM167" s="292" t="s">
        <v>23</v>
      </c>
      <c r="AN167" s="347"/>
      <c r="AO167" s="360"/>
      <c r="AP167" s="366"/>
      <c r="AQ167" s="339">
        <v>1.5</v>
      </c>
      <c r="AR167" s="336"/>
      <c r="AS167" s="111">
        <v>105.4</v>
      </c>
      <c r="AT167" s="372"/>
    </row>
    <row r="168" spans="1:46" s="163" customFormat="1" x14ac:dyDescent="0.2">
      <c r="A168" s="296" t="s">
        <v>180</v>
      </c>
      <c r="B168" s="335">
        <v>3090</v>
      </c>
      <c r="C168" s="110">
        <v>2600</v>
      </c>
      <c r="D168" s="336">
        <v>84.1</v>
      </c>
      <c r="E168" s="335">
        <v>2495</v>
      </c>
      <c r="F168" s="336">
        <v>96</v>
      </c>
      <c r="G168" s="110">
        <v>2305</v>
      </c>
      <c r="H168" s="338">
        <v>92.4</v>
      </c>
      <c r="I168" s="338">
        <v>85.9</v>
      </c>
      <c r="J168" s="337">
        <v>0.57999999999999996</v>
      </c>
      <c r="K168" s="285" t="s">
        <v>23</v>
      </c>
      <c r="L168" s="347"/>
      <c r="M168" s="360"/>
      <c r="N168" s="361"/>
      <c r="O168" s="339">
        <v>4.9000000000000004</v>
      </c>
      <c r="P168" s="336"/>
      <c r="Q168" s="111">
        <v>86.3</v>
      </c>
      <c r="R168" s="111"/>
      <c r="S168" s="335">
        <v>2190</v>
      </c>
      <c r="T168" s="336">
        <v>84.3</v>
      </c>
      <c r="U168" s="110">
        <v>590</v>
      </c>
      <c r="V168" s="338">
        <v>27</v>
      </c>
      <c r="W168" s="338">
        <v>26</v>
      </c>
      <c r="X168" s="337">
        <v>0.93</v>
      </c>
      <c r="Y168" s="285"/>
      <c r="Z168" s="347"/>
      <c r="AA168" s="360"/>
      <c r="AB168" s="361"/>
      <c r="AC168" s="339">
        <v>5.0999999999999996</v>
      </c>
      <c r="AD168" s="336"/>
      <c r="AE168" s="111">
        <v>83.5</v>
      </c>
      <c r="AF168" s="111"/>
      <c r="AG168" s="335">
        <v>2475</v>
      </c>
      <c r="AH168" s="336">
        <v>95.3</v>
      </c>
      <c r="AI168" s="110">
        <v>455</v>
      </c>
      <c r="AJ168" s="338">
        <v>18.5</v>
      </c>
      <c r="AK168" s="338">
        <v>12.3</v>
      </c>
      <c r="AL168" s="337">
        <v>0.71</v>
      </c>
      <c r="AM168" s="292" t="s">
        <v>23</v>
      </c>
      <c r="AN168" s="347"/>
      <c r="AO168" s="360"/>
      <c r="AP168" s="366"/>
      <c r="AQ168" s="339">
        <v>4.8</v>
      </c>
      <c r="AR168" s="336"/>
      <c r="AS168" s="111">
        <v>86.5</v>
      </c>
      <c r="AT168" s="372"/>
    </row>
    <row r="169" spans="1:46" s="163" customFormat="1" x14ac:dyDescent="0.2">
      <c r="A169" s="296" t="s">
        <v>181</v>
      </c>
      <c r="B169" s="335">
        <v>1905</v>
      </c>
      <c r="C169" s="110">
        <v>795</v>
      </c>
      <c r="D169" s="336">
        <v>41.8</v>
      </c>
      <c r="E169" s="335">
        <v>315</v>
      </c>
      <c r="F169" s="336">
        <v>39.6</v>
      </c>
      <c r="G169" s="110">
        <v>315</v>
      </c>
      <c r="H169" s="338">
        <v>100</v>
      </c>
      <c r="I169" s="338">
        <v>94.5</v>
      </c>
      <c r="J169" s="337">
        <v>1.31</v>
      </c>
      <c r="K169" s="285" t="s">
        <v>23</v>
      </c>
      <c r="L169" s="347"/>
      <c r="M169" s="360"/>
      <c r="N169" s="382"/>
      <c r="O169" s="339">
        <v>8.6999999999999993</v>
      </c>
      <c r="P169" s="336"/>
      <c r="Q169" s="336">
        <v>62.5</v>
      </c>
      <c r="R169" s="336"/>
      <c r="S169" s="335">
        <v>0</v>
      </c>
      <c r="T169" s="336">
        <v>0</v>
      </c>
      <c r="U169" s="110">
        <v>0</v>
      </c>
      <c r="V169" s="374" t="s">
        <v>20</v>
      </c>
      <c r="W169" s="374" t="s">
        <v>20</v>
      </c>
      <c r="X169" s="375" t="s">
        <v>20</v>
      </c>
      <c r="Y169" s="376"/>
      <c r="Z169" s="374" t="s">
        <v>20</v>
      </c>
      <c r="AA169" s="375" t="s">
        <v>20</v>
      </c>
      <c r="AB169" s="383"/>
      <c r="AC169" s="377" t="s">
        <v>20</v>
      </c>
      <c r="AD169" s="378" t="s">
        <v>20</v>
      </c>
      <c r="AE169" s="378" t="s">
        <v>20</v>
      </c>
      <c r="AF169" s="336" t="s">
        <v>20</v>
      </c>
      <c r="AG169" s="335">
        <v>650</v>
      </c>
      <c r="AH169" s="336">
        <v>81.5</v>
      </c>
      <c r="AI169" s="110">
        <v>165</v>
      </c>
      <c r="AJ169" s="338">
        <v>25.7</v>
      </c>
      <c r="AK169" s="338">
        <v>17.899999999999999</v>
      </c>
      <c r="AL169" s="337">
        <v>1.45</v>
      </c>
      <c r="AM169" s="292" t="s">
        <v>23</v>
      </c>
      <c r="AN169" s="347"/>
      <c r="AO169" s="360"/>
      <c r="AP169" s="366"/>
      <c r="AQ169" s="339">
        <v>11.6</v>
      </c>
      <c r="AR169" s="336"/>
      <c r="AS169" s="336">
        <v>72.7</v>
      </c>
      <c r="AT169" s="384"/>
    </row>
    <row r="170" spans="1:46" s="163" customFormat="1" x14ac:dyDescent="0.2">
      <c r="A170" s="296"/>
      <c r="B170" s="335"/>
      <c r="C170" s="110"/>
      <c r="D170" s="336" t="s">
        <v>20</v>
      </c>
      <c r="E170" s="385"/>
      <c r="F170" s="336" t="s">
        <v>20</v>
      </c>
      <c r="G170" s="386"/>
      <c r="H170" s="336" t="s">
        <v>20</v>
      </c>
      <c r="I170" s="336" t="s">
        <v>20</v>
      </c>
      <c r="J170" s="337" t="s">
        <v>20</v>
      </c>
      <c r="K170" s="285"/>
      <c r="L170" s="347"/>
      <c r="M170" s="360"/>
      <c r="N170" s="382"/>
      <c r="O170" s="339" t="s">
        <v>20</v>
      </c>
      <c r="P170" s="336"/>
      <c r="Q170" s="336" t="s">
        <v>20</v>
      </c>
      <c r="R170" s="336"/>
      <c r="S170" s="385"/>
      <c r="T170" s="336" t="s">
        <v>20</v>
      </c>
      <c r="U170" s="386"/>
      <c r="V170" s="336" t="s">
        <v>20</v>
      </c>
      <c r="W170" s="336" t="s">
        <v>20</v>
      </c>
      <c r="X170" s="337" t="s">
        <v>20</v>
      </c>
      <c r="Y170" s="285"/>
      <c r="Z170" s="347" t="s">
        <v>20</v>
      </c>
      <c r="AA170" s="360" t="s">
        <v>20</v>
      </c>
      <c r="AB170" s="382"/>
      <c r="AC170" s="339" t="s">
        <v>20</v>
      </c>
      <c r="AD170" s="336" t="s">
        <v>20</v>
      </c>
      <c r="AE170" s="336" t="s">
        <v>20</v>
      </c>
      <c r="AF170" s="336" t="s">
        <v>20</v>
      </c>
      <c r="AG170" s="385"/>
      <c r="AH170" s="336" t="s">
        <v>20</v>
      </c>
      <c r="AI170" s="386"/>
      <c r="AJ170" s="336" t="s">
        <v>20</v>
      </c>
      <c r="AK170" s="336" t="s">
        <v>20</v>
      </c>
      <c r="AL170" s="337" t="s">
        <v>20</v>
      </c>
      <c r="AM170" s="292"/>
      <c r="AN170" s="347"/>
      <c r="AO170" s="360"/>
      <c r="AP170" s="366"/>
      <c r="AQ170" s="339" t="s">
        <v>20</v>
      </c>
      <c r="AR170" s="336"/>
      <c r="AS170" s="336" t="s">
        <v>20</v>
      </c>
      <c r="AT170" s="384"/>
    </row>
    <row r="171" spans="1:46" s="267" customFormat="1" x14ac:dyDescent="0.2">
      <c r="A171" s="344" t="s">
        <v>182</v>
      </c>
      <c r="B171" s="345">
        <v>9655</v>
      </c>
      <c r="C171" s="346">
        <v>7950</v>
      </c>
      <c r="D171" s="338">
        <v>82.3</v>
      </c>
      <c r="E171" s="345">
        <v>6925</v>
      </c>
      <c r="F171" s="338">
        <v>87.1</v>
      </c>
      <c r="G171" s="346">
        <v>6915</v>
      </c>
      <c r="H171" s="338">
        <v>99.9</v>
      </c>
      <c r="I171" s="338"/>
      <c r="J171" s="367"/>
      <c r="K171" s="368"/>
      <c r="L171" s="347"/>
      <c r="M171" s="348"/>
      <c r="N171" s="349"/>
      <c r="O171" s="369"/>
      <c r="P171" s="338"/>
      <c r="Q171" s="380"/>
      <c r="R171" s="380"/>
      <c r="S171" s="345">
        <v>5900</v>
      </c>
      <c r="T171" s="338">
        <v>74.2</v>
      </c>
      <c r="U171" s="346">
        <v>2450</v>
      </c>
      <c r="V171" s="338">
        <v>41.6</v>
      </c>
      <c r="W171" s="338"/>
      <c r="X171" s="367"/>
      <c r="Y171" s="368"/>
      <c r="Z171" s="347"/>
      <c r="AA171" s="348"/>
      <c r="AB171" s="349"/>
      <c r="AC171" s="369"/>
      <c r="AD171" s="338"/>
      <c r="AE171" s="380"/>
      <c r="AF171" s="380"/>
      <c r="AG171" s="345">
        <v>6320</v>
      </c>
      <c r="AH171" s="338">
        <v>79.5</v>
      </c>
      <c r="AI171" s="346">
        <v>645</v>
      </c>
      <c r="AJ171" s="338">
        <v>10.199999999999999</v>
      </c>
      <c r="AK171" s="338"/>
      <c r="AL171" s="367"/>
      <c r="AM171" s="356"/>
      <c r="AN171" s="347"/>
      <c r="AO171" s="348"/>
      <c r="AP171" s="355"/>
      <c r="AQ171" s="369"/>
      <c r="AR171" s="338"/>
      <c r="AS171" s="380"/>
      <c r="AT171" s="381"/>
    </row>
    <row r="172" spans="1:46" s="163" customFormat="1" x14ac:dyDescent="0.2">
      <c r="A172" s="296" t="s">
        <v>183</v>
      </c>
      <c r="B172" s="335">
        <v>3810</v>
      </c>
      <c r="C172" s="110">
        <v>3185</v>
      </c>
      <c r="D172" s="336">
        <v>83.5</v>
      </c>
      <c r="E172" s="335">
        <v>2775</v>
      </c>
      <c r="F172" s="336">
        <v>87.2</v>
      </c>
      <c r="G172" s="110">
        <v>2770</v>
      </c>
      <c r="H172" s="338">
        <v>99.8</v>
      </c>
      <c r="I172" s="338">
        <v>84.5</v>
      </c>
      <c r="J172" s="337">
        <v>0.46</v>
      </c>
      <c r="K172" s="285" t="s">
        <v>23</v>
      </c>
      <c r="L172" s="347"/>
      <c r="M172" s="360"/>
      <c r="N172" s="361"/>
      <c r="O172" s="339">
        <v>2.9</v>
      </c>
      <c r="P172" s="336"/>
      <c r="Q172" s="111">
        <v>94.6</v>
      </c>
      <c r="R172" s="111"/>
      <c r="S172" s="335">
        <v>2555</v>
      </c>
      <c r="T172" s="336">
        <v>80.2</v>
      </c>
      <c r="U172" s="110">
        <v>920</v>
      </c>
      <c r="V172" s="338">
        <v>36</v>
      </c>
      <c r="W172" s="338">
        <v>26.2</v>
      </c>
      <c r="X172" s="337">
        <v>0.9</v>
      </c>
      <c r="Y172" s="285" t="s">
        <v>23</v>
      </c>
      <c r="Z172" s="347"/>
      <c r="AA172" s="360"/>
      <c r="AB172" s="361"/>
      <c r="AC172" s="339">
        <v>3</v>
      </c>
      <c r="AD172" s="336"/>
      <c r="AE172" s="111">
        <v>92.4</v>
      </c>
      <c r="AF172" s="111"/>
      <c r="AG172" s="335">
        <v>2480</v>
      </c>
      <c r="AH172" s="336">
        <v>77.900000000000006</v>
      </c>
      <c r="AI172" s="110">
        <v>230</v>
      </c>
      <c r="AJ172" s="338">
        <v>9.3000000000000007</v>
      </c>
      <c r="AK172" s="338">
        <v>12.6</v>
      </c>
      <c r="AL172" s="337">
        <v>0.63</v>
      </c>
      <c r="AM172" s="292" t="s">
        <v>24</v>
      </c>
      <c r="AN172" s="347"/>
      <c r="AO172" s="360"/>
      <c r="AP172" s="366"/>
      <c r="AQ172" s="339">
        <v>2.5</v>
      </c>
      <c r="AR172" s="336"/>
      <c r="AS172" s="111">
        <v>94.4</v>
      </c>
      <c r="AT172" s="372"/>
    </row>
    <row r="173" spans="1:46" hidden="1" x14ac:dyDescent="0.2">
      <c r="A173" s="31" t="s">
        <v>184</v>
      </c>
      <c r="B173" s="25">
        <v>280</v>
      </c>
      <c r="C173" s="26">
        <v>255</v>
      </c>
      <c r="D173" s="24">
        <v>91.4</v>
      </c>
      <c r="E173" s="25">
        <v>25</v>
      </c>
      <c r="F173" s="24">
        <v>9.4</v>
      </c>
      <c r="G173" s="26">
        <v>25</v>
      </c>
      <c r="H173" s="28">
        <v>100</v>
      </c>
      <c r="I173" s="28">
        <v>87.4</v>
      </c>
      <c r="J173" s="27">
        <v>4.8899999999999997</v>
      </c>
      <c r="K173" s="20"/>
      <c r="L173" s="30"/>
      <c r="M173" s="32"/>
      <c r="N173" s="33"/>
      <c r="O173" s="29">
        <v>0.4</v>
      </c>
      <c r="P173" s="24"/>
      <c r="Q173" s="35">
        <v>95.3</v>
      </c>
      <c r="R173" s="35"/>
      <c r="S173" s="25">
        <v>10</v>
      </c>
      <c r="T173" s="24">
        <v>3.5</v>
      </c>
      <c r="U173" s="26">
        <v>5</v>
      </c>
      <c r="V173" s="37" t="s">
        <v>20</v>
      </c>
      <c r="W173" s="37" t="s">
        <v>20</v>
      </c>
      <c r="X173" s="38" t="s">
        <v>20</v>
      </c>
      <c r="Y173" s="39"/>
      <c r="Z173" s="37"/>
      <c r="AA173" s="38"/>
      <c r="AB173" s="39"/>
      <c r="AC173" s="40" t="s">
        <v>20</v>
      </c>
      <c r="AD173" s="41"/>
      <c r="AE173" s="42" t="s">
        <v>20</v>
      </c>
      <c r="AF173" s="42"/>
      <c r="AG173" s="25">
        <v>230</v>
      </c>
      <c r="AH173" s="24">
        <v>89.5</v>
      </c>
      <c r="AI173" s="26">
        <v>20</v>
      </c>
      <c r="AJ173" s="28">
        <v>9.1999999999999993</v>
      </c>
      <c r="AK173" s="28">
        <v>14.3</v>
      </c>
      <c r="AL173" s="27">
        <v>2.0699999999999998</v>
      </c>
      <c r="AM173" s="22"/>
      <c r="AN173" s="30"/>
      <c r="AO173" s="32"/>
      <c r="AP173" s="34"/>
      <c r="AQ173" s="29">
        <v>3.9</v>
      </c>
      <c r="AR173" s="24"/>
      <c r="AS173" s="35">
        <v>103.1</v>
      </c>
      <c r="AT173" s="36"/>
    </row>
    <row r="174" spans="1:46" hidden="1" x14ac:dyDescent="0.2">
      <c r="A174" s="31" t="s">
        <v>185</v>
      </c>
      <c r="B174" s="25">
        <v>270</v>
      </c>
      <c r="C174" s="26">
        <v>240</v>
      </c>
      <c r="D174" s="24">
        <v>89.9</v>
      </c>
      <c r="E174" s="25">
        <v>235</v>
      </c>
      <c r="F174" s="24">
        <v>97.1</v>
      </c>
      <c r="G174" s="26">
        <v>235</v>
      </c>
      <c r="H174" s="28">
        <v>99.6</v>
      </c>
      <c r="I174" s="28">
        <v>92.7</v>
      </c>
      <c r="J174" s="27">
        <v>1.56</v>
      </c>
      <c r="K174" s="20" t="s">
        <v>23</v>
      </c>
      <c r="L174" s="30"/>
      <c r="M174" s="32"/>
      <c r="N174" s="33"/>
      <c r="O174" s="29">
        <v>3.6</v>
      </c>
      <c r="P174" s="24"/>
      <c r="Q174" s="35">
        <v>80.400000000000006</v>
      </c>
      <c r="R174" s="35"/>
      <c r="S174" s="25">
        <v>210</v>
      </c>
      <c r="T174" s="24">
        <v>88</v>
      </c>
      <c r="U174" s="26">
        <v>85</v>
      </c>
      <c r="V174" s="28">
        <v>40.1</v>
      </c>
      <c r="W174" s="28">
        <v>33.700000000000003</v>
      </c>
      <c r="X174" s="27">
        <v>3.14</v>
      </c>
      <c r="Y174" s="20"/>
      <c r="Z174" s="30"/>
      <c r="AA174" s="32"/>
      <c r="AB174" s="33"/>
      <c r="AC174" s="29">
        <v>3.7</v>
      </c>
      <c r="AD174" s="24"/>
      <c r="AE174" s="35">
        <v>78.8</v>
      </c>
      <c r="AF174" s="35"/>
      <c r="AG174" s="25">
        <v>185</v>
      </c>
      <c r="AH174" s="24">
        <v>75.900000000000006</v>
      </c>
      <c r="AI174" s="26">
        <v>15</v>
      </c>
      <c r="AJ174" s="28">
        <v>7.7</v>
      </c>
      <c r="AK174" s="28">
        <v>16.100000000000001</v>
      </c>
      <c r="AL174" s="27">
        <v>2.23</v>
      </c>
      <c r="AM174" s="22" t="s">
        <v>24</v>
      </c>
      <c r="AN174" s="30"/>
      <c r="AO174" s="32"/>
      <c r="AP174" s="34"/>
      <c r="AQ174" s="29">
        <v>2.8</v>
      </c>
      <c r="AR174" s="24"/>
      <c r="AS174" s="35">
        <v>81.400000000000006</v>
      </c>
      <c r="AT174" s="36"/>
    </row>
    <row r="175" spans="1:46" hidden="1" x14ac:dyDescent="0.2">
      <c r="A175" s="31" t="s">
        <v>186</v>
      </c>
      <c r="B175" s="25">
        <v>5300</v>
      </c>
      <c r="C175" s="26">
        <v>4270</v>
      </c>
      <c r="D175" s="24">
        <v>80.599999999999994</v>
      </c>
      <c r="E175" s="25">
        <v>3895</v>
      </c>
      <c r="F175" s="24">
        <v>91.2</v>
      </c>
      <c r="G175" s="26">
        <v>3890</v>
      </c>
      <c r="H175" s="28">
        <v>100</v>
      </c>
      <c r="I175" s="28">
        <v>92.1</v>
      </c>
      <c r="J175" s="27">
        <v>0.38</v>
      </c>
      <c r="K175" s="20" t="s">
        <v>23</v>
      </c>
      <c r="L175" s="30"/>
      <c r="M175" s="32"/>
      <c r="N175" s="33"/>
      <c r="O175" s="29">
        <v>4.7</v>
      </c>
      <c r="P175" s="24"/>
      <c r="Q175" s="35">
        <v>95.5</v>
      </c>
      <c r="R175" s="35"/>
      <c r="S175" s="25">
        <v>3125</v>
      </c>
      <c r="T175" s="24">
        <v>73.2</v>
      </c>
      <c r="U175" s="26">
        <v>1440</v>
      </c>
      <c r="V175" s="28">
        <v>46.1</v>
      </c>
      <c r="W175" s="28">
        <v>35.299999999999997</v>
      </c>
      <c r="X175" s="27">
        <v>0.84</v>
      </c>
      <c r="Y175" s="20" t="s">
        <v>23</v>
      </c>
      <c r="Z175" s="30"/>
      <c r="AA175" s="32"/>
      <c r="AB175" s="33"/>
      <c r="AC175" s="29">
        <v>4.8</v>
      </c>
      <c r="AD175" s="24"/>
      <c r="AE175" s="35">
        <v>90.9</v>
      </c>
      <c r="AF175" s="35"/>
      <c r="AG175" s="25">
        <v>3430</v>
      </c>
      <c r="AH175" s="24">
        <v>80.400000000000006</v>
      </c>
      <c r="AI175" s="26">
        <v>380</v>
      </c>
      <c r="AJ175" s="28">
        <v>11.1</v>
      </c>
      <c r="AK175" s="28">
        <v>15.3</v>
      </c>
      <c r="AL175" s="27">
        <v>0.55000000000000004</v>
      </c>
      <c r="AM175" s="22" t="s">
        <v>24</v>
      </c>
      <c r="AN175" s="30"/>
      <c r="AO175" s="32"/>
      <c r="AP175" s="34"/>
      <c r="AQ175" s="29">
        <v>3.6</v>
      </c>
      <c r="AR175" s="24"/>
      <c r="AS175" s="35">
        <v>96.7</v>
      </c>
      <c r="AT175" s="36"/>
    </row>
    <row r="176" spans="1:46" hidden="1" x14ac:dyDescent="0.2">
      <c r="A176" s="43"/>
      <c r="B176" s="44"/>
      <c r="C176" s="45"/>
      <c r="D176" s="46"/>
      <c r="E176" s="44"/>
      <c r="F176" s="46"/>
      <c r="G176" s="45"/>
      <c r="H176" s="47"/>
      <c r="I176" s="47"/>
      <c r="J176" s="48"/>
      <c r="K176" s="49"/>
      <c r="L176" s="50"/>
      <c r="M176" s="51"/>
      <c r="N176" s="52"/>
      <c r="O176" s="53"/>
      <c r="P176" s="46"/>
      <c r="Q176" s="54"/>
      <c r="R176" s="54"/>
      <c r="S176" s="44"/>
      <c r="T176" s="46"/>
      <c r="U176" s="45"/>
      <c r="V176" s="47"/>
      <c r="W176" s="47"/>
      <c r="X176" s="48"/>
      <c r="Y176" s="49"/>
      <c r="Z176" s="50"/>
      <c r="AA176" s="51"/>
      <c r="AB176" s="52"/>
      <c r="AC176" s="53"/>
      <c r="AD176" s="46"/>
      <c r="AE176" s="54"/>
      <c r="AF176" s="54"/>
      <c r="AG176" s="44"/>
      <c r="AH176" s="46"/>
      <c r="AI176" s="45"/>
      <c r="AJ176" s="47"/>
      <c r="AK176" s="47"/>
      <c r="AL176" s="48"/>
      <c r="AM176" s="55"/>
      <c r="AN176" s="50"/>
      <c r="AO176" s="51"/>
      <c r="AP176" s="56"/>
      <c r="AQ176" s="53"/>
      <c r="AR176" s="46"/>
      <c r="AS176" s="54"/>
      <c r="AT176" s="57"/>
    </row>
    <row r="177" spans="1:46" x14ac:dyDescent="0.2">
      <c r="A177" s="58"/>
      <c r="B177" s="59"/>
      <c r="C177" s="59"/>
      <c r="D177" s="60"/>
      <c r="E177" s="61"/>
      <c r="F177" s="60"/>
      <c r="G177" s="61"/>
      <c r="H177" s="60"/>
      <c r="I177" s="60"/>
      <c r="J177" s="62"/>
      <c r="K177" s="20"/>
      <c r="L177" s="23"/>
      <c r="M177" s="62"/>
      <c r="N177" s="20"/>
      <c r="O177" s="63"/>
      <c r="P177" s="63"/>
      <c r="Q177" s="64"/>
      <c r="R177" s="64"/>
      <c r="S177" s="61"/>
      <c r="T177" s="60"/>
      <c r="U177" s="61"/>
      <c r="V177" s="60"/>
      <c r="W177" s="60"/>
      <c r="X177" s="62"/>
      <c r="Y177" s="20"/>
      <c r="Z177" s="23"/>
      <c r="AA177" s="62"/>
      <c r="AB177" s="20"/>
      <c r="AC177" s="63"/>
      <c r="AD177" s="63"/>
      <c r="AE177" s="64"/>
      <c r="AF177" s="64"/>
      <c r="AG177" s="59"/>
      <c r="AH177" s="60"/>
      <c r="AI177" s="61"/>
      <c r="AJ177" s="60"/>
      <c r="AK177" s="60"/>
      <c r="AL177" s="60"/>
      <c r="AM177" s="22"/>
      <c r="AN177" s="23"/>
      <c r="AO177" s="60"/>
      <c r="AP177" s="22"/>
      <c r="AQ177" s="60"/>
      <c r="AR177" s="60"/>
      <c r="AS177" s="65"/>
      <c r="AT177" s="65"/>
    </row>
    <row r="178" spans="1:46" x14ac:dyDescent="0.2">
      <c r="A178" s="66" t="s">
        <v>187</v>
      </c>
      <c r="B178" s="59"/>
      <c r="C178" s="59"/>
      <c r="D178" s="60"/>
      <c r="E178" s="61"/>
      <c r="F178" s="60"/>
      <c r="G178" s="61"/>
      <c r="H178" s="23"/>
      <c r="I178" s="23"/>
      <c r="J178" s="62"/>
      <c r="K178" s="20"/>
      <c r="L178" s="23"/>
      <c r="M178" s="62"/>
      <c r="N178" s="20"/>
      <c r="O178" s="18"/>
      <c r="P178" s="18"/>
      <c r="Q178" s="21"/>
      <c r="R178" s="21"/>
      <c r="S178" s="61"/>
      <c r="T178" s="60"/>
      <c r="U178" s="61"/>
      <c r="V178" s="23"/>
      <c r="W178" s="23"/>
      <c r="X178" s="62"/>
      <c r="Y178" s="20"/>
      <c r="Z178" s="23"/>
      <c r="AA178" s="62"/>
      <c r="AB178" s="20"/>
      <c r="AC178" s="18"/>
      <c r="AD178" s="18"/>
      <c r="AE178" s="21"/>
      <c r="AF178" s="21"/>
      <c r="AG178" s="19"/>
      <c r="AH178" s="60"/>
      <c r="AI178" s="61"/>
      <c r="AJ178" s="23"/>
      <c r="AK178" s="23"/>
      <c r="AL178" s="60"/>
      <c r="AM178" s="22"/>
      <c r="AN178" s="23"/>
      <c r="AO178" s="60"/>
      <c r="AP178" s="22"/>
      <c r="AQ178" s="60"/>
      <c r="AR178" s="60"/>
      <c r="AS178" s="65"/>
      <c r="AT178" s="21"/>
    </row>
    <row r="179" spans="1:46" x14ac:dyDescent="0.2">
      <c r="A179" s="66" t="s">
        <v>188</v>
      </c>
      <c r="B179" s="59"/>
      <c r="C179" s="59"/>
      <c r="D179" s="60"/>
      <c r="E179" s="61"/>
      <c r="F179" s="60"/>
      <c r="G179" s="61"/>
      <c r="H179" s="23"/>
      <c r="I179" s="23"/>
      <c r="J179" s="62"/>
      <c r="K179" s="20"/>
      <c r="L179" s="23"/>
      <c r="M179" s="62"/>
      <c r="N179" s="20"/>
      <c r="O179" s="18"/>
      <c r="P179" s="18"/>
      <c r="Q179" s="21"/>
      <c r="R179" s="21"/>
      <c r="S179" s="61"/>
      <c r="T179" s="60"/>
      <c r="U179" s="61"/>
      <c r="V179" s="23"/>
      <c r="W179" s="23"/>
      <c r="X179" s="62"/>
      <c r="Y179" s="20"/>
      <c r="Z179" s="23"/>
      <c r="AA179" s="62"/>
      <c r="AB179" s="20"/>
      <c r="AC179" s="18"/>
      <c r="AD179" s="18"/>
      <c r="AE179" s="21"/>
      <c r="AF179" s="21"/>
      <c r="AG179" s="19"/>
      <c r="AH179" s="60"/>
      <c r="AI179" s="61"/>
      <c r="AJ179" s="23"/>
      <c r="AK179" s="23"/>
      <c r="AL179" s="60"/>
      <c r="AM179" s="22"/>
      <c r="AN179" s="23"/>
      <c r="AO179" s="60"/>
      <c r="AP179" s="22"/>
      <c r="AQ179" s="60"/>
      <c r="AR179" s="60"/>
      <c r="AS179" s="65"/>
      <c r="AT179" s="21"/>
    </row>
    <row r="180" spans="1:46" x14ac:dyDescent="0.2">
      <c r="A180" s="67" t="s">
        <v>189</v>
      </c>
      <c r="B180" s="59"/>
      <c r="C180" s="59"/>
      <c r="D180" s="60"/>
      <c r="E180" s="61"/>
      <c r="F180" s="60"/>
      <c r="G180" s="61"/>
      <c r="H180" s="23"/>
      <c r="I180" s="23"/>
      <c r="J180" s="62"/>
      <c r="K180" s="20"/>
      <c r="L180" s="23"/>
      <c r="M180" s="62"/>
      <c r="N180" s="20"/>
      <c r="O180" s="18"/>
      <c r="P180" s="18"/>
      <c r="Q180" s="21"/>
      <c r="R180" s="21"/>
      <c r="S180" s="61"/>
      <c r="T180" s="60"/>
      <c r="U180" s="61"/>
      <c r="V180" s="23"/>
      <c r="W180" s="23"/>
      <c r="X180" s="62"/>
      <c r="Y180" s="20"/>
      <c r="Z180" s="23"/>
      <c r="AA180" s="62"/>
      <c r="AB180" s="20"/>
      <c r="AC180" s="18"/>
      <c r="AD180" s="18"/>
      <c r="AE180" s="21"/>
      <c r="AF180" s="21"/>
      <c r="AG180" s="19"/>
      <c r="AH180" s="60"/>
      <c r="AI180" s="61"/>
      <c r="AJ180" s="23"/>
      <c r="AK180" s="23"/>
      <c r="AL180" s="60"/>
      <c r="AM180" s="22"/>
      <c r="AN180" s="23"/>
      <c r="AO180" s="60"/>
      <c r="AP180" s="22"/>
      <c r="AQ180" s="60"/>
      <c r="AR180" s="60"/>
      <c r="AS180" s="65"/>
      <c r="AT180" s="21"/>
    </row>
    <row r="181" spans="1:46" x14ac:dyDescent="0.2">
      <c r="A181" s="58"/>
      <c r="B181" s="59"/>
      <c r="C181" s="59"/>
      <c r="D181" s="60"/>
      <c r="E181" s="61"/>
      <c r="F181" s="60"/>
      <c r="G181" s="61"/>
      <c r="H181" s="23"/>
      <c r="I181" s="23"/>
      <c r="J181" s="62"/>
      <c r="K181" s="20"/>
      <c r="L181" s="23"/>
      <c r="M181" s="62"/>
      <c r="N181" s="20"/>
      <c r="O181" s="18"/>
      <c r="P181" s="18"/>
      <c r="Q181" s="21"/>
      <c r="R181" s="21"/>
      <c r="S181" s="61"/>
      <c r="T181" s="60"/>
      <c r="U181" s="61"/>
      <c r="V181" s="23"/>
      <c r="W181" s="23"/>
      <c r="X181" s="62"/>
      <c r="Y181" s="20"/>
      <c r="Z181" s="23"/>
      <c r="AA181" s="62"/>
      <c r="AB181" s="20"/>
      <c r="AC181" s="18"/>
      <c r="AD181" s="18"/>
      <c r="AE181" s="21"/>
      <c r="AF181" s="21"/>
      <c r="AG181" s="19"/>
      <c r="AH181" s="60"/>
      <c r="AI181" s="61"/>
      <c r="AJ181" s="23"/>
      <c r="AK181" s="23"/>
      <c r="AL181" s="60"/>
      <c r="AM181" s="22"/>
      <c r="AN181" s="23"/>
      <c r="AO181" s="60"/>
      <c r="AP181" s="22"/>
      <c r="AQ181" s="60"/>
      <c r="AR181" s="60"/>
      <c r="AS181" s="65"/>
      <c r="AT181" s="21"/>
    </row>
    <row r="182" spans="1:46" x14ac:dyDescent="0.2">
      <c r="A182" s="58"/>
      <c r="B182" s="59"/>
      <c r="C182" s="59"/>
      <c r="D182" s="60"/>
      <c r="E182" s="61"/>
      <c r="F182" s="60"/>
      <c r="G182" s="61"/>
      <c r="H182" s="60"/>
      <c r="I182" s="60"/>
      <c r="J182" s="62"/>
      <c r="K182" s="20"/>
      <c r="L182" s="23"/>
      <c r="M182" s="62"/>
      <c r="N182" s="20"/>
      <c r="O182" s="63"/>
      <c r="P182" s="63"/>
      <c r="Q182" s="64"/>
      <c r="R182" s="64"/>
      <c r="S182" s="61"/>
      <c r="T182" s="60"/>
      <c r="U182" s="61"/>
      <c r="V182" s="60"/>
      <c r="W182" s="60"/>
      <c r="X182" s="62"/>
      <c r="Y182" s="20"/>
      <c r="Z182" s="23"/>
      <c r="AA182" s="62"/>
      <c r="AB182" s="20"/>
      <c r="AC182" s="63"/>
      <c r="AD182" s="63"/>
      <c r="AE182" s="64"/>
      <c r="AF182" s="64"/>
      <c r="AG182" s="59"/>
      <c r="AH182" s="60"/>
      <c r="AI182" s="61"/>
      <c r="AJ182" s="60"/>
      <c r="AK182" s="60"/>
      <c r="AL182" s="60"/>
      <c r="AM182" s="22"/>
      <c r="AN182" s="23"/>
      <c r="AO182" s="60"/>
      <c r="AP182" s="22"/>
      <c r="AQ182" s="60"/>
      <c r="AR182" s="60"/>
      <c r="AS182" s="65"/>
      <c r="AT182" s="65"/>
    </row>
    <row r="183" spans="1:46" x14ac:dyDescent="0.2">
      <c r="B183" s="13"/>
      <c r="C183" s="13"/>
      <c r="D183" s="69"/>
      <c r="E183" s="70"/>
      <c r="F183" s="69"/>
      <c r="G183" s="70"/>
      <c r="H183" s="69"/>
      <c r="I183" s="69"/>
      <c r="J183" s="71"/>
      <c r="K183" s="11"/>
      <c r="L183" s="72"/>
      <c r="M183" s="71"/>
      <c r="N183" s="11"/>
      <c r="Q183" s="12"/>
      <c r="R183" s="12"/>
      <c r="S183" s="70"/>
      <c r="T183" s="69"/>
      <c r="U183" s="70"/>
      <c r="V183" s="69"/>
      <c r="W183" s="69"/>
      <c r="X183" s="71"/>
      <c r="Y183" s="11"/>
      <c r="Z183" s="72"/>
      <c r="AA183" s="71"/>
      <c r="AE183" s="12"/>
      <c r="AF183" s="12"/>
      <c r="AH183" s="69"/>
      <c r="AI183" s="70"/>
      <c r="AJ183" s="69"/>
      <c r="AK183" s="69"/>
      <c r="AL183" s="69"/>
      <c r="AM183" s="73"/>
      <c r="AN183" s="72"/>
      <c r="AO183" s="69"/>
      <c r="AP183" s="73"/>
      <c r="AQ183" s="69"/>
      <c r="AR183" s="69"/>
      <c r="AS183" s="74"/>
      <c r="AT183" s="74"/>
    </row>
    <row r="184" spans="1:46" x14ac:dyDescent="0.2">
      <c r="B184" s="13"/>
      <c r="C184" s="13"/>
      <c r="D184" s="69"/>
      <c r="E184" s="70"/>
      <c r="F184" s="69"/>
      <c r="G184" s="70"/>
      <c r="H184" s="69"/>
      <c r="I184" s="69"/>
      <c r="J184" s="71"/>
      <c r="K184" s="11"/>
      <c r="L184" s="72"/>
      <c r="M184" s="71"/>
      <c r="N184" s="11"/>
      <c r="Q184" s="12"/>
      <c r="R184" s="12"/>
      <c r="S184" s="70"/>
      <c r="T184" s="69"/>
      <c r="U184" s="70"/>
      <c r="V184" s="69"/>
      <c r="W184" s="69"/>
      <c r="X184" s="71"/>
      <c r="Y184" s="11"/>
      <c r="Z184" s="72"/>
      <c r="AA184" s="71"/>
      <c r="AE184" s="12"/>
      <c r="AF184" s="12"/>
      <c r="AH184" s="69"/>
      <c r="AI184" s="70"/>
      <c r="AJ184" s="69"/>
      <c r="AK184" s="69"/>
      <c r="AL184" s="69"/>
      <c r="AM184" s="73"/>
      <c r="AN184" s="72"/>
      <c r="AO184" s="69"/>
      <c r="AP184" s="73"/>
      <c r="AQ184" s="69"/>
      <c r="AR184" s="69"/>
      <c r="AS184" s="74"/>
      <c r="AT184" s="74"/>
    </row>
    <row r="185" spans="1:46" x14ac:dyDescent="0.2">
      <c r="B185" s="13"/>
      <c r="C185" s="13"/>
      <c r="D185" s="69"/>
      <c r="E185" s="70"/>
      <c r="F185" s="69"/>
      <c r="G185" s="70"/>
      <c r="H185" s="69"/>
      <c r="I185" s="69"/>
      <c r="J185" s="71"/>
      <c r="K185" s="11"/>
      <c r="L185" s="72"/>
      <c r="M185" s="71"/>
      <c r="N185" s="11"/>
      <c r="Q185" s="12"/>
      <c r="R185" s="12"/>
      <c r="S185" s="70"/>
      <c r="T185" s="69"/>
      <c r="U185" s="70"/>
      <c r="V185" s="69"/>
      <c r="W185" s="69"/>
      <c r="X185" s="71"/>
      <c r="Y185" s="11"/>
      <c r="Z185" s="72"/>
      <c r="AA185" s="71"/>
      <c r="AE185" s="12"/>
      <c r="AF185" s="12"/>
      <c r="AH185" s="69"/>
      <c r="AI185" s="70"/>
      <c r="AJ185" s="69"/>
      <c r="AK185" s="69"/>
      <c r="AL185" s="69"/>
      <c r="AM185" s="73"/>
      <c r="AN185" s="72"/>
      <c r="AO185" s="69"/>
      <c r="AP185" s="73"/>
      <c r="AQ185" s="69"/>
      <c r="AR185" s="69"/>
      <c r="AS185" s="74"/>
      <c r="AT185" s="74"/>
    </row>
    <row r="186" spans="1:46" x14ac:dyDescent="0.2">
      <c r="B186" s="13"/>
      <c r="C186" s="13"/>
      <c r="D186" s="69"/>
      <c r="E186" s="70"/>
      <c r="F186" s="69"/>
      <c r="G186" s="70"/>
      <c r="H186" s="69"/>
      <c r="I186" s="69"/>
      <c r="J186" s="71"/>
      <c r="K186" s="11"/>
      <c r="L186" s="72"/>
      <c r="M186" s="71"/>
      <c r="N186" s="11"/>
      <c r="Q186" s="12"/>
      <c r="R186" s="12"/>
      <c r="S186" s="70"/>
      <c r="T186" s="69"/>
      <c r="U186" s="70"/>
      <c r="V186" s="69"/>
      <c r="W186" s="69"/>
      <c r="X186" s="71"/>
      <c r="Y186" s="11"/>
      <c r="Z186" s="72"/>
      <c r="AA186" s="71"/>
      <c r="AE186" s="12"/>
      <c r="AF186" s="12"/>
      <c r="AH186" s="69"/>
      <c r="AI186" s="70"/>
      <c r="AJ186" s="69"/>
      <c r="AK186" s="69"/>
      <c r="AL186" s="69"/>
      <c r="AM186" s="73"/>
      <c r="AN186" s="72"/>
      <c r="AO186" s="69"/>
      <c r="AP186" s="73"/>
      <c r="AQ186" s="69"/>
      <c r="AR186" s="69"/>
      <c r="AS186" s="74"/>
      <c r="AT186" s="74"/>
    </row>
    <row r="187" spans="1:46" x14ac:dyDescent="0.2">
      <c r="B187" s="13"/>
      <c r="C187" s="13"/>
      <c r="D187" s="69"/>
      <c r="E187" s="70"/>
      <c r="F187" s="69"/>
      <c r="G187" s="70"/>
      <c r="H187" s="69"/>
      <c r="I187" s="69"/>
      <c r="J187" s="71"/>
      <c r="K187" s="11"/>
      <c r="L187" s="72"/>
      <c r="M187" s="71"/>
      <c r="N187" s="11"/>
      <c r="Q187" s="12"/>
      <c r="R187" s="12"/>
      <c r="S187" s="70"/>
      <c r="T187" s="69"/>
      <c r="U187" s="70"/>
      <c r="V187" s="69"/>
      <c r="W187" s="69"/>
      <c r="X187" s="71"/>
      <c r="Y187" s="11"/>
      <c r="Z187" s="72"/>
      <c r="AA187" s="71"/>
      <c r="AE187" s="12"/>
      <c r="AF187" s="12"/>
      <c r="AH187" s="69"/>
      <c r="AI187" s="70"/>
      <c r="AJ187" s="69"/>
      <c r="AK187" s="69"/>
      <c r="AL187" s="69"/>
      <c r="AM187" s="73"/>
      <c r="AN187" s="72"/>
      <c r="AO187" s="69"/>
      <c r="AP187" s="73"/>
      <c r="AQ187" s="69"/>
      <c r="AR187" s="69"/>
      <c r="AS187" s="74"/>
      <c r="AT187" s="74"/>
    </row>
    <row r="188" spans="1:46" x14ac:dyDescent="0.2">
      <c r="B188" s="13"/>
      <c r="C188" s="13"/>
      <c r="D188" s="69"/>
      <c r="E188" s="70"/>
      <c r="F188" s="69"/>
      <c r="G188" s="70"/>
      <c r="H188" s="69"/>
      <c r="I188" s="69"/>
      <c r="J188" s="71"/>
      <c r="K188" s="11"/>
      <c r="L188" s="72"/>
      <c r="M188" s="71"/>
      <c r="N188" s="11"/>
      <c r="Q188" s="12"/>
      <c r="R188" s="12"/>
      <c r="S188" s="70"/>
      <c r="T188" s="69"/>
      <c r="U188" s="70"/>
      <c r="V188" s="69"/>
      <c r="W188" s="69"/>
      <c r="X188" s="71"/>
      <c r="Y188" s="11"/>
      <c r="Z188" s="72"/>
      <c r="AA188" s="71"/>
      <c r="AE188" s="12"/>
      <c r="AF188" s="12"/>
      <c r="AH188" s="69"/>
      <c r="AI188" s="70"/>
      <c r="AJ188" s="69"/>
      <c r="AK188" s="69"/>
      <c r="AL188" s="69"/>
      <c r="AM188" s="73"/>
      <c r="AN188" s="72"/>
      <c r="AO188" s="69"/>
      <c r="AP188" s="73"/>
      <c r="AQ188" s="69"/>
      <c r="AR188" s="69"/>
      <c r="AS188" s="74"/>
      <c r="AT188" s="74"/>
    </row>
    <row r="189" spans="1:46" x14ac:dyDescent="0.2">
      <c r="B189" s="13"/>
      <c r="C189" s="13"/>
      <c r="D189" s="69"/>
      <c r="E189" s="70"/>
      <c r="F189" s="69"/>
      <c r="G189" s="70"/>
      <c r="H189" s="69"/>
      <c r="I189" s="69"/>
      <c r="J189" s="71"/>
      <c r="K189" s="11"/>
      <c r="L189" s="72"/>
      <c r="M189" s="71"/>
      <c r="N189" s="11"/>
      <c r="Q189" s="12"/>
      <c r="R189" s="12"/>
      <c r="S189" s="70"/>
      <c r="T189" s="69"/>
      <c r="U189" s="70"/>
      <c r="V189" s="69"/>
      <c r="W189" s="69"/>
      <c r="X189" s="71"/>
      <c r="Y189" s="11"/>
      <c r="Z189" s="72"/>
      <c r="AA189" s="71"/>
      <c r="AE189" s="12"/>
      <c r="AF189" s="12"/>
      <c r="AH189" s="69"/>
      <c r="AI189" s="70"/>
      <c r="AJ189" s="69"/>
      <c r="AK189" s="69"/>
      <c r="AL189" s="69"/>
      <c r="AM189" s="73"/>
      <c r="AN189" s="72"/>
      <c r="AO189" s="69"/>
      <c r="AP189" s="73"/>
      <c r="AQ189" s="69"/>
      <c r="AR189" s="69"/>
      <c r="AS189" s="74"/>
      <c r="AT189" s="74"/>
    </row>
    <row r="190" spans="1:46" x14ac:dyDescent="0.2">
      <c r="B190" s="13"/>
      <c r="C190" s="13"/>
      <c r="D190" s="69"/>
      <c r="E190" s="70"/>
      <c r="F190" s="69"/>
      <c r="G190" s="70"/>
      <c r="H190" s="69"/>
      <c r="I190" s="69"/>
      <c r="J190" s="71"/>
      <c r="K190" s="11"/>
      <c r="L190" s="72"/>
      <c r="M190" s="71"/>
      <c r="N190" s="11"/>
      <c r="Q190" s="12"/>
      <c r="R190" s="12"/>
      <c r="S190" s="70"/>
      <c r="T190" s="69"/>
      <c r="U190" s="70"/>
      <c r="V190" s="69"/>
      <c r="W190" s="69"/>
      <c r="X190" s="71"/>
      <c r="Y190" s="11"/>
      <c r="Z190" s="72"/>
      <c r="AA190" s="71"/>
      <c r="AE190" s="12"/>
      <c r="AF190" s="12"/>
      <c r="AH190" s="69"/>
      <c r="AI190" s="70"/>
      <c r="AJ190" s="69"/>
      <c r="AK190" s="69"/>
      <c r="AL190" s="69"/>
      <c r="AM190" s="73"/>
      <c r="AN190" s="72"/>
      <c r="AO190" s="69"/>
      <c r="AP190" s="73"/>
      <c r="AQ190" s="69"/>
      <c r="AR190" s="69"/>
      <c r="AS190" s="74"/>
      <c r="AT190" s="74"/>
    </row>
    <row r="191" spans="1:46" x14ac:dyDescent="0.2">
      <c r="B191" s="13"/>
      <c r="C191" s="13"/>
      <c r="D191" s="69"/>
      <c r="E191" s="70"/>
      <c r="F191" s="69"/>
      <c r="G191" s="70"/>
      <c r="H191" s="69"/>
      <c r="I191" s="69"/>
      <c r="J191" s="71"/>
      <c r="K191" s="11"/>
      <c r="L191" s="72"/>
      <c r="M191" s="71"/>
      <c r="N191" s="11"/>
      <c r="Q191" s="12"/>
      <c r="R191" s="12"/>
      <c r="S191" s="70"/>
      <c r="T191" s="69"/>
      <c r="U191" s="70"/>
      <c r="V191" s="69"/>
      <c r="W191" s="69"/>
      <c r="X191" s="71"/>
      <c r="Y191" s="11"/>
      <c r="Z191" s="72"/>
      <c r="AA191" s="71"/>
      <c r="AE191" s="12"/>
      <c r="AF191" s="12"/>
      <c r="AH191" s="69"/>
      <c r="AI191" s="70"/>
      <c r="AJ191" s="69"/>
      <c r="AK191" s="69"/>
      <c r="AL191" s="69"/>
      <c r="AM191" s="73"/>
      <c r="AN191" s="72"/>
      <c r="AO191" s="69"/>
      <c r="AP191" s="73"/>
      <c r="AQ191" s="69"/>
      <c r="AR191" s="69"/>
      <c r="AS191" s="74"/>
      <c r="AT191" s="74"/>
    </row>
    <row r="192" spans="1:46" x14ac:dyDescent="0.2">
      <c r="B192" s="13"/>
      <c r="C192" s="13"/>
      <c r="D192" s="69"/>
      <c r="E192" s="70"/>
      <c r="F192" s="69"/>
      <c r="G192" s="70"/>
      <c r="H192" s="69"/>
      <c r="I192" s="69"/>
      <c r="J192" s="71"/>
      <c r="K192" s="11"/>
      <c r="L192" s="72"/>
      <c r="M192" s="71"/>
      <c r="N192" s="11"/>
      <c r="Q192" s="12"/>
      <c r="R192" s="12"/>
      <c r="S192" s="70"/>
      <c r="T192" s="69"/>
      <c r="U192" s="70"/>
      <c r="V192" s="69"/>
      <c r="W192" s="69"/>
      <c r="X192" s="71"/>
      <c r="Y192" s="11"/>
      <c r="Z192" s="72"/>
      <c r="AA192" s="71"/>
      <c r="AE192" s="12"/>
      <c r="AF192" s="12"/>
      <c r="AH192" s="69"/>
      <c r="AI192" s="70"/>
      <c r="AJ192" s="69"/>
      <c r="AK192" s="69"/>
      <c r="AL192" s="69"/>
      <c r="AM192" s="73"/>
      <c r="AN192" s="72"/>
      <c r="AO192" s="69"/>
      <c r="AP192" s="73"/>
      <c r="AQ192" s="69"/>
      <c r="AR192" s="69"/>
      <c r="AS192" s="74"/>
      <c r="AT192" s="74"/>
    </row>
    <row r="193" spans="2:46" x14ac:dyDescent="0.2">
      <c r="B193" s="13"/>
      <c r="C193" s="13"/>
      <c r="D193" s="69"/>
      <c r="E193" s="70"/>
      <c r="F193" s="69"/>
      <c r="G193" s="70"/>
      <c r="H193" s="69"/>
      <c r="I193" s="69"/>
      <c r="J193" s="71"/>
      <c r="K193" s="11"/>
      <c r="L193" s="72"/>
      <c r="M193" s="71"/>
      <c r="N193" s="11"/>
      <c r="Q193" s="12"/>
      <c r="R193" s="12"/>
      <c r="S193" s="70"/>
      <c r="T193" s="69"/>
      <c r="U193" s="70"/>
      <c r="V193" s="69"/>
      <c r="W193" s="69"/>
      <c r="X193" s="71"/>
      <c r="Y193" s="11"/>
      <c r="Z193" s="72"/>
      <c r="AA193" s="71"/>
      <c r="AE193" s="12"/>
      <c r="AF193" s="12"/>
      <c r="AH193" s="69"/>
      <c r="AI193" s="70"/>
      <c r="AJ193" s="69"/>
      <c r="AK193" s="69"/>
      <c r="AL193" s="69"/>
      <c r="AM193" s="73"/>
      <c r="AN193" s="72"/>
      <c r="AO193" s="69"/>
      <c r="AP193" s="73"/>
      <c r="AQ193" s="69"/>
      <c r="AR193" s="69"/>
      <c r="AS193" s="74"/>
      <c r="AT193" s="74"/>
    </row>
    <row r="194" spans="2:46" x14ac:dyDescent="0.2">
      <c r="B194" s="13"/>
      <c r="C194" s="13"/>
      <c r="D194" s="69"/>
      <c r="E194" s="70"/>
      <c r="F194" s="69"/>
      <c r="G194" s="70"/>
      <c r="H194" s="69"/>
      <c r="I194" s="69"/>
      <c r="J194" s="71"/>
      <c r="K194" s="11"/>
      <c r="L194" s="72"/>
      <c r="M194" s="71"/>
      <c r="N194" s="11"/>
      <c r="Q194" s="12"/>
      <c r="R194" s="12"/>
      <c r="S194" s="70"/>
      <c r="T194" s="69"/>
      <c r="U194" s="70"/>
      <c r="V194" s="69"/>
      <c r="W194" s="69"/>
      <c r="X194" s="71"/>
      <c r="Y194" s="11"/>
      <c r="Z194" s="72"/>
      <c r="AA194" s="71"/>
      <c r="AE194" s="12"/>
      <c r="AF194" s="12"/>
      <c r="AH194" s="69"/>
      <c r="AI194" s="70"/>
      <c r="AJ194" s="69"/>
      <c r="AK194" s="69"/>
      <c r="AL194" s="69"/>
      <c r="AM194" s="73"/>
      <c r="AN194" s="72"/>
      <c r="AO194" s="69"/>
      <c r="AP194" s="73"/>
      <c r="AQ194" s="69"/>
      <c r="AR194" s="69"/>
      <c r="AS194" s="74"/>
      <c r="AT194" s="74"/>
    </row>
    <row r="195" spans="2:46" x14ac:dyDescent="0.2">
      <c r="B195" s="13"/>
      <c r="C195" s="13"/>
      <c r="D195" s="69"/>
      <c r="E195" s="70"/>
      <c r="F195" s="69"/>
      <c r="G195" s="70"/>
      <c r="H195" s="69"/>
      <c r="I195" s="69"/>
      <c r="J195" s="71"/>
      <c r="K195" s="11"/>
      <c r="L195" s="72"/>
      <c r="M195" s="71"/>
      <c r="N195" s="11"/>
      <c r="Q195" s="12"/>
      <c r="R195" s="12"/>
      <c r="S195" s="70"/>
      <c r="T195" s="69"/>
      <c r="U195" s="70"/>
      <c r="V195" s="69"/>
      <c r="W195" s="69"/>
      <c r="X195" s="71"/>
      <c r="Y195" s="11"/>
      <c r="Z195" s="72"/>
      <c r="AA195" s="71"/>
      <c r="AE195" s="12"/>
      <c r="AF195" s="12"/>
      <c r="AH195" s="69"/>
      <c r="AI195" s="70"/>
      <c r="AJ195" s="69"/>
      <c r="AK195" s="69"/>
      <c r="AL195" s="69"/>
      <c r="AM195" s="73"/>
      <c r="AN195" s="72"/>
      <c r="AO195" s="69"/>
      <c r="AP195" s="73"/>
      <c r="AQ195" s="69"/>
      <c r="AR195" s="69"/>
      <c r="AS195" s="74"/>
      <c r="AT195" s="74"/>
    </row>
    <row r="196" spans="2:46" x14ac:dyDescent="0.2">
      <c r="B196" s="13"/>
      <c r="C196" s="13"/>
      <c r="D196" s="69"/>
      <c r="E196" s="70"/>
      <c r="F196" s="69"/>
      <c r="G196" s="70"/>
      <c r="H196" s="69"/>
      <c r="I196" s="69"/>
      <c r="J196" s="71"/>
      <c r="K196" s="11"/>
      <c r="L196" s="72"/>
      <c r="M196" s="71"/>
      <c r="N196" s="11"/>
      <c r="Q196" s="12"/>
      <c r="R196" s="12"/>
      <c r="S196" s="70"/>
      <c r="T196" s="69"/>
      <c r="U196" s="70"/>
      <c r="V196" s="69"/>
      <c r="W196" s="69"/>
      <c r="X196" s="71"/>
      <c r="Y196" s="11"/>
      <c r="Z196" s="72"/>
      <c r="AA196" s="71"/>
      <c r="AE196" s="12"/>
      <c r="AF196" s="12"/>
      <c r="AH196" s="69"/>
      <c r="AI196" s="70"/>
      <c r="AJ196" s="69"/>
      <c r="AK196" s="69"/>
      <c r="AL196" s="69"/>
      <c r="AM196" s="73"/>
      <c r="AN196" s="72"/>
      <c r="AO196" s="69"/>
      <c r="AP196" s="73"/>
      <c r="AQ196" s="69"/>
      <c r="AR196" s="69"/>
      <c r="AS196" s="74"/>
      <c r="AT196" s="74"/>
    </row>
    <row r="197" spans="2:46" x14ac:dyDescent="0.2">
      <c r="B197" s="13"/>
      <c r="C197" s="13"/>
      <c r="D197" s="69"/>
      <c r="E197" s="70"/>
      <c r="F197" s="69"/>
      <c r="G197" s="70"/>
      <c r="H197" s="69"/>
      <c r="I197" s="69"/>
      <c r="J197" s="71"/>
      <c r="K197" s="11"/>
      <c r="L197" s="72"/>
      <c r="M197" s="71"/>
      <c r="N197" s="11"/>
      <c r="Q197" s="12"/>
      <c r="R197" s="12"/>
      <c r="S197" s="70"/>
      <c r="T197" s="69"/>
      <c r="U197" s="70"/>
      <c r="V197" s="69"/>
      <c r="W197" s="69"/>
      <c r="X197" s="71"/>
      <c r="Y197" s="11"/>
      <c r="Z197" s="72"/>
      <c r="AA197" s="71"/>
      <c r="AE197" s="12"/>
      <c r="AF197" s="12"/>
      <c r="AH197" s="69"/>
      <c r="AI197" s="70"/>
      <c r="AJ197" s="69"/>
      <c r="AK197" s="69"/>
      <c r="AL197" s="69"/>
      <c r="AM197" s="73"/>
      <c r="AN197" s="72"/>
      <c r="AO197" s="69"/>
      <c r="AP197" s="73"/>
      <c r="AQ197" s="69"/>
      <c r="AR197" s="69"/>
      <c r="AS197" s="74"/>
      <c r="AT197" s="74"/>
    </row>
    <row r="198" spans="2:46" x14ac:dyDescent="0.2">
      <c r="B198" s="13"/>
      <c r="C198" s="13"/>
      <c r="D198" s="69"/>
      <c r="E198" s="70"/>
      <c r="F198" s="69"/>
      <c r="G198" s="70"/>
      <c r="H198" s="69"/>
      <c r="I198" s="69"/>
      <c r="J198" s="71"/>
      <c r="K198" s="11"/>
      <c r="L198" s="72"/>
      <c r="M198" s="71"/>
      <c r="N198" s="11"/>
      <c r="Q198" s="12"/>
      <c r="R198" s="12"/>
      <c r="S198" s="70"/>
      <c r="T198" s="69"/>
      <c r="U198" s="70"/>
      <c r="V198" s="69"/>
      <c r="W198" s="69"/>
      <c r="X198" s="71"/>
      <c r="Y198" s="11"/>
      <c r="Z198" s="72"/>
      <c r="AA198" s="71"/>
      <c r="AE198" s="12"/>
      <c r="AF198" s="12"/>
      <c r="AH198" s="69"/>
      <c r="AI198" s="70"/>
      <c r="AJ198" s="69"/>
      <c r="AK198" s="69"/>
      <c r="AL198" s="69"/>
      <c r="AM198" s="73"/>
      <c r="AN198" s="72"/>
      <c r="AO198" s="69"/>
      <c r="AP198" s="73"/>
      <c r="AQ198" s="69"/>
      <c r="AR198" s="69"/>
      <c r="AS198" s="74"/>
      <c r="AT198" s="74"/>
    </row>
    <row r="199" spans="2:46" x14ac:dyDescent="0.2">
      <c r="B199" s="13"/>
      <c r="C199" s="13"/>
      <c r="D199" s="69"/>
      <c r="E199" s="70"/>
      <c r="F199" s="69"/>
      <c r="G199" s="70"/>
      <c r="H199" s="69"/>
      <c r="I199" s="69"/>
      <c r="J199" s="71"/>
      <c r="K199" s="11"/>
      <c r="L199" s="72"/>
      <c r="M199" s="71"/>
      <c r="N199" s="11"/>
      <c r="Q199" s="12"/>
      <c r="R199" s="12"/>
      <c r="S199" s="70"/>
      <c r="T199" s="69"/>
      <c r="U199" s="70"/>
      <c r="V199" s="69"/>
      <c r="W199" s="69"/>
      <c r="X199" s="71"/>
      <c r="Y199" s="11"/>
      <c r="Z199" s="72"/>
      <c r="AA199" s="71"/>
      <c r="AE199" s="12"/>
      <c r="AF199" s="12"/>
      <c r="AH199" s="69"/>
      <c r="AI199" s="70"/>
      <c r="AJ199" s="69"/>
      <c r="AK199" s="69"/>
      <c r="AL199" s="69"/>
      <c r="AM199" s="73"/>
      <c r="AN199" s="72"/>
      <c r="AO199" s="69"/>
      <c r="AP199" s="73"/>
      <c r="AQ199" s="69"/>
      <c r="AR199" s="69"/>
      <c r="AS199" s="74"/>
      <c r="AT199" s="74"/>
    </row>
    <row r="200" spans="2:46" x14ac:dyDescent="0.2">
      <c r="B200" s="13"/>
      <c r="C200" s="13"/>
      <c r="D200" s="69"/>
      <c r="E200" s="70"/>
      <c r="F200" s="69"/>
      <c r="G200" s="70"/>
      <c r="H200" s="69"/>
      <c r="I200" s="69"/>
      <c r="J200" s="71"/>
      <c r="K200" s="11"/>
      <c r="L200" s="72"/>
      <c r="M200" s="71"/>
      <c r="N200" s="11"/>
      <c r="Q200" s="12"/>
      <c r="R200" s="12"/>
      <c r="S200" s="70"/>
      <c r="T200" s="69"/>
      <c r="U200" s="70"/>
      <c r="V200" s="69"/>
      <c r="W200" s="69"/>
      <c r="X200" s="71"/>
      <c r="Y200" s="11"/>
      <c r="Z200" s="72"/>
      <c r="AA200" s="71"/>
      <c r="AE200" s="12"/>
      <c r="AF200" s="12"/>
      <c r="AH200" s="69"/>
      <c r="AI200" s="70"/>
      <c r="AJ200" s="69"/>
      <c r="AK200" s="69"/>
      <c r="AL200" s="69"/>
      <c r="AM200" s="73"/>
      <c r="AN200" s="72"/>
      <c r="AO200" s="69"/>
      <c r="AP200" s="73"/>
      <c r="AQ200" s="69"/>
      <c r="AR200" s="69"/>
      <c r="AS200" s="74"/>
      <c r="AT200" s="74"/>
    </row>
    <row r="201" spans="2:46" x14ac:dyDescent="0.2">
      <c r="B201" s="13"/>
      <c r="C201" s="13"/>
      <c r="D201" s="69"/>
      <c r="E201" s="70"/>
      <c r="F201" s="69"/>
      <c r="G201" s="70"/>
      <c r="H201" s="69"/>
      <c r="I201" s="69"/>
      <c r="J201" s="71"/>
      <c r="K201" s="11"/>
      <c r="L201" s="72"/>
      <c r="M201" s="71"/>
      <c r="N201" s="11"/>
      <c r="Q201" s="12"/>
      <c r="R201" s="12"/>
      <c r="S201" s="70"/>
      <c r="T201" s="69"/>
      <c r="U201" s="70"/>
      <c r="V201" s="69"/>
      <c r="W201" s="69"/>
      <c r="X201" s="71"/>
      <c r="Y201" s="11"/>
      <c r="Z201" s="72"/>
      <c r="AA201" s="71"/>
      <c r="AE201" s="12"/>
      <c r="AF201" s="12"/>
      <c r="AH201" s="69"/>
      <c r="AI201" s="70"/>
      <c r="AJ201" s="69"/>
      <c r="AK201" s="69"/>
      <c r="AL201" s="69"/>
      <c r="AM201" s="73"/>
      <c r="AN201" s="72"/>
      <c r="AO201" s="69"/>
      <c r="AP201" s="73"/>
      <c r="AQ201" s="69"/>
      <c r="AR201" s="69"/>
      <c r="AS201" s="74"/>
      <c r="AT201" s="74"/>
    </row>
    <row r="202" spans="2:46" x14ac:dyDescent="0.2">
      <c r="B202" s="13"/>
      <c r="C202" s="13"/>
      <c r="D202" s="69"/>
      <c r="E202" s="70"/>
      <c r="F202" s="69"/>
      <c r="G202" s="70"/>
      <c r="H202" s="69"/>
      <c r="I202" s="69"/>
      <c r="J202" s="71"/>
      <c r="K202" s="11"/>
      <c r="L202" s="72"/>
      <c r="M202" s="71"/>
      <c r="N202" s="11"/>
      <c r="Q202" s="12"/>
      <c r="R202" s="12"/>
      <c r="S202" s="70"/>
      <c r="T202" s="69"/>
      <c r="U202" s="70"/>
      <c r="V202" s="69"/>
      <c r="W202" s="69"/>
      <c r="X202" s="71"/>
      <c r="Y202" s="11"/>
      <c r="Z202" s="72"/>
      <c r="AA202" s="71"/>
      <c r="AE202" s="12"/>
      <c r="AF202" s="12"/>
      <c r="AH202" s="69"/>
      <c r="AI202" s="70"/>
      <c r="AJ202" s="69"/>
      <c r="AK202" s="69"/>
      <c r="AL202" s="69"/>
      <c r="AM202" s="73"/>
      <c r="AN202" s="72"/>
      <c r="AO202" s="69"/>
      <c r="AP202" s="73"/>
      <c r="AQ202" s="69"/>
      <c r="AR202" s="69"/>
      <c r="AS202" s="74"/>
      <c r="AT202" s="74"/>
    </row>
    <row r="203" spans="2:46" x14ac:dyDescent="0.2">
      <c r="B203" s="13"/>
      <c r="C203" s="13"/>
      <c r="D203" s="69"/>
      <c r="E203" s="70"/>
      <c r="F203" s="69"/>
      <c r="G203" s="70"/>
      <c r="H203" s="69"/>
      <c r="I203" s="69"/>
      <c r="J203" s="71"/>
      <c r="K203" s="11"/>
      <c r="L203" s="72"/>
      <c r="M203" s="71"/>
      <c r="N203" s="11"/>
      <c r="Q203" s="12"/>
      <c r="R203" s="12"/>
      <c r="S203" s="70"/>
      <c r="T203" s="69"/>
      <c r="U203" s="70"/>
      <c r="V203" s="69"/>
      <c r="W203" s="69"/>
      <c r="X203" s="71"/>
      <c r="Y203" s="11"/>
      <c r="Z203" s="72"/>
      <c r="AA203" s="71"/>
      <c r="AE203" s="12"/>
      <c r="AF203" s="12"/>
      <c r="AH203" s="69"/>
      <c r="AI203" s="70"/>
      <c r="AJ203" s="69"/>
      <c r="AK203" s="69"/>
      <c r="AL203" s="69"/>
      <c r="AM203" s="73"/>
      <c r="AN203" s="72"/>
      <c r="AO203" s="69"/>
      <c r="AP203" s="73"/>
      <c r="AQ203" s="69"/>
      <c r="AR203" s="69"/>
      <c r="AS203" s="74"/>
      <c r="AT203" s="74"/>
    </row>
    <row r="204" spans="2:46" x14ac:dyDescent="0.2">
      <c r="B204" s="13"/>
      <c r="C204" s="13"/>
      <c r="D204" s="69"/>
      <c r="E204" s="70"/>
      <c r="F204" s="69"/>
      <c r="G204" s="70"/>
      <c r="H204" s="69"/>
      <c r="I204" s="69"/>
      <c r="J204" s="71"/>
      <c r="K204" s="11"/>
      <c r="L204" s="72"/>
      <c r="M204" s="71"/>
      <c r="N204" s="11"/>
      <c r="Q204" s="12"/>
      <c r="R204" s="12"/>
      <c r="S204" s="70"/>
      <c r="T204" s="69"/>
      <c r="U204" s="70"/>
      <c r="V204" s="69"/>
      <c r="W204" s="69"/>
      <c r="X204" s="71"/>
      <c r="Y204" s="11"/>
      <c r="Z204" s="72"/>
      <c r="AA204" s="71"/>
      <c r="AE204" s="12"/>
      <c r="AF204" s="12"/>
      <c r="AH204" s="69"/>
      <c r="AI204" s="70"/>
      <c r="AJ204" s="69"/>
      <c r="AK204" s="69"/>
      <c r="AL204" s="69"/>
      <c r="AM204" s="73"/>
      <c r="AN204" s="72"/>
      <c r="AO204" s="69"/>
      <c r="AP204" s="73"/>
      <c r="AQ204" s="69"/>
      <c r="AR204" s="69"/>
      <c r="AS204" s="74"/>
      <c r="AT204" s="74"/>
    </row>
    <row r="205" spans="2:46" x14ac:dyDescent="0.2">
      <c r="B205" s="13"/>
      <c r="C205" s="13"/>
      <c r="D205" s="69"/>
      <c r="E205" s="70"/>
      <c r="F205" s="69"/>
      <c r="G205" s="70"/>
      <c r="H205" s="69"/>
      <c r="I205" s="69"/>
      <c r="J205" s="71"/>
      <c r="K205" s="11"/>
      <c r="L205" s="72"/>
      <c r="M205" s="71"/>
      <c r="N205" s="11"/>
      <c r="Q205" s="12"/>
      <c r="R205" s="12"/>
      <c r="S205" s="70"/>
      <c r="T205" s="69"/>
      <c r="U205" s="70"/>
      <c r="V205" s="69"/>
      <c r="W205" s="69"/>
      <c r="X205" s="71"/>
      <c r="Y205" s="11"/>
      <c r="Z205" s="72"/>
      <c r="AA205" s="71"/>
      <c r="AE205" s="12"/>
      <c r="AF205" s="12"/>
      <c r="AH205" s="69"/>
      <c r="AI205" s="70"/>
      <c r="AJ205" s="69"/>
      <c r="AK205" s="69"/>
      <c r="AL205" s="69"/>
      <c r="AM205" s="73"/>
      <c r="AN205" s="72"/>
      <c r="AO205" s="69"/>
      <c r="AP205" s="73"/>
      <c r="AQ205" s="69"/>
      <c r="AR205" s="69"/>
      <c r="AS205" s="74"/>
      <c r="AT205" s="74"/>
    </row>
    <row r="206" spans="2:46" x14ac:dyDescent="0.2">
      <c r="B206" s="13"/>
      <c r="C206" s="13"/>
      <c r="D206" s="69"/>
      <c r="E206" s="70"/>
      <c r="F206" s="69"/>
      <c r="G206" s="70"/>
      <c r="H206" s="69"/>
      <c r="I206" s="69"/>
      <c r="J206" s="71"/>
      <c r="K206" s="11"/>
      <c r="L206" s="72"/>
      <c r="M206" s="71"/>
      <c r="N206" s="11"/>
      <c r="Q206" s="12"/>
      <c r="R206" s="12"/>
      <c r="S206" s="70"/>
      <c r="T206" s="69"/>
      <c r="U206" s="70"/>
      <c r="V206" s="69"/>
      <c r="W206" s="69"/>
      <c r="X206" s="71"/>
      <c r="Y206" s="11"/>
      <c r="Z206" s="72"/>
      <c r="AA206" s="71"/>
      <c r="AE206" s="12"/>
      <c r="AF206" s="12"/>
      <c r="AH206" s="69"/>
      <c r="AI206" s="70"/>
      <c r="AJ206" s="69"/>
      <c r="AK206" s="69"/>
      <c r="AL206" s="69"/>
      <c r="AM206" s="73"/>
      <c r="AN206" s="72"/>
      <c r="AO206" s="69"/>
      <c r="AP206" s="73"/>
      <c r="AQ206" s="69"/>
      <c r="AR206" s="69"/>
      <c r="AS206" s="74"/>
      <c r="AT206" s="74"/>
    </row>
    <row r="207" spans="2:46" x14ac:dyDescent="0.2">
      <c r="B207" s="13"/>
      <c r="C207" s="13"/>
      <c r="D207" s="69"/>
      <c r="E207" s="70"/>
      <c r="F207" s="69"/>
      <c r="G207" s="70"/>
      <c r="H207" s="69"/>
      <c r="I207" s="69"/>
      <c r="J207" s="71"/>
      <c r="K207" s="11"/>
      <c r="L207" s="72"/>
      <c r="M207" s="71"/>
      <c r="N207" s="11"/>
      <c r="Q207" s="12"/>
      <c r="R207" s="12"/>
      <c r="S207" s="70"/>
      <c r="T207" s="69"/>
      <c r="U207" s="70"/>
      <c r="V207" s="69"/>
      <c r="W207" s="69"/>
      <c r="X207" s="71"/>
      <c r="Y207" s="11"/>
      <c r="Z207" s="72"/>
      <c r="AA207" s="71"/>
      <c r="AE207" s="12"/>
      <c r="AF207" s="12"/>
      <c r="AH207" s="69"/>
      <c r="AI207" s="70"/>
      <c r="AJ207" s="69"/>
      <c r="AK207" s="69"/>
      <c r="AL207" s="69"/>
      <c r="AM207" s="73"/>
      <c r="AN207" s="72"/>
      <c r="AO207" s="69"/>
      <c r="AP207" s="73"/>
      <c r="AQ207" s="69"/>
      <c r="AR207" s="69"/>
      <c r="AS207" s="74"/>
      <c r="AT207" s="74"/>
    </row>
    <row r="208" spans="2:46" x14ac:dyDescent="0.2">
      <c r="B208" s="13"/>
      <c r="C208" s="13"/>
      <c r="D208" s="69"/>
      <c r="E208" s="70"/>
      <c r="F208" s="69"/>
      <c r="G208" s="70"/>
      <c r="H208" s="69"/>
      <c r="I208" s="69"/>
      <c r="J208" s="71"/>
      <c r="K208" s="11"/>
      <c r="L208" s="72"/>
      <c r="M208" s="71"/>
      <c r="N208" s="11"/>
      <c r="Q208" s="12"/>
      <c r="R208" s="12"/>
      <c r="S208" s="70"/>
      <c r="T208" s="69"/>
      <c r="U208" s="70"/>
      <c r="V208" s="69"/>
      <c r="W208" s="69"/>
      <c r="X208" s="71"/>
      <c r="Y208" s="11"/>
      <c r="Z208" s="72"/>
      <c r="AA208" s="71"/>
      <c r="AE208" s="12"/>
      <c r="AF208" s="12"/>
      <c r="AH208" s="69"/>
      <c r="AI208" s="70"/>
      <c r="AJ208" s="69"/>
      <c r="AK208" s="69"/>
      <c r="AL208" s="69"/>
      <c r="AM208" s="73"/>
      <c r="AN208" s="72"/>
      <c r="AO208" s="69"/>
      <c r="AP208" s="73"/>
      <c r="AQ208" s="69"/>
      <c r="AR208" s="69"/>
      <c r="AS208" s="74"/>
      <c r="AT208" s="74"/>
    </row>
    <row r="209" spans="2:46" x14ac:dyDescent="0.2">
      <c r="B209" s="13"/>
      <c r="C209" s="13"/>
      <c r="D209" s="69"/>
      <c r="E209" s="70"/>
      <c r="F209" s="69"/>
      <c r="G209" s="70"/>
      <c r="H209" s="69"/>
      <c r="I209" s="69"/>
      <c r="J209" s="71"/>
      <c r="K209" s="11"/>
      <c r="L209" s="72"/>
      <c r="M209" s="71"/>
      <c r="N209" s="11"/>
      <c r="Q209" s="12"/>
      <c r="R209" s="12"/>
      <c r="S209" s="70"/>
      <c r="T209" s="69"/>
      <c r="U209" s="70"/>
      <c r="V209" s="69"/>
      <c r="W209" s="69"/>
      <c r="X209" s="71"/>
      <c r="Y209" s="11"/>
      <c r="Z209" s="72"/>
      <c r="AA209" s="71"/>
      <c r="AE209" s="12"/>
      <c r="AF209" s="12"/>
      <c r="AH209" s="69"/>
      <c r="AI209" s="70"/>
      <c r="AJ209" s="69"/>
      <c r="AK209" s="69"/>
      <c r="AL209" s="69"/>
      <c r="AM209" s="73"/>
      <c r="AN209" s="72"/>
      <c r="AO209" s="69"/>
      <c r="AP209" s="73"/>
      <c r="AQ209" s="69"/>
      <c r="AR209" s="69"/>
      <c r="AS209" s="74"/>
      <c r="AT209" s="74"/>
    </row>
    <row r="210" spans="2:46" x14ac:dyDescent="0.2">
      <c r="B210" s="13"/>
      <c r="C210" s="13"/>
      <c r="D210" s="69"/>
      <c r="E210" s="70"/>
      <c r="F210" s="69"/>
      <c r="G210" s="70"/>
      <c r="H210" s="69"/>
      <c r="I210" s="69"/>
      <c r="J210" s="71"/>
      <c r="K210" s="11"/>
      <c r="L210" s="72"/>
      <c r="M210" s="71"/>
      <c r="N210" s="11"/>
      <c r="Q210" s="12"/>
      <c r="R210" s="12"/>
      <c r="S210" s="70"/>
      <c r="T210" s="69"/>
      <c r="U210" s="70"/>
      <c r="V210" s="69"/>
      <c r="W210" s="69"/>
      <c r="X210" s="71"/>
      <c r="Y210" s="11"/>
      <c r="Z210" s="72"/>
      <c r="AA210" s="71"/>
      <c r="AE210" s="12"/>
      <c r="AF210" s="12"/>
      <c r="AH210" s="69"/>
      <c r="AI210" s="70"/>
      <c r="AJ210" s="69"/>
      <c r="AK210" s="69"/>
      <c r="AL210" s="69"/>
      <c r="AM210" s="73"/>
      <c r="AN210" s="72"/>
      <c r="AO210" s="69"/>
      <c r="AP210" s="73"/>
      <c r="AQ210" s="69"/>
      <c r="AR210" s="69"/>
      <c r="AS210" s="74"/>
      <c r="AT210" s="74"/>
    </row>
    <row r="211" spans="2:46" x14ac:dyDescent="0.2">
      <c r="B211" s="13"/>
      <c r="C211" s="13"/>
      <c r="D211" s="69"/>
      <c r="E211" s="70"/>
      <c r="F211" s="69"/>
      <c r="G211" s="70"/>
      <c r="H211" s="69"/>
      <c r="I211" s="69"/>
      <c r="J211" s="71"/>
      <c r="K211" s="11"/>
      <c r="L211" s="72"/>
      <c r="M211" s="71"/>
      <c r="N211" s="11"/>
      <c r="Q211" s="12"/>
      <c r="R211" s="12"/>
      <c r="S211" s="70"/>
      <c r="T211" s="69"/>
      <c r="U211" s="70"/>
      <c r="V211" s="69"/>
      <c r="W211" s="69"/>
      <c r="X211" s="71"/>
      <c r="Y211" s="11"/>
      <c r="Z211" s="72"/>
      <c r="AA211" s="71"/>
      <c r="AE211" s="12"/>
      <c r="AF211" s="12"/>
      <c r="AH211" s="69"/>
      <c r="AI211" s="70"/>
      <c r="AJ211" s="69"/>
      <c r="AK211" s="69"/>
      <c r="AL211" s="69"/>
      <c r="AM211" s="73"/>
      <c r="AN211" s="72"/>
      <c r="AO211" s="69"/>
      <c r="AP211" s="73"/>
      <c r="AQ211" s="69"/>
      <c r="AR211" s="69"/>
      <c r="AS211" s="74"/>
      <c r="AT211" s="74"/>
    </row>
    <row r="212" spans="2:46" x14ac:dyDescent="0.2">
      <c r="B212" s="13"/>
      <c r="C212" s="13"/>
      <c r="D212" s="69"/>
      <c r="E212" s="70"/>
      <c r="F212" s="69"/>
      <c r="G212" s="70"/>
      <c r="H212" s="69"/>
      <c r="I212" s="69"/>
      <c r="J212" s="71"/>
      <c r="K212" s="11"/>
      <c r="L212" s="72"/>
      <c r="M212" s="71"/>
      <c r="N212" s="11"/>
      <c r="Q212" s="12"/>
      <c r="R212" s="12"/>
      <c r="S212" s="70"/>
      <c r="T212" s="69"/>
      <c r="U212" s="70"/>
      <c r="V212" s="69"/>
      <c r="W212" s="69"/>
      <c r="X212" s="71"/>
      <c r="Y212" s="11"/>
      <c r="Z212" s="72"/>
      <c r="AA212" s="71"/>
      <c r="AE212" s="12"/>
      <c r="AF212" s="12"/>
      <c r="AH212" s="69"/>
      <c r="AI212" s="70"/>
      <c r="AJ212" s="69"/>
      <c r="AK212" s="69"/>
      <c r="AL212" s="69"/>
      <c r="AM212" s="73"/>
      <c r="AN212" s="72"/>
      <c r="AO212" s="69"/>
      <c r="AP212" s="73"/>
      <c r="AQ212" s="69"/>
      <c r="AR212" s="69"/>
      <c r="AS212" s="74"/>
      <c r="AT212" s="74"/>
    </row>
    <row r="213" spans="2:46" x14ac:dyDescent="0.2">
      <c r="B213" s="13"/>
      <c r="C213" s="13"/>
      <c r="D213" s="69"/>
      <c r="E213" s="70"/>
      <c r="F213" s="69"/>
      <c r="G213" s="70"/>
      <c r="H213" s="69"/>
      <c r="I213" s="69"/>
      <c r="J213" s="71"/>
      <c r="K213" s="11"/>
      <c r="L213" s="72"/>
      <c r="M213" s="71"/>
      <c r="N213" s="11"/>
      <c r="Q213" s="12"/>
      <c r="R213" s="12"/>
      <c r="S213" s="70"/>
      <c r="T213" s="69"/>
      <c r="U213" s="70"/>
      <c r="V213" s="69"/>
      <c r="W213" s="69"/>
      <c r="X213" s="71"/>
      <c r="Y213" s="11"/>
      <c r="Z213" s="72"/>
      <c r="AA213" s="71"/>
      <c r="AE213" s="12"/>
      <c r="AF213" s="12"/>
      <c r="AH213" s="69"/>
      <c r="AI213" s="70"/>
      <c r="AJ213" s="69"/>
      <c r="AK213" s="69"/>
      <c r="AL213" s="69"/>
      <c r="AM213" s="73"/>
      <c r="AN213" s="72"/>
      <c r="AO213" s="69"/>
      <c r="AP213" s="73"/>
      <c r="AQ213" s="69"/>
      <c r="AR213" s="69"/>
      <c r="AS213" s="74"/>
      <c r="AT213" s="74"/>
    </row>
    <row r="214" spans="2:46" x14ac:dyDescent="0.2">
      <c r="B214" s="13"/>
      <c r="C214" s="13"/>
      <c r="D214" s="69"/>
      <c r="E214" s="70"/>
      <c r="F214" s="69"/>
      <c r="G214" s="70"/>
      <c r="H214" s="69"/>
      <c r="I214" s="69"/>
      <c r="J214" s="71"/>
      <c r="K214" s="11"/>
      <c r="L214" s="72"/>
      <c r="M214" s="71"/>
      <c r="N214" s="11"/>
      <c r="Q214" s="12"/>
      <c r="R214" s="12"/>
      <c r="S214" s="70"/>
      <c r="T214" s="69"/>
      <c r="U214" s="70"/>
      <c r="V214" s="69"/>
      <c r="W214" s="69"/>
      <c r="X214" s="71"/>
      <c r="Y214" s="11"/>
      <c r="Z214" s="72"/>
      <c r="AA214" s="71"/>
      <c r="AE214" s="12"/>
      <c r="AF214" s="12"/>
      <c r="AH214" s="69"/>
      <c r="AI214" s="70"/>
      <c r="AJ214" s="69"/>
      <c r="AK214" s="69"/>
      <c r="AL214" s="69"/>
      <c r="AM214" s="73"/>
      <c r="AN214" s="72"/>
      <c r="AO214" s="69"/>
      <c r="AP214" s="73"/>
      <c r="AQ214" s="69"/>
      <c r="AR214" s="69"/>
      <c r="AS214" s="74"/>
      <c r="AT214" s="74"/>
    </row>
    <row r="215" spans="2:46" x14ac:dyDescent="0.2">
      <c r="B215" s="13"/>
      <c r="C215" s="13"/>
      <c r="D215" s="69"/>
      <c r="E215" s="70"/>
      <c r="F215" s="69"/>
      <c r="G215" s="70"/>
      <c r="H215" s="69"/>
      <c r="I215" s="69"/>
      <c r="J215" s="71"/>
      <c r="K215" s="11"/>
      <c r="L215" s="72"/>
      <c r="M215" s="71"/>
      <c r="N215" s="11"/>
      <c r="Q215" s="12"/>
      <c r="R215" s="12"/>
      <c r="S215" s="70"/>
      <c r="T215" s="69"/>
      <c r="U215" s="70"/>
      <c r="V215" s="69"/>
      <c r="W215" s="69"/>
      <c r="X215" s="71"/>
      <c r="Y215" s="11"/>
      <c r="Z215" s="72"/>
      <c r="AA215" s="71"/>
      <c r="AE215" s="12"/>
      <c r="AF215" s="12"/>
      <c r="AH215" s="69"/>
      <c r="AI215" s="70"/>
      <c r="AJ215" s="69"/>
      <c r="AK215" s="69"/>
      <c r="AL215" s="69"/>
      <c r="AM215" s="73"/>
      <c r="AN215" s="72"/>
      <c r="AO215" s="69"/>
      <c r="AP215" s="73"/>
      <c r="AQ215" s="69"/>
      <c r="AR215" s="69"/>
      <c r="AS215" s="74"/>
      <c r="AT215" s="74"/>
    </row>
    <row r="216" spans="2:46" x14ac:dyDescent="0.2">
      <c r="B216" s="13"/>
      <c r="C216" s="13"/>
      <c r="D216" s="69"/>
      <c r="E216" s="70"/>
      <c r="F216" s="69"/>
      <c r="G216" s="70"/>
      <c r="H216" s="69"/>
      <c r="I216" s="69"/>
      <c r="J216" s="71"/>
      <c r="K216" s="11"/>
      <c r="L216" s="72"/>
      <c r="M216" s="71"/>
      <c r="N216" s="11"/>
      <c r="Q216" s="12"/>
      <c r="R216" s="12"/>
      <c r="S216" s="70"/>
      <c r="T216" s="69"/>
      <c r="U216" s="70"/>
      <c r="V216" s="69"/>
      <c r="W216" s="69"/>
      <c r="X216" s="71"/>
      <c r="Y216" s="11"/>
      <c r="Z216" s="72"/>
      <c r="AA216" s="71"/>
      <c r="AE216" s="12"/>
      <c r="AF216" s="12"/>
      <c r="AH216" s="69"/>
      <c r="AI216" s="70"/>
      <c r="AJ216" s="69"/>
      <c r="AK216" s="69"/>
      <c r="AL216" s="69"/>
      <c r="AM216" s="73"/>
      <c r="AN216" s="72"/>
      <c r="AO216" s="69"/>
      <c r="AP216" s="73"/>
      <c r="AQ216" s="69"/>
      <c r="AR216" s="69"/>
      <c r="AS216" s="74"/>
      <c r="AT216" s="74"/>
    </row>
    <row r="217" spans="2:46" x14ac:dyDescent="0.2">
      <c r="B217" s="13"/>
      <c r="C217" s="13"/>
      <c r="D217" s="69"/>
      <c r="E217" s="70"/>
      <c r="F217" s="69"/>
      <c r="G217" s="70"/>
      <c r="H217" s="69"/>
      <c r="I217" s="69"/>
      <c r="J217" s="71"/>
      <c r="K217" s="11"/>
      <c r="L217" s="72"/>
      <c r="M217" s="71"/>
      <c r="N217" s="11"/>
      <c r="Q217" s="12"/>
      <c r="R217" s="12"/>
      <c r="S217" s="70"/>
      <c r="T217" s="69"/>
      <c r="U217" s="70"/>
      <c r="V217" s="69"/>
      <c r="W217" s="69"/>
      <c r="X217" s="71"/>
      <c r="Y217" s="11"/>
      <c r="Z217" s="72"/>
      <c r="AA217" s="71"/>
      <c r="AE217" s="12"/>
      <c r="AF217" s="12"/>
      <c r="AH217" s="69"/>
      <c r="AI217" s="70"/>
      <c r="AJ217" s="69"/>
      <c r="AK217" s="69"/>
      <c r="AL217" s="69"/>
      <c r="AM217" s="73"/>
      <c r="AN217" s="72"/>
      <c r="AO217" s="69"/>
      <c r="AP217" s="73"/>
      <c r="AQ217" s="69"/>
      <c r="AR217" s="69"/>
      <c r="AS217" s="74"/>
      <c r="AT217" s="74"/>
    </row>
    <row r="218" spans="2:46" x14ac:dyDescent="0.2">
      <c r="B218" s="13"/>
      <c r="C218" s="13"/>
      <c r="D218" s="69"/>
      <c r="E218" s="70"/>
      <c r="F218" s="69"/>
      <c r="G218" s="70"/>
      <c r="H218" s="69"/>
      <c r="I218" s="69"/>
      <c r="J218" s="71"/>
      <c r="K218" s="11"/>
      <c r="L218" s="72"/>
      <c r="M218" s="71"/>
      <c r="N218" s="11"/>
      <c r="Q218" s="12"/>
      <c r="R218" s="12"/>
      <c r="S218" s="70"/>
      <c r="T218" s="69"/>
      <c r="U218" s="70"/>
      <c r="V218" s="69"/>
      <c r="W218" s="69"/>
      <c r="X218" s="71"/>
      <c r="Y218" s="11"/>
      <c r="Z218" s="72"/>
      <c r="AA218" s="71"/>
      <c r="AE218" s="12"/>
      <c r="AF218" s="12"/>
      <c r="AH218" s="69"/>
      <c r="AI218" s="70"/>
      <c r="AJ218" s="69"/>
      <c r="AK218" s="69"/>
      <c r="AL218" s="69"/>
      <c r="AM218" s="73"/>
      <c r="AN218" s="72"/>
      <c r="AO218" s="69"/>
      <c r="AP218" s="73"/>
      <c r="AQ218" s="69"/>
      <c r="AR218" s="69"/>
      <c r="AS218" s="74"/>
      <c r="AT218" s="74"/>
    </row>
    <row r="219" spans="2:46" x14ac:dyDescent="0.2">
      <c r="B219" s="13"/>
      <c r="C219" s="13"/>
      <c r="D219" s="69"/>
      <c r="E219" s="70"/>
      <c r="F219" s="69"/>
      <c r="G219" s="70"/>
      <c r="H219" s="69"/>
      <c r="I219" s="69"/>
      <c r="J219" s="71"/>
      <c r="K219" s="11"/>
      <c r="L219" s="72"/>
      <c r="M219" s="71"/>
      <c r="N219" s="11"/>
      <c r="Q219" s="12"/>
      <c r="R219" s="12"/>
      <c r="S219" s="70"/>
      <c r="T219" s="69"/>
      <c r="U219" s="70"/>
      <c r="V219" s="69"/>
      <c r="W219" s="69"/>
      <c r="X219" s="71"/>
      <c r="Y219" s="11"/>
      <c r="Z219" s="72"/>
      <c r="AA219" s="71"/>
      <c r="AE219" s="12"/>
      <c r="AF219" s="12"/>
      <c r="AH219" s="69"/>
      <c r="AI219" s="70"/>
      <c r="AJ219" s="69"/>
      <c r="AK219" s="69"/>
      <c r="AL219" s="69"/>
      <c r="AM219" s="73"/>
      <c r="AN219" s="72"/>
      <c r="AO219" s="69"/>
      <c r="AP219" s="73"/>
      <c r="AQ219" s="69"/>
      <c r="AR219" s="69"/>
      <c r="AS219" s="74"/>
      <c r="AT219" s="74"/>
    </row>
    <row r="220" spans="2:46" x14ac:dyDescent="0.2">
      <c r="B220" s="13"/>
      <c r="C220" s="13"/>
      <c r="D220" s="69"/>
      <c r="E220" s="70"/>
      <c r="F220" s="69"/>
      <c r="G220" s="70"/>
      <c r="H220" s="69"/>
      <c r="I220" s="69"/>
      <c r="J220" s="71"/>
      <c r="K220" s="11"/>
      <c r="L220" s="72"/>
      <c r="M220" s="71"/>
      <c r="N220" s="11"/>
      <c r="Q220" s="12"/>
      <c r="R220" s="12"/>
      <c r="S220" s="70"/>
      <c r="T220" s="69"/>
      <c r="U220" s="70"/>
      <c r="V220" s="69"/>
      <c r="W220" s="69"/>
      <c r="X220" s="71"/>
      <c r="Y220" s="11"/>
      <c r="Z220" s="72"/>
      <c r="AA220" s="71"/>
      <c r="AE220" s="12"/>
      <c r="AF220" s="12"/>
      <c r="AH220" s="69"/>
      <c r="AI220" s="70"/>
      <c r="AJ220" s="69"/>
      <c r="AK220" s="69"/>
      <c r="AL220" s="69"/>
      <c r="AM220" s="73"/>
      <c r="AN220" s="72"/>
      <c r="AO220" s="69"/>
      <c r="AP220" s="73"/>
      <c r="AQ220" s="69"/>
      <c r="AR220" s="69"/>
      <c r="AS220" s="74"/>
      <c r="AT220" s="74"/>
    </row>
    <row r="221" spans="2:46" x14ac:dyDescent="0.2">
      <c r="B221" s="13"/>
      <c r="C221" s="13"/>
      <c r="D221" s="69"/>
      <c r="E221" s="70"/>
      <c r="F221" s="69"/>
      <c r="G221" s="70"/>
      <c r="H221" s="69"/>
      <c r="I221" s="69"/>
      <c r="J221" s="71"/>
      <c r="K221" s="11"/>
      <c r="L221" s="72"/>
      <c r="M221" s="71"/>
      <c r="N221" s="11"/>
      <c r="Q221" s="12"/>
      <c r="R221" s="12"/>
      <c r="S221" s="70"/>
      <c r="T221" s="69"/>
      <c r="U221" s="70"/>
      <c r="V221" s="69"/>
      <c r="W221" s="69"/>
      <c r="X221" s="71"/>
      <c r="Y221" s="11"/>
      <c r="Z221" s="72"/>
      <c r="AA221" s="71"/>
      <c r="AE221" s="12"/>
      <c r="AF221" s="12"/>
      <c r="AH221" s="69"/>
      <c r="AI221" s="70"/>
      <c r="AJ221" s="69"/>
      <c r="AK221" s="69"/>
      <c r="AL221" s="69"/>
      <c r="AM221" s="73"/>
      <c r="AN221" s="72"/>
      <c r="AO221" s="69"/>
      <c r="AP221" s="73"/>
      <c r="AQ221" s="69"/>
      <c r="AR221" s="69"/>
      <c r="AS221" s="74"/>
      <c r="AT221" s="74"/>
    </row>
    <row r="222" spans="2:46" x14ac:dyDescent="0.2">
      <c r="B222" s="13"/>
      <c r="C222" s="13"/>
      <c r="D222" s="69"/>
      <c r="E222" s="70"/>
      <c r="F222" s="69"/>
      <c r="G222" s="70"/>
      <c r="H222" s="69"/>
      <c r="I222" s="69"/>
      <c r="J222" s="71"/>
      <c r="K222" s="11"/>
      <c r="L222" s="72"/>
      <c r="M222" s="71"/>
      <c r="N222" s="11"/>
      <c r="Q222" s="12"/>
      <c r="R222" s="12"/>
      <c r="S222" s="70"/>
      <c r="T222" s="69"/>
      <c r="U222" s="70"/>
      <c r="V222" s="69"/>
      <c r="W222" s="69"/>
      <c r="X222" s="71"/>
      <c r="Y222" s="11"/>
      <c r="Z222" s="72"/>
      <c r="AA222" s="71"/>
      <c r="AE222" s="12"/>
      <c r="AF222" s="12"/>
      <c r="AH222" s="69"/>
      <c r="AI222" s="70"/>
      <c r="AJ222" s="69"/>
      <c r="AK222" s="69"/>
      <c r="AL222" s="69"/>
      <c r="AM222" s="73"/>
      <c r="AN222" s="72"/>
      <c r="AO222" s="69"/>
      <c r="AP222" s="73"/>
      <c r="AQ222" s="69"/>
      <c r="AR222" s="69"/>
      <c r="AS222" s="74"/>
      <c r="AT222" s="74"/>
    </row>
    <row r="223" spans="2:46" x14ac:dyDescent="0.2">
      <c r="B223" s="13"/>
      <c r="C223" s="13"/>
      <c r="D223" s="69"/>
      <c r="E223" s="70"/>
      <c r="F223" s="69"/>
      <c r="G223" s="70"/>
      <c r="H223" s="69"/>
      <c r="I223" s="69"/>
      <c r="J223" s="71"/>
      <c r="K223" s="11"/>
      <c r="L223" s="72"/>
      <c r="M223" s="71"/>
      <c r="N223" s="11"/>
      <c r="Q223" s="12"/>
      <c r="R223" s="12"/>
      <c r="S223" s="70"/>
      <c r="T223" s="69"/>
      <c r="U223" s="70"/>
      <c r="V223" s="69"/>
      <c r="W223" s="69"/>
      <c r="X223" s="71"/>
      <c r="Y223" s="11"/>
      <c r="Z223" s="72"/>
      <c r="AA223" s="71"/>
      <c r="AE223" s="12"/>
      <c r="AF223" s="12"/>
      <c r="AH223" s="69"/>
      <c r="AI223" s="70"/>
      <c r="AJ223" s="69"/>
      <c r="AK223" s="69"/>
      <c r="AL223" s="69"/>
      <c r="AM223" s="73"/>
      <c r="AN223" s="72"/>
      <c r="AO223" s="69"/>
      <c r="AP223" s="73"/>
      <c r="AQ223" s="69"/>
      <c r="AR223" s="69"/>
      <c r="AS223" s="74"/>
      <c r="AT223" s="74"/>
    </row>
    <row r="224" spans="2:46" x14ac:dyDescent="0.2">
      <c r="B224" s="13"/>
      <c r="C224" s="13"/>
      <c r="D224" s="69"/>
      <c r="E224" s="70"/>
      <c r="F224" s="69"/>
      <c r="G224" s="70"/>
      <c r="H224" s="69"/>
      <c r="I224" s="69"/>
      <c r="J224" s="71"/>
      <c r="K224" s="11"/>
      <c r="L224" s="72"/>
      <c r="M224" s="71"/>
      <c r="N224" s="11"/>
      <c r="Q224" s="12"/>
      <c r="R224" s="12"/>
      <c r="S224" s="70"/>
      <c r="T224" s="69"/>
      <c r="U224" s="70"/>
      <c r="V224" s="69"/>
      <c r="W224" s="69"/>
      <c r="X224" s="71"/>
      <c r="Y224" s="11"/>
      <c r="Z224" s="72"/>
      <c r="AA224" s="71"/>
      <c r="AE224" s="12"/>
      <c r="AF224" s="12"/>
      <c r="AH224" s="69"/>
      <c r="AI224" s="70"/>
      <c r="AJ224" s="69"/>
      <c r="AK224" s="69"/>
      <c r="AL224" s="69"/>
      <c r="AM224" s="73"/>
      <c r="AN224" s="72"/>
      <c r="AO224" s="69"/>
      <c r="AP224" s="73"/>
      <c r="AQ224" s="69"/>
      <c r="AR224" s="69"/>
      <c r="AS224" s="74"/>
      <c r="AT224" s="74"/>
    </row>
    <row r="225" spans="2:46" x14ac:dyDescent="0.2">
      <c r="B225" s="13"/>
      <c r="C225" s="13"/>
      <c r="D225" s="69"/>
      <c r="E225" s="70"/>
      <c r="F225" s="69"/>
      <c r="G225" s="70"/>
      <c r="H225" s="69"/>
      <c r="I225" s="69"/>
      <c r="J225" s="71"/>
      <c r="K225" s="11"/>
      <c r="L225" s="72"/>
      <c r="M225" s="71"/>
      <c r="N225" s="11"/>
      <c r="Q225" s="12"/>
      <c r="R225" s="12"/>
      <c r="S225" s="70"/>
      <c r="T225" s="69"/>
      <c r="U225" s="70"/>
      <c r="V225" s="69"/>
      <c r="W225" s="69"/>
      <c r="X225" s="71"/>
      <c r="Y225" s="11"/>
      <c r="Z225" s="72"/>
      <c r="AA225" s="71"/>
      <c r="AE225" s="12"/>
      <c r="AF225" s="12"/>
      <c r="AH225" s="69"/>
      <c r="AI225" s="70"/>
      <c r="AJ225" s="69"/>
      <c r="AK225" s="69"/>
      <c r="AL225" s="69"/>
      <c r="AM225" s="73"/>
      <c r="AN225" s="72"/>
      <c r="AO225" s="69"/>
      <c r="AP225" s="73"/>
      <c r="AQ225" s="69"/>
      <c r="AR225" s="69"/>
      <c r="AS225" s="74"/>
      <c r="AT225" s="74"/>
    </row>
    <row r="226" spans="2:46" x14ac:dyDescent="0.2">
      <c r="B226" s="13"/>
      <c r="C226" s="13"/>
      <c r="D226" s="69"/>
      <c r="E226" s="70"/>
      <c r="F226" s="69"/>
      <c r="G226" s="70"/>
      <c r="H226" s="69"/>
      <c r="I226" s="69"/>
      <c r="J226" s="71"/>
      <c r="K226" s="11"/>
      <c r="L226" s="72"/>
      <c r="M226" s="71"/>
      <c r="N226" s="11"/>
      <c r="Q226" s="12"/>
      <c r="R226" s="12"/>
      <c r="S226" s="70"/>
      <c r="T226" s="69"/>
      <c r="U226" s="70"/>
      <c r="V226" s="69"/>
      <c r="W226" s="69"/>
      <c r="X226" s="71"/>
      <c r="Y226" s="11"/>
      <c r="Z226" s="72"/>
      <c r="AA226" s="71"/>
      <c r="AE226" s="12"/>
      <c r="AF226" s="12"/>
      <c r="AH226" s="69"/>
      <c r="AI226" s="70"/>
      <c r="AJ226" s="69"/>
      <c r="AK226" s="69"/>
      <c r="AL226" s="69"/>
      <c r="AM226" s="73"/>
      <c r="AN226" s="72"/>
      <c r="AO226" s="69"/>
      <c r="AP226" s="73"/>
      <c r="AQ226" s="69"/>
      <c r="AR226" s="69"/>
      <c r="AS226" s="74"/>
      <c r="AT226" s="74"/>
    </row>
    <row r="227" spans="2:46" x14ac:dyDescent="0.2">
      <c r="B227" s="13"/>
      <c r="C227" s="13"/>
      <c r="D227" s="69"/>
      <c r="E227" s="70"/>
      <c r="F227" s="69"/>
      <c r="G227" s="70"/>
      <c r="H227" s="69"/>
      <c r="I227" s="69"/>
      <c r="J227" s="71"/>
      <c r="K227" s="11"/>
      <c r="L227" s="72"/>
      <c r="M227" s="71"/>
      <c r="N227" s="11"/>
      <c r="Q227" s="12"/>
      <c r="R227" s="12"/>
      <c r="S227" s="70"/>
      <c r="T227" s="69"/>
      <c r="U227" s="70"/>
      <c r="V227" s="69"/>
      <c r="W227" s="69"/>
      <c r="X227" s="71"/>
      <c r="Y227" s="11"/>
      <c r="Z227" s="72"/>
      <c r="AA227" s="71"/>
      <c r="AE227" s="12"/>
      <c r="AF227" s="12"/>
      <c r="AH227" s="69"/>
      <c r="AI227" s="70"/>
      <c r="AJ227" s="69"/>
      <c r="AK227" s="69"/>
      <c r="AL227" s="69"/>
      <c r="AM227" s="73"/>
      <c r="AN227" s="72"/>
      <c r="AO227" s="69"/>
      <c r="AP227" s="73"/>
      <c r="AQ227" s="69"/>
      <c r="AR227" s="69"/>
      <c r="AS227" s="74"/>
      <c r="AT227" s="74"/>
    </row>
    <row r="228" spans="2:46" x14ac:dyDescent="0.2">
      <c r="B228" s="13"/>
      <c r="C228" s="13"/>
      <c r="D228" s="69"/>
      <c r="E228" s="70"/>
      <c r="F228" s="69"/>
      <c r="G228" s="70"/>
      <c r="H228" s="69"/>
      <c r="I228" s="69"/>
      <c r="J228" s="71"/>
      <c r="K228" s="11"/>
      <c r="L228" s="72"/>
      <c r="M228" s="71"/>
      <c r="N228" s="11"/>
      <c r="Q228" s="12"/>
      <c r="R228" s="12"/>
      <c r="S228" s="70"/>
      <c r="T228" s="69"/>
      <c r="U228" s="70"/>
      <c r="V228" s="69"/>
      <c r="W228" s="69"/>
      <c r="X228" s="71"/>
      <c r="Y228" s="11"/>
      <c r="Z228" s="72"/>
      <c r="AA228" s="71"/>
      <c r="AE228" s="12"/>
      <c r="AF228" s="12"/>
      <c r="AH228" s="69"/>
      <c r="AI228" s="70"/>
      <c r="AJ228" s="69"/>
      <c r="AK228" s="69"/>
      <c r="AL228" s="69"/>
      <c r="AM228" s="73"/>
      <c r="AN228" s="72"/>
      <c r="AO228" s="69"/>
      <c r="AP228" s="73"/>
      <c r="AQ228" s="69"/>
      <c r="AR228" s="69"/>
      <c r="AS228" s="74"/>
      <c r="AT228" s="74"/>
    </row>
    <row r="229" spans="2:46" x14ac:dyDescent="0.2">
      <c r="B229" s="13"/>
      <c r="C229" s="13"/>
      <c r="D229" s="69"/>
      <c r="E229" s="70"/>
      <c r="F229" s="69"/>
      <c r="G229" s="70"/>
      <c r="H229" s="69"/>
      <c r="I229" s="69"/>
      <c r="J229" s="71"/>
      <c r="K229" s="11"/>
      <c r="L229" s="72"/>
      <c r="M229" s="71"/>
      <c r="N229" s="11"/>
      <c r="Q229" s="12"/>
      <c r="R229" s="12"/>
      <c r="S229" s="70"/>
      <c r="T229" s="69"/>
      <c r="U229" s="70"/>
      <c r="V229" s="69"/>
      <c r="W229" s="69"/>
      <c r="X229" s="71"/>
      <c r="Y229" s="11"/>
      <c r="Z229" s="72"/>
      <c r="AA229" s="71"/>
      <c r="AE229" s="12"/>
      <c r="AF229" s="12"/>
      <c r="AH229" s="69"/>
      <c r="AI229" s="70"/>
      <c r="AJ229" s="69"/>
      <c r="AK229" s="69"/>
      <c r="AL229" s="69"/>
      <c r="AM229" s="73"/>
      <c r="AN229" s="72"/>
      <c r="AO229" s="69"/>
      <c r="AP229" s="73"/>
      <c r="AQ229" s="69"/>
      <c r="AR229" s="69"/>
      <c r="AS229" s="74"/>
      <c r="AT229" s="74"/>
    </row>
    <row r="230" spans="2:46" x14ac:dyDescent="0.2">
      <c r="B230" s="13"/>
      <c r="C230" s="13"/>
      <c r="D230" s="69"/>
      <c r="E230" s="70"/>
      <c r="F230" s="69"/>
      <c r="G230" s="70"/>
      <c r="H230" s="69"/>
      <c r="I230" s="69"/>
      <c r="J230" s="71"/>
      <c r="K230" s="11"/>
      <c r="L230" s="72"/>
      <c r="M230" s="71"/>
      <c r="N230" s="11"/>
      <c r="Q230" s="12"/>
      <c r="R230" s="12"/>
      <c r="S230" s="70"/>
      <c r="T230" s="69"/>
      <c r="U230" s="70"/>
      <c r="V230" s="69"/>
      <c r="W230" s="69"/>
      <c r="X230" s="71"/>
      <c r="Y230" s="11"/>
      <c r="Z230" s="72"/>
      <c r="AA230" s="71"/>
      <c r="AE230" s="12"/>
      <c r="AF230" s="12"/>
      <c r="AH230" s="69"/>
      <c r="AI230" s="70"/>
      <c r="AJ230" s="69"/>
      <c r="AK230" s="69"/>
      <c r="AL230" s="69"/>
      <c r="AM230" s="73"/>
      <c r="AN230" s="72"/>
      <c r="AO230" s="69"/>
      <c r="AP230" s="73"/>
      <c r="AQ230" s="69"/>
      <c r="AR230" s="69"/>
      <c r="AS230" s="74"/>
      <c r="AT230" s="74"/>
    </row>
    <row r="231" spans="2:46" x14ac:dyDescent="0.2">
      <c r="B231" s="13"/>
      <c r="C231" s="13"/>
      <c r="D231" s="69"/>
      <c r="E231" s="70"/>
      <c r="F231" s="69"/>
      <c r="G231" s="70"/>
      <c r="H231" s="69"/>
      <c r="I231" s="69"/>
      <c r="J231" s="71"/>
      <c r="K231" s="11"/>
      <c r="L231" s="72"/>
      <c r="M231" s="71"/>
      <c r="N231" s="11"/>
      <c r="Q231" s="12"/>
      <c r="R231" s="12"/>
      <c r="S231" s="70"/>
      <c r="T231" s="69"/>
      <c r="U231" s="70"/>
      <c r="V231" s="69"/>
      <c r="W231" s="69"/>
      <c r="X231" s="71"/>
      <c r="Y231" s="11"/>
      <c r="Z231" s="72"/>
      <c r="AA231" s="71"/>
      <c r="AE231" s="12"/>
      <c r="AF231" s="12"/>
      <c r="AH231" s="69"/>
      <c r="AI231" s="70"/>
      <c r="AJ231" s="69"/>
      <c r="AK231" s="69"/>
      <c r="AL231" s="69"/>
      <c r="AM231" s="73"/>
      <c r="AN231" s="72"/>
      <c r="AO231" s="69"/>
      <c r="AP231" s="73"/>
      <c r="AQ231" s="69"/>
      <c r="AR231" s="69"/>
      <c r="AS231" s="74"/>
      <c r="AT231" s="74"/>
    </row>
    <row r="232" spans="2:46" x14ac:dyDescent="0.2">
      <c r="B232" s="13"/>
      <c r="C232" s="13"/>
      <c r="D232" s="69"/>
      <c r="E232" s="70"/>
      <c r="F232" s="69"/>
      <c r="G232" s="70"/>
      <c r="H232" s="69"/>
      <c r="I232" s="69"/>
      <c r="J232" s="71"/>
      <c r="K232" s="11"/>
      <c r="L232" s="72"/>
      <c r="M232" s="71"/>
      <c r="N232" s="11"/>
      <c r="Q232" s="12"/>
      <c r="R232" s="12"/>
      <c r="S232" s="70"/>
      <c r="T232" s="69"/>
      <c r="U232" s="70"/>
      <c r="V232" s="69"/>
      <c r="W232" s="69"/>
      <c r="X232" s="71"/>
      <c r="Y232" s="11"/>
      <c r="Z232" s="72"/>
      <c r="AA232" s="71"/>
      <c r="AE232" s="12"/>
      <c r="AF232" s="12"/>
      <c r="AH232" s="69"/>
      <c r="AI232" s="70"/>
      <c r="AJ232" s="69"/>
      <c r="AK232" s="69"/>
      <c r="AL232" s="69"/>
      <c r="AM232" s="73"/>
      <c r="AN232" s="72"/>
      <c r="AO232" s="69"/>
      <c r="AP232" s="73"/>
      <c r="AQ232" s="69"/>
      <c r="AR232" s="69"/>
      <c r="AS232" s="74"/>
      <c r="AT232" s="74"/>
    </row>
    <row r="233" spans="2:46" x14ac:dyDescent="0.2">
      <c r="B233" s="13"/>
      <c r="C233" s="13"/>
      <c r="D233" s="69"/>
      <c r="E233" s="70"/>
      <c r="F233" s="69"/>
      <c r="G233" s="70"/>
      <c r="H233" s="69"/>
      <c r="I233" s="69"/>
      <c r="J233" s="71"/>
      <c r="K233" s="11"/>
      <c r="L233" s="72"/>
      <c r="M233" s="71"/>
      <c r="N233" s="11"/>
      <c r="Q233" s="12"/>
      <c r="R233" s="12"/>
      <c r="S233" s="70"/>
      <c r="T233" s="69"/>
      <c r="U233" s="70"/>
      <c r="V233" s="69"/>
      <c r="W233" s="69"/>
      <c r="X233" s="71"/>
      <c r="Y233" s="11"/>
      <c r="Z233" s="72"/>
      <c r="AA233" s="71"/>
      <c r="AE233" s="12"/>
      <c r="AF233" s="12"/>
      <c r="AH233" s="69"/>
      <c r="AI233" s="70"/>
      <c r="AJ233" s="69"/>
      <c r="AK233" s="69"/>
      <c r="AL233" s="69"/>
      <c r="AM233" s="73"/>
      <c r="AN233" s="72"/>
      <c r="AO233" s="69"/>
      <c r="AP233" s="73"/>
      <c r="AQ233" s="69"/>
      <c r="AR233" s="69"/>
      <c r="AS233" s="74"/>
      <c r="AT233" s="74"/>
    </row>
    <row r="234" spans="2:46" x14ac:dyDescent="0.2">
      <c r="B234" s="13"/>
      <c r="C234" s="13"/>
      <c r="D234" s="69"/>
      <c r="E234" s="70"/>
      <c r="F234" s="69"/>
      <c r="G234" s="70"/>
      <c r="H234" s="69"/>
      <c r="I234" s="69"/>
      <c r="J234" s="71"/>
      <c r="K234" s="11"/>
      <c r="L234" s="72"/>
      <c r="M234" s="71"/>
      <c r="N234" s="11"/>
      <c r="Q234" s="12"/>
      <c r="R234" s="12"/>
      <c r="S234" s="70"/>
      <c r="T234" s="69"/>
      <c r="U234" s="70"/>
      <c r="V234" s="69"/>
      <c r="W234" s="69"/>
      <c r="X234" s="71"/>
      <c r="Y234" s="11"/>
      <c r="Z234" s="72"/>
      <c r="AA234" s="71"/>
      <c r="AE234" s="12"/>
      <c r="AF234" s="12"/>
      <c r="AH234" s="69"/>
      <c r="AI234" s="70"/>
      <c r="AJ234" s="69"/>
      <c r="AK234" s="69"/>
      <c r="AL234" s="69"/>
      <c r="AM234" s="73"/>
      <c r="AN234" s="72"/>
      <c r="AO234" s="69"/>
      <c r="AP234" s="73"/>
      <c r="AQ234" s="69"/>
      <c r="AR234" s="69"/>
      <c r="AS234" s="74"/>
      <c r="AT234" s="74"/>
    </row>
    <row r="235" spans="2:46" x14ac:dyDescent="0.2">
      <c r="B235" s="13"/>
      <c r="C235" s="13"/>
      <c r="D235" s="69"/>
      <c r="E235" s="70"/>
      <c r="F235" s="69"/>
      <c r="G235" s="70"/>
      <c r="H235" s="69"/>
      <c r="I235" s="69"/>
      <c r="J235" s="71"/>
      <c r="K235" s="11"/>
      <c r="L235" s="72"/>
      <c r="M235" s="71"/>
      <c r="N235" s="11"/>
      <c r="Q235" s="12"/>
      <c r="R235" s="12"/>
      <c r="S235" s="70"/>
      <c r="T235" s="69"/>
      <c r="U235" s="70"/>
      <c r="V235" s="69"/>
      <c r="W235" s="69"/>
      <c r="X235" s="71"/>
      <c r="Y235" s="11"/>
      <c r="Z235" s="72"/>
      <c r="AA235" s="71"/>
      <c r="AE235" s="12"/>
      <c r="AF235" s="12"/>
      <c r="AH235" s="69"/>
      <c r="AI235" s="70"/>
      <c r="AJ235" s="69"/>
      <c r="AK235" s="69"/>
      <c r="AL235" s="69"/>
      <c r="AM235" s="73"/>
      <c r="AN235" s="72"/>
      <c r="AO235" s="69"/>
      <c r="AP235" s="73"/>
      <c r="AQ235" s="69"/>
      <c r="AR235" s="69"/>
      <c r="AS235" s="74"/>
      <c r="AT235" s="74"/>
    </row>
    <row r="236" spans="2:46" x14ac:dyDescent="0.2">
      <c r="B236" s="13"/>
      <c r="C236" s="13"/>
      <c r="D236" s="69"/>
      <c r="E236" s="70"/>
      <c r="F236" s="69"/>
      <c r="G236" s="70"/>
      <c r="H236" s="69"/>
      <c r="I236" s="69"/>
      <c r="J236" s="71"/>
      <c r="K236" s="11"/>
      <c r="L236" s="72"/>
      <c r="M236" s="71"/>
      <c r="N236" s="11"/>
      <c r="Q236" s="12"/>
      <c r="R236" s="12"/>
      <c r="S236" s="70"/>
      <c r="T236" s="69"/>
      <c r="U236" s="70"/>
      <c r="V236" s="69"/>
      <c r="W236" s="69"/>
      <c r="X236" s="71"/>
      <c r="Y236" s="11"/>
      <c r="Z236" s="72"/>
      <c r="AA236" s="71"/>
      <c r="AE236" s="12"/>
      <c r="AF236" s="12"/>
      <c r="AH236" s="69"/>
      <c r="AI236" s="70"/>
      <c r="AJ236" s="69"/>
      <c r="AK236" s="69"/>
      <c r="AL236" s="69"/>
      <c r="AM236" s="73"/>
      <c r="AN236" s="72"/>
      <c r="AO236" s="69"/>
      <c r="AP236" s="73"/>
      <c r="AQ236" s="69"/>
      <c r="AR236" s="69"/>
      <c r="AS236" s="74"/>
      <c r="AT236" s="74"/>
    </row>
    <row r="237" spans="2:46" x14ac:dyDescent="0.2">
      <c r="B237" s="13"/>
      <c r="C237" s="13"/>
      <c r="D237" s="69"/>
      <c r="E237" s="70"/>
      <c r="F237" s="69"/>
      <c r="G237" s="70"/>
      <c r="H237" s="69"/>
      <c r="I237" s="69"/>
      <c r="J237" s="71"/>
      <c r="K237" s="11"/>
      <c r="L237" s="72"/>
      <c r="M237" s="71"/>
      <c r="N237" s="11"/>
      <c r="Q237" s="12"/>
      <c r="R237" s="12"/>
      <c r="S237" s="70"/>
      <c r="T237" s="69"/>
      <c r="U237" s="70"/>
      <c r="V237" s="69"/>
      <c r="W237" s="69"/>
      <c r="X237" s="71"/>
      <c r="Y237" s="11"/>
      <c r="Z237" s="72"/>
      <c r="AA237" s="71"/>
      <c r="AE237" s="12"/>
      <c r="AF237" s="12"/>
      <c r="AH237" s="69"/>
      <c r="AI237" s="70"/>
      <c r="AJ237" s="69"/>
      <c r="AK237" s="69"/>
      <c r="AL237" s="69"/>
      <c r="AM237" s="73"/>
      <c r="AN237" s="72"/>
      <c r="AO237" s="69"/>
      <c r="AP237" s="73"/>
      <c r="AQ237" s="69"/>
      <c r="AR237" s="69"/>
      <c r="AS237" s="74"/>
      <c r="AT237" s="74"/>
    </row>
    <row r="238" spans="2:46" x14ac:dyDescent="0.2">
      <c r="B238" s="13"/>
      <c r="C238" s="13"/>
      <c r="D238" s="69"/>
      <c r="E238" s="70"/>
      <c r="F238" s="69"/>
      <c r="G238" s="70"/>
      <c r="H238" s="69"/>
      <c r="I238" s="69"/>
      <c r="J238" s="71"/>
      <c r="K238" s="11"/>
      <c r="L238" s="72"/>
      <c r="M238" s="71"/>
      <c r="N238" s="11"/>
      <c r="Q238" s="12"/>
      <c r="R238" s="12"/>
      <c r="S238" s="70"/>
      <c r="T238" s="69"/>
      <c r="U238" s="70"/>
      <c r="V238" s="69"/>
      <c r="W238" s="69"/>
      <c r="X238" s="71"/>
      <c r="Y238" s="11"/>
      <c r="Z238" s="72"/>
      <c r="AA238" s="71"/>
      <c r="AE238" s="12"/>
      <c r="AF238" s="12"/>
      <c r="AH238" s="69"/>
      <c r="AI238" s="70"/>
      <c r="AJ238" s="69"/>
      <c r="AK238" s="69"/>
      <c r="AL238" s="69"/>
      <c r="AM238" s="73"/>
      <c r="AN238" s="72"/>
      <c r="AO238" s="69"/>
      <c r="AP238" s="73"/>
      <c r="AQ238" s="69"/>
      <c r="AR238" s="69"/>
      <c r="AS238" s="74"/>
      <c r="AT238" s="74"/>
    </row>
    <row r="239" spans="2:46" x14ac:dyDescent="0.2">
      <c r="B239" s="13"/>
      <c r="C239" s="13"/>
      <c r="D239" s="69"/>
      <c r="E239" s="70"/>
      <c r="F239" s="69"/>
      <c r="G239" s="70"/>
      <c r="H239" s="69"/>
      <c r="I239" s="69"/>
      <c r="J239" s="71"/>
      <c r="K239" s="11"/>
      <c r="L239" s="72"/>
      <c r="M239" s="71"/>
      <c r="N239" s="11"/>
      <c r="Q239" s="12"/>
      <c r="R239" s="12"/>
      <c r="S239" s="70"/>
      <c r="T239" s="69"/>
      <c r="U239" s="70"/>
      <c r="V239" s="69"/>
      <c r="W239" s="69"/>
      <c r="X239" s="71"/>
      <c r="Y239" s="11"/>
      <c r="Z239" s="72"/>
      <c r="AA239" s="71"/>
      <c r="AE239" s="12"/>
      <c r="AF239" s="12"/>
      <c r="AH239" s="69"/>
      <c r="AI239" s="70"/>
      <c r="AJ239" s="69"/>
      <c r="AK239" s="69"/>
      <c r="AL239" s="69"/>
      <c r="AM239" s="73"/>
      <c r="AN239" s="72"/>
      <c r="AO239" s="69"/>
      <c r="AP239" s="73"/>
      <c r="AQ239" s="69"/>
      <c r="AR239" s="69"/>
      <c r="AS239" s="74"/>
      <c r="AT239" s="74"/>
    </row>
    <row r="240" spans="2:46" x14ac:dyDescent="0.2">
      <c r="B240" s="13"/>
      <c r="C240" s="13"/>
      <c r="D240" s="69"/>
      <c r="E240" s="70"/>
      <c r="F240" s="69"/>
      <c r="G240" s="70"/>
      <c r="H240" s="69"/>
      <c r="I240" s="69"/>
      <c r="J240" s="71"/>
      <c r="K240" s="11"/>
      <c r="L240" s="72"/>
      <c r="M240" s="71"/>
      <c r="N240" s="11"/>
      <c r="Q240" s="12"/>
      <c r="R240" s="12"/>
      <c r="S240" s="70"/>
      <c r="T240" s="69"/>
      <c r="U240" s="70"/>
      <c r="V240" s="69"/>
      <c r="W240" s="69"/>
      <c r="X240" s="71"/>
      <c r="Y240" s="11"/>
      <c r="Z240" s="72"/>
      <c r="AA240" s="71"/>
      <c r="AE240" s="12"/>
      <c r="AF240" s="12"/>
      <c r="AH240" s="69"/>
      <c r="AI240" s="70"/>
      <c r="AJ240" s="69"/>
      <c r="AK240" s="69"/>
      <c r="AL240" s="69"/>
      <c r="AM240" s="73"/>
      <c r="AN240" s="72"/>
      <c r="AO240" s="69"/>
      <c r="AP240" s="73"/>
      <c r="AQ240" s="69"/>
      <c r="AR240" s="69"/>
      <c r="AS240" s="74"/>
      <c r="AT240" s="74"/>
    </row>
    <row r="241" spans="2:46" x14ac:dyDescent="0.2">
      <c r="B241" s="13"/>
      <c r="C241" s="13"/>
      <c r="D241" s="69"/>
      <c r="E241" s="70"/>
      <c r="F241" s="69"/>
      <c r="G241" s="70"/>
      <c r="H241" s="69"/>
      <c r="I241" s="69"/>
      <c r="J241" s="71"/>
      <c r="K241" s="11"/>
      <c r="L241" s="72"/>
      <c r="M241" s="71"/>
      <c r="N241" s="11"/>
      <c r="Q241" s="12"/>
      <c r="R241" s="12"/>
      <c r="S241" s="70"/>
      <c r="T241" s="69"/>
      <c r="U241" s="70"/>
      <c r="V241" s="69"/>
      <c r="W241" s="69"/>
      <c r="X241" s="71"/>
      <c r="Y241" s="11"/>
      <c r="Z241" s="72"/>
      <c r="AA241" s="71"/>
      <c r="AE241" s="12"/>
      <c r="AF241" s="12"/>
      <c r="AH241" s="69"/>
      <c r="AI241" s="70"/>
      <c r="AJ241" s="69"/>
      <c r="AK241" s="69"/>
      <c r="AL241" s="69"/>
      <c r="AM241" s="73"/>
      <c r="AN241" s="72"/>
      <c r="AO241" s="69"/>
      <c r="AP241" s="73"/>
      <c r="AQ241" s="69"/>
      <c r="AR241" s="69"/>
      <c r="AS241" s="74"/>
      <c r="AT241" s="74"/>
    </row>
    <row r="242" spans="2:46" x14ac:dyDescent="0.2">
      <c r="B242" s="13"/>
      <c r="C242" s="13"/>
      <c r="D242" s="69"/>
      <c r="E242" s="70"/>
      <c r="F242" s="69"/>
      <c r="G242" s="70"/>
      <c r="H242" s="69"/>
      <c r="I242" s="69"/>
      <c r="J242" s="71"/>
      <c r="K242" s="11"/>
      <c r="L242" s="72"/>
      <c r="M242" s="71"/>
      <c r="N242" s="11"/>
      <c r="Q242" s="12"/>
      <c r="R242" s="12"/>
      <c r="S242" s="70"/>
      <c r="T242" s="69"/>
      <c r="U242" s="70"/>
      <c r="V242" s="69"/>
      <c r="W242" s="69"/>
      <c r="X242" s="71"/>
      <c r="Y242" s="11"/>
      <c r="Z242" s="72"/>
      <c r="AA242" s="71"/>
      <c r="AE242" s="12"/>
      <c r="AF242" s="12"/>
      <c r="AH242" s="69"/>
      <c r="AI242" s="70"/>
      <c r="AJ242" s="69"/>
      <c r="AK242" s="69"/>
      <c r="AL242" s="69"/>
      <c r="AM242" s="73"/>
      <c r="AN242" s="72"/>
      <c r="AO242" s="69"/>
      <c r="AP242" s="73"/>
      <c r="AQ242" s="69"/>
      <c r="AR242" s="69"/>
      <c r="AS242" s="74"/>
      <c r="AT242" s="74"/>
    </row>
    <row r="243" spans="2:46" x14ac:dyDescent="0.2">
      <c r="B243" s="13"/>
      <c r="C243" s="13"/>
      <c r="D243" s="69"/>
      <c r="E243" s="70"/>
      <c r="F243" s="69"/>
      <c r="G243" s="70"/>
      <c r="H243" s="69"/>
      <c r="I243" s="69"/>
      <c r="J243" s="71"/>
      <c r="K243" s="11"/>
      <c r="L243" s="72"/>
      <c r="M243" s="71"/>
      <c r="N243" s="11"/>
      <c r="Q243" s="12"/>
      <c r="R243" s="12"/>
      <c r="S243" s="70"/>
      <c r="T243" s="69"/>
      <c r="U243" s="70"/>
      <c r="V243" s="69"/>
      <c r="W243" s="69"/>
      <c r="X243" s="71"/>
      <c r="Y243" s="11"/>
      <c r="Z243" s="72"/>
      <c r="AA243" s="71"/>
      <c r="AE243" s="12"/>
      <c r="AF243" s="12"/>
      <c r="AH243" s="69"/>
      <c r="AI243" s="70"/>
      <c r="AJ243" s="69"/>
      <c r="AK243" s="69"/>
      <c r="AL243" s="69"/>
      <c r="AM243" s="73"/>
      <c r="AN243" s="72"/>
      <c r="AO243" s="69"/>
      <c r="AP243" s="73"/>
      <c r="AQ243" s="69"/>
      <c r="AR243" s="69"/>
      <c r="AS243" s="74"/>
      <c r="AT243" s="74"/>
    </row>
    <row r="244" spans="2:46" x14ac:dyDescent="0.2">
      <c r="B244" s="13"/>
      <c r="C244" s="13"/>
      <c r="D244" s="69"/>
      <c r="E244" s="70"/>
      <c r="F244" s="69"/>
      <c r="G244" s="70"/>
      <c r="H244" s="69"/>
      <c r="I244" s="69"/>
      <c r="J244" s="71"/>
      <c r="K244" s="11"/>
      <c r="L244" s="72"/>
      <c r="M244" s="71"/>
      <c r="N244" s="11"/>
      <c r="Q244" s="12"/>
      <c r="R244" s="12"/>
      <c r="S244" s="70"/>
      <c r="T244" s="69"/>
      <c r="U244" s="70"/>
      <c r="V244" s="69"/>
      <c r="W244" s="69"/>
      <c r="X244" s="71"/>
      <c r="Y244" s="11"/>
      <c r="Z244" s="72"/>
      <c r="AA244" s="71"/>
      <c r="AE244" s="12"/>
      <c r="AF244" s="12"/>
      <c r="AH244" s="69"/>
      <c r="AI244" s="70"/>
      <c r="AJ244" s="69"/>
      <c r="AK244" s="69"/>
      <c r="AL244" s="69"/>
      <c r="AM244" s="73"/>
      <c r="AN244" s="72"/>
      <c r="AO244" s="69"/>
      <c r="AP244" s="73"/>
      <c r="AQ244" s="69"/>
      <c r="AR244" s="69"/>
      <c r="AS244" s="74"/>
      <c r="AT244" s="74"/>
    </row>
    <row r="245" spans="2:46" x14ac:dyDescent="0.2">
      <c r="B245" s="13"/>
      <c r="C245" s="13"/>
      <c r="D245" s="69"/>
      <c r="E245" s="70"/>
      <c r="F245" s="69"/>
      <c r="G245" s="70"/>
      <c r="H245" s="69"/>
      <c r="I245" s="69"/>
      <c r="J245" s="71"/>
      <c r="K245" s="11"/>
      <c r="L245" s="72"/>
      <c r="M245" s="71"/>
      <c r="N245" s="11"/>
      <c r="Q245" s="12"/>
      <c r="R245" s="12"/>
      <c r="S245" s="70"/>
      <c r="T245" s="69"/>
      <c r="U245" s="70"/>
      <c r="V245" s="69"/>
      <c r="W245" s="69"/>
      <c r="X245" s="71"/>
      <c r="Y245" s="11"/>
      <c r="Z245" s="72"/>
      <c r="AA245" s="71"/>
      <c r="AE245" s="12"/>
      <c r="AF245" s="12"/>
      <c r="AH245" s="69"/>
      <c r="AI245" s="70"/>
      <c r="AJ245" s="69"/>
      <c r="AK245" s="69"/>
      <c r="AL245" s="69"/>
      <c r="AM245" s="73"/>
      <c r="AN245" s="72"/>
      <c r="AO245" s="69"/>
      <c r="AP245" s="73"/>
      <c r="AQ245" s="69"/>
      <c r="AR245" s="69"/>
      <c r="AS245" s="74"/>
      <c r="AT245" s="74"/>
    </row>
    <row r="246" spans="2:46" x14ac:dyDescent="0.2">
      <c r="B246" s="13"/>
      <c r="C246" s="13"/>
      <c r="D246" s="69"/>
      <c r="E246" s="70"/>
      <c r="F246" s="69"/>
      <c r="G246" s="70"/>
      <c r="H246" s="69"/>
      <c r="I246" s="69"/>
      <c r="J246" s="71"/>
      <c r="K246" s="11"/>
      <c r="L246" s="72"/>
      <c r="M246" s="71"/>
      <c r="N246" s="11"/>
      <c r="Q246" s="12"/>
      <c r="R246" s="12"/>
      <c r="S246" s="70"/>
      <c r="T246" s="69"/>
      <c r="U246" s="70"/>
      <c r="V246" s="69"/>
      <c r="W246" s="69"/>
      <c r="X246" s="71"/>
      <c r="Y246" s="11"/>
      <c r="Z246" s="72"/>
      <c r="AA246" s="71"/>
      <c r="AE246" s="12"/>
      <c r="AF246" s="12"/>
      <c r="AH246" s="69"/>
      <c r="AI246" s="70"/>
      <c r="AJ246" s="69"/>
      <c r="AK246" s="69"/>
      <c r="AL246" s="69"/>
      <c r="AM246" s="73"/>
      <c r="AN246" s="72"/>
      <c r="AO246" s="69"/>
      <c r="AP246" s="73"/>
      <c r="AQ246" s="69"/>
      <c r="AR246" s="69"/>
      <c r="AS246" s="74"/>
      <c r="AT246" s="74"/>
    </row>
    <row r="247" spans="2:46" x14ac:dyDescent="0.2">
      <c r="B247" s="13"/>
      <c r="C247" s="13"/>
      <c r="D247" s="69"/>
      <c r="E247" s="70"/>
      <c r="F247" s="69"/>
      <c r="G247" s="70"/>
      <c r="H247" s="69"/>
      <c r="I247" s="69"/>
      <c r="J247" s="71"/>
      <c r="K247" s="11"/>
      <c r="L247" s="72"/>
      <c r="M247" s="71"/>
      <c r="N247" s="11"/>
      <c r="Q247" s="12"/>
      <c r="R247" s="12"/>
      <c r="S247" s="70"/>
      <c r="T247" s="69"/>
      <c r="U247" s="70"/>
      <c r="V247" s="69"/>
      <c r="W247" s="69"/>
      <c r="X247" s="71"/>
      <c r="Y247" s="11"/>
      <c r="Z247" s="72"/>
      <c r="AA247" s="71"/>
      <c r="AE247" s="12"/>
      <c r="AF247" s="12"/>
      <c r="AH247" s="69"/>
      <c r="AI247" s="70"/>
      <c r="AJ247" s="69"/>
      <c r="AK247" s="69"/>
      <c r="AL247" s="69"/>
      <c r="AM247" s="73"/>
      <c r="AN247" s="72"/>
      <c r="AO247" s="69"/>
      <c r="AP247" s="73"/>
      <c r="AQ247" s="69"/>
      <c r="AR247" s="69"/>
      <c r="AS247" s="74"/>
      <c r="AT247" s="74"/>
    </row>
    <row r="248" spans="2:46" x14ac:dyDescent="0.2">
      <c r="B248" s="13"/>
      <c r="C248" s="13"/>
      <c r="D248" s="69"/>
      <c r="E248" s="70"/>
      <c r="F248" s="69"/>
      <c r="G248" s="70"/>
      <c r="H248" s="69"/>
      <c r="I248" s="69"/>
      <c r="J248" s="71"/>
      <c r="K248" s="11"/>
      <c r="L248" s="72"/>
      <c r="M248" s="71"/>
      <c r="N248" s="11"/>
      <c r="Q248" s="12"/>
      <c r="R248" s="12"/>
      <c r="S248" s="70"/>
      <c r="T248" s="69"/>
      <c r="U248" s="70"/>
      <c r="V248" s="69"/>
      <c r="W248" s="69"/>
      <c r="X248" s="71"/>
      <c r="Y248" s="11"/>
      <c r="Z248" s="72"/>
      <c r="AA248" s="71"/>
      <c r="AE248" s="12"/>
      <c r="AF248" s="12"/>
      <c r="AH248" s="69"/>
      <c r="AI248" s="70"/>
      <c r="AJ248" s="69"/>
      <c r="AK248" s="69"/>
      <c r="AL248" s="69"/>
      <c r="AM248" s="73"/>
      <c r="AN248" s="72"/>
      <c r="AO248" s="69"/>
      <c r="AP248" s="73"/>
      <c r="AQ248" s="69"/>
      <c r="AR248" s="69"/>
      <c r="AS248" s="74"/>
      <c r="AT248" s="74"/>
    </row>
    <row r="249" spans="2:46" x14ac:dyDescent="0.2">
      <c r="B249" s="13"/>
      <c r="C249" s="13"/>
      <c r="D249" s="69"/>
      <c r="E249" s="70"/>
      <c r="F249" s="69"/>
      <c r="G249" s="70"/>
      <c r="H249" s="69"/>
      <c r="I249" s="69"/>
      <c r="J249" s="71"/>
      <c r="K249" s="11"/>
      <c r="L249" s="72"/>
      <c r="M249" s="71"/>
      <c r="N249" s="11"/>
      <c r="Q249" s="12"/>
      <c r="R249" s="12"/>
      <c r="S249" s="70"/>
      <c r="T249" s="69"/>
      <c r="U249" s="70"/>
      <c r="V249" s="69"/>
      <c r="W249" s="69"/>
      <c r="X249" s="71"/>
      <c r="Y249" s="11"/>
      <c r="Z249" s="72"/>
      <c r="AA249" s="71"/>
      <c r="AE249" s="12"/>
      <c r="AF249" s="12"/>
      <c r="AH249" s="69"/>
      <c r="AI249" s="70"/>
      <c r="AJ249" s="69"/>
      <c r="AK249" s="69"/>
      <c r="AL249" s="69"/>
      <c r="AM249" s="73"/>
      <c r="AN249" s="72"/>
      <c r="AO249" s="69"/>
      <c r="AP249" s="73"/>
      <c r="AQ249" s="69"/>
      <c r="AR249" s="69"/>
      <c r="AS249" s="74"/>
      <c r="AT249" s="74"/>
    </row>
    <row r="250" spans="2:46" x14ac:dyDescent="0.2">
      <c r="B250" s="13"/>
      <c r="C250" s="13"/>
      <c r="D250" s="69"/>
      <c r="E250" s="70"/>
      <c r="F250" s="69"/>
      <c r="G250" s="70"/>
      <c r="H250" s="69"/>
      <c r="I250" s="69"/>
      <c r="J250" s="71"/>
      <c r="K250" s="11"/>
      <c r="L250" s="72"/>
      <c r="M250" s="71"/>
      <c r="N250" s="11"/>
      <c r="Q250" s="12"/>
      <c r="R250" s="12"/>
      <c r="S250" s="70"/>
      <c r="T250" s="69"/>
      <c r="U250" s="70"/>
      <c r="V250" s="69"/>
      <c r="W250" s="69"/>
      <c r="X250" s="71"/>
      <c r="Y250" s="11"/>
      <c r="Z250" s="72"/>
      <c r="AA250" s="71"/>
      <c r="AE250" s="12"/>
      <c r="AF250" s="12"/>
      <c r="AH250" s="69"/>
      <c r="AI250" s="70"/>
      <c r="AJ250" s="69"/>
      <c r="AK250" s="69"/>
      <c r="AL250" s="69"/>
      <c r="AM250" s="73"/>
      <c r="AN250" s="72"/>
      <c r="AO250" s="69"/>
      <c r="AP250" s="73"/>
      <c r="AQ250" s="69"/>
      <c r="AR250" s="69"/>
      <c r="AS250" s="74"/>
      <c r="AT250" s="74"/>
    </row>
    <row r="251" spans="2:46" x14ac:dyDescent="0.2">
      <c r="B251" s="13"/>
      <c r="C251" s="13"/>
      <c r="D251" s="69"/>
      <c r="E251" s="70"/>
      <c r="F251" s="69"/>
      <c r="G251" s="70"/>
      <c r="H251" s="69"/>
      <c r="I251" s="69"/>
      <c r="J251" s="71"/>
      <c r="K251" s="11"/>
      <c r="L251" s="72"/>
      <c r="M251" s="71"/>
      <c r="N251" s="11"/>
      <c r="Q251" s="12"/>
      <c r="R251" s="12"/>
      <c r="S251" s="70"/>
      <c r="T251" s="69"/>
      <c r="U251" s="70"/>
      <c r="V251" s="69"/>
      <c r="W251" s="69"/>
      <c r="X251" s="71"/>
      <c r="Y251" s="11"/>
      <c r="Z251" s="72"/>
      <c r="AA251" s="71"/>
      <c r="AE251" s="12"/>
      <c r="AF251" s="12"/>
      <c r="AH251" s="69"/>
      <c r="AI251" s="70"/>
      <c r="AJ251" s="69"/>
      <c r="AK251" s="69"/>
      <c r="AL251" s="69"/>
      <c r="AM251" s="73"/>
      <c r="AN251" s="72"/>
      <c r="AO251" s="69"/>
      <c r="AP251" s="73"/>
      <c r="AQ251" s="69"/>
      <c r="AR251" s="69"/>
      <c r="AS251" s="74"/>
      <c r="AT251" s="74"/>
    </row>
    <row r="252" spans="2:46" x14ac:dyDescent="0.2">
      <c r="B252" s="13"/>
      <c r="C252" s="13"/>
      <c r="D252" s="69"/>
      <c r="E252" s="70"/>
      <c r="F252" s="69"/>
      <c r="G252" s="70"/>
      <c r="H252" s="69"/>
      <c r="I252" s="69"/>
      <c r="J252" s="71"/>
      <c r="K252" s="11"/>
      <c r="L252" s="72"/>
      <c r="M252" s="71"/>
      <c r="N252" s="11"/>
      <c r="Q252" s="12"/>
      <c r="R252" s="12"/>
      <c r="S252" s="70"/>
      <c r="T252" s="69"/>
      <c r="U252" s="70"/>
      <c r="V252" s="69"/>
      <c r="W252" s="69"/>
      <c r="X252" s="71"/>
      <c r="Y252" s="11"/>
      <c r="Z252" s="72"/>
      <c r="AA252" s="71"/>
      <c r="AE252" s="12"/>
      <c r="AF252" s="12"/>
      <c r="AH252" s="69"/>
      <c r="AI252" s="70"/>
      <c r="AJ252" s="69"/>
      <c r="AK252" s="69"/>
      <c r="AL252" s="69"/>
      <c r="AM252" s="73"/>
      <c r="AN252" s="72"/>
      <c r="AO252" s="69"/>
      <c r="AP252" s="73"/>
      <c r="AQ252" s="69"/>
      <c r="AR252" s="69"/>
      <c r="AS252" s="74"/>
      <c r="AT252" s="74"/>
    </row>
    <row r="253" spans="2:46" x14ac:dyDescent="0.2">
      <c r="B253" s="13"/>
      <c r="C253" s="13"/>
      <c r="D253" s="69"/>
      <c r="E253" s="70"/>
      <c r="F253" s="69"/>
      <c r="G253" s="70"/>
      <c r="H253" s="69"/>
      <c r="I253" s="69"/>
      <c r="J253" s="71"/>
      <c r="K253" s="11"/>
      <c r="L253" s="72"/>
      <c r="M253" s="71"/>
      <c r="N253" s="11"/>
      <c r="Q253" s="12"/>
      <c r="R253" s="12"/>
      <c r="S253" s="70"/>
      <c r="T253" s="69"/>
      <c r="U253" s="70"/>
      <c r="V253" s="69"/>
      <c r="W253" s="69"/>
      <c r="X253" s="71"/>
      <c r="Y253" s="11"/>
      <c r="Z253" s="72"/>
      <c r="AA253" s="71"/>
      <c r="AE253" s="12"/>
      <c r="AF253" s="12"/>
      <c r="AH253" s="69"/>
      <c r="AI253" s="70"/>
      <c r="AJ253" s="69"/>
      <c r="AK253" s="69"/>
      <c r="AL253" s="69"/>
      <c r="AM253" s="73"/>
      <c r="AN253" s="72"/>
      <c r="AO253" s="69"/>
      <c r="AP253" s="73"/>
      <c r="AQ253" s="69"/>
      <c r="AR253" s="69"/>
      <c r="AS253" s="74"/>
      <c r="AT253" s="74"/>
    </row>
    <row r="254" spans="2:46" x14ac:dyDescent="0.2">
      <c r="B254" s="13"/>
      <c r="C254" s="13"/>
      <c r="D254" s="69"/>
      <c r="E254" s="70"/>
      <c r="F254" s="69"/>
      <c r="G254" s="70"/>
      <c r="H254" s="69"/>
      <c r="I254" s="69"/>
      <c r="J254" s="71"/>
      <c r="K254" s="11"/>
      <c r="L254" s="72"/>
      <c r="M254" s="71"/>
      <c r="N254" s="11"/>
      <c r="Q254" s="12"/>
      <c r="R254" s="12"/>
      <c r="S254" s="70"/>
      <c r="T254" s="69"/>
      <c r="U254" s="70"/>
      <c r="V254" s="69"/>
      <c r="W254" s="69"/>
      <c r="X254" s="71"/>
      <c r="Y254" s="11"/>
      <c r="Z254" s="72"/>
      <c r="AA254" s="71"/>
      <c r="AE254" s="12"/>
      <c r="AF254" s="12"/>
      <c r="AH254" s="69"/>
      <c r="AI254" s="70"/>
      <c r="AJ254" s="69"/>
      <c r="AK254" s="69"/>
      <c r="AL254" s="69"/>
      <c r="AM254" s="73"/>
      <c r="AN254" s="72"/>
      <c r="AO254" s="69"/>
      <c r="AP254" s="73"/>
      <c r="AQ254" s="69"/>
      <c r="AR254" s="69"/>
      <c r="AS254" s="74"/>
      <c r="AT254" s="74"/>
    </row>
    <row r="255" spans="2:46" x14ac:dyDescent="0.2">
      <c r="B255" s="13"/>
      <c r="C255" s="13"/>
      <c r="D255" s="69"/>
      <c r="E255" s="70"/>
      <c r="F255" s="69"/>
      <c r="G255" s="70"/>
      <c r="H255" s="69"/>
      <c r="I255" s="69"/>
      <c r="J255" s="71"/>
      <c r="K255" s="11"/>
      <c r="L255" s="72"/>
      <c r="M255" s="71"/>
      <c r="N255" s="11"/>
      <c r="Q255" s="12"/>
      <c r="R255" s="12"/>
      <c r="S255" s="70"/>
      <c r="T255" s="69"/>
      <c r="U255" s="70"/>
      <c r="V255" s="69"/>
      <c r="W255" s="69"/>
      <c r="X255" s="71"/>
      <c r="Y255" s="11"/>
      <c r="Z255" s="72"/>
      <c r="AA255" s="71"/>
      <c r="AE255" s="12"/>
      <c r="AF255" s="12"/>
      <c r="AH255" s="69"/>
      <c r="AI255" s="70"/>
      <c r="AJ255" s="69"/>
      <c r="AK255" s="69"/>
      <c r="AL255" s="69"/>
      <c r="AM255" s="73"/>
      <c r="AN255" s="72"/>
      <c r="AO255" s="69"/>
      <c r="AP255" s="73"/>
      <c r="AQ255" s="69"/>
      <c r="AR255" s="69"/>
      <c r="AS255" s="74"/>
      <c r="AT255" s="74"/>
    </row>
    <row r="256" spans="2:46" x14ac:dyDescent="0.2">
      <c r="B256" s="13"/>
      <c r="C256" s="13"/>
      <c r="D256" s="69"/>
      <c r="E256" s="70"/>
      <c r="F256" s="69"/>
      <c r="G256" s="70"/>
      <c r="H256" s="69"/>
      <c r="I256" s="69"/>
      <c r="J256" s="71"/>
      <c r="K256" s="11"/>
      <c r="L256" s="72"/>
      <c r="M256" s="71"/>
      <c r="N256" s="11"/>
      <c r="Q256" s="12"/>
      <c r="R256" s="12"/>
      <c r="S256" s="70"/>
      <c r="T256" s="69"/>
      <c r="U256" s="70"/>
      <c r="V256" s="69"/>
      <c r="W256" s="69"/>
      <c r="X256" s="71"/>
      <c r="Y256" s="11"/>
      <c r="Z256" s="72"/>
      <c r="AA256" s="71"/>
      <c r="AE256" s="12"/>
      <c r="AF256" s="12"/>
      <c r="AH256" s="69"/>
      <c r="AI256" s="70"/>
      <c r="AJ256" s="69"/>
      <c r="AK256" s="69"/>
      <c r="AL256" s="69"/>
      <c r="AM256" s="73"/>
      <c r="AN256" s="72"/>
      <c r="AO256" s="69"/>
      <c r="AP256" s="73"/>
      <c r="AQ256" s="69"/>
      <c r="AR256" s="69"/>
      <c r="AS256" s="74"/>
      <c r="AT256" s="74"/>
    </row>
    <row r="257" spans="2:46" x14ac:dyDescent="0.2">
      <c r="B257" s="13"/>
      <c r="C257" s="13"/>
      <c r="D257" s="69"/>
      <c r="E257" s="70"/>
      <c r="F257" s="69"/>
      <c r="G257" s="70"/>
      <c r="H257" s="69"/>
      <c r="I257" s="69"/>
      <c r="J257" s="71"/>
      <c r="K257" s="11"/>
      <c r="L257" s="72"/>
      <c r="M257" s="71"/>
      <c r="N257" s="11"/>
      <c r="Q257" s="12"/>
      <c r="R257" s="12"/>
      <c r="S257" s="70"/>
      <c r="T257" s="69"/>
      <c r="U257" s="70"/>
      <c r="V257" s="69"/>
      <c r="W257" s="69"/>
      <c r="X257" s="71"/>
      <c r="Y257" s="11"/>
      <c r="Z257" s="72"/>
      <c r="AA257" s="71"/>
      <c r="AE257" s="12"/>
      <c r="AF257" s="12"/>
      <c r="AH257" s="69"/>
      <c r="AI257" s="70"/>
      <c r="AJ257" s="69"/>
      <c r="AK257" s="69"/>
      <c r="AL257" s="69"/>
      <c r="AM257" s="73"/>
      <c r="AN257" s="72"/>
      <c r="AO257" s="69"/>
      <c r="AP257" s="73"/>
      <c r="AQ257" s="69"/>
      <c r="AR257" s="69"/>
      <c r="AS257" s="74"/>
      <c r="AT257" s="74"/>
    </row>
    <row r="258" spans="2:46" x14ac:dyDescent="0.2">
      <c r="B258" s="13"/>
      <c r="C258" s="13"/>
      <c r="D258" s="69"/>
      <c r="E258" s="70"/>
      <c r="F258" s="69"/>
      <c r="G258" s="70"/>
      <c r="H258" s="69"/>
      <c r="I258" s="69"/>
      <c r="J258" s="71"/>
      <c r="K258" s="11"/>
      <c r="L258" s="72"/>
      <c r="M258" s="71"/>
      <c r="N258" s="11"/>
      <c r="Q258" s="12"/>
      <c r="R258" s="12"/>
      <c r="S258" s="70"/>
      <c r="T258" s="69"/>
      <c r="U258" s="70"/>
      <c r="V258" s="69"/>
      <c r="W258" s="69"/>
      <c r="X258" s="71"/>
      <c r="Y258" s="11"/>
      <c r="Z258" s="72"/>
      <c r="AA258" s="71"/>
      <c r="AE258" s="12"/>
      <c r="AF258" s="12"/>
      <c r="AH258" s="69"/>
      <c r="AI258" s="70"/>
      <c r="AJ258" s="69"/>
      <c r="AK258" s="69"/>
      <c r="AL258" s="69"/>
      <c r="AM258" s="73"/>
      <c r="AN258" s="72"/>
      <c r="AO258" s="69"/>
      <c r="AP258" s="73"/>
      <c r="AQ258" s="69"/>
      <c r="AR258" s="69"/>
      <c r="AS258" s="74"/>
      <c r="AT258" s="74"/>
    </row>
    <row r="259" spans="2:46" x14ac:dyDescent="0.2">
      <c r="B259" s="13"/>
      <c r="C259" s="13"/>
      <c r="D259" s="69"/>
      <c r="E259" s="70"/>
      <c r="F259" s="69"/>
      <c r="G259" s="70"/>
      <c r="H259" s="69"/>
      <c r="I259" s="69"/>
      <c r="J259" s="71"/>
      <c r="K259" s="11"/>
      <c r="L259" s="72"/>
      <c r="M259" s="71"/>
      <c r="N259" s="11"/>
      <c r="Q259" s="12"/>
      <c r="R259" s="12"/>
      <c r="S259" s="70"/>
      <c r="T259" s="69"/>
      <c r="U259" s="70"/>
      <c r="V259" s="69"/>
      <c r="W259" s="69"/>
      <c r="X259" s="71"/>
      <c r="Y259" s="11"/>
      <c r="Z259" s="72"/>
      <c r="AA259" s="71"/>
      <c r="AE259" s="12"/>
      <c r="AF259" s="12"/>
      <c r="AH259" s="69"/>
      <c r="AI259" s="70"/>
      <c r="AJ259" s="69"/>
      <c r="AK259" s="69"/>
      <c r="AL259" s="69"/>
      <c r="AM259" s="73"/>
      <c r="AN259" s="72"/>
      <c r="AO259" s="69"/>
      <c r="AP259" s="73"/>
      <c r="AQ259" s="69"/>
      <c r="AR259" s="69"/>
      <c r="AS259" s="74"/>
      <c r="AT259" s="74"/>
    </row>
    <row r="260" spans="2:46" x14ac:dyDescent="0.2">
      <c r="B260" s="13"/>
      <c r="C260" s="13"/>
      <c r="D260" s="69"/>
      <c r="E260" s="70"/>
      <c r="F260" s="69"/>
      <c r="G260" s="70"/>
      <c r="H260" s="69"/>
      <c r="I260" s="69"/>
      <c r="J260" s="71"/>
      <c r="K260" s="11"/>
      <c r="L260" s="72"/>
      <c r="M260" s="71"/>
      <c r="N260" s="11"/>
      <c r="Q260" s="12"/>
      <c r="R260" s="12"/>
      <c r="S260" s="70"/>
      <c r="T260" s="69"/>
      <c r="U260" s="70"/>
      <c r="V260" s="69"/>
      <c r="W260" s="69"/>
      <c r="X260" s="71"/>
      <c r="Y260" s="11"/>
      <c r="Z260" s="72"/>
      <c r="AA260" s="71"/>
      <c r="AE260" s="12"/>
      <c r="AF260" s="12"/>
      <c r="AH260" s="69"/>
      <c r="AI260" s="70"/>
      <c r="AJ260" s="69"/>
      <c r="AK260" s="69"/>
      <c r="AL260" s="69"/>
      <c r="AM260" s="73"/>
      <c r="AN260" s="72"/>
      <c r="AO260" s="69"/>
      <c r="AP260" s="73"/>
      <c r="AQ260" s="69"/>
      <c r="AR260" s="69"/>
      <c r="AS260" s="74"/>
      <c r="AT260" s="74"/>
    </row>
    <row r="261" spans="2:46" x14ac:dyDescent="0.2">
      <c r="B261" s="13"/>
      <c r="C261" s="13"/>
      <c r="D261" s="69"/>
      <c r="E261" s="70"/>
      <c r="F261" s="69"/>
      <c r="G261" s="70"/>
      <c r="H261" s="69"/>
      <c r="I261" s="69"/>
      <c r="J261" s="71"/>
      <c r="K261" s="11"/>
      <c r="L261" s="72"/>
      <c r="M261" s="71"/>
      <c r="N261" s="11"/>
      <c r="Q261" s="12"/>
      <c r="R261" s="12"/>
      <c r="S261" s="70"/>
      <c r="T261" s="69"/>
      <c r="U261" s="70"/>
      <c r="V261" s="69"/>
      <c r="W261" s="69"/>
      <c r="X261" s="71"/>
      <c r="Y261" s="11"/>
      <c r="Z261" s="72"/>
      <c r="AA261" s="71"/>
      <c r="AE261" s="12"/>
      <c r="AF261" s="12"/>
      <c r="AH261" s="69"/>
      <c r="AI261" s="70"/>
      <c r="AJ261" s="69"/>
      <c r="AK261" s="69"/>
      <c r="AL261" s="69"/>
      <c r="AM261" s="73"/>
      <c r="AN261" s="72"/>
      <c r="AO261" s="69"/>
      <c r="AP261" s="73"/>
      <c r="AQ261" s="69"/>
      <c r="AR261" s="69"/>
      <c r="AS261" s="74"/>
      <c r="AT261" s="74"/>
    </row>
    <row r="262" spans="2:46" x14ac:dyDescent="0.2">
      <c r="B262" s="13"/>
      <c r="C262" s="13"/>
      <c r="D262" s="69"/>
      <c r="E262" s="70"/>
      <c r="F262" s="69"/>
      <c r="G262" s="70"/>
      <c r="H262" s="69"/>
      <c r="I262" s="69"/>
      <c r="J262" s="71"/>
      <c r="K262" s="11"/>
      <c r="L262" s="72"/>
      <c r="M262" s="71"/>
      <c r="N262" s="11"/>
      <c r="Q262" s="12"/>
      <c r="R262" s="12"/>
      <c r="S262" s="70"/>
      <c r="T262" s="69"/>
      <c r="U262" s="70"/>
      <c r="V262" s="69"/>
      <c r="W262" s="69"/>
      <c r="X262" s="71"/>
      <c r="Y262" s="11"/>
      <c r="Z262" s="72"/>
      <c r="AA262" s="71"/>
      <c r="AE262" s="12"/>
      <c r="AF262" s="12"/>
      <c r="AH262" s="69"/>
      <c r="AI262" s="70"/>
      <c r="AJ262" s="69"/>
      <c r="AK262" s="69"/>
      <c r="AL262" s="69"/>
      <c r="AM262" s="73"/>
      <c r="AN262" s="72"/>
      <c r="AO262" s="69"/>
      <c r="AP262" s="73"/>
      <c r="AQ262" s="69"/>
      <c r="AR262" s="69"/>
      <c r="AS262" s="74"/>
      <c r="AT262" s="74"/>
    </row>
    <row r="263" spans="2:46" x14ac:dyDescent="0.2">
      <c r="B263" s="13"/>
      <c r="C263" s="13"/>
      <c r="D263" s="69"/>
      <c r="E263" s="70"/>
      <c r="F263" s="69"/>
      <c r="G263" s="70"/>
      <c r="H263" s="69"/>
      <c r="I263" s="69"/>
      <c r="J263" s="71"/>
      <c r="K263" s="11"/>
      <c r="L263" s="72"/>
      <c r="M263" s="71"/>
      <c r="N263" s="11"/>
      <c r="Q263" s="12"/>
      <c r="R263" s="12"/>
      <c r="S263" s="70"/>
      <c r="T263" s="69"/>
      <c r="U263" s="70"/>
      <c r="V263" s="69"/>
      <c r="W263" s="69"/>
      <c r="X263" s="71"/>
      <c r="Y263" s="11"/>
      <c r="Z263" s="72"/>
      <c r="AA263" s="71"/>
      <c r="AE263" s="12"/>
      <c r="AF263" s="12"/>
      <c r="AH263" s="69"/>
      <c r="AI263" s="70"/>
      <c r="AJ263" s="69"/>
      <c r="AK263" s="69"/>
      <c r="AL263" s="69"/>
      <c r="AM263" s="73"/>
      <c r="AN263" s="72"/>
      <c r="AO263" s="69"/>
      <c r="AP263" s="73"/>
      <c r="AQ263" s="69"/>
      <c r="AR263" s="69"/>
      <c r="AS263" s="74"/>
      <c r="AT263" s="74"/>
    </row>
    <row r="264" spans="2:46" x14ac:dyDescent="0.2">
      <c r="B264" s="13"/>
      <c r="C264" s="13"/>
      <c r="D264" s="69"/>
      <c r="E264" s="70"/>
      <c r="F264" s="69"/>
      <c r="G264" s="70"/>
      <c r="H264" s="69"/>
      <c r="I264" s="69"/>
      <c r="J264" s="71"/>
      <c r="K264" s="11"/>
      <c r="L264" s="72"/>
      <c r="M264" s="71"/>
      <c r="N264" s="11"/>
      <c r="Q264" s="12"/>
      <c r="R264" s="12"/>
      <c r="S264" s="70"/>
      <c r="T264" s="69"/>
      <c r="U264" s="70"/>
      <c r="V264" s="69"/>
      <c r="W264" s="69"/>
      <c r="X264" s="71"/>
      <c r="Y264" s="11"/>
      <c r="Z264" s="72"/>
      <c r="AA264" s="71"/>
      <c r="AE264" s="12"/>
      <c r="AF264" s="12"/>
      <c r="AH264" s="69"/>
      <c r="AI264" s="70"/>
      <c r="AJ264" s="69"/>
      <c r="AK264" s="69"/>
      <c r="AL264" s="69"/>
      <c r="AM264" s="73"/>
      <c r="AN264" s="72"/>
      <c r="AO264" s="69"/>
      <c r="AP264" s="73"/>
      <c r="AQ264" s="69"/>
      <c r="AR264" s="69"/>
      <c r="AS264" s="74"/>
      <c r="AT264" s="74"/>
    </row>
    <row r="265" spans="2:46" x14ac:dyDescent="0.2">
      <c r="B265" s="13"/>
      <c r="C265" s="13"/>
      <c r="D265" s="69"/>
      <c r="E265" s="70"/>
      <c r="F265" s="69"/>
      <c r="G265" s="70"/>
      <c r="H265" s="69"/>
      <c r="I265" s="69"/>
      <c r="J265" s="71"/>
      <c r="K265" s="11"/>
      <c r="L265" s="72"/>
      <c r="M265" s="71"/>
      <c r="N265" s="11"/>
      <c r="Q265" s="12"/>
      <c r="R265" s="12"/>
      <c r="S265" s="70"/>
      <c r="T265" s="69"/>
      <c r="U265" s="70"/>
      <c r="V265" s="69"/>
      <c r="W265" s="69"/>
      <c r="X265" s="71"/>
      <c r="Y265" s="11"/>
      <c r="Z265" s="72"/>
      <c r="AA265" s="71"/>
      <c r="AE265" s="12"/>
      <c r="AF265" s="12"/>
      <c r="AH265" s="69"/>
      <c r="AI265" s="70"/>
      <c r="AJ265" s="69"/>
      <c r="AK265" s="69"/>
      <c r="AL265" s="69"/>
      <c r="AM265" s="73"/>
      <c r="AN265" s="72"/>
      <c r="AO265" s="69"/>
      <c r="AP265" s="73"/>
      <c r="AQ265" s="69"/>
      <c r="AR265" s="69"/>
      <c r="AS265" s="74"/>
      <c r="AT265" s="74"/>
    </row>
    <row r="266" spans="2:46" x14ac:dyDescent="0.2">
      <c r="B266" s="13"/>
      <c r="C266" s="13"/>
      <c r="D266" s="69"/>
      <c r="E266" s="70"/>
      <c r="F266" s="69"/>
      <c r="G266" s="70"/>
      <c r="H266" s="69"/>
      <c r="I266" s="69"/>
      <c r="J266" s="71"/>
      <c r="K266" s="11"/>
      <c r="L266" s="72"/>
      <c r="M266" s="71"/>
      <c r="N266" s="11"/>
      <c r="Q266" s="12"/>
      <c r="R266" s="12"/>
      <c r="S266" s="70"/>
      <c r="T266" s="69"/>
      <c r="U266" s="70"/>
      <c r="V266" s="69"/>
      <c r="W266" s="69"/>
      <c r="X266" s="71"/>
      <c r="Y266" s="11"/>
      <c r="Z266" s="72"/>
      <c r="AA266" s="71"/>
      <c r="AE266" s="12"/>
      <c r="AF266" s="12"/>
      <c r="AH266" s="69"/>
      <c r="AI266" s="70"/>
      <c r="AJ266" s="69"/>
      <c r="AK266" s="69"/>
      <c r="AL266" s="69"/>
      <c r="AM266" s="73"/>
      <c r="AN266" s="72"/>
      <c r="AO266" s="69"/>
      <c r="AP266" s="73"/>
      <c r="AQ266" s="69"/>
      <c r="AR266" s="69"/>
      <c r="AS266" s="74"/>
      <c r="AT266" s="74"/>
    </row>
    <row r="267" spans="2:46" x14ac:dyDescent="0.2">
      <c r="B267" s="13"/>
      <c r="C267" s="13"/>
      <c r="D267" s="69"/>
      <c r="E267" s="70"/>
      <c r="F267" s="69"/>
      <c r="G267" s="70"/>
      <c r="H267" s="69"/>
      <c r="I267" s="69"/>
      <c r="J267" s="71"/>
      <c r="K267" s="11"/>
      <c r="L267" s="72"/>
      <c r="M267" s="71"/>
      <c r="N267" s="11"/>
      <c r="Q267" s="12"/>
      <c r="R267" s="12"/>
      <c r="S267" s="70"/>
      <c r="T267" s="69"/>
      <c r="U267" s="70"/>
      <c r="V267" s="69"/>
      <c r="W267" s="69"/>
      <c r="X267" s="71"/>
      <c r="Y267" s="11"/>
      <c r="Z267" s="72"/>
      <c r="AA267" s="71"/>
      <c r="AE267" s="12"/>
      <c r="AF267" s="12"/>
      <c r="AH267" s="69"/>
      <c r="AI267" s="70"/>
      <c r="AJ267" s="69"/>
      <c r="AK267" s="69"/>
      <c r="AL267" s="69"/>
      <c r="AM267" s="73"/>
      <c r="AN267" s="72"/>
      <c r="AO267" s="69"/>
      <c r="AP267" s="73"/>
      <c r="AQ267" s="69"/>
      <c r="AR267" s="69"/>
      <c r="AS267" s="74"/>
      <c r="AT267" s="74"/>
    </row>
    <row r="268" spans="2:46" x14ac:dyDescent="0.2">
      <c r="B268" s="13"/>
      <c r="C268" s="13"/>
      <c r="D268" s="69"/>
      <c r="E268" s="70"/>
      <c r="F268" s="69"/>
      <c r="G268" s="70"/>
      <c r="H268" s="69"/>
      <c r="I268" s="69"/>
      <c r="J268" s="71"/>
      <c r="K268" s="11"/>
      <c r="L268" s="72"/>
      <c r="M268" s="71"/>
      <c r="N268" s="11"/>
      <c r="Q268" s="12"/>
      <c r="R268" s="12"/>
      <c r="S268" s="70"/>
      <c r="T268" s="69"/>
      <c r="U268" s="70"/>
      <c r="V268" s="69"/>
      <c r="W268" s="69"/>
      <c r="X268" s="71"/>
      <c r="Y268" s="11"/>
      <c r="Z268" s="72"/>
      <c r="AA268" s="71"/>
      <c r="AE268" s="12"/>
      <c r="AF268" s="12"/>
      <c r="AH268" s="69"/>
      <c r="AI268" s="70"/>
      <c r="AJ268" s="69"/>
      <c r="AK268" s="69"/>
      <c r="AL268" s="69"/>
      <c r="AM268" s="73"/>
      <c r="AN268" s="72"/>
      <c r="AO268" s="69"/>
      <c r="AP268" s="73"/>
      <c r="AQ268" s="69"/>
      <c r="AR268" s="69"/>
      <c r="AS268" s="74"/>
      <c r="AT268" s="74"/>
    </row>
    <row r="269" spans="2:46" x14ac:dyDescent="0.2">
      <c r="B269" s="13"/>
      <c r="C269" s="13"/>
      <c r="D269" s="69"/>
      <c r="E269" s="70"/>
      <c r="F269" s="69"/>
      <c r="G269" s="70"/>
      <c r="H269" s="69"/>
      <c r="I269" s="69"/>
      <c r="J269" s="71"/>
      <c r="K269" s="11"/>
      <c r="L269" s="72"/>
      <c r="M269" s="71"/>
      <c r="N269" s="11"/>
      <c r="Q269" s="12"/>
      <c r="R269" s="12"/>
      <c r="S269" s="70"/>
      <c r="T269" s="69"/>
      <c r="U269" s="70"/>
      <c r="V269" s="69"/>
      <c r="W269" s="69"/>
      <c r="X269" s="71"/>
      <c r="Y269" s="11"/>
      <c r="Z269" s="72"/>
      <c r="AA269" s="71"/>
      <c r="AE269" s="12"/>
      <c r="AF269" s="12"/>
      <c r="AH269" s="69"/>
      <c r="AI269" s="70"/>
      <c r="AJ269" s="69"/>
      <c r="AK269" s="69"/>
      <c r="AL269" s="69"/>
      <c r="AM269" s="73"/>
      <c r="AN269" s="72"/>
      <c r="AO269" s="69"/>
      <c r="AP269" s="73"/>
      <c r="AQ269" s="69"/>
      <c r="AR269" s="69"/>
      <c r="AS269" s="74"/>
      <c r="AT269" s="74"/>
    </row>
    <row r="270" spans="2:46" x14ac:dyDescent="0.2">
      <c r="B270" s="13"/>
      <c r="C270" s="13"/>
      <c r="D270" s="69"/>
      <c r="E270" s="70"/>
      <c r="F270" s="69"/>
      <c r="G270" s="70"/>
      <c r="H270" s="69"/>
      <c r="I270" s="69"/>
      <c r="J270" s="71"/>
      <c r="K270" s="11"/>
      <c r="L270" s="72"/>
      <c r="M270" s="71"/>
      <c r="N270" s="11"/>
      <c r="Q270" s="12"/>
      <c r="R270" s="12"/>
      <c r="S270" s="70"/>
      <c r="T270" s="69"/>
      <c r="U270" s="70"/>
      <c r="V270" s="69"/>
      <c r="W270" s="69"/>
      <c r="X270" s="71"/>
      <c r="Y270" s="11"/>
      <c r="Z270" s="72"/>
      <c r="AA270" s="71"/>
      <c r="AE270" s="12"/>
      <c r="AF270" s="12"/>
      <c r="AH270" s="69"/>
      <c r="AI270" s="70"/>
      <c r="AJ270" s="69"/>
      <c r="AK270" s="69"/>
      <c r="AL270" s="69"/>
      <c r="AM270" s="73"/>
      <c r="AN270" s="72"/>
      <c r="AO270" s="69"/>
      <c r="AP270" s="73"/>
      <c r="AQ270" s="69"/>
      <c r="AR270" s="69"/>
      <c r="AS270" s="74"/>
      <c r="AT270" s="74"/>
    </row>
    <row r="271" spans="2:46" x14ac:dyDescent="0.2">
      <c r="B271" s="13"/>
      <c r="C271" s="13"/>
      <c r="D271" s="69"/>
      <c r="E271" s="70"/>
      <c r="F271" s="69"/>
      <c r="G271" s="70"/>
      <c r="H271" s="69"/>
      <c r="I271" s="69"/>
      <c r="J271" s="71"/>
      <c r="K271" s="11"/>
      <c r="L271" s="72"/>
      <c r="M271" s="71"/>
      <c r="N271" s="11"/>
      <c r="Q271" s="12"/>
      <c r="R271" s="12"/>
      <c r="S271" s="70"/>
      <c r="T271" s="69"/>
      <c r="U271" s="70"/>
      <c r="V271" s="69"/>
      <c r="W271" s="69"/>
      <c r="X271" s="71"/>
      <c r="Y271" s="11"/>
      <c r="Z271" s="72"/>
      <c r="AA271" s="71"/>
      <c r="AE271" s="12"/>
      <c r="AF271" s="12"/>
      <c r="AH271" s="69"/>
      <c r="AI271" s="70"/>
      <c r="AJ271" s="69"/>
      <c r="AK271" s="69"/>
      <c r="AL271" s="69"/>
      <c r="AM271" s="73"/>
      <c r="AN271" s="72"/>
      <c r="AO271" s="69"/>
      <c r="AP271" s="73"/>
      <c r="AQ271" s="69"/>
      <c r="AR271" s="69"/>
      <c r="AS271" s="74"/>
      <c r="AT271" s="74"/>
    </row>
    <row r="272" spans="2:46" x14ac:dyDescent="0.2">
      <c r="B272" s="13"/>
      <c r="C272" s="13"/>
      <c r="D272" s="69"/>
      <c r="E272" s="70"/>
      <c r="F272" s="69"/>
      <c r="G272" s="70"/>
      <c r="H272" s="69"/>
      <c r="I272" s="69"/>
      <c r="J272" s="71"/>
      <c r="K272" s="11"/>
      <c r="L272" s="72"/>
      <c r="M272" s="71"/>
      <c r="N272" s="11"/>
      <c r="Q272" s="12"/>
      <c r="R272" s="12"/>
      <c r="S272" s="70"/>
      <c r="T272" s="69"/>
      <c r="U272" s="70"/>
      <c r="V272" s="69"/>
      <c r="W272" s="69"/>
      <c r="X272" s="71"/>
      <c r="Y272" s="11"/>
      <c r="Z272" s="72"/>
      <c r="AA272" s="71"/>
      <c r="AE272" s="12"/>
      <c r="AF272" s="12"/>
      <c r="AH272" s="69"/>
      <c r="AI272" s="70"/>
      <c r="AJ272" s="69"/>
      <c r="AK272" s="69"/>
      <c r="AL272" s="69"/>
      <c r="AM272" s="73"/>
      <c r="AN272" s="72"/>
      <c r="AO272" s="69"/>
      <c r="AP272" s="73"/>
      <c r="AQ272" s="69"/>
      <c r="AR272" s="69"/>
      <c r="AS272" s="74"/>
      <c r="AT272" s="74"/>
    </row>
    <row r="273" spans="2:46" x14ac:dyDescent="0.2">
      <c r="B273" s="13"/>
      <c r="C273" s="13"/>
      <c r="D273" s="69"/>
      <c r="E273" s="70"/>
      <c r="F273" s="69"/>
      <c r="G273" s="70"/>
      <c r="H273" s="69"/>
      <c r="I273" s="69"/>
      <c r="J273" s="71"/>
      <c r="K273" s="11"/>
      <c r="L273" s="72"/>
      <c r="M273" s="71"/>
      <c r="N273" s="11"/>
      <c r="Q273" s="12"/>
      <c r="R273" s="12"/>
      <c r="S273" s="70"/>
      <c r="T273" s="69"/>
      <c r="U273" s="70"/>
      <c r="V273" s="69"/>
      <c r="W273" s="69"/>
      <c r="X273" s="71"/>
      <c r="Y273" s="11"/>
      <c r="Z273" s="72"/>
      <c r="AA273" s="71"/>
      <c r="AE273" s="12"/>
      <c r="AF273" s="12"/>
      <c r="AH273" s="69"/>
      <c r="AI273" s="70"/>
      <c r="AJ273" s="69"/>
      <c r="AK273" s="69"/>
      <c r="AL273" s="69"/>
      <c r="AM273" s="73"/>
      <c r="AN273" s="72"/>
      <c r="AO273" s="69"/>
      <c r="AP273" s="73"/>
      <c r="AQ273" s="69"/>
      <c r="AR273" s="69"/>
      <c r="AS273" s="74"/>
      <c r="AT273" s="74"/>
    </row>
    <row r="274" spans="2:46" x14ac:dyDescent="0.2">
      <c r="B274" s="13"/>
      <c r="C274" s="13"/>
      <c r="D274" s="69"/>
      <c r="E274" s="70"/>
      <c r="F274" s="69"/>
      <c r="G274" s="70"/>
      <c r="H274" s="69"/>
      <c r="I274" s="69"/>
      <c r="J274" s="71"/>
      <c r="K274" s="11"/>
      <c r="L274" s="72"/>
      <c r="M274" s="71"/>
      <c r="N274" s="11"/>
      <c r="Q274" s="12"/>
      <c r="R274" s="12"/>
      <c r="S274" s="70"/>
      <c r="T274" s="69"/>
      <c r="U274" s="70"/>
      <c r="V274" s="69"/>
      <c r="W274" s="69"/>
      <c r="X274" s="71"/>
      <c r="Y274" s="11"/>
      <c r="Z274" s="72"/>
      <c r="AA274" s="71"/>
      <c r="AE274" s="12"/>
      <c r="AF274" s="12"/>
      <c r="AH274" s="69"/>
      <c r="AI274" s="70"/>
      <c r="AJ274" s="69"/>
      <c r="AK274" s="69"/>
      <c r="AL274" s="69"/>
      <c r="AM274" s="73"/>
      <c r="AN274" s="72"/>
      <c r="AO274" s="69"/>
      <c r="AP274" s="73"/>
      <c r="AQ274" s="69"/>
      <c r="AR274" s="69"/>
      <c r="AS274" s="74"/>
      <c r="AT274" s="74"/>
    </row>
    <row r="275" spans="2:46" x14ac:dyDescent="0.2">
      <c r="B275" s="13"/>
      <c r="C275" s="13"/>
      <c r="D275" s="69"/>
      <c r="E275" s="70"/>
      <c r="F275" s="69"/>
      <c r="G275" s="70"/>
      <c r="H275" s="69"/>
      <c r="I275" s="69"/>
      <c r="J275" s="71"/>
      <c r="K275" s="11"/>
      <c r="L275" s="72"/>
      <c r="M275" s="71"/>
      <c r="N275" s="11"/>
      <c r="Q275" s="12"/>
      <c r="R275" s="12"/>
      <c r="S275" s="70"/>
      <c r="T275" s="69"/>
      <c r="U275" s="70"/>
      <c r="V275" s="69"/>
      <c r="W275" s="69"/>
      <c r="X275" s="71"/>
      <c r="Y275" s="11"/>
      <c r="Z275" s="72"/>
      <c r="AA275" s="71"/>
      <c r="AE275" s="12"/>
      <c r="AF275" s="12"/>
      <c r="AH275" s="69"/>
      <c r="AI275" s="70"/>
      <c r="AJ275" s="69"/>
      <c r="AK275" s="69"/>
      <c r="AL275" s="69"/>
      <c r="AM275" s="73"/>
      <c r="AN275" s="72"/>
      <c r="AO275" s="69"/>
      <c r="AP275" s="73"/>
      <c r="AQ275" s="69"/>
      <c r="AR275" s="69"/>
      <c r="AS275" s="74"/>
      <c r="AT275" s="74"/>
    </row>
    <row r="276" spans="2:46" x14ac:dyDescent="0.2">
      <c r="B276" s="13"/>
      <c r="C276" s="13"/>
      <c r="D276" s="69"/>
      <c r="E276" s="70"/>
      <c r="F276" s="69"/>
      <c r="G276" s="70"/>
      <c r="H276" s="69"/>
      <c r="I276" s="69"/>
      <c r="J276" s="71"/>
      <c r="K276" s="11"/>
      <c r="L276" s="72"/>
      <c r="M276" s="71"/>
      <c r="N276" s="11"/>
      <c r="Q276" s="12"/>
      <c r="R276" s="12"/>
      <c r="S276" s="70"/>
      <c r="T276" s="69"/>
      <c r="U276" s="70"/>
      <c r="V276" s="69"/>
      <c r="W276" s="69"/>
      <c r="X276" s="71"/>
      <c r="Y276" s="11"/>
      <c r="Z276" s="72"/>
      <c r="AA276" s="71"/>
      <c r="AE276" s="12"/>
      <c r="AF276" s="12"/>
      <c r="AH276" s="69"/>
      <c r="AI276" s="70"/>
      <c r="AJ276" s="69"/>
      <c r="AK276" s="69"/>
      <c r="AL276" s="69"/>
      <c r="AM276" s="73"/>
      <c r="AN276" s="72"/>
      <c r="AO276" s="69"/>
      <c r="AP276" s="73"/>
      <c r="AQ276" s="69"/>
      <c r="AR276" s="69"/>
      <c r="AS276" s="74"/>
      <c r="AT276" s="74"/>
    </row>
    <row r="277" spans="2:46" x14ac:dyDescent="0.2">
      <c r="B277" s="13"/>
      <c r="C277" s="13"/>
      <c r="D277" s="69"/>
      <c r="E277" s="70"/>
      <c r="F277" s="69"/>
      <c r="G277" s="70"/>
      <c r="H277" s="69"/>
      <c r="I277" s="69"/>
      <c r="J277" s="71"/>
      <c r="K277" s="11"/>
      <c r="L277" s="72"/>
      <c r="M277" s="71"/>
      <c r="N277" s="11"/>
      <c r="Q277" s="12"/>
      <c r="R277" s="12"/>
      <c r="S277" s="70"/>
      <c r="T277" s="69"/>
      <c r="U277" s="70"/>
      <c r="V277" s="69"/>
      <c r="W277" s="69"/>
      <c r="X277" s="71"/>
      <c r="Y277" s="11"/>
      <c r="Z277" s="72"/>
      <c r="AA277" s="71"/>
      <c r="AE277" s="12"/>
      <c r="AF277" s="12"/>
      <c r="AH277" s="69"/>
      <c r="AI277" s="70"/>
      <c r="AJ277" s="69"/>
      <c r="AK277" s="69"/>
      <c r="AL277" s="69"/>
      <c r="AM277" s="73"/>
      <c r="AN277" s="72"/>
      <c r="AO277" s="69"/>
      <c r="AP277" s="73"/>
      <c r="AQ277" s="69"/>
      <c r="AR277" s="69"/>
      <c r="AS277" s="74"/>
      <c r="AT277" s="74"/>
    </row>
    <row r="278" spans="2:46" x14ac:dyDescent="0.2">
      <c r="B278" s="13"/>
      <c r="C278" s="13"/>
      <c r="D278" s="69"/>
      <c r="E278" s="70"/>
      <c r="F278" s="69"/>
      <c r="G278" s="70"/>
      <c r="H278" s="69"/>
      <c r="I278" s="69"/>
      <c r="J278" s="71"/>
      <c r="K278" s="11"/>
      <c r="L278" s="72"/>
      <c r="M278" s="71"/>
      <c r="N278" s="11"/>
      <c r="Q278" s="12"/>
      <c r="R278" s="12"/>
      <c r="S278" s="70"/>
      <c r="T278" s="69"/>
      <c r="U278" s="70"/>
      <c r="V278" s="69"/>
      <c r="W278" s="69"/>
      <c r="X278" s="71"/>
      <c r="Y278" s="11"/>
      <c r="Z278" s="72"/>
      <c r="AA278" s="71"/>
      <c r="AE278" s="12"/>
      <c r="AF278" s="12"/>
      <c r="AH278" s="69"/>
      <c r="AI278" s="70"/>
      <c r="AJ278" s="69"/>
      <c r="AK278" s="69"/>
      <c r="AL278" s="69"/>
      <c r="AM278" s="73"/>
      <c r="AN278" s="72"/>
      <c r="AO278" s="69"/>
      <c r="AP278" s="73"/>
      <c r="AQ278" s="69"/>
      <c r="AR278" s="69"/>
      <c r="AS278" s="74"/>
      <c r="AT278" s="74"/>
    </row>
    <row r="279" spans="2:46" x14ac:dyDescent="0.2">
      <c r="B279" s="13"/>
      <c r="C279" s="13"/>
      <c r="D279" s="69"/>
      <c r="E279" s="70"/>
      <c r="F279" s="69"/>
      <c r="G279" s="70"/>
      <c r="H279" s="69"/>
      <c r="I279" s="69"/>
      <c r="J279" s="71"/>
      <c r="K279" s="11"/>
      <c r="L279" s="72"/>
      <c r="M279" s="71"/>
      <c r="N279" s="11"/>
      <c r="Q279" s="12"/>
      <c r="R279" s="12"/>
      <c r="S279" s="70"/>
      <c r="T279" s="69"/>
      <c r="U279" s="70"/>
      <c r="V279" s="69"/>
      <c r="W279" s="69"/>
      <c r="X279" s="71"/>
      <c r="Y279" s="11"/>
      <c r="Z279" s="72"/>
      <c r="AA279" s="71"/>
      <c r="AE279" s="12"/>
      <c r="AF279" s="12"/>
      <c r="AH279" s="69"/>
      <c r="AI279" s="70"/>
      <c r="AJ279" s="69"/>
      <c r="AK279" s="69"/>
      <c r="AL279" s="69"/>
      <c r="AM279" s="73"/>
      <c r="AN279" s="72"/>
      <c r="AO279" s="69"/>
      <c r="AP279" s="73"/>
      <c r="AQ279" s="69"/>
      <c r="AR279" s="69"/>
      <c r="AS279" s="74"/>
      <c r="AT279" s="74"/>
    </row>
    <row r="280" spans="2:46" x14ac:dyDescent="0.2">
      <c r="B280" s="13"/>
      <c r="C280" s="13"/>
      <c r="D280" s="69"/>
      <c r="E280" s="70"/>
      <c r="F280" s="69"/>
      <c r="G280" s="70"/>
      <c r="H280" s="69"/>
      <c r="I280" s="69"/>
      <c r="J280" s="71"/>
      <c r="K280" s="11"/>
      <c r="L280" s="72"/>
      <c r="M280" s="71"/>
      <c r="N280" s="11"/>
      <c r="Q280" s="12"/>
      <c r="R280" s="12"/>
      <c r="S280" s="70"/>
      <c r="T280" s="69"/>
      <c r="U280" s="70"/>
      <c r="V280" s="69"/>
      <c r="W280" s="69"/>
      <c r="X280" s="71"/>
      <c r="Y280" s="11"/>
      <c r="Z280" s="72"/>
      <c r="AA280" s="71"/>
      <c r="AE280" s="12"/>
      <c r="AF280" s="12"/>
      <c r="AH280" s="69"/>
      <c r="AI280" s="70"/>
      <c r="AJ280" s="69"/>
      <c r="AK280" s="69"/>
      <c r="AL280" s="69"/>
      <c r="AM280" s="73"/>
      <c r="AN280" s="72"/>
      <c r="AO280" s="69"/>
      <c r="AP280" s="73"/>
      <c r="AQ280" s="69"/>
      <c r="AR280" s="69"/>
      <c r="AS280" s="74"/>
      <c r="AT280" s="74"/>
    </row>
    <row r="281" spans="2:46" x14ac:dyDescent="0.2">
      <c r="B281" s="13"/>
      <c r="C281" s="13"/>
      <c r="D281" s="69"/>
      <c r="E281" s="70"/>
      <c r="F281" s="69"/>
      <c r="G281" s="70"/>
      <c r="H281" s="69"/>
      <c r="I281" s="69"/>
      <c r="J281" s="71"/>
      <c r="K281" s="11"/>
      <c r="L281" s="72"/>
      <c r="M281" s="71"/>
      <c r="N281" s="11"/>
      <c r="Q281" s="12"/>
      <c r="R281" s="12"/>
      <c r="S281" s="70"/>
      <c r="T281" s="69"/>
      <c r="U281" s="70"/>
      <c r="V281" s="69"/>
      <c r="W281" s="69"/>
      <c r="X281" s="71"/>
      <c r="Y281" s="11"/>
      <c r="Z281" s="72"/>
      <c r="AA281" s="71"/>
      <c r="AE281" s="12"/>
      <c r="AF281" s="12"/>
      <c r="AH281" s="69"/>
      <c r="AI281" s="70"/>
      <c r="AJ281" s="69"/>
      <c r="AK281" s="69"/>
      <c r="AL281" s="69"/>
      <c r="AM281" s="73"/>
      <c r="AN281" s="72"/>
      <c r="AO281" s="69"/>
      <c r="AP281" s="73"/>
      <c r="AQ281" s="69"/>
      <c r="AR281" s="69"/>
      <c r="AS281" s="74"/>
      <c r="AT281" s="74"/>
    </row>
    <row r="282" spans="2:46" x14ac:dyDescent="0.2">
      <c r="B282" s="13"/>
      <c r="C282" s="13"/>
      <c r="D282" s="69"/>
      <c r="E282" s="70"/>
      <c r="F282" s="69"/>
      <c r="G282" s="70"/>
      <c r="H282" s="69"/>
      <c r="I282" s="69"/>
      <c r="J282" s="71"/>
      <c r="K282" s="11"/>
      <c r="L282" s="72"/>
      <c r="M282" s="71"/>
      <c r="N282" s="11"/>
      <c r="Q282" s="12"/>
      <c r="R282" s="12"/>
      <c r="S282" s="70"/>
      <c r="T282" s="69"/>
      <c r="U282" s="70"/>
      <c r="V282" s="69"/>
      <c r="W282" s="69"/>
      <c r="X282" s="71"/>
      <c r="Y282" s="11"/>
      <c r="Z282" s="72"/>
      <c r="AA282" s="71"/>
      <c r="AE282" s="12"/>
      <c r="AF282" s="12"/>
      <c r="AH282" s="69"/>
      <c r="AI282" s="70"/>
      <c r="AJ282" s="69"/>
      <c r="AK282" s="69"/>
      <c r="AL282" s="69"/>
      <c r="AM282" s="73"/>
      <c r="AN282" s="72"/>
      <c r="AO282" s="69"/>
      <c r="AP282" s="73"/>
      <c r="AQ282" s="69"/>
      <c r="AR282" s="69"/>
      <c r="AS282" s="74"/>
      <c r="AT282" s="74"/>
    </row>
    <row r="283" spans="2:46" x14ac:dyDescent="0.2">
      <c r="B283" s="13"/>
      <c r="C283" s="13"/>
      <c r="D283" s="69"/>
      <c r="E283" s="70"/>
      <c r="F283" s="69"/>
      <c r="G283" s="70"/>
      <c r="H283" s="69"/>
      <c r="I283" s="69"/>
      <c r="J283" s="71"/>
      <c r="K283" s="11"/>
      <c r="L283" s="72"/>
      <c r="M283" s="71"/>
      <c r="N283" s="11"/>
      <c r="Q283" s="12"/>
      <c r="R283" s="12"/>
      <c r="S283" s="70"/>
      <c r="T283" s="69"/>
      <c r="U283" s="70"/>
      <c r="V283" s="69"/>
      <c r="W283" s="69"/>
      <c r="X283" s="71"/>
      <c r="Y283" s="11"/>
      <c r="Z283" s="72"/>
      <c r="AA283" s="71"/>
      <c r="AE283" s="12"/>
      <c r="AF283" s="12"/>
      <c r="AH283" s="69"/>
      <c r="AI283" s="70"/>
      <c r="AJ283" s="69"/>
      <c r="AK283" s="69"/>
      <c r="AL283" s="69"/>
      <c r="AM283" s="73"/>
      <c r="AN283" s="72"/>
      <c r="AO283" s="69"/>
      <c r="AP283" s="73"/>
      <c r="AQ283" s="69"/>
      <c r="AR283" s="69"/>
      <c r="AS283" s="74"/>
      <c r="AT283" s="74"/>
    </row>
    <row r="284" spans="2:46" x14ac:dyDescent="0.2">
      <c r="B284" s="13"/>
      <c r="C284" s="13"/>
      <c r="D284" s="69"/>
      <c r="E284" s="70"/>
      <c r="F284" s="69"/>
      <c r="G284" s="70"/>
      <c r="H284" s="69"/>
      <c r="I284" s="69"/>
      <c r="J284" s="71"/>
      <c r="K284" s="11"/>
      <c r="L284" s="72"/>
      <c r="M284" s="71"/>
      <c r="N284" s="11"/>
      <c r="Q284" s="12"/>
      <c r="R284" s="12"/>
      <c r="S284" s="70"/>
      <c r="T284" s="69"/>
      <c r="U284" s="70"/>
      <c r="V284" s="69"/>
      <c r="W284" s="69"/>
      <c r="X284" s="71"/>
      <c r="Y284" s="11"/>
      <c r="Z284" s="72"/>
      <c r="AA284" s="71"/>
      <c r="AE284" s="12"/>
      <c r="AF284" s="12"/>
      <c r="AH284" s="69"/>
      <c r="AI284" s="70"/>
      <c r="AJ284" s="69"/>
      <c r="AK284" s="69"/>
      <c r="AL284" s="69"/>
      <c r="AM284" s="73"/>
      <c r="AN284" s="72"/>
      <c r="AO284" s="69"/>
      <c r="AP284" s="73"/>
      <c r="AQ284" s="69"/>
      <c r="AR284" s="69"/>
      <c r="AS284" s="74"/>
      <c r="AT284" s="74"/>
    </row>
    <row r="285" spans="2:46" x14ac:dyDescent="0.2">
      <c r="B285" s="13"/>
      <c r="C285" s="13"/>
      <c r="D285" s="69"/>
      <c r="E285" s="70"/>
      <c r="F285" s="69"/>
      <c r="G285" s="70"/>
      <c r="H285" s="69"/>
      <c r="I285" s="69"/>
      <c r="J285" s="71"/>
      <c r="K285" s="11"/>
      <c r="L285" s="72"/>
      <c r="M285" s="71"/>
      <c r="N285" s="11"/>
      <c r="Q285" s="12"/>
      <c r="R285" s="12"/>
      <c r="S285" s="70"/>
      <c r="T285" s="69"/>
      <c r="U285" s="70"/>
      <c r="V285" s="69"/>
      <c r="W285" s="69"/>
      <c r="X285" s="71"/>
      <c r="Y285" s="11"/>
      <c r="Z285" s="72"/>
      <c r="AA285" s="71"/>
      <c r="AE285" s="12"/>
      <c r="AF285" s="12"/>
      <c r="AH285" s="69"/>
      <c r="AI285" s="70"/>
      <c r="AJ285" s="69"/>
      <c r="AK285" s="69"/>
      <c r="AL285" s="69"/>
      <c r="AM285" s="73"/>
      <c r="AN285" s="72"/>
      <c r="AO285" s="69"/>
      <c r="AP285" s="73"/>
      <c r="AQ285" s="69"/>
      <c r="AR285" s="69"/>
      <c r="AS285" s="74"/>
      <c r="AT285" s="74"/>
    </row>
    <row r="286" spans="2:46" x14ac:dyDescent="0.2">
      <c r="B286" s="13"/>
      <c r="C286" s="13"/>
      <c r="D286" s="69"/>
      <c r="E286" s="70"/>
      <c r="F286" s="69"/>
      <c r="G286" s="70"/>
      <c r="H286" s="69"/>
      <c r="I286" s="69"/>
      <c r="J286" s="71"/>
      <c r="K286" s="11"/>
      <c r="L286" s="72"/>
      <c r="M286" s="71"/>
      <c r="N286" s="11"/>
      <c r="Q286" s="12"/>
      <c r="R286" s="12"/>
      <c r="S286" s="70"/>
      <c r="T286" s="69"/>
      <c r="U286" s="70"/>
      <c r="V286" s="69"/>
      <c r="W286" s="69"/>
      <c r="X286" s="71"/>
      <c r="Y286" s="11"/>
      <c r="Z286" s="72"/>
      <c r="AA286" s="71"/>
      <c r="AE286" s="12"/>
      <c r="AF286" s="12"/>
      <c r="AH286" s="69"/>
      <c r="AI286" s="70"/>
      <c r="AJ286" s="69"/>
      <c r="AK286" s="69"/>
      <c r="AL286" s="69"/>
      <c r="AM286" s="73"/>
      <c r="AN286" s="72"/>
      <c r="AO286" s="69"/>
      <c r="AP286" s="73"/>
      <c r="AQ286" s="69"/>
      <c r="AR286" s="69"/>
      <c r="AS286" s="74"/>
      <c r="AT286" s="74"/>
    </row>
    <row r="287" spans="2:46" x14ac:dyDescent="0.2">
      <c r="B287" s="13"/>
      <c r="C287" s="13"/>
      <c r="D287" s="69"/>
      <c r="E287" s="70"/>
      <c r="F287" s="69"/>
      <c r="G287" s="70"/>
      <c r="H287" s="69"/>
      <c r="I287" s="69"/>
      <c r="J287" s="71"/>
      <c r="K287" s="11"/>
      <c r="L287" s="72"/>
      <c r="M287" s="71"/>
      <c r="N287" s="11"/>
      <c r="Q287" s="12"/>
      <c r="R287" s="12"/>
      <c r="S287" s="70"/>
      <c r="T287" s="69"/>
      <c r="U287" s="70"/>
      <c r="V287" s="69"/>
      <c r="W287" s="69"/>
      <c r="X287" s="71"/>
      <c r="Y287" s="11"/>
      <c r="Z287" s="72"/>
      <c r="AA287" s="71"/>
      <c r="AE287" s="12"/>
      <c r="AF287" s="12"/>
      <c r="AH287" s="69"/>
      <c r="AI287" s="70"/>
      <c r="AJ287" s="69"/>
      <c r="AK287" s="69"/>
      <c r="AL287" s="69"/>
      <c r="AM287" s="73"/>
      <c r="AN287" s="72"/>
      <c r="AO287" s="69"/>
      <c r="AP287" s="73"/>
      <c r="AQ287" s="69"/>
      <c r="AR287" s="69"/>
      <c r="AS287" s="74"/>
      <c r="AT287" s="74"/>
    </row>
    <row r="288" spans="2:46" x14ac:dyDescent="0.2">
      <c r="B288" s="13"/>
      <c r="C288" s="13"/>
      <c r="D288" s="69"/>
      <c r="E288" s="70"/>
      <c r="F288" s="69"/>
      <c r="G288" s="70"/>
      <c r="H288" s="69"/>
      <c r="I288" s="69"/>
      <c r="J288" s="71"/>
      <c r="K288" s="11"/>
      <c r="L288" s="72"/>
      <c r="M288" s="71"/>
      <c r="N288" s="11"/>
      <c r="Q288" s="12"/>
      <c r="R288" s="12"/>
      <c r="S288" s="70"/>
      <c r="T288" s="69"/>
      <c r="U288" s="70"/>
      <c r="V288" s="69"/>
      <c r="W288" s="69"/>
      <c r="X288" s="71"/>
      <c r="Y288" s="11"/>
      <c r="Z288" s="72"/>
      <c r="AA288" s="71"/>
      <c r="AE288" s="12"/>
      <c r="AF288" s="12"/>
      <c r="AH288" s="69"/>
      <c r="AI288" s="70"/>
      <c r="AJ288" s="69"/>
      <c r="AK288" s="69"/>
      <c r="AL288" s="69"/>
      <c r="AM288" s="73"/>
      <c r="AN288" s="72"/>
      <c r="AO288" s="69"/>
      <c r="AP288" s="73"/>
      <c r="AQ288" s="69"/>
      <c r="AR288" s="69"/>
      <c r="AS288" s="74"/>
      <c r="AT288" s="74"/>
    </row>
    <row r="289" spans="2:46" x14ac:dyDescent="0.2">
      <c r="B289" s="13"/>
      <c r="C289" s="13"/>
      <c r="D289" s="69"/>
      <c r="E289" s="70"/>
      <c r="F289" s="69"/>
      <c r="G289" s="70"/>
      <c r="H289" s="69"/>
      <c r="I289" s="69"/>
      <c r="J289" s="71"/>
      <c r="K289" s="11"/>
      <c r="L289" s="72"/>
      <c r="M289" s="71"/>
      <c r="N289" s="11"/>
      <c r="Q289" s="12"/>
      <c r="R289" s="12"/>
      <c r="S289" s="70"/>
      <c r="T289" s="69"/>
      <c r="U289" s="70"/>
      <c r="V289" s="69"/>
      <c r="W289" s="69"/>
      <c r="X289" s="71"/>
      <c r="Y289" s="11"/>
      <c r="Z289" s="72"/>
      <c r="AA289" s="71"/>
      <c r="AE289" s="12"/>
      <c r="AF289" s="12"/>
      <c r="AH289" s="69"/>
      <c r="AI289" s="70"/>
      <c r="AJ289" s="69"/>
      <c r="AK289" s="69"/>
      <c r="AL289" s="69"/>
      <c r="AM289" s="73"/>
      <c r="AN289" s="72"/>
      <c r="AO289" s="69"/>
      <c r="AP289" s="73"/>
      <c r="AQ289" s="69"/>
      <c r="AR289" s="69"/>
      <c r="AS289" s="74"/>
      <c r="AT289" s="74"/>
    </row>
    <row r="290" spans="2:46" x14ac:dyDescent="0.2">
      <c r="B290" s="13"/>
      <c r="C290" s="13"/>
      <c r="D290" s="69"/>
      <c r="E290" s="70"/>
      <c r="F290" s="69"/>
      <c r="G290" s="70"/>
      <c r="H290" s="69"/>
      <c r="I290" s="69"/>
      <c r="J290" s="71"/>
      <c r="K290" s="11"/>
      <c r="L290" s="72"/>
      <c r="M290" s="71"/>
      <c r="N290" s="11"/>
      <c r="Q290" s="12"/>
      <c r="R290" s="12"/>
      <c r="S290" s="70"/>
      <c r="T290" s="69"/>
      <c r="U290" s="70"/>
      <c r="V290" s="69"/>
      <c r="W290" s="69"/>
      <c r="X290" s="71"/>
      <c r="Y290" s="11"/>
      <c r="Z290" s="72"/>
      <c r="AA290" s="71"/>
      <c r="AE290" s="12"/>
      <c r="AF290" s="12"/>
      <c r="AH290" s="69"/>
      <c r="AI290" s="70"/>
      <c r="AJ290" s="69"/>
      <c r="AK290" s="69"/>
      <c r="AL290" s="69"/>
      <c r="AM290" s="73"/>
      <c r="AN290" s="72"/>
      <c r="AO290" s="69"/>
      <c r="AP290" s="73"/>
      <c r="AQ290" s="69"/>
      <c r="AR290" s="69"/>
      <c r="AS290" s="74"/>
      <c r="AT290" s="74"/>
    </row>
    <row r="291" spans="2:46" x14ac:dyDescent="0.2">
      <c r="B291" s="13"/>
      <c r="C291" s="13"/>
      <c r="D291" s="69"/>
      <c r="E291" s="70"/>
      <c r="F291" s="69"/>
      <c r="G291" s="70"/>
      <c r="H291" s="69"/>
      <c r="I291" s="69"/>
      <c r="J291" s="71"/>
      <c r="K291" s="11"/>
      <c r="L291" s="72"/>
      <c r="M291" s="71"/>
      <c r="N291" s="11"/>
      <c r="Q291" s="12"/>
      <c r="R291" s="12"/>
      <c r="S291" s="70"/>
      <c r="T291" s="69"/>
      <c r="U291" s="70"/>
      <c r="V291" s="69"/>
      <c r="W291" s="69"/>
      <c r="X291" s="71"/>
      <c r="Y291" s="11"/>
      <c r="Z291" s="72"/>
      <c r="AA291" s="71"/>
      <c r="AE291" s="12"/>
      <c r="AF291" s="12"/>
      <c r="AH291" s="69"/>
      <c r="AI291" s="70"/>
      <c r="AJ291" s="69"/>
      <c r="AK291" s="69"/>
      <c r="AL291" s="69"/>
      <c r="AM291" s="73"/>
      <c r="AN291" s="72"/>
      <c r="AO291" s="69"/>
      <c r="AP291" s="73"/>
      <c r="AQ291" s="69"/>
      <c r="AR291" s="69"/>
      <c r="AS291" s="74"/>
      <c r="AT291" s="74"/>
    </row>
    <row r="292" spans="2:46" x14ac:dyDescent="0.2">
      <c r="B292" s="13"/>
      <c r="C292" s="13"/>
      <c r="D292" s="69"/>
      <c r="E292" s="70"/>
      <c r="F292" s="69"/>
      <c r="G292" s="70"/>
      <c r="H292" s="69"/>
      <c r="I292" s="69"/>
      <c r="J292" s="71"/>
      <c r="K292" s="11"/>
      <c r="L292" s="72"/>
      <c r="M292" s="71"/>
      <c r="N292" s="11"/>
      <c r="Q292" s="12"/>
      <c r="R292" s="12"/>
      <c r="S292" s="70"/>
      <c r="T292" s="69"/>
      <c r="U292" s="70"/>
      <c r="V292" s="69"/>
      <c r="W292" s="69"/>
      <c r="X292" s="71"/>
      <c r="Y292" s="11"/>
      <c r="Z292" s="72"/>
      <c r="AA292" s="71"/>
      <c r="AE292" s="12"/>
      <c r="AF292" s="12"/>
      <c r="AH292" s="69"/>
      <c r="AI292" s="70"/>
      <c r="AJ292" s="69"/>
      <c r="AK292" s="69"/>
      <c r="AL292" s="69"/>
      <c r="AM292" s="73"/>
      <c r="AN292" s="72"/>
      <c r="AO292" s="69"/>
      <c r="AP292" s="73"/>
      <c r="AQ292" s="69"/>
      <c r="AR292" s="69"/>
      <c r="AS292" s="74"/>
      <c r="AT292" s="74"/>
    </row>
    <row r="293" spans="2:46" x14ac:dyDescent="0.2">
      <c r="B293" s="13"/>
      <c r="C293" s="13"/>
      <c r="D293" s="69"/>
      <c r="E293" s="70"/>
      <c r="F293" s="69"/>
      <c r="G293" s="70"/>
      <c r="H293" s="69"/>
      <c r="I293" s="69"/>
      <c r="J293" s="71"/>
      <c r="K293" s="11"/>
      <c r="L293" s="72"/>
      <c r="M293" s="71"/>
      <c r="N293" s="11"/>
      <c r="Q293" s="12"/>
      <c r="R293" s="12"/>
      <c r="S293" s="70"/>
      <c r="T293" s="69"/>
      <c r="U293" s="70"/>
      <c r="V293" s="69"/>
      <c r="W293" s="69"/>
      <c r="X293" s="71"/>
      <c r="Y293" s="11"/>
      <c r="Z293" s="72"/>
      <c r="AA293" s="71"/>
      <c r="AE293" s="12"/>
      <c r="AF293" s="12"/>
      <c r="AH293" s="69"/>
      <c r="AI293" s="70"/>
      <c r="AJ293" s="69"/>
      <c r="AK293" s="69"/>
      <c r="AL293" s="69"/>
      <c r="AM293" s="73"/>
      <c r="AN293" s="72"/>
      <c r="AO293" s="69"/>
      <c r="AP293" s="73"/>
      <c r="AQ293" s="69"/>
      <c r="AR293" s="69"/>
      <c r="AS293" s="74"/>
      <c r="AT293" s="74"/>
    </row>
    <row r="294" spans="2:46" x14ac:dyDescent="0.2">
      <c r="B294" s="13"/>
      <c r="C294" s="13"/>
      <c r="D294" s="69"/>
      <c r="E294" s="70"/>
      <c r="F294" s="69"/>
      <c r="G294" s="70"/>
      <c r="H294" s="69"/>
      <c r="I294" s="69"/>
      <c r="J294" s="71"/>
      <c r="K294" s="11"/>
      <c r="L294" s="72"/>
      <c r="M294" s="71"/>
      <c r="N294" s="11"/>
      <c r="Q294" s="12"/>
      <c r="R294" s="12"/>
      <c r="S294" s="70"/>
      <c r="T294" s="69"/>
      <c r="U294" s="70"/>
      <c r="V294" s="69"/>
      <c r="W294" s="69"/>
      <c r="X294" s="71"/>
      <c r="Y294" s="11"/>
      <c r="Z294" s="72"/>
      <c r="AA294" s="71"/>
      <c r="AE294" s="12"/>
      <c r="AF294" s="12"/>
      <c r="AH294" s="69"/>
      <c r="AI294" s="70"/>
      <c r="AJ294" s="69"/>
      <c r="AK294" s="69"/>
      <c r="AL294" s="69"/>
      <c r="AM294" s="73"/>
      <c r="AN294" s="72"/>
      <c r="AO294" s="69"/>
      <c r="AP294" s="73"/>
      <c r="AQ294" s="69"/>
      <c r="AR294" s="69"/>
      <c r="AS294" s="74"/>
      <c r="AT294" s="74"/>
    </row>
    <row r="295" spans="2:46" x14ac:dyDescent="0.2">
      <c r="B295" s="13"/>
      <c r="C295" s="13"/>
      <c r="D295" s="69"/>
      <c r="E295" s="70"/>
      <c r="F295" s="69"/>
      <c r="G295" s="70"/>
      <c r="H295" s="69"/>
      <c r="I295" s="69"/>
      <c r="J295" s="71"/>
      <c r="K295" s="11"/>
      <c r="L295" s="72"/>
      <c r="M295" s="71"/>
      <c r="N295" s="11"/>
      <c r="Q295" s="12"/>
      <c r="R295" s="12"/>
      <c r="S295" s="70"/>
      <c r="T295" s="69"/>
      <c r="U295" s="70"/>
      <c r="V295" s="69"/>
      <c r="W295" s="69"/>
      <c r="X295" s="71"/>
      <c r="Y295" s="11"/>
      <c r="Z295" s="72"/>
      <c r="AA295" s="71"/>
      <c r="AE295" s="12"/>
      <c r="AF295" s="12"/>
      <c r="AH295" s="69"/>
      <c r="AI295" s="70"/>
      <c r="AJ295" s="69"/>
      <c r="AK295" s="69"/>
      <c r="AL295" s="69"/>
      <c r="AM295" s="73"/>
      <c r="AN295" s="72"/>
      <c r="AO295" s="69"/>
      <c r="AP295" s="73"/>
      <c r="AQ295" s="69"/>
      <c r="AR295" s="69"/>
      <c r="AS295" s="74"/>
      <c r="AT295" s="74"/>
    </row>
    <row r="296" spans="2:46" x14ac:dyDescent="0.2">
      <c r="B296" s="13"/>
      <c r="C296" s="13"/>
      <c r="D296" s="69"/>
      <c r="E296" s="70"/>
      <c r="F296" s="69"/>
      <c r="G296" s="70"/>
      <c r="H296" s="69"/>
      <c r="I296" s="69"/>
      <c r="J296" s="71"/>
      <c r="K296" s="11"/>
      <c r="L296" s="72"/>
      <c r="M296" s="71"/>
      <c r="N296" s="11"/>
      <c r="Q296" s="12"/>
      <c r="R296" s="12"/>
      <c r="S296" s="70"/>
      <c r="T296" s="69"/>
      <c r="U296" s="70"/>
      <c r="V296" s="69"/>
      <c r="W296" s="69"/>
      <c r="X296" s="71"/>
      <c r="Y296" s="11"/>
      <c r="Z296" s="72"/>
      <c r="AA296" s="71"/>
      <c r="AE296" s="12"/>
      <c r="AF296" s="12"/>
      <c r="AH296" s="69"/>
      <c r="AI296" s="70"/>
      <c r="AJ296" s="69"/>
      <c r="AK296" s="69"/>
      <c r="AL296" s="69"/>
      <c r="AM296" s="73"/>
      <c r="AN296" s="72"/>
      <c r="AO296" s="69"/>
      <c r="AP296" s="73"/>
      <c r="AQ296" s="69"/>
      <c r="AR296" s="69"/>
      <c r="AS296" s="74"/>
      <c r="AT296" s="74"/>
    </row>
    <row r="297" spans="2:46" x14ac:dyDescent="0.2">
      <c r="B297" s="13"/>
      <c r="C297" s="13"/>
      <c r="D297" s="69"/>
      <c r="E297" s="70"/>
      <c r="F297" s="69"/>
      <c r="G297" s="70"/>
      <c r="H297" s="69"/>
      <c r="I297" s="69"/>
      <c r="J297" s="71"/>
      <c r="K297" s="11"/>
      <c r="L297" s="72"/>
      <c r="M297" s="71"/>
      <c r="N297" s="11"/>
      <c r="Q297" s="12"/>
      <c r="R297" s="12"/>
      <c r="S297" s="70"/>
      <c r="T297" s="69"/>
      <c r="U297" s="70"/>
      <c r="V297" s="69"/>
      <c r="W297" s="69"/>
      <c r="X297" s="71"/>
      <c r="Y297" s="11"/>
      <c r="Z297" s="72"/>
      <c r="AA297" s="71"/>
      <c r="AE297" s="12"/>
      <c r="AF297" s="12"/>
      <c r="AH297" s="69"/>
      <c r="AI297" s="70"/>
      <c r="AJ297" s="69"/>
      <c r="AK297" s="69"/>
      <c r="AL297" s="69"/>
      <c r="AM297" s="73"/>
      <c r="AN297" s="72"/>
      <c r="AO297" s="69"/>
      <c r="AP297" s="73"/>
      <c r="AQ297" s="69"/>
      <c r="AR297" s="69"/>
      <c r="AS297" s="74"/>
      <c r="AT297" s="74"/>
    </row>
    <row r="298" spans="2:46" x14ac:dyDescent="0.2">
      <c r="B298" s="13"/>
      <c r="C298" s="13"/>
      <c r="D298" s="69"/>
      <c r="E298" s="70"/>
      <c r="F298" s="69"/>
      <c r="G298" s="70"/>
      <c r="H298" s="69"/>
      <c r="I298" s="69"/>
      <c r="J298" s="71"/>
      <c r="K298" s="11"/>
      <c r="L298" s="72"/>
      <c r="M298" s="71"/>
      <c r="N298" s="11"/>
      <c r="Q298" s="12"/>
      <c r="R298" s="12"/>
      <c r="S298" s="70"/>
      <c r="T298" s="69"/>
      <c r="U298" s="70"/>
      <c r="V298" s="69"/>
      <c r="W298" s="69"/>
      <c r="X298" s="71"/>
      <c r="Y298" s="11"/>
      <c r="Z298" s="72"/>
      <c r="AA298" s="71"/>
      <c r="AE298" s="12"/>
      <c r="AF298" s="12"/>
      <c r="AH298" s="69"/>
      <c r="AI298" s="70"/>
      <c r="AJ298" s="69"/>
      <c r="AK298" s="69"/>
      <c r="AL298" s="69"/>
      <c r="AM298" s="73"/>
      <c r="AN298" s="72"/>
      <c r="AO298" s="69"/>
      <c r="AP298" s="73"/>
      <c r="AQ298" s="69"/>
      <c r="AR298" s="69"/>
      <c r="AS298" s="74"/>
      <c r="AT298" s="74"/>
    </row>
    <row r="299" spans="2:46" x14ac:dyDescent="0.2">
      <c r="B299" s="13"/>
      <c r="C299" s="13"/>
      <c r="D299" s="69"/>
      <c r="E299" s="70"/>
      <c r="F299" s="69"/>
      <c r="G299" s="70"/>
      <c r="H299" s="69"/>
      <c r="I299" s="69"/>
      <c r="J299" s="71"/>
      <c r="K299" s="11"/>
      <c r="L299" s="72"/>
      <c r="M299" s="71"/>
      <c r="N299" s="11"/>
      <c r="Q299" s="12"/>
      <c r="R299" s="12"/>
      <c r="S299" s="70"/>
      <c r="T299" s="69"/>
      <c r="U299" s="70"/>
      <c r="V299" s="69"/>
      <c r="W299" s="69"/>
      <c r="X299" s="71"/>
      <c r="Y299" s="11"/>
      <c r="Z299" s="72"/>
      <c r="AA299" s="71"/>
      <c r="AE299" s="12"/>
      <c r="AF299" s="12"/>
      <c r="AH299" s="69"/>
      <c r="AI299" s="70"/>
      <c r="AJ299" s="69"/>
      <c r="AK299" s="69"/>
      <c r="AL299" s="69"/>
      <c r="AM299" s="73"/>
      <c r="AN299" s="72"/>
      <c r="AO299" s="69"/>
      <c r="AP299" s="73"/>
      <c r="AQ299" s="69"/>
      <c r="AR299" s="69"/>
      <c r="AS299" s="74"/>
      <c r="AT299" s="74"/>
    </row>
    <row r="300" spans="2:46" x14ac:dyDescent="0.2">
      <c r="B300" s="13"/>
      <c r="C300" s="13"/>
      <c r="D300" s="69"/>
      <c r="E300" s="70"/>
      <c r="F300" s="69"/>
      <c r="G300" s="70"/>
      <c r="H300" s="69"/>
      <c r="I300" s="69"/>
      <c r="J300" s="71"/>
      <c r="K300" s="11"/>
      <c r="L300" s="72"/>
      <c r="M300" s="71"/>
      <c r="N300" s="11"/>
      <c r="Q300" s="12"/>
      <c r="R300" s="12"/>
      <c r="S300" s="70"/>
      <c r="T300" s="69"/>
      <c r="U300" s="70"/>
      <c r="V300" s="69"/>
      <c r="W300" s="69"/>
      <c r="X300" s="71"/>
      <c r="Y300" s="11"/>
      <c r="Z300" s="72"/>
      <c r="AA300" s="71"/>
      <c r="AE300" s="12"/>
      <c r="AF300" s="12"/>
      <c r="AH300" s="69"/>
      <c r="AI300" s="70"/>
      <c r="AJ300" s="69"/>
      <c r="AK300" s="69"/>
      <c r="AL300" s="69"/>
      <c r="AM300" s="73"/>
      <c r="AN300" s="72"/>
      <c r="AO300" s="69"/>
      <c r="AP300" s="73"/>
      <c r="AQ300" s="69"/>
      <c r="AR300" s="69"/>
      <c r="AS300" s="74"/>
      <c r="AT300" s="74"/>
    </row>
    <row r="301" spans="2:46" x14ac:dyDescent="0.2">
      <c r="B301" s="13"/>
      <c r="C301" s="13"/>
      <c r="D301" s="69"/>
      <c r="E301" s="70"/>
      <c r="F301" s="69"/>
      <c r="G301" s="70"/>
      <c r="H301" s="69"/>
      <c r="I301" s="69"/>
      <c r="J301" s="71"/>
      <c r="K301" s="11"/>
      <c r="L301" s="72"/>
      <c r="M301" s="71"/>
      <c r="N301" s="11"/>
      <c r="Q301" s="12"/>
      <c r="R301" s="12"/>
      <c r="S301" s="70"/>
      <c r="T301" s="69"/>
      <c r="U301" s="70"/>
      <c r="V301" s="69"/>
      <c r="W301" s="69"/>
      <c r="X301" s="71"/>
      <c r="Y301" s="11"/>
      <c r="Z301" s="72"/>
      <c r="AA301" s="71"/>
      <c r="AE301" s="12"/>
      <c r="AF301" s="12"/>
      <c r="AH301" s="69"/>
      <c r="AI301" s="70"/>
      <c r="AJ301" s="69"/>
      <c r="AK301" s="69"/>
      <c r="AL301" s="69"/>
      <c r="AM301" s="73"/>
      <c r="AN301" s="72"/>
      <c r="AO301" s="69"/>
      <c r="AP301" s="73"/>
      <c r="AQ301" s="69"/>
      <c r="AR301" s="69"/>
      <c r="AS301" s="74"/>
      <c r="AT301" s="74"/>
    </row>
    <row r="302" spans="2:46" x14ac:dyDescent="0.2">
      <c r="B302" s="13"/>
      <c r="C302" s="13"/>
      <c r="D302" s="69"/>
      <c r="E302" s="70"/>
      <c r="F302" s="69"/>
      <c r="G302" s="70"/>
      <c r="H302" s="69"/>
      <c r="I302" s="69"/>
      <c r="J302" s="71"/>
      <c r="K302" s="11"/>
      <c r="L302" s="72"/>
      <c r="M302" s="71"/>
      <c r="N302" s="11"/>
      <c r="Q302" s="12"/>
      <c r="R302" s="12"/>
      <c r="S302" s="70"/>
      <c r="T302" s="69"/>
      <c r="U302" s="70"/>
      <c r="V302" s="69"/>
      <c r="W302" s="69"/>
      <c r="X302" s="71"/>
      <c r="Y302" s="11"/>
      <c r="Z302" s="72"/>
      <c r="AA302" s="71"/>
      <c r="AE302" s="12"/>
      <c r="AF302" s="12"/>
      <c r="AH302" s="69"/>
      <c r="AI302" s="70"/>
      <c r="AJ302" s="69"/>
      <c r="AK302" s="69"/>
      <c r="AL302" s="69"/>
      <c r="AM302" s="73"/>
      <c r="AN302" s="72"/>
      <c r="AO302" s="69"/>
      <c r="AP302" s="73"/>
      <c r="AQ302" s="69"/>
      <c r="AR302" s="69"/>
      <c r="AS302" s="74"/>
      <c r="AT302" s="74"/>
    </row>
    <row r="303" spans="2:46" x14ac:dyDescent="0.2">
      <c r="B303" s="13"/>
      <c r="C303" s="13"/>
      <c r="D303" s="69"/>
      <c r="E303" s="70"/>
      <c r="F303" s="69"/>
      <c r="G303" s="70"/>
      <c r="H303" s="69"/>
      <c r="I303" s="69"/>
      <c r="J303" s="71"/>
      <c r="K303" s="11"/>
      <c r="L303" s="72"/>
      <c r="M303" s="71"/>
      <c r="N303" s="11"/>
      <c r="Q303" s="12"/>
      <c r="R303" s="12"/>
      <c r="S303" s="70"/>
      <c r="T303" s="69"/>
      <c r="U303" s="70"/>
      <c r="V303" s="69"/>
      <c r="W303" s="69"/>
      <c r="X303" s="71"/>
      <c r="Y303" s="11"/>
      <c r="Z303" s="72"/>
      <c r="AA303" s="71"/>
      <c r="AE303" s="12"/>
      <c r="AF303" s="12"/>
      <c r="AH303" s="69"/>
      <c r="AI303" s="70"/>
      <c r="AJ303" s="69"/>
      <c r="AK303" s="69"/>
      <c r="AL303" s="69"/>
      <c r="AM303" s="73"/>
      <c r="AN303" s="72"/>
      <c r="AO303" s="69"/>
      <c r="AP303" s="73"/>
      <c r="AQ303" s="69"/>
      <c r="AR303" s="69"/>
      <c r="AS303" s="74"/>
      <c r="AT303" s="74"/>
    </row>
    <row r="304" spans="2:46" x14ac:dyDescent="0.2">
      <c r="B304" s="13"/>
      <c r="C304" s="13"/>
      <c r="D304" s="69"/>
      <c r="E304" s="70"/>
      <c r="F304" s="69"/>
      <c r="G304" s="70"/>
      <c r="H304" s="69"/>
      <c r="I304" s="69"/>
      <c r="J304" s="71"/>
      <c r="K304" s="11"/>
      <c r="L304" s="72"/>
      <c r="M304" s="71"/>
      <c r="N304" s="11"/>
      <c r="Q304" s="12"/>
      <c r="R304" s="12"/>
      <c r="S304" s="70"/>
      <c r="T304" s="69"/>
      <c r="U304" s="70"/>
      <c r="V304" s="69"/>
      <c r="W304" s="69"/>
      <c r="X304" s="71"/>
      <c r="Y304" s="11"/>
      <c r="Z304" s="72"/>
      <c r="AA304" s="71"/>
      <c r="AE304" s="12"/>
      <c r="AF304" s="12"/>
      <c r="AH304" s="69"/>
      <c r="AI304" s="70"/>
      <c r="AJ304" s="69"/>
      <c r="AK304" s="69"/>
      <c r="AL304" s="69"/>
      <c r="AM304" s="73"/>
      <c r="AN304" s="72"/>
      <c r="AO304" s="69"/>
      <c r="AP304" s="73"/>
      <c r="AQ304" s="69"/>
      <c r="AR304" s="69"/>
      <c r="AS304" s="74"/>
      <c r="AT304" s="74"/>
    </row>
    <row r="305" spans="2:46" x14ac:dyDescent="0.2">
      <c r="B305" s="13"/>
      <c r="C305" s="13"/>
      <c r="D305" s="69"/>
      <c r="E305" s="70"/>
      <c r="F305" s="69"/>
      <c r="G305" s="70"/>
      <c r="H305" s="69"/>
      <c r="I305" s="69"/>
      <c r="J305" s="71"/>
      <c r="K305" s="11"/>
      <c r="L305" s="72"/>
      <c r="M305" s="71"/>
      <c r="N305" s="11"/>
      <c r="Q305" s="12"/>
      <c r="R305" s="12"/>
      <c r="S305" s="70"/>
      <c r="T305" s="69"/>
      <c r="U305" s="70"/>
      <c r="V305" s="69"/>
      <c r="W305" s="69"/>
      <c r="X305" s="71"/>
      <c r="Y305" s="11"/>
      <c r="Z305" s="72"/>
      <c r="AA305" s="71"/>
      <c r="AE305" s="12"/>
      <c r="AF305" s="12"/>
      <c r="AH305" s="69"/>
      <c r="AI305" s="70"/>
      <c r="AJ305" s="69"/>
      <c r="AK305" s="69"/>
      <c r="AL305" s="69"/>
      <c r="AM305" s="73"/>
      <c r="AN305" s="72"/>
      <c r="AO305" s="69"/>
      <c r="AP305" s="73"/>
      <c r="AQ305" s="69"/>
      <c r="AR305" s="69"/>
      <c r="AS305" s="74"/>
      <c r="AT305" s="74"/>
    </row>
    <row r="306" spans="2:46" x14ac:dyDescent="0.2">
      <c r="B306" s="13"/>
      <c r="C306" s="13"/>
      <c r="D306" s="69"/>
      <c r="E306" s="70"/>
      <c r="F306" s="69"/>
      <c r="G306" s="70"/>
      <c r="H306" s="69"/>
      <c r="I306" s="69"/>
      <c r="J306" s="71"/>
      <c r="K306" s="11"/>
      <c r="L306" s="72"/>
      <c r="M306" s="71"/>
      <c r="N306" s="11"/>
      <c r="Q306" s="12"/>
      <c r="R306" s="12"/>
      <c r="S306" s="70"/>
      <c r="T306" s="69"/>
      <c r="U306" s="70"/>
      <c r="V306" s="69"/>
      <c r="W306" s="69"/>
      <c r="X306" s="71"/>
      <c r="Y306" s="11"/>
      <c r="Z306" s="72"/>
      <c r="AA306" s="71"/>
      <c r="AE306" s="12"/>
      <c r="AF306" s="12"/>
      <c r="AH306" s="69"/>
      <c r="AI306" s="70"/>
      <c r="AJ306" s="69"/>
      <c r="AK306" s="69"/>
      <c r="AL306" s="69"/>
      <c r="AM306" s="73"/>
      <c r="AN306" s="72"/>
      <c r="AO306" s="69"/>
      <c r="AP306" s="73"/>
      <c r="AQ306" s="69"/>
      <c r="AR306" s="69"/>
      <c r="AS306" s="74"/>
      <c r="AT306" s="74"/>
    </row>
    <row r="307" spans="2:46" x14ac:dyDescent="0.2">
      <c r="B307" s="13"/>
      <c r="C307" s="13"/>
      <c r="D307" s="69"/>
      <c r="E307" s="70"/>
      <c r="F307" s="69"/>
      <c r="G307" s="70"/>
      <c r="H307" s="69"/>
      <c r="I307" s="69"/>
      <c r="J307" s="71"/>
      <c r="K307" s="11"/>
      <c r="L307" s="72"/>
      <c r="M307" s="71"/>
      <c r="N307" s="11"/>
      <c r="Q307" s="12"/>
      <c r="R307" s="12"/>
      <c r="S307" s="70"/>
      <c r="T307" s="69"/>
      <c r="U307" s="70"/>
      <c r="V307" s="69"/>
      <c r="W307" s="69"/>
      <c r="X307" s="71"/>
      <c r="Y307" s="11"/>
      <c r="Z307" s="72"/>
      <c r="AA307" s="71"/>
      <c r="AE307" s="12"/>
      <c r="AF307" s="12"/>
      <c r="AH307" s="69"/>
      <c r="AI307" s="70"/>
      <c r="AJ307" s="69"/>
      <c r="AK307" s="69"/>
      <c r="AL307" s="69"/>
      <c r="AM307" s="73"/>
      <c r="AN307" s="72"/>
      <c r="AO307" s="69"/>
      <c r="AP307" s="73"/>
      <c r="AQ307" s="69"/>
      <c r="AR307" s="69"/>
      <c r="AS307" s="74"/>
      <c r="AT307" s="74"/>
    </row>
    <row r="308" spans="2:46" x14ac:dyDescent="0.2">
      <c r="B308" s="13"/>
      <c r="C308" s="13"/>
      <c r="D308" s="69"/>
      <c r="E308" s="70"/>
      <c r="F308" s="69"/>
      <c r="G308" s="70"/>
      <c r="H308" s="69"/>
      <c r="I308" s="69"/>
      <c r="J308" s="71"/>
      <c r="K308" s="11"/>
      <c r="L308" s="72"/>
      <c r="M308" s="71"/>
      <c r="N308" s="11"/>
      <c r="Q308" s="12"/>
      <c r="R308" s="12"/>
      <c r="S308" s="70"/>
      <c r="T308" s="69"/>
      <c r="U308" s="70"/>
      <c r="V308" s="69"/>
      <c r="W308" s="69"/>
      <c r="X308" s="71"/>
      <c r="Y308" s="11"/>
      <c r="Z308" s="72"/>
      <c r="AA308" s="71"/>
      <c r="AE308" s="12"/>
      <c r="AF308" s="12"/>
      <c r="AH308" s="69"/>
      <c r="AI308" s="70"/>
      <c r="AJ308" s="69"/>
      <c r="AK308" s="69"/>
      <c r="AL308" s="69"/>
      <c r="AM308" s="73"/>
      <c r="AN308" s="72"/>
      <c r="AO308" s="69"/>
      <c r="AP308" s="73"/>
      <c r="AQ308" s="69"/>
      <c r="AR308" s="69"/>
      <c r="AS308" s="74"/>
      <c r="AT308" s="74"/>
    </row>
    <row r="309" spans="2:46" x14ac:dyDescent="0.2">
      <c r="B309" s="13"/>
      <c r="C309" s="13"/>
      <c r="D309" s="69"/>
      <c r="E309" s="70"/>
      <c r="F309" s="69"/>
      <c r="G309" s="70"/>
      <c r="H309" s="69"/>
      <c r="I309" s="69"/>
      <c r="J309" s="71"/>
      <c r="K309" s="11"/>
      <c r="L309" s="72"/>
      <c r="M309" s="71"/>
      <c r="N309" s="11"/>
      <c r="Q309" s="12"/>
      <c r="R309" s="12"/>
      <c r="S309" s="70"/>
      <c r="T309" s="69"/>
      <c r="U309" s="70"/>
      <c r="V309" s="69"/>
      <c r="W309" s="69"/>
      <c r="X309" s="71"/>
      <c r="Y309" s="11"/>
      <c r="Z309" s="72"/>
      <c r="AA309" s="71"/>
      <c r="AE309" s="12"/>
      <c r="AF309" s="12"/>
      <c r="AH309" s="69"/>
      <c r="AI309" s="70"/>
      <c r="AJ309" s="69"/>
      <c r="AK309" s="69"/>
      <c r="AL309" s="69"/>
      <c r="AM309" s="73"/>
      <c r="AN309" s="72"/>
      <c r="AO309" s="69"/>
      <c r="AP309" s="73"/>
      <c r="AQ309" s="69"/>
      <c r="AR309" s="69"/>
      <c r="AS309" s="74"/>
      <c r="AT309" s="74"/>
    </row>
    <row r="310" spans="2:46" x14ac:dyDescent="0.2">
      <c r="B310" s="13"/>
      <c r="C310" s="13"/>
      <c r="D310" s="69"/>
      <c r="E310" s="70"/>
      <c r="F310" s="69"/>
      <c r="G310" s="70"/>
      <c r="H310" s="69"/>
      <c r="I310" s="69"/>
      <c r="J310" s="71"/>
      <c r="K310" s="11"/>
      <c r="L310" s="72"/>
      <c r="M310" s="71"/>
      <c r="N310" s="11"/>
      <c r="Q310" s="12"/>
      <c r="R310" s="12"/>
      <c r="S310" s="70"/>
      <c r="T310" s="69"/>
      <c r="U310" s="70"/>
      <c r="V310" s="69"/>
      <c r="W310" s="69"/>
      <c r="X310" s="71"/>
      <c r="Y310" s="11"/>
      <c r="Z310" s="72"/>
      <c r="AA310" s="71"/>
      <c r="AE310" s="12"/>
      <c r="AF310" s="12"/>
      <c r="AH310" s="69"/>
      <c r="AI310" s="70"/>
      <c r="AJ310" s="69"/>
      <c r="AK310" s="69"/>
      <c r="AL310" s="69"/>
      <c r="AM310" s="73"/>
      <c r="AN310" s="72"/>
      <c r="AO310" s="69"/>
      <c r="AP310" s="73"/>
      <c r="AQ310" s="69"/>
      <c r="AR310" s="69"/>
      <c r="AS310" s="74"/>
      <c r="AT310" s="74"/>
    </row>
    <row r="311" spans="2:46" x14ac:dyDescent="0.2">
      <c r="B311" s="13"/>
      <c r="C311" s="13"/>
      <c r="D311" s="69"/>
      <c r="E311" s="70"/>
      <c r="F311" s="69"/>
      <c r="G311" s="70"/>
      <c r="H311" s="69"/>
      <c r="I311" s="69"/>
      <c r="J311" s="71"/>
      <c r="K311" s="11"/>
      <c r="L311" s="72"/>
      <c r="M311" s="71"/>
      <c r="N311" s="11"/>
      <c r="Q311" s="12"/>
      <c r="R311" s="12"/>
      <c r="S311" s="70"/>
      <c r="T311" s="69"/>
      <c r="U311" s="70"/>
      <c r="V311" s="69"/>
      <c r="W311" s="69"/>
      <c r="X311" s="71"/>
      <c r="Y311" s="11"/>
      <c r="Z311" s="72"/>
      <c r="AA311" s="71"/>
      <c r="AE311" s="12"/>
      <c r="AF311" s="12"/>
      <c r="AH311" s="69"/>
      <c r="AI311" s="70"/>
      <c r="AJ311" s="69"/>
      <c r="AK311" s="69"/>
      <c r="AL311" s="69"/>
      <c r="AM311" s="73"/>
      <c r="AN311" s="72"/>
      <c r="AO311" s="69"/>
      <c r="AP311" s="73"/>
      <c r="AQ311" s="69"/>
      <c r="AR311" s="69"/>
      <c r="AS311" s="74"/>
      <c r="AT311" s="74"/>
    </row>
    <row r="312" spans="2:46" x14ac:dyDescent="0.2">
      <c r="B312" s="13"/>
      <c r="C312" s="13"/>
      <c r="D312" s="69"/>
      <c r="E312" s="70"/>
      <c r="F312" s="69"/>
      <c r="G312" s="70"/>
      <c r="H312" s="69"/>
      <c r="I312" s="69"/>
      <c r="J312" s="71"/>
      <c r="K312" s="11"/>
      <c r="L312" s="72"/>
      <c r="M312" s="71"/>
      <c r="N312" s="11"/>
      <c r="Q312" s="12"/>
      <c r="R312" s="12"/>
      <c r="S312" s="70"/>
      <c r="T312" s="69"/>
      <c r="U312" s="70"/>
      <c r="V312" s="69"/>
      <c r="W312" s="69"/>
      <c r="X312" s="71"/>
      <c r="Y312" s="11"/>
      <c r="Z312" s="72"/>
      <c r="AA312" s="71"/>
      <c r="AE312" s="12"/>
      <c r="AF312" s="12"/>
      <c r="AH312" s="69"/>
      <c r="AI312" s="70"/>
      <c r="AJ312" s="69"/>
      <c r="AK312" s="69"/>
      <c r="AL312" s="69"/>
      <c r="AM312" s="73"/>
      <c r="AN312" s="72"/>
      <c r="AO312" s="69"/>
      <c r="AP312" s="73"/>
      <c r="AQ312" s="69"/>
      <c r="AR312" s="69"/>
      <c r="AS312" s="74"/>
      <c r="AT312" s="74"/>
    </row>
    <row r="313" spans="2:46" x14ac:dyDescent="0.2">
      <c r="B313" s="13"/>
      <c r="C313" s="13"/>
      <c r="D313" s="69"/>
      <c r="E313" s="70"/>
      <c r="F313" s="69"/>
      <c r="G313" s="70"/>
      <c r="H313" s="69"/>
      <c r="I313" s="69"/>
      <c r="J313" s="71"/>
      <c r="K313" s="11"/>
      <c r="L313" s="72"/>
      <c r="M313" s="71"/>
      <c r="N313" s="11"/>
      <c r="Q313" s="12"/>
      <c r="R313" s="12"/>
      <c r="S313" s="70"/>
      <c r="T313" s="69"/>
      <c r="U313" s="70"/>
      <c r="V313" s="69"/>
      <c r="W313" s="69"/>
      <c r="X313" s="71"/>
      <c r="Y313" s="11"/>
      <c r="Z313" s="72"/>
      <c r="AA313" s="71"/>
      <c r="AE313" s="12"/>
      <c r="AF313" s="12"/>
      <c r="AH313" s="69"/>
      <c r="AI313" s="70"/>
      <c r="AJ313" s="69"/>
      <c r="AK313" s="69"/>
      <c r="AL313" s="69"/>
      <c r="AM313" s="73"/>
      <c r="AN313" s="72"/>
      <c r="AO313" s="69"/>
      <c r="AP313" s="73"/>
      <c r="AQ313" s="69"/>
      <c r="AR313" s="69"/>
      <c r="AS313" s="74"/>
      <c r="AT313" s="74"/>
    </row>
    <row r="314" spans="2:46" x14ac:dyDescent="0.2">
      <c r="B314" s="13"/>
      <c r="C314" s="13"/>
      <c r="D314" s="69"/>
      <c r="E314" s="70"/>
      <c r="F314" s="69"/>
      <c r="G314" s="70"/>
      <c r="H314" s="69"/>
      <c r="I314" s="69"/>
      <c r="J314" s="71"/>
      <c r="K314" s="11"/>
      <c r="L314" s="72"/>
      <c r="M314" s="71"/>
      <c r="N314" s="11"/>
      <c r="Q314" s="12"/>
      <c r="R314" s="12"/>
      <c r="S314" s="70"/>
      <c r="T314" s="69"/>
      <c r="U314" s="70"/>
      <c r="V314" s="69"/>
      <c r="W314" s="69"/>
      <c r="X314" s="71"/>
      <c r="Y314" s="11"/>
      <c r="Z314" s="72"/>
      <c r="AA314" s="71"/>
      <c r="AE314" s="12"/>
      <c r="AF314" s="12"/>
      <c r="AH314" s="69"/>
      <c r="AI314" s="70"/>
      <c r="AJ314" s="69"/>
      <c r="AK314" s="69"/>
      <c r="AL314" s="69"/>
      <c r="AM314" s="73"/>
      <c r="AN314" s="72"/>
      <c r="AO314" s="69"/>
      <c r="AP314" s="73"/>
      <c r="AQ314" s="69"/>
      <c r="AR314" s="69"/>
      <c r="AS314" s="74"/>
      <c r="AT314" s="74"/>
    </row>
    <row r="315" spans="2:46" x14ac:dyDescent="0.2">
      <c r="B315" s="13"/>
      <c r="C315" s="13"/>
      <c r="D315" s="69"/>
      <c r="E315" s="70"/>
      <c r="F315" s="69"/>
      <c r="G315" s="70"/>
      <c r="H315" s="69"/>
      <c r="I315" s="69"/>
      <c r="J315" s="71"/>
      <c r="K315" s="11"/>
      <c r="L315" s="72"/>
      <c r="M315" s="71"/>
      <c r="N315" s="11"/>
      <c r="Q315" s="12"/>
      <c r="R315" s="12"/>
      <c r="S315" s="70"/>
      <c r="T315" s="69"/>
      <c r="U315" s="70"/>
      <c r="V315" s="69"/>
      <c r="W315" s="69"/>
      <c r="X315" s="71"/>
      <c r="Y315" s="11"/>
      <c r="Z315" s="72"/>
      <c r="AA315" s="71"/>
      <c r="AE315" s="12"/>
      <c r="AF315" s="12"/>
      <c r="AH315" s="69"/>
      <c r="AI315" s="70"/>
      <c r="AJ315" s="69"/>
      <c r="AK315" s="69"/>
      <c r="AL315" s="69"/>
      <c r="AM315" s="73"/>
      <c r="AN315" s="72"/>
      <c r="AO315" s="69"/>
      <c r="AP315" s="73"/>
      <c r="AQ315" s="69"/>
      <c r="AR315" s="69"/>
      <c r="AS315" s="74"/>
      <c r="AT315" s="74"/>
    </row>
    <row r="316" spans="2:46" x14ac:dyDescent="0.2">
      <c r="B316" s="13"/>
      <c r="C316" s="13"/>
      <c r="D316" s="69"/>
      <c r="E316" s="70"/>
      <c r="F316" s="69"/>
      <c r="G316" s="70"/>
      <c r="H316" s="69"/>
      <c r="I316" s="69"/>
      <c r="J316" s="71"/>
      <c r="K316" s="11"/>
      <c r="L316" s="72"/>
      <c r="M316" s="71"/>
      <c r="N316" s="11"/>
      <c r="Q316" s="12"/>
      <c r="R316" s="12"/>
      <c r="S316" s="70"/>
      <c r="T316" s="69"/>
      <c r="U316" s="70"/>
      <c r="V316" s="69"/>
      <c r="W316" s="69"/>
      <c r="X316" s="71"/>
      <c r="Y316" s="11"/>
      <c r="Z316" s="72"/>
      <c r="AA316" s="71"/>
      <c r="AE316" s="12"/>
      <c r="AF316" s="12"/>
      <c r="AH316" s="69"/>
      <c r="AI316" s="70"/>
      <c r="AJ316" s="69"/>
      <c r="AK316" s="69"/>
      <c r="AL316" s="69"/>
      <c r="AM316" s="73"/>
      <c r="AN316" s="72"/>
      <c r="AO316" s="69"/>
      <c r="AP316" s="73"/>
      <c r="AQ316" s="69"/>
      <c r="AR316" s="69"/>
      <c r="AS316" s="74"/>
      <c r="AT316" s="74"/>
    </row>
    <row r="317" spans="2:46" x14ac:dyDescent="0.2">
      <c r="B317" s="13"/>
      <c r="C317" s="13"/>
      <c r="D317" s="69"/>
      <c r="E317" s="70"/>
      <c r="F317" s="69"/>
      <c r="G317" s="70"/>
      <c r="H317" s="69"/>
      <c r="I317" s="69"/>
      <c r="J317" s="71"/>
      <c r="K317" s="11"/>
      <c r="L317" s="72"/>
      <c r="M317" s="71"/>
      <c r="N317" s="11"/>
      <c r="Q317" s="12"/>
      <c r="R317" s="12"/>
      <c r="S317" s="70"/>
      <c r="T317" s="69"/>
      <c r="U317" s="70"/>
      <c r="V317" s="69"/>
      <c r="W317" s="69"/>
      <c r="X317" s="71"/>
      <c r="Y317" s="11"/>
      <c r="Z317" s="72"/>
      <c r="AA317" s="71"/>
      <c r="AE317" s="12"/>
      <c r="AF317" s="12"/>
      <c r="AH317" s="69"/>
      <c r="AI317" s="70"/>
      <c r="AJ317" s="69"/>
      <c r="AK317" s="69"/>
      <c r="AL317" s="69"/>
      <c r="AM317" s="73"/>
      <c r="AN317" s="72"/>
      <c r="AO317" s="69"/>
      <c r="AP317" s="73"/>
      <c r="AQ317" s="69"/>
      <c r="AR317" s="69"/>
      <c r="AS317" s="74"/>
      <c r="AT317" s="74"/>
    </row>
    <row r="318" spans="2:46" x14ac:dyDescent="0.2">
      <c r="B318" s="13"/>
      <c r="C318" s="13"/>
      <c r="D318" s="69"/>
      <c r="E318" s="70"/>
      <c r="F318" s="69"/>
      <c r="G318" s="70"/>
      <c r="H318" s="69"/>
      <c r="I318" s="69"/>
      <c r="J318" s="71"/>
      <c r="K318" s="11"/>
      <c r="L318" s="72"/>
      <c r="M318" s="71"/>
      <c r="N318" s="11"/>
      <c r="Q318" s="12"/>
      <c r="R318" s="12"/>
      <c r="S318" s="70"/>
      <c r="T318" s="69"/>
      <c r="U318" s="70"/>
      <c r="V318" s="69"/>
      <c r="W318" s="69"/>
      <c r="X318" s="71"/>
      <c r="Y318" s="11"/>
      <c r="Z318" s="72"/>
      <c r="AA318" s="71"/>
      <c r="AE318" s="12"/>
      <c r="AF318" s="12"/>
      <c r="AH318" s="69"/>
      <c r="AI318" s="70"/>
      <c r="AJ318" s="69"/>
      <c r="AK318" s="69"/>
      <c r="AL318" s="69"/>
      <c r="AM318" s="73"/>
      <c r="AN318" s="72"/>
      <c r="AO318" s="69"/>
      <c r="AP318" s="73"/>
      <c r="AQ318" s="69"/>
      <c r="AR318" s="69"/>
      <c r="AS318" s="74"/>
      <c r="AT318" s="74"/>
    </row>
    <row r="319" spans="2:46" x14ac:dyDescent="0.2">
      <c r="B319" s="13"/>
      <c r="C319" s="13"/>
      <c r="D319" s="69"/>
      <c r="E319" s="70"/>
      <c r="F319" s="69"/>
      <c r="G319" s="70"/>
      <c r="H319" s="69"/>
      <c r="I319" s="69"/>
      <c r="J319" s="71"/>
      <c r="K319" s="11"/>
      <c r="L319" s="72"/>
      <c r="M319" s="71"/>
      <c r="N319" s="11"/>
      <c r="Q319" s="12"/>
      <c r="R319" s="12"/>
      <c r="S319" s="70"/>
      <c r="T319" s="69"/>
      <c r="U319" s="70"/>
      <c r="V319" s="69"/>
      <c r="W319" s="69"/>
      <c r="X319" s="71"/>
      <c r="Y319" s="11"/>
      <c r="Z319" s="72"/>
      <c r="AA319" s="71"/>
      <c r="AE319" s="12"/>
      <c r="AF319" s="12"/>
      <c r="AH319" s="69"/>
      <c r="AI319" s="70"/>
      <c r="AJ319" s="69"/>
      <c r="AK319" s="69"/>
      <c r="AL319" s="69"/>
      <c r="AM319" s="73"/>
      <c r="AN319" s="72"/>
      <c r="AO319" s="69"/>
      <c r="AP319" s="73"/>
      <c r="AQ319" s="69"/>
      <c r="AR319" s="69"/>
      <c r="AS319" s="74"/>
      <c r="AT319" s="74"/>
    </row>
    <row r="320" spans="2:46" x14ac:dyDescent="0.2">
      <c r="B320" s="13"/>
      <c r="C320" s="13"/>
      <c r="D320" s="69"/>
      <c r="E320" s="70"/>
      <c r="F320" s="69"/>
      <c r="G320" s="70"/>
      <c r="H320" s="69"/>
      <c r="I320" s="69"/>
      <c r="J320" s="71"/>
      <c r="K320" s="11"/>
      <c r="L320" s="72"/>
      <c r="M320" s="71"/>
      <c r="N320" s="11"/>
      <c r="Q320" s="12"/>
      <c r="R320" s="12"/>
      <c r="S320" s="70"/>
      <c r="T320" s="69"/>
      <c r="U320" s="70"/>
      <c r="V320" s="69"/>
      <c r="W320" s="69"/>
      <c r="X320" s="71"/>
      <c r="Y320" s="11"/>
      <c r="Z320" s="72"/>
      <c r="AA320" s="71"/>
      <c r="AE320" s="12"/>
      <c r="AF320" s="12"/>
      <c r="AH320" s="69"/>
      <c r="AI320" s="70"/>
      <c r="AJ320" s="69"/>
      <c r="AK320" s="69"/>
      <c r="AL320" s="69"/>
      <c r="AM320" s="73"/>
      <c r="AN320" s="72"/>
      <c r="AO320" s="69"/>
      <c r="AP320" s="73"/>
      <c r="AQ320" s="69"/>
      <c r="AR320" s="69"/>
      <c r="AS320" s="74"/>
      <c r="AT320" s="74"/>
    </row>
    <row r="321" spans="2:46" x14ac:dyDescent="0.2">
      <c r="B321" s="13"/>
      <c r="C321" s="13"/>
      <c r="D321" s="69"/>
      <c r="E321" s="70"/>
      <c r="F321" s="69"/>
      <c r="G321" s="70"/>
      <c r="H321" s="69"/>
      <c r="I321" s="69"/>
      <c r="J321" s="71"/>
      <c r="K321" s="11"/>
      <c r="L321" s="72"/>
      <c r="M321" s="71"/>
      <c r="N321" s="11"/>
      <c r="Q321" s="12"/>
      <c r="R321" s="12"/>
      <c r="S321" s="70"/>
      <c r="T321" s="69"/>
      <c r="U321" s="70"/>
      <c r="V321" s="69"/>
      <c r="W321" s="69"/>
      <c r="X321" s="71"/>
      <c r="Y321" s="11"/>
      <c r="Z321" s="72"/>
      <c r="AA321" s="71"/>
      <c r="AE321" s="12"/>
      <c r="AF321" s="12"/>
      <c r="AH321" s="69"/>
      <c r="AI321" s="70"/>
      <c r="AJ321" s="69"/>
      <c r="AK321" s="69"/>
      <c r="AL321" s="69"/>
      <c r="AM321" s="73"/>
      <c r="AN321" s="72"/>
      <c r="AO321" s="69"/>
      <c r="AP321" s="73"/>
      <c r="AQ321" s="69"/>
      <c r="AR321" s="69"/>
      <c r="AS321" s="74"/>
      <c r="AT321" s="74"/>
    </row>
    <row r="322" spans="2:46" x14ac:dyDescent="0.2">
      <c r="B322" s="13"/>
      <c r="C322" s="13"/>
      <c r="D322" s="69"/>
      <c r="E322" s="70"/>
      <c r="F322" s="69"/>
      <c r="G322" s="70"/>
      <c r="H322" s="69"/>
      <c r="I322" s="69"/>
      <c r="J322" s="71"/>
      <c r="K322" s="11"/>
      <c r="L322" s="72"/>
      <c r="M322" s="71"/>
      <c r="N322" s="11"/>
      <c r="Q322" s="12"/>
      <c r="R322" s="12"/>
      <c r="S322" s="70"/>
      <c r="T322" s="69"/>
      <c r="U322" s="70"/>
      <c r="V322" s="69"/>
      <c r="W322" s="69"/>
      <c r="X322" s="71"/>
      <c r="Y322" s="11"/>
      <c r="Z322" s="72"/>
      <c r="AA322" s="71"/>
      <c r="AE322" s="12"/>
      <c r="AF322" s="12"/>
      <c r="AH322" s="69"/>
      <c r="AI322" s="70"/>
      <c r="AJ322" s="69"/>
      <c r="AK322" s="69"/>
      <c r="AL322" s="69"/>
      <c r="AM322" s="73"/>
      <c r="AN322" s="72"/>
      <c r="AO322" s="69"/>
      <c r="AP322" s="73"/>
      <c r="AQ322" s="69"/>
      <c r="AR322" s="69"/>
      <c r="AS322" s="74"/>
      <c r="AT322" s="74"/>
    </row>
    <row r="323" spans="2:46" x14ac:dyDescent="0.2">
      <c r="B323" s="13"/>
      <c r="C323" s="13"/>
      <c r="D323" s="69"/>
      <c r="E323" s="70"/>
      <c r="F323" s="69"/>
      <c r="G323" s="70"/>
      <c r="H323" s="69"/>
      <c r="I323" s="69"/>
      <c r="J323" s="71"/>
      <c r="K323" s="11"/>
      <c r="L323" s="72"/>
      <c r="M323" s="71"/>
      <c r="N323" s="11"/>
      <c r="Q323" s="12"/>
      <c r="R323" s="12"/>
      <c r="S323" s="70"/>
      <c r="T323" s="69"/>
      <c r="U323" s="70"/>
      <c r="V323" s="69"/>
      <c r="W323" s="69"/>
      <c r="X323" s="71"/>
      <c r="Y323" s="11"/>
      <c r="Z323" s="72"/>
      <c r="AA323" s="71"/>
      <c r="AE323" s="12"/>
      <c r="AF323" s="12"/>
      <c r="AH323" s="69"/>
      <c r="AI323" s="70"/>
      <c r="AJ323" s="69"/>
      <c r="AK323" s="69"/>
      <c r="AL323" s="69"/>
      <c r="AM323" s="73"/>
      <c r="AN323" s="72"/>
      <c r="AO323" s="69"/>
      <c r="AP323" s="73"/>
      <c r="AQ323" s="69"/>
      <c r="AR323" s="69"/>
      <c r="AS323" s="74"/>
      <c r="AT323" s="74"/>
    </row>
    <row r="324" spans="2:46" x14ac:dyDescent="0.2">
      <c r="B324" s="13"/>
      <c r="C324" s="13"/>
      <c r="D324" s="69"/>
      <c r="E324" s="70"/>
      <c r="F324" s="69"/>
      <c r="G324" s="70"/>
      <c r="H324" s="69"/>
      <c r="I324" s="69"/>
      <c r="J324" s="71"/>
      <c r="K324" s="11"/>
      <c r="L324" s="72"/>
      <c r="M324" s="71"/>
      <c r="N324" s="11"/>
      <c r="Q324" s="12"/>
      <c r="R324" s="12"/>
      <c r="S324" s="70"/>
      <c r="T324" s="69"/>
      <c r="U324" s="70"/>
      <c r="V324" s="69"/>
      <c r="W324" s="69"/>
      <c r="X324" s="71"/>
      <c r="Y324" s="11"/>
      <c r="Z324" s="72"/>
      <c r="AA324" s="71"/>
      <c r="AE324" s="12"/>
      <c r="AF324" s="12"/>
      <c r="AH324" s="69"/>
      <c r="AI324" s="70"/>
      <c r="AJ324" s="69"/>
      <c r="AK324" s="69"/>
      <c r="AL324" s="69"/>
      <c r="AM324" s="73"/>
      <c r="AN324" s="72"/>
      <c r="AO324" s="69"/>
      <c r="AP324" s="73"/>
      <c r="AQ324" s="69"/>
      <c r="AR324" s="69"/>
      <c r="AS324" s="74"/>
      <c r="AT324" s="74"/>
    </row>
    <row r="325" spans="2:46" x14ac:dyDescent="0.2">
      <c r="B325" s="13"/>
      <c r="C325" s="13"/>
      <c r="D325" s="69"/>
      <c r="E325" s="70"/>
      <c r="F325" s="69"/>
      <c r="G325" s="70"/>
      <c r="H325" s="69"/>
      <c r="I325" s="69"/>
      <c r="J325" s="71"/>
      <c r="K325" s="11"/>
      <c r="L325" s="72"/>
      <c r="M325" s="71"/>
      <c r="N325" s="11"/>
      <c r="Q325" s="12"/>
      <c r="R325" s="12"/>
      <c r="S325" s="70"/>
      <c r="T325" s="69"/>
      <c r="U325" s="70"/>
      <c r="V325" s="69"/>
      <c r="W325" s="69"/>
      <c r="X325" s="71"/>
      <c r="Y325" s="11"/>
      <c r="Z325" s="72"/>
      <c r="AA325" s="71"/>
      <c r="AE325" s="12"/>
      <c r="AF325" s="12"/>
      <c r="AH325" s="69"/>
      <c r="AI325" s="70"/>
      <c r="AJ325" s="69"/>
      <c r="AK325" s="69"/>
      <c r="AL325" s="69"/>
      <c r="AM325" s="73"/>
      <c r="AN325" s="72"/>
      <c r="AO325" s="69"/>
      <c r="AP325" s="73"/>
      <c r="AQ325" s="69"/>
      <c r="AR325" s="69"/>
      <c r="AS325" s="74"/>
      <c r="AT325" s="74"/>
    </row>
    <row r="326" spans="2:46" x14ac:dyDescent="0.2">
      <c r="B326" s="13"/>
      <c r="C326" s="13"/>
      <c r="D326" s="69"/>
      <c r="E326" s="70"/>
      <c r="F326" s="69"/>
      <c r="G326" s="70"/>
      <c r="H326" s="69"/>
      <c r="I326" s="69"/>
      <c r="J326" s="71"/>
      <c r="K326" s="11"/>
      <c r="L326" s="72"/>
      <c r="M326" s="71"/>
      <c r="N326" s="11"/>
      <c r="Q326" s="12"/>
      <c r="R326" s="12"/>
      <c r="S326" s="70"/>
      <c r="T326" s="69"/>
      <c r="U326" s="70"/>
      <c r="V326" s="69"/>
      <c r="W326" s="69"/>
      <c r="X326" s="71"/>
      <c r="Y326" s="11"/>
      <c r="Z326" s="72"/>
      <c r="AA326" s="71"/>
      <c r="AE326" s="12"/>
      <c r="AF326" s="12"/>
      <c r="AH326" s="69"/>
      <c r="AI326" s="70"/>
      <c r="AJ326" s="69"/>
      <c r="AK326" s="69"/>
      <c r="AL326" s="69"/>
      <c r="AM326" s="73"/>
      <c r="AN326" s="72"/>
      <c r="AO326" s="69"/>
      <c r="AP326" s="73"/>
      <c r="AQ326" s="69"/>
      <c r="AR326" s="69"/>
      <c r="AS326" s="74"/>
      <c r="AT326" s="74"/>
    </row>
    <row r="327" spans="2:46" x14ac:dyDescent="0.2">
      <c r="B327" s="13"/>
      <c r="C327" s="13"/>
      <c r="D327" s="69"/>
      <c r="E327" s="70"/>
      <c r="F327" s="69"/>
      <c r="G327" s="70"/>
      <c r="H327" s="69"/>
      <c r="I327" s="69"/>
      <c r="J327" s="71"/>
      <c r="K327" s="11"/>
      <c r="L327" s="72"/>
      <c r="M327" s="71"/>
      <c r="N327" s="11"/>
      <c r="Q327" s="12"/>
      <c r="R327" s="12"/>
      <c r="S327" s="70"/>
      <c r="T327" s="69"/>
      <c r="U327" s="70"/>
      <c r="V327" s="69"/>
      <c r="W327" s="69"/>
      <c r="X327" s="71"/>
      <c r="Y327" s="11"/>
      <c r="Z327" s="72"/>
      <c r="AA327" s="71"/>
      <c r="AE327" s="12"/>
      <c r="AF327" s="12"/>
      <c r="AH327" s="69"/>
      <c r="AI327" s="70"/>
      <c r="AJ327" s="69"/>
      <c r="AK327" s="69"/>
      <c r="AL327" s="69"/>
      <c r="AM327" s="73"/>
      <c r="AN327" s="72"/>
      <c r="AO327" s="69"/>
      <c r="AP327" s="73"/>
      <c r="AQ327" s="69"/>
      <c r="AR327" s="69"/>
      <c r="AS327" s="74"/>
      <c r="AT327" s="74"/>
    </row>
    <row r="328" spans="2:46" x14ac:dyDescent="0.2">
      <c r="B328" s="13"/>
      <c r="C328" s="13"/>
      <c r="D328" s="69"/>
      <c r="E328" s="70"/>
      <c r="F328" s="69"/>
      <c r="G328" s="70"/>
      <c r="H328" s="69"/>
      <c r="I328" s="69"/>
      <c r="J328" s="71"/>
      <c r="K328" s="11"/>
      <c r="L328" s="72"/>
      <c r="M328" s="71"/>
      <c r="N328" s="11"/>
      <c r="Q328" s="12"/>
      <c r="R328" s="12"/>
      <c r="S328" s="70"/>
      <c r="T328" s="69"/>
      <c r="U328" s="70"/>
      <c r="V328" s="69"/>
      <c r="W328" s="69"/>
      <c r="X328" s="71"/>
      <c r="Y328" s="11"/>
      <c r="Z328" s="72"/>
      <c r="AA328" s="71"/>
      <c r="AE328" s="12"/>
      <c r="AF328" s="12"/>
      <c r="AH328" s="69"/>
      <c r="AI328" s="70"/>
      <c r="AJ328" s="69"/>
      <c r="AK328" s="69"/>
      <c r="AL328" s="69"/>
      <c r="AM328" s="73"/>
      <c r="AN328" s="72"/>
      <c r="AO328" s="69"/>
      <c r="AP328" s="73"/>
      <c r="AQ328" s="69"/>
      <c r="AR328" s="69"/>
      <c r="AS328" s="74"/>
      <c r="AT328" s="74"/>
    </row>
    <row r="329" spans="2:46" x14ac:dyDescent="0.2">
      <c r="B329" s="13"/>
      <c r="C329" s="13"/>
      <c r="D329" s="69"/>
      <c r="E329" s="70"/>
      <c r="F329" s="69"/>
      <c r="G329" s="70"/>
      <c r="H329" s="69"/>
      <c r="I329" s="69"/>
      <c r="J329" s="71"/>
      <c r="K329" s="11"/>
      <c r="L329" s="72"/>
      <c r="M329" s="71"/>
      <c r="N329" s="11"/>
      <c r="Q329" s="12"/>
      <c r="R329" s="12"/>
      <c r="S329" s="70"/>
      <c r="T329" s="69"/>
      <c r="U329" s="70"/>
      <c r="V329" s="69"/>
      <c r="W329" s="69"/>
      <c r="X329" s="71"/>
      <c r="Y329" s="11"/>
      <c r="Z329" s="72"/>
      <c r="AA329" s="71"/>
      <c r="AE329" s="12"/>
      <c r="AF329" s="12"/>
      <c r="AH329" s="69"/>
      <c r="AI329" s="70"/>
      <c r="AJ329" s="69"/>
      <c r="AK329" s="69"/>
      <c r="AL329" s="69"/>
      <c r="AM329" s="73"/>
      <c r="AN329" s="72"/>
      <c r="AO329" s="69"/>
      <c r="AP329" s="73"/>
      <c r="AQ329" s="69"/>
      <c r="AR329" s="69"/>
      <c r="AS329" s="74"/>
      <c r="AT329" s="74"/>
    </row>
    <row r="330" spans="2:46" x14ac:dyDescent="0.2">
      <c r="B330" s="13"/>
      <c r="C330" s="13"/>
      <c r="D330" s="69"/>
      <c r="E330" s="70"/>
      <c r="F330" s="69"/>
      <c r="G330" s="70"/>
      <c r="H330" s="69"/>
      <c r="I330" s="69"/>
      <c r="J330" s="71"/>
      <c r="K330" s="11"/>
      <c r="L330" s="72"/>
      <c r="M330" s="71"/>
      <c r="N330" s="11"/>
      <c r="Q330" s="12"/>
      <c r="R330" s="12"/>
      <c r="S330" s="70"/>
      <c r="T330" s="69"/>
      <c r="U330" s="70"/>
      <c r="V330" s="69"/>
      <c r="W330" s="69"/>
      <c r="X330" s="71"/>
      <c r="Y330" s="11"/>
      <c r="Z330" s="72"/>
      <c r="AA330" s="71"/>
      <c r="AE330" s="12"/>
      <c r="AF330" s="12"/>
      <c r="AH330" s="69"/>
      <c r="AI330" s="70"/>
      <c r="AJ330" s="69"/>
      <c r="AK330" s="69"/>
      <c r="AL330" s="69"/>
      <c r="AM330" s="73"/>
      <c r="AN330" s="72"/>
      <c r="AO330" s="69"/>
      <c r="AP330" s="73"/>
      <c r="AQ330" s="69"/>
      <c r="AR330" s="69"/>
      <c r="AS330" s="74"/>
      <c r="AT330" s="74"/>
    </row>
    <row r="331" spans="2:46" x14ac:dyDescent="0.2">
      <c r="B331" s="13"/>
      <c r="C331" s="13"/>
      <c r="D331" s="69"/>
      <c r="E331" s="70"/>
      <c r="F331" s="69"/>
      <c r="G331" s="70"/>
      <c r="H331" s="69"/>
      <c r="I331" s="69"/>
      <c r="J331" s="71"/>
      <c r="K331" s="11"/>
      <c r="L331" s="72"/>
      <c r="M331" s="71"/>
      <c r="N331" s="11"/>
      <c r="Q331" s="12"/>
      <c r="R331" s="12"/>
      <c r="S331" s="70"/>
      <c r="T331" s="69"/>
      <c r="U331" s="70"/>
      <c r="V331" s="69"/>
      <c r="W331" s="69"/>
      <c r="X331" s="71"/>
      <c r="Y331" s="11"/>
      <c r="Z331" s="72"/>
      <c r="AA331" s="71"/>
      <c r="AE331" s="12"/>
      <c r="AF331" s="12"/>
      <c r="AH331" s="69"/>
      <c r="AI331" s="70"/>
      <c r="AJ331" s="69"/>
      <c r="AK331" s="69"/>
      <c r="AL331" s="69"/>
      <c r="AM331" s="73"/>
      <c r="AN331" s="72"/>
      <c r="AO331" s="69"/>
      <c r="AP331" s="73"/>
      <c r="AQ331" s="69"/>
      <c r="AR331" s="69"/>
      <c r="AS331" s="74"/>
      <c r="AT331" s="74"/>
    </row>
    <row r="332" spans="2:46" x14ac:dyDescent="0.2">
      <c r="B332" s="13"/>
      <c r="C332" s="13"/>
      <c r="D332" s="69"/>
      <c r="E332" s="70"/>
      <c r="F332" s="69"/>
      <c r="G332" s="70"/>
      <c r="H332" s="69"/>
      <c r="I332" s="69"/>
      <c r="J332" s="71"/>
      <c r="K332" s="11"/>
      <c r="L332" s="72"/>
      <c r="M332" s="71"/>
      <c r="N332" s="11"/>
      <c r="Q332" s="12"/>
      <c r="R332" s="12"/>
      <c r="S332" s="70"/>
      <c r="T332" s="69"/>
      <c r="U332" s="70"/>
      <c r="V332" s="69"/>
      <c r="W332" s="69"/>
      <c r="X332" s="71"/>
      <c r="Y332" s="11"/>
      <c r="Z332" s="72"/>
      <c r="AA332" s="71"/>
      <c r="AE332" s="12"/>
      <c r="AF332" s="12"/>
      <c r="AH332" s="69"/>
      <c r="AI332" s="70"/>
      <c r="AJ332" s="69"/>
      <c r="AK332" s="69"/>
      <c r="AL332" s="69"/>
      <c r="AM332" s="73"/>
      <c r="AN332" s="72"/>
      <c r="AO332" s="69"/>
      <c r="AP332" s="73"/>
      <c r="AQ332" s="69"/>
      <c r="AR332" s="69"/>
      <c r="AS332" s="74"/>
      <c r="AT332" s="74"/>
    </row>
    <row r="333" spans="2:46" x14ac:dyDescent="0.2">
      <c r="B333" s="13"/>
      <c r="C333" s="13"/>
      <c r="D333" s="69"/>
      <c r="E333" s="70"/>
      <c r="F333" s="69"/>
      <c r="G333" s="70"/>
      <c r="H333" s="69"/>
      <c r="I333" s="69"/>
      <c r="J333" s="71"/>
      <c r="K333" s="11"/>
      <c r="L333" s="72"/>
      <c r="M333" s="71"/>
      <c r="N333" s="11"/>
      <c r="Q333" s="12"/>
      <c r="R333" s="12"/>
      <c r="S333" s="70"/>
      <c r="T333" s="69"/>
      <c r="U333" s="70"/>
      <c r="V333" s="69"/>
      <c r="W333" s="69"/>
      <c r="X333" s="71"/>
      <c r="Y333" s="11"/>
      <c r="Z333" s="72"/>
      <c r="AA333" s="71"/>
      <c r="AE333" s="12"/>
      <c r="AF333" s="12"/>
      <c r="AH333" s="69"/>
      <c r="AI333" s="70"/>
      <c r="AJ333" s="69"/>
      <c r="AK333" s="69"/>
      <c r="AL333" s="69"/>
      <c r="AM333" s="73"/>
      <c r="AN333" s="72"/>
      <c r="AO333" s="69"/>
      <c r="AP333" s="73"/>
      <c r="AQ333" s="69"/>
      <c r="AR333" s="69"/>
      <c r="AS333" s="74"/>
      <c r="AT333" s="74"/>
    </row>
    <row r="334" spans="2:46" x14ac:dyDescent="0.2">
      <c r="B334" s="13"/>
      <c r="C334" s="13"/>
      <c r="D334" s="69"/>
      <c r="E334" s="70"/>
      <c r="F334" s="69"/>
      <c r="G334" s="70"/>
      <c r="H334" s="69"/>
      <c r="I334" s="69"/>
      <c r="J334" s="71"/>
      <c r="K334" s="11"/>
      <c r="L334" s="72"/>
      <c r="M334" s="71"/>
      <c r="N334" s="11"/>
      <c r="Q334" s="12"/>
      <c r="R334" s="12"/>
      <c r="S334" s="70"/>
      <c r="T334" s="69"/>
      <c r="U334" s="70"/>
      <c r="V334" s="69"/>
      <c r="W334" s="69"/>
      <c r="X334" s="71"/>
      <c r="Y334" s="11"/>
      <c r="Z334" s="72"/>
      <c r="AA334" s="71"/>
      <c r="AE334" s="12"/>
      <c r="AF334" s="12"/>
      <c r="AH334" s="69"/>
      <c r="AI334" s="70"/>
      <c r="AJ334" s="69"/>
      <c r="AK334" s="69"/>
      <c r="AL334" s="69"/>
      <c r="AM334" s="73"/>
      <c r="AN334" s="72"/>
      <c r="AO334" s="69"/>
      <c r="AP334" s="73"/>
      <c r="AQ334" s="69"/>
      <c r="AR334" s="69"/>
      <c r="AS334" s="74"/>
      <c r="AT334" s="74"/>
    </row>
    <row r="335" spans="2:46" x14ac:dyDescent="0.2">
      <c r="B335" s="13"/>
      <c r="C335" s="13"/>
      <c r="D335" s="69"/>
      <c r="E335" s="70"/>
      <c r="F335" s="69"/>
      <c r="G335" s="70"/>
      <c r="H335" s="69"/>
      <c r="I335" s="69"/>
      <c r="J335" s="71"/>
      <c r="K335" s="11"/>
      <c r="L335" s="72"/>
      <c r="M335" s="71"/>
      <c r="N335" s="11"/>
      <c r="Q335" s="12"/>
      <c r="R335" s="12"/>
      <c r="S335" s="70"/>
      <c r="T335" s="69"/>
      <c r="U335" s="70"/>
      <c r="V335" s="69"/>
      <c r="W335" s="69"/>
      <c r="X335" s="71"/>
      <c r="Y335" s="11"/>
      <c r="Z335" s="72"/>
      <c r="AA335" s="71"/>
      <c r="AE335" s="12"/>
      <c r="AF335" s="12"/>
      <c r="AH335" s="69"/>
      <c r="AI335" s="70"/>
      <c r="AJ335" s="69"/>
      <c r="AK335" s="69"/>
      <c r="AL335" s="69"/>
      <c r="AM335" s="73"/>
      <c r="AN335" s="72"/>
      <c r="AO335" s="69"/>
      <c r="AP335" s="73"/>
      <c r="AQ335" s="69"/>
      <c r="AR335" s="69"/>
      <c r="AS335" s="74"/>
      <c r="AT335" s="74"/>
    </row>
    <row r="336" spans="2:46" x14ac:dyDescent="0.2">
      <c r="B336" s="13"/>
      <c r="C336" s="13"/>
      <c r="D336" s="69"/>
      <c r="E336" s="70"/>
      <c r="F336" s="69"/>
      <c r="G336" s="70"/>
      <c r="H336" s="69"/>
      <c r="I336" s="69"/>
      <c r="J336" s="71"/>
      <c r="K336" s="11"/>
      <c r="L336" s="72"/>
      <c r="M336" s="71"/>
      <c r="N336" s="11"/>
      <c r="Q336" s="12"/>
      <c r="R336" s="12"/>
      <c r="S336" s="70"/>
      <c r="T336" s="69"/>
      <c r="U336" s="70"/>
      <c r="V336" s="69"/>
      <c r="W336" s="69"/>
      <c r="X336" s="71"/>
      <c r="Y336" s="11"/>
      <c r="Z336" s="72"/>
      <c r="AA336" s="71"/>
      <c r="AE336" s="12"/>
      <c r="AF336" s="12"/>
      <c r="AH336" s="69"/>
      <c r="AI336" s="70"/>
      <c r="AJ336" s="69"/>
      <c r="AK336" s="69"/>
      <c r="AL336" s="69"/>
      <c r="AM336" s="73"/>
      <c r="AN336" s="72"/>
      <c r="AO336" s="69"/>
      <c r="AP336" s="73"/>
      <c r="AQ336" s="69"/>
      <c r="AR336" s="69"/>
      <c r="AS336" s="74"/>
      <c r="AT336" s="74"/>
    </row>
    <row r="337" spans="2:46" x14ac:dyDescent="0.2">
      <c r="B337" s="13"/>
      <c r="C337" s="13"/>
      <c r="D337" s="69"/>
      <c r="E337" s="70"/>
      <c r="F337" s="69"/>
      <c r="G337" s="70"/>
      <c r="H337" s="69"/>
      <c r="I337" s="69"/>
      <c r="J337" s="71"/>
      <c r="K337" s="11"/>
      <c r="L337" s="72"/>
      <c r="M337" s="71"/>
      <c r="N337" s="11"/>
      <c r="Q337" s="12"/>
      <c r="R337" s="12"/>
      <c r="S337" s="70"/>
      <c r="T337" s="69"/>
      <c r="U337" s="70"/>
      <c r="V337" s="69"/>
      <c r="W337" s="69"/>
      <c r="X337" s="71"/>
      <c r="Y337" s="11"/>
      <c r="Z337" s="72"/>
      <c r="AA337" s="71"/>
      <c r="AE337" s="12"/>
      <c r="AF337" s="12"/>
      <c r="AH337" s="69"/>
      <c r="AI337" s="70"/>
      <c r="AJ337" s="69"/>
      <c r="AK337" s="69"/>
      <c r="AL337" s="69"/>
      <c r="AM337" s="73"/>
      <c r="AN337" s="72"/>
      <c r="AO337" s="69"/>
      <c r="AP337" s="73"/>
      <c r="AQ337" s="69"/>
      <c r="AR337" s="69"/>
      <c r="AS337" s="74"/>
      <c r="AT337" s="74"/>
    </row>
    <row r="338" spans="2:46" x14ac:dyDescent="0.2">
      <c r="B338" s="13"/>
      <c r="C338" s="13"/>
      <c r="D338" s="69"/>
      <c r="E338" s="70"/>
      <c r="F338" s="69"/>
      <c r="G338" s="70"/>
      <c r="H338" s="69"/>
      <c r="I338" s="69"/>
      <c r="J338" s="71"/>
      <c r="K338" s="11"/>
      <c r="L338" s="72"/>
      <c r="M338" s="71"/>
      <c r="N338" s="11"/>
      <c r="Q338" s="12"/>
      <c r="R338" s="12"/>
      <c r="S338" s="70"/>
      <c r="T338" s="69"/>
      <c r="U338" s="70"/>
      <c r="V338" s="69"/>
      <c r="W338" s="69"/>
      <c r="X338" s="71"/>
      <c r="Y338" s="11"/>
      <c r="Z338" s="72"/>
      <c r="AA338" s="71"/>
      <c r="AE338" s="12"/>
      <c r="AF338" s="12"/>
      <c r="AH338" s="69"/>
      <c r="AI338" s="70"/>
      <c r="AJ338" s="69"/>
      <c r="AK338" s="69"/>
      <c r="AL338" s="69"/>
      <c r="AM338" s="73"/>
      <c r="AN338" s="72"/>
      <c r="AO338" s="69"/>
      <c r="AP338" s="73"/>
      <c r="AQ338" s="69"/>
      <c r="AR338" s="69"/>
      <c r="AS338" s="74"/>
      <c r="AT338" s="74"/>
    </row>
    <row r="339" spans="2:46" x14ac:dyDescent="0.2">
      <c r="B339" s="13"/>
      <c r="C339" s="13"/>
      <c r="D339" s="69"/>
      <c r="E339" s="70"/>
      <c r="F339" s="69"/>
      <c r="G339" s="70"/>
      <c r="H339" s="69"/>
      <c r="I339" s="69"/>
      <c r="J339" s="71"/>
      <c r="K339" s="11"/>
      <c r="L339" s="72"/>
      <c r="M339" s="71"/>
      <c r="N339" s="11"/>
      <c r="Q339" s="12"/>
      <c r="R339" s="12"/>
      <c r="S339" s="70"/>
      <c r="T339" s="69"/>
      <c r="U339" s="70"/>
      <c r="V339" s="69"/>
      <c r="W339" s="69"/>
      <c r="X339" s="71"/>
      <c r="Y339" s="11"/>
      <c r="Z339" s="72"/>
      <c r="AA339" s="71"/>
      <c r="AE339" s="12"/>
      <c r="AF339" s="12"/>
      <c r="AH339" s="69"/>
      <c r="AI339" s="70"/>
      <c r="AJ339" s="69"/>
      <c r="AK339" s="69"/>
      <c r="AL339" s="69"/>
      <c r="AM339" s="73"/>
      <c r="AN339" s="72"/>
      <c r="AO339" s="69"/>
      <c r="AP339" s="73"/>
      <c r="AQ339" s="69"/>
      <c r="AR339" s="69"/>
      <c r="AS339" s="74"/>
      <c r="AT339" s="74"/>
    </row>
    <row r="340" spans="2:46" x14ac:dyDescent="0.2">
      <c r="B340" s="13"/>
      <c r="C340" s="13"/>
      <c r="D340" s="69"/>
      <c r="E340" s="70"/>
      <c r="F340" s="69"/>
      <c r="G340" s="70"/>
      <c r="H340" s="69"/>
      <c r="I340" s="69"/>
      <c r="J340" s="71"/>
      <c r="K340" s="11"/>
      <c r="L340" s="72"/>
      <c r="M340" s="71"/>
      <c r="N340" s="11"/>
      <c r="Q340" s="12"/>
      <c r="R340" s="12"/>
      <c r="S340" s="70"/>
      <c r="T340" s="69"/>
      <c r="U340" s="70"/>
      <c r="V340" s="69"/>
      <c r="W340" s="69"/>
      <c r="X340" s="71"/>
      <c r="Y340" s="11"/>
      <c r="Z340" s="72"/>
      <c r="AA340" s="71"/>
      <c r="AE340" s="12"/>
      <c r="AF340" s="12"/>
      <c r="AH340" s="69"/>
      <c r="AI340" s="70"/>
      <c r="AJ340" s="69"/>
      <c r="AK340" s="69"/>
      <c r="AL340" s="69"/>
      <c r="AM340" s="73"/>
      <c r="AN340" s="72"/>
      <c r="AO340" s="69"/>
      <c r="AP340" s="73"/>
      <c r="AQ340" s="69"/>
      <c r="AR340" s="69"/>
      <c r="AS340" s="74"/>
      <c r="AT340" s="74"/>
    </row>
    <row r="341" spans="2:46" x14ac:dyDescent="0.2">
      <c r="B341" s="13"/>
      <c r="C341" s="13"/>
      <c r="D341" s="69"/>
      <c r="E341" s="70"/>
      <c r="F341" s="69"/>
      <c r="G341" s="70"/>
      <c r="H341" s="69"/>
      <c r="I341" s="69"/>
      <c r="J341" s="71"/>
      <c r="K341" s="11"/>
      <c r="L341" s="72"/>
      <c r="M341" s="71"/>
      <c r="N341" s="11"/>
      <c r="Q341" s="12"/>
      <c r="R341" s="12"/>
      <c r="S341" s="70"/>
      <c r="T341" s="69"/>
      <c r="U341" s="70"/>
      <c r="V341" s="69"/>
      <c r="W341" s="69"/>
      <c r="X341" s="71"/>
      <c r="Y341" s="11"/>
      <c r="Z341" s="72"/>
      <c r="AA341" s="71"/>
      <c r="AE341" s="12"/>
      <c r="AF341" s="12"/>
      <c r="AH341" s="69"/>
      <c r="AI341" s="70"/>
      <c r="AJ341" s="69"/>
      <c r="AK341" s="69"/>
      <c r="AL341" s="69"/>
      <c r="AM341" s="73"/>
      <c r="AN341" s="72"/>
      <c r="AO341" s="69"/>
      <c r="AP341" s="73"/>
      <c r="AQ341" s="69"/>
      <c r="AR341" s="69"/>
      <c r="AS341" s="74"/>
      <c r="AT341" s="74"/>
    </row>
    <row r="342" spans="2:46" x14ac:dyDescent="0.2">
      <c r="B342" s="13"/>
      <c r="C342" s="13"/>
      <c r="D342" s="69"/>
      <c r="E342" s="70"/>
      <c r="F342" s="69"/>
      <c r="G342" s="70"/>
      <c r="H342" s="69"/>
      <c r="I342" s="69"/>
      <c r="J342" s="71"/>
      <c r="K342" s="11"/>
      <c r="L342" s="72"/>
      <c r="M342" s="71"/>
      <c r="N342" s="11"/>
      <c r="Q342" s="12"/>
      <c r="R342" s="12"/>
      <c r="S342" s="70"/>
      <c r="T342" s="69"/>
      <c r="U342" s="70"/>
      <c r="V342" s="69"/>
      <c r="W342" s="69"/>
      <c r="X342" s="71"/>
      <c r="Y342" s="11"/>
      <c r="Z342" s="72"/>
      <c r="AA342" s="71"/>
      <c r="AE342" s="12"/>
      <c r="AF342" s="12"/>
      <c r="AH342" s="69"/>
      <c r="AI342" s="70"/>
      <c r="AJ342" s="69"/>
      <c r="AK342" s="69"/>
      <c r="AL342" s="69"/>
      <c r="AM342" s="73"/>
      <c r="AN342" s="72"/>
      <c r="AO342" s="69"/>
      <c r="AP342" s="73"/>
      <c r="AQ342" s="69"/>
      <c r="AR342" s="69"/>
      <c r="AS342" s="74"/>
      <c r="AT342" s="74"/>
    </row>
    <row r="343" spans="2:46" x14ac:dyDescent="0.2">
      <c r="B343" s="13"/>
      <c r="C343" s="13"/>
      <c r="D343" s="69"/>
      <c r="E343" s="70"/>
      <c r="F343" s="69"/>
      <c r="G343" s="70"/>
      <c r="H343" s="69"/>
      <c r="I343" s="69"/>
      <c r="J343" s="71"/>
      <c r="K343" s="11"/>
      <c r="L343" s="72"/>
      <c r="M343" s="71"/>
      <c r="N343" s="11"/>
      <c r="Q343" s="12"/>
      <c r="R343" s="12"/>
      <c r="S343" s="70"/>
      <c r="T343" s="69"/>
      <c r="U343" s="70"/>
      <c r="V343" s="69"/>
      <c r="W343" s="69"/>
      <c r="X343" s="71"/>
      <c r="Y343" s="11"/>
      <c r="Z343" s="72"/>
      <c r="AA343" s="71"/>
      <c r="AE343" s="12"/>
      <c r="AF343" s="12"/>
      <c r="AH343" s="69"/>
      <c r="AI343" s="70"/>
      <c r="AJ343" s="69"/>
      <c r="AK343" s="69"/>
      <c r="AL343" s="69"/>
      <c r="AM343" s="73"/>
      <c r="AN343" s="72"/>
      <c r="AO343" s="69"/>
      <c r="AP343" s="73"/>
      <c r="AQ343" s="69"/>
      <c r="AR343" s="69"/>
      <c r="AS343" s="74"/>
      <c r="AT343" s="74"/>
    </row>
    <row r="344" spans="2:46" x14ac:dyDescent="0.2">
      <c r="B344" s="13"/>
      <c r="C344" s="13"/>
      <c r="D344" s="69"/>
      <c r="E344" s="70"/>
      <c r="F344" s="69"/>
      <c r="G344" s="70"/>
      <c r="H344" s="69"/>
      <c r="I344" s="69"/>
      <c r="J344" s="71"/>
      <c r="K344" s="11"/>
      <c r="L344" s="72"/>
      <c r="M344" s="71"/>
      <c r="N344" s="11"/>
      <c r="Q344" s="12"/>
      <c r="R344" s="12"/>
      <c r="S344" s="70"/>
      <c r="T344" s="69"/>
      <c r="U344" s="70"/>
      <c r="V344" s="69"/>
      <c r="W344" s="69"/>
      <c r="X344" s="71"/>
      <c r="Y344" s="11"/>
      <c r="Z344" s="72"/>
      <c r="AA344" s="71"/>
      <c r="AE344" s="12"/>
      <c r="AF344" s="12"/>
      <c r="AH344" s="69"/>
      <c r="AI344" s="70"/>
      <c r="AJ344" s="69"/>
      <c r="AK344" s="69"/>
      <c r="AL344" s="69"/>
      <c r="AM344" s="73"/>
      <c r="AN344" s="72"/>
      <c r="AO344" s="69"/>
      <c r="AP344" s="73"/>
      <c r="AQ344" s="69"/>
      <c r="AR344" s="69"/>
      <c r="AS344" s="74"/>
      <c r="AT344" s="74"/>
    </row>
    <row r="345" spans="2:46" x14ac:dyDescent="0.2">
      <c r="B345" s="13"/>
      <c r="C345" s="13"/>
      <c r="D345" s="69"/>
      <c r="E345" s="70"/>
      <c r="F345" s="69"/>
      <c r="G345" s="70"/>
      <c r="H345" s="69"/>
      <c r="I345" s="69"/>
      <c r="J345" s="71"/>
      <c r="K345" s="11"/>
      <c r="L345" s="72"/>
      <c r="M345" s="71"/>
      <c r="N345" s="11"/>
      <c r="Q345" s="12"/>
      <c r="R345" s="12"/>
      <c r="S345" s="70"/>
      <c r="T345" s="69"/>
      <c r="U345" s="70"/>
      <c r="V345" s="69"/>
      <c r="W345" s="69"/>
      <c r="X345" s="71"/>
      <c r="Y345" s="11"/>
      <c r="Z345" s="72"/>
      <c r="AA345" s="71"/>
      <c r="AE345" s="12"/>
      <c r="AF345" s="12"/>
      <c r="AH345" s="69"/>
      <c r="AI345" s="70"/>
      <c r="AJ345" s="69"/>
      <c r="AK345" s="69"/>
      <c r="AL345" s="69"/>
      <c r="AM345" s="73"/>
      <c r="AN345" s="72"/>
      <c r="AO345" s="69"/>
      <c r="AP345" s="73"/>
      <c r="AQ345" s="69"/>
      <c r="AR345" s="69"/>
      <c r="AS345" s="74"/>
      <c r="AT345" s="74"/>
    </row>
    <row r="346" spans="2:46" x14ac:dyDescent="0.2">
      <c r="B346" s="13"/>
      <c r="C346" s="13"/>
      <c r="D346" s="69"/>
      <c r="E346" s="70"/>
      <c r="F346" s="69"/>
      <c r="G346" s="70"/>
      <c r="H346" s="69"/>
      <c r="I346" s="69"/>
      <c r="J346" s="71"/>
      <c r="K346" s="11"/>
      <c r="L346" s="72"/>
      <c r="M346" s="71"/>
      <c r="N346" s="11"/>
      <c r="Q346" s="12"/>
      <c r="R346" s="12"/>
      <c r="S346" s="70"/>
      <c r="T346" s="69"/>
      <c r="U346" s="70"/>
      <c r="V346" s="69"/>
      <c r="W346" s="69"/>
      <c r="X346" s="71"/>
      <c r="Y346" s="11"/>
      <c r="Z346" s="72"/>
      <c r="AA346" s="71"/>
      <c r="AE346" s="12"/>
      <c r="AF346" s="12"/>
      <c r="AH346" s="69"/>
      <c r="AI346" s="70"/>
      <c r="AJ346" s="69"/>
      <c r="AK346" s="69"/>
      <c r="AL346" s="69"/>
      <c r="AM346" s="73"/>
      <c r="AN346" s="72"/>
      <c r="AO346" s="69"/>
      <c r="AP346" s="73"/>
      <c r="AQ346" s="69"/>
      <c r="AR346" s="69"/>
      <c r="AS346" s="74"/>
      <c r="AT346" s="74"/>
    </row>
    <row r="347" spans="2:46" x14ac:dyDescent="0.2">
      <c r="B347" s="13"/>
      <c r="C347" s="13"/>
      <c r="D347" s="69"/>
      <c r="E347" s="70"/>
      <c r="F347" s="69"/>
      <c r="G347" s="70"/>
      <c r="H347" s="69"/>
      <c r="I347" s="69"/>
      <c r="J347" s="71"/>
      <c r="K347" s="11"/>
      <c r="L347" s="72"/>
      <c r="M347" s="71"/>
      <c r="N347" s="11"/>
      <c r="Q347" s="12"/>
      <c r="R347" s="12"/>
      <c r="S347" s="70"/>
      <c r="T347" s="69"/>
      <c r="U347" s="70"/>
      <c r="V347" s="69"/>
      <c r="W347" s="69"/>
      <c r="X347" s="71"/>
      <c r="Y347" s="11"/>
      <c r="Z347" s="72"/>
      <c r="AA347" s="71"/>
      <c r="AE347" s="12"/>
      <c r="AF347" s="12"/>
      <c r="AH347" s="69"/>
      <c r="AI347" s="70"/>
      <c r="AJ347" s="69"/>
      <c r="AK347" s="69"/>
      <c r="AL347" s="69"/>
      <c r="AM347" s="73"/>
      <c r="AN347" s="72"/>
      <c r="AO347" s="69"/>
      <c r="AP347" s="73"/>
      <c r="AQ347" s="69"/>
      <c r="AR347" s="69"/>
      <c r="AS347" s="74"/>
      <c r="AT347" s="74"/>
    </row>
    <row r="348" spans="2:46" x14ac:dyDescent="0.2">
      <c r="B348" s="13"/>
      <c r="C348" s="13"/>
      <c r="D348" s="69"/>
      <c r="E348" s="70"/>
      <c r="F348" s="69"/>
      <c r="G348" s="70"/>
      <c r="H348" s="69"/>
      <c r="I348" s="69"/>
      <c r="J348" s="71"/>
      <c r="K348" s="11"/>
      <c r="L348" s="72"/>
      <c r="M348" s="71"/>
      <c r="N348" s="11"/>
      <c r="Q348" s="12"/>
      <c r="R348" s="12"/>
      <c r="S348" s="70"/>
      <c r="T348" s="69"/>
      <c r="U348" s="70"/>
      <c r="V348" s="69"/>
      <c r="W348" s="69"/>
      <c r="X348" s="71"/>
      <c r="Y348" s="11"/>
      <c r="Z348" s="72"/>
      <c r="AA348" s="71"/>
      <c r="AE348" s="12"/>
      <c r="AF348" s="12"/>
      <c r="AH348" s="69"/>
      <c r="AI348" s="70"/>
      <c r="AJ348" s="69"/>
      <c r="AK348" s="69"/>
      <c r="AL348" s="69"/>
      <c r="AM348" s="73"/>
      <c r="AN348" s="72"/>
      <c r="AO348" s="69"/>
      <c r="AP348" s="73"/>
      <c r="AQ348" s="69"/>
      <c r="AR348" s="69"/>
      <c r="AS348" s="74"/>
      <c r="AT348" s="74"/>
    </row>
    <row r="349" spans="2:46" x14ac:dyDescent="0.2">
      <c r="B349" s="13"/>
      <c r="C349" s="13"/>
      <c r="D349" s="69"/>
      <c r="E349" s="70"/>
      <c r="F349" s="69"/>
      <c r="G349" s="70"/>
      <c r="H349" s="69"/>
      <c r="I349" s="69"/>
      <c r="J349" s="71"/>
      <c r="K349" s="11"/>
      <c r="L349" s="72"/>
      <c r="M349" s="71"/>
      <c r="N349" s="11"/>
      <c r="Q349" s="12"/>
      <c r="R349" s="12"/>
      <c r="S349" s="70"/>
      <c r="T349" s="69"/>
      <c r="U349" s="70"/>
      <c r="V349" s="69"/>
      <c r="W349" s="69"/>
      <c r="X349" s="71"/>
      <c r="Y349" s="11"/>
      <c r="Z349" s="72"/>
      <c r="AA349" s="71"/>
      <c r="AE349" s="12"/>
      <c r="AF349" s="12"/>
      <c r="AH349" s="69"/>
      <c r="AI349" s="70"/>
      <c r="AJ349" s="69"/>
      <c r="AK349" s="69"/>
      <c r="AL349" s="69"/>
      <c r="AM349" s="73"/>
      <c r="AN349" s="72"/>
      <c r="AO349" s="69"/>
      <c r="AP349" s="73"/>
      <c r="AQ349" s="69"/>
      <c r="AR349" s="69"/>
      <c r="AS349" s="74"/>
      <c r="AT349" s="74"/>
    </row>
    <row r="350" spans="2:46" x14ac:dyDescent="0.2">
      <c r="B350" s="13"/>
      <c r="C350" s="13"/>
      <c r="D350" s="69"/>
      <c r="E350" s="70"/>
      <c r="F350" s="69"/>
      <c r="G350" s="70"/>
      <c r="H350" s="69"/>
      <c r="I350" s="69"/>
      <c r="J350" s="71"/>
      <c r="K350" s="11"/>
      <c r="L350" s="72"/>
      <c r="M350" s="71"/>
      <c r="N350" s="11"/>
      <c r="Q350" s="12"/>
      <c r="R350" s="12"/>
      <c r="S350" s="70"/>
      <c r="T350" s="69"/>
      <c r="U350" s="70"/>
      <c r="V350" s="69"/>
      <c r="W350" s="69"/>
      <c r="X350" s="71"/>
      <c r="Y350" s="11"/>
      <c r="Z350" s="72"/>
      <c r="AA350" s="71"/>
      <c r="AE350" s="12"/>
      <c r="AF350" s="12"/>
      <c r="AH350" s="69"/>
      <c r="AI350" s="70"/>
      <c r="AJ350" s="69"/>
      <c r="AK350" s="69"/>
      <c r="AL350" s="69"/>
      <c r="AM350" s="73"/>
      <c r="AN350" s="72"/>
      <c r="AO350" s="69"/>
      <c r="AP350" s="73"/>
      <c r="AQ350" s="69"/>
      <c r="AR350" s="69"/>
      <c r="AS350" s="74"/>
      <c r="AT350" s="74"/>
    </row>
    <row r="351" spans="2:46" x14ac:dyDescent="0.2">
      <c r="B351" s="13"/>
      <c r="C351" s="13"/>
      <c r="D351" s="69"/>
      <c r="E351" s="70"/>
      <c r="F351" s="69"/>
      <c r="G351" s="70"/>
      <c r="H351" s="69"/>
      <c r="I351" s="69"/>
      <c r="J351" s="71"/>
      <c r="K351" s="11"/>
      <c r="L351" s="72"/>
      <c r="M351" s="71"/>
      <c r="N351" s="11"/>
      <c r="Q351" s="12"/>
      <c r="R351" s="12"/>
      <c r="S351" s="70"/>
      <c r="T351" s="69"/>
      <c r="U351" s="70"/>
      <c r="V351" s="69"/>
      <c r="W351" s="69"/>
      <c r="X351" s="71"/>
      <c r="Y351" s="11"/>
      <c r="Z351" s="72"/>
      <c r="AA351" s="71"/>
      <c r="AE351" s="12"/>
      <c r="AF351" s="12"/>
      <c r="AH351" s="69"/>
      <c r="AI351" s="70"/>
      <c r="AJ351" s="69"/>
      <c r="AK351" s="69"/>
      <c r="AL351" s="69"/>
      <c r="AM351" s="73"/>
      <c r="AN351" s="72"/>
      <c r="AO351" s="69"/>
      <c r="AP351" s="73"/>
      <c r="AQ351" s="69"/>
      <c r="AR351" s="69"/>
      <c r="AS351" s="74"/>
      <c r="AT351" s="74"/>
    </row>
    <row r="352" spans="2:46" x14ac:dyDescent="0.2">
      <c r="B352" s="13"/>
      <c r="C352" s="13"/>
      <c r="D352" s="69"/>
      <c r="E352" s="70"/>
      <c r="F352" s="69"/>
      <c r="G352" s="70"/>
      <c r="H352" s="69"/>
      <c r="I352" s="69"/>
      <c r="J352" s="71"/>
      <c r="K352" s="11"/>
      <c r="L352" s="72"/>
      <c r="M352" s="71"/>
      <c r="N352" s="11"/>
      <c r="Q352" s="12"/>
      <c r="R352" s="12"/>
      <c r="S352" s="70"/>
      <c r="T352" s="69"/>
      <c r="U352" s="70"/>
      <c r="V352" s="69"/>
      <c r="W352" s="69"/>
      <c r="X352" s="71"/>
      <c r="Y352" s="11"/>
      <c r="Z352" s="72"/>
      <c r="AA352" s="71"/>
      <c r="AE352" s="12"/>
      <c r="AF352" s="12"/>
      <c r="AH352" s="69"/>
      <c r="AI352" s="70"/>
      <c r="AJ352" s="69"/>
      <c r="AK352" s="69"/>
      <c r="AL352" s="69"/>
      <c r="AM352" s="73"/>
      <c r="AN352" s="72"/>
      <c r="AO352" s="69"/>
      <c r="AP352" s="73"/>
      <c r="AQ352" s="69"/>
      <c r="AR352" s="69"/>
      <c r="AS352" s="74"/>
      <c r="AT352" s="74"/>
    </row>
    <row r="353" spans="2:46" x14ac:dyDescent="0.2">
      <c r="B353" s="13"/>
      <c r="C353" s="13"/>
      <c r="D353" s="69"/>
      <c r="E353" s="70"/>
      <c r="F353" s="69"/>
      <c r="G353" s="70"/>
      <c r="H353" s="69"/>
      <c r="I353" s="69"/>
      <c r="J353" s="71"/>
      <c r="K353" s="11"/>
      <c r="L353" s="72"/>
      <c r="M353" s="71"/>
      <c r="N353" s="11"/>
      <c r="Q353" s="12"/>
      <c r="R353" s="12"/>
      <c r="S353" s="70"/>
      <c r="T353" s="69"/>
      <c r="U353" s="70"/>
      <c r="V353" s="69"/>
      <c r="W353" s="69"/>
      <c r="X353" s="71"/>
      <c r="Y353" s="11"/>
      <c r="Z353" s="72"/>
      <c r="AA353" s="71"/>
      <c r="AE353" s="12"/>
      <c r="AF353" s="12"/>
      <c r="AH353" s="69"/>
      <c r="AI353" s="70"/>
      <c r="AJ353" s="69"/>
      <c r="AK353" s="69"/>
      <c r="AL353" s="69"/>
      <c r="AM353" s="73"/>
      <c r="AN353" s="72"/>
      <c r="AO353" s="69"/>
      <c r="AP353" s="73"/>
      <c r="AQ353" s="69"/>
      <c r="AR353" s="69"/>
      <c r="AS353" s="74"/>
      <c r="AT353" s="74"/>
    </row>
    <row r="354" spans="2:46" x14ac:dyDescent="0.2">
      <c r="B354" s="13"/>
      <c r="C354" s="13"/>
      <c r="D354" s="69"/>
      <c r="E354" s="70"/>
      <c r="F354" s="69"/>
      <c r="G354" s="70"/>
      <c r="H354" s="69"/>
      <c r="I354" s="69"/>
      <c r="J354" s="71"/>
      <c r="K354" s="11"/>
      <c r="L354" s="72"/>
      <c r="M354" s="71"/>
      <c r="N354" s="11"/>
      <c r="Q354" s="12"/>
      <c r="R354" s="12"/>
      <c r="S354" s="70"/>
      <c r="T354" s="69"/>
      <c r="U354" s="70"/>
      <c r="V354" s="69"/>
      <c r="W354" s="69"/>
      <c r="X354" s="71"/>
      <c r="Y354" s="11"/>
      <c r="Z354" s="72"/>
      <c r="AA354" s="71"/>
      <c r="AE354" s="12"/>
      <c r="AF354" s="12"/>
      <c r="AH354" s="69"/>
      <c r="AI354" s="70"/>
      <c r="AJ354" s="69"/>
      <c r="AK354" s="69"/>
      <c r="AL354" s="69"/>
      <c r="AM354" s="73"/>
      <c r="AN354" s="72"/>
      <c r="AO354" s="69"/>
      <c r="AP354" s="73"/>
      <c r="AQ354" s="69"/>
      <c r="AR354" s="69"/>
      <c r="AS354" s="74"/>
      <c r="AT354" s="74"/>
    </row>
    <row r="355" spans="2:46" x14ac:dyDescent="0.2">
      <c r="B355" s="13"/>
      <c r="C355" s="13"/>
      <c r="D355" s="69"/>
      <c r="E355" s="70"/>
      <c r="F355" s="69"/>
      <c r="G355" s="70"/>
      <c r="H355" s="69"/>
      <c r="I355" s="69"/>
      <c r="J355" s="71"/>
      <c r="K355" s="11"/>
      <c r="L355" s="72"/>
      <c r="M355" s="71"/>
      <c r="N355" s="11"/>
      <c r="Q355" s="12"/>
      <c r="R355" s="12"/>
      <c r="S355" s="70"/>
      <c r="T355" s="69"/>
      <c r="U355" s="70"/>
      <c r="V355" s="69"/>
      <c r="W355" s="69"/>
      <c r="X355" s="71"/>
      <c r="Y355" s="11"/>
      <c r="Z355" s="72"/>
      <c r="AA355" s="71"/>
      <c r="AE355" s="12"/>
      <c r="AF355" s="12"/>
      <c r="AH355" s="69"/>
      <c r="AI355" s="70"/>
      <c r="AJ355" s="69"/>
      <c r="AK355" s="69"/>
      <c r="AL355" s="69"/>
      <c r="AM355" s="73"/>
      <c r="AN355" s="72"/>
      <c r="AO355" s="69"/>
      <c r="AP355" s="73"/>
      <c r="AQ355" s="69"/>
      <c r="AR355" s="69"/>
      <c r="AS355" s="74"/>
      <c r="AT355" s="74"/>
    </row>
    <row r="356" spans="2:46" x14ac:dyDescent="0.2">
      <c r="B356" s="13"/>
      <c r="C356" s="13"/>
      <c r="D356" s="69"/>
      <c r="E356" s="70"/>
      <c r="F356" s="69"/>
      <c r="G356" s="70"/>
      <c r="H356" s="69"/>
      <c r="I356" s="69"/>
      <c r="J356" s="71"/>
      <c r="K356" s="11"/>
      <c r="L356" s="72"/>
      <c r="M356" s="71"/>
      <c r="N356" s="11"/>
      <c r="Q356" s="12"/>
      <c r="R356" s="12"/>
      <c r="S356" s="70"/>
      <c r="T356" s="69"/>
      <c r="U356" s="70"/>
      <c r="V356" s="69"/>
      <c r="W356" s="69"/>
      <c r="X356" s="71"/>
      <c r="Y356" s="11"/>
      <c r="Z356" s="72"/>
      <c r="AA356" s="71"/>
      <c r="AE356" s="12"/>
      <c r="AF356" s="12"/>
      <c r="AH356" s="69"/>
      <c r="AI356" s="70"/>
      <c r="AJ356" s="69"/>
      <c r="AK356" s="69"/>
      <c r="AL356" s="69"/>
      <c r="AM356" s="73"/>
      <c r="AN356" s="72"/>
      <c r="AO356" s="69"/>
      <c r="AP356" s="73"/>
      <c r="AQ356" s="69"/>
      <c r="AR356" s="69"/>
      <c r="AS356" s="74"/>
      <c r="AT356" s="74"/>
    </row>
    <row r="357" spans="2:46" x14ac:dyDescent="0.2">
      <c r="B357" s="13"/>
      <c r="C357" s="13"/>
      <c r="D357" s="69"/>
      <c r="E357" s="70"/>
      <c r="F357" s="69"/>
      <c r="G357" s="70"/>
      <c r="H357" s="69"/>
      <c r="I357" s="69"/>
      <c r="J357" s="71"/>
      <c r="K357" s="11"/>
      <c r="L357" s="72"/>
      <c r="M357" s="71"/>
      <c r="N357" s="11"/>
      <c r="Q357" s="12"/>
      <c r="R357" s="12"/>
      <c r="S357" s="70"/>
      <c r="T357" s="69"/>
      <c r="U357" s="70"/>
      <c r="V357" s="69"/>
      <c r="W357" s="69"/>
      <c r="X357" s="71"/>
      <c r="Y357" s="11"/>
      <c r="Z357" s="72"/>
      <c r="AA357" s="71"/>
      <c r="AE357" s="12"/>
      <c r="AF357" s="12"/>
      <c r="AH357" s="69"/>
      <c r="AI357" s="70"/>
      <c r="AJ357" s="69"/>
      <c r="AK357" s="69"/>
      <c r="AL357" s="69"/>
      <c r="AM357" s="73"/>
      <c r="AN357" s="72"/>
      <c r="AO357" s="69"/>
      <c r="AP357" s="73"/>
      <c r="AQ357" s="69"/>
      <c r="AR357" s="69"/>
      <c r="AS357" s="74"/>
      <c r="AT357" s="74"/>
    </row>
    <row r="358" spans="2:46" x14ac:dyDescent="0.2">
      <c r="B358" s="13"/>
      <c r="C358" s="13"/>
      <c r="D358" s="69"/>
      <c r="E358" s="70"/>
      <c r="F358" s="69"/>
      <c r="G358" s="70"/>
      <c r="H358" s="69"/>
      <c r="I358" s="69"/>
      <c r="J358" s="71"/>
      <c r="K358" s="11"/>
      <c r="L358" s="72"/>
      <c r="M358" s="71"/>
      <c r="N358" s="11"/>
      <c r="Q358" s="12"/>
      <c r="R358" s="12"/>
      <c r="S358" s="70"/>
      <c r="T358" s="69"/>
      <c r="U358" s="70"/>
      <c r="V358" s="69"/>
      <c r="W358" s="69"/>
      <c r="X358" s="71"/>
      <c r="Y358" s="11"/>
      <c r="Z358" s="72"/>
      <c r="AA358" s="71"/>
      <c r="AE358" s="12"/>
      <c r="AF358" s="12"/>
      <c r="AH358" s="69"/>
      <c r="AI358" s="70"/>
      <c r="AJ358" s="69"/>
      <c r="AK358" s="69"/>
      <c r="AL358" s="69"/>
      <c r="AM358" s="73"/>
      <c r="AN358" s="72"/>
      <c r="AO358" s="69"/>
      <c r="AP358" s="73"/>
      <c r="AQ358" s="69"/>
      <c r="AR358" s="69"/>
      <c r="AS358" s="74"/>
      <c r="AT358" s="74"/>
    </row>
    <row r="359" spans="2:46" x14ac:dyDescent="0.2">
      <c r="B359" s="13"/>
      <c r="C359" s="13"/>
      <c r="D359" s="69"/>
      <c r="E359" s="70"/>
      <c r="F359" s="69"/>
      <c r="G359" s="70"/>
      <c r="H359" s="69"/>
      <c r="I359" s="69"/>
      <c r="J359" s="71"/>
      <c r="K359" s="11"/>
      <c r="L359" s="72"/>
      <c r="M359" s="71"/>
      <c r="N359" s="11"/>
      <c r="Q359" s="12"/>
      <c r="R359" s="12"/>
      <c r="S359" s="70"/>
      <c r="T359" s="69"/>
      <c r="U359" s="70"/>
      <c r="V359" s="69"/>
      <c r="W359" s="69"/>
      <c r="X359" s="71"/>
      <c r="Y359" s="11"/>
      <c r="Z359" s="72"/>
      <c r="AA359" s="71"/>
      <c r="AE359" s="12"/>
      <c r="AF359" s="12"/>
      <c r="AH359" s="69"/>
      <c r="AI359" s="70"/>
      <c r="AJ359" s="69"/>
      <c r="AK359" s="69"/>
      <c r="AL359" s="69"/>
      <c r="AM359" s="73"/>
      <c r="AN359" s="72"/>
      <c r="AO359" s="69"/>
      <c r="AP359" s="73"/>
      <c r="AQ359" s="69"/>
      <c r="AR359" s="69"/>
      <c r="AS359" s="74"/>
      <c r="AT359" s="74"/>
    </row>
    <row r="360" spans="2:46" x14ac:dyDescent="0.2">
      <c r="B360" s="13"/>
      <c r="C360" s="13"/>
      <c r="D360" s="69"/>
      <c r="E360" s="70"/>
      <c r="F360" s="69"/>
      <c r="G360" s="70"/>
      <c r="H360" s="69"/>
      <c r="I360" s="69"/>
      <c r="J360" s="71"/>
      <c r="K360" s="11"/>
      <c r="L360" s="72"/>
      <c r="M360" s="71"/>
      <c r="N360" s="11"/>
      <c r="Q360" s="12"/>
      <c r="R360" s="12"/>
      <c r="S360" s="70"/>
      <c r="T360" s="69"/>
      <c r="U360" s="70"/>
      <c r="V360" s="69"/>
      <c r="W360" s="69"/>
      <c r="X360" s="71"/>
      <c r="Y360" s="11"/>
      <c r="Z360" s="72"/>
      <c r="AA360" s="71"/>
      <c r="AE360" s="12"/>
      <c r="AF360" s="12"/>
      <c r="AH360" s="69"/>
      <c r="AI360" s="70"/>
      <c r="AJ360" s="69"/>
      <c r="AK360" s="69"/>
      <c r="AL360" s="69"/>
      <c r="AM360" s="73"/>
      <c r="AN360" s="72"/>
      <c r="AO360" s="69"/>
      <c r="AP360" s="73"/>
      <c r="AQ360" s="69"/>
      <c r="AR360" s="69"/>
      <c r="AS360" s="74"/>
      <c r="AT360" s="74"/>
    </row>
    <row r="361" spans="2:46" x14ac:dyDescent="0.2">
      <c r="B361" s="13"/>
      <c r="C361" s="13"/>
      <c r="D361" s="69"/>
      <c r="E361" s="70"/>
      <c r="F361" s="69"/>
      <c r="G361" s="70"/>
      <c r="H361" s="69"/>
      <c r="I361" s="69"/>
      <c r="J361" s="71"/>
      <c r="K361" s="11"/>
      <c r="L361" s="72"/>
      <c r="M361" s="71"/>
      <c r="N361" s="11"/>
      <c r="Q361" s="12"/>
      <c r="R361" s="12"/>
      <c r="S361" s="70"/>
      <c r="T361" s="69"/>
      <c r="U361" s="70"/>
      <c r="V361" s="69"/>
      <c r="W361" s="69"/>
      <c r="X361" s="71"/>
      <c r="Y361" s="11"/>
      <c r="Z361" s="72"/>
      <c r="AA361" s="71"/>
      <c r="AE361" s="12"/>
      <c r="AF361" s="12"/>
      <c r="AH361" s="69"/>
      <c r="AI361" s="70"/>
      <c r="AJ361" s="69"/>
      <c r="AK361" s="69"/>
      <c r="AL361" s="69"/>
      <c r="AM361" s="73"/>
      <c r="AN361" s="72"/>
      <c r="AO361" s="69"/>
      <c r="AP361" s="73"/>
      <c r="AQ361" s="69"/>
      <c r="AR361" s="69"/>
      <c r="AS361" s="74"/>
      <c r="AT361" s="74"/>
    </row>
    <row r="362" spans="2:46" x14ac:dyDescent="0.2">
      <c r="B362" s="13"/>
      <c r="C362" s="13"/>
      <c r="D362" s="69"/>
      <c r="E362" s="70"/>
      <c r="F362" s="69"/>
      <c r="G362" s="70"/>
      <c r="H362" s="69"/>
      <c r="I362" s="69"/>
      <c r="J362" s="71"/>
      <c r="K362" s="11"/>
      <c r="L362" s="72"/>
      <c r="M362" s="71"/>
      <c r="N362" s="11"/>
      <c r="Q362" s="12"/>
      <c r="R362" s="12"/>
      <c r="S362" s="70"/>
      <c r="T362" s="69"/>
      <c r="U362" s="70"/>
      <c r="V362" s="69"/>
      <c r="W362" s="69"/>
      <c r="X362" s="71"/>
      <c r="Y362" s="11"/>
      <c r="Z362" s="72"/>
      <c r="AA362" s="71"/>
      <c r="AE362" s="12"/>
      <c r="AF362" s="12"/>
      <c r="AH362" s="69"/>
      <c r="AI362" s="70"/>
      <c r="AJ362" s="69"/>
      <c r="AK362" s="69"/>
      <c r="AL362" s="69"/>
      <c r="AM362" s="73"/>
      <c r="AN362" s="72"/>
      <c r="AO362" s="69"/>
      <c r="AP362" s="73"/>
      <c r="AQ362" s="69"/>
      <c r="AR362" s="69"/>
      <c r="AS362" s="74"/>
      <c r="AT362" s="74"/>
    </row>
    <row r="363" spans="2:46" x14ac:dyDescent="0.2">
      <c r="B363" s="13"/>
      <c r="C363" s="13"/>
      <c r="D363" s="69"/>
      <c r="E363" s="70"/>
      <c r="F363" s="69"/>
      <c r="G363" s="70"/>
      <c r="H363" s="69"/>
      <c r="I363" s="69"/>
      <c r="J363" s="71"/>
      <c r="K363" s="11"/>
      <c r="L363" s="72"/>
      <c r="M363" s="71"/>
      <c r="N363" s="11"/>
      <c r="Q363" s="12"/>
      <c r="R363" s="12"/>
      <c r="S363" s="70"/>
      <c r="T363" s="69"/>
      <c r="U363" s="70"/>
      <c r="V363" s="69"/>
      <c r="W363" s="69"/>
      <c r="X363" s="71"/>
      <c r="Y363" s="11"/>
      <c r="Z363" s="72"/>
      <c r="AA363" s="71"/>
      <c r="AE363" s="12"/>
      <c r="AF363" s="12"/>
      <c r="AH363" s="69"/>
      <c r="AI363" s="70"/>
      <c r="AJ363" s="69"/>
      <c r="AK363" s="69"/>
      <c r="AL363" s="69"/>
      <c r="AM363" s="73"/>
      <c r="AN363" s="72"/>
      <c r="AO363" s="69"/>
      <c r="AP363" s="73"/>
      <c r="AQ363" s="69"/>
      <c r="AR363" s="69"/>
      <c r="AS363" s="74"/>
      <c r="AT363" s="74"/>
    </row>
    <row r="364" spans="2:46" x14ac:dyDescent="0.2">
      <c r="B364" s="13"/>
      <c r="C364" s="13"/>
      <c r="D364" s="69"/>
      <c r="E364" s="70"/>
      <c r="F364" s="69"/>
      <c r="G364" s="70"/>
      <c r="H364" s="69"/>
      <c r="I364" s="69"/>
      <c r="J364" s="71"/>
      <c r="K364" s="11"/>
      <c r="L364" s="72"/>
      <c r="M364" s="71"/>
      <c r="N364" s="11"/>
      <c r="Q364" s="12"/>
      <c r="R364" s="12"/>
      <c r="S364" s="70"/>
      <c r="T364" s="69"/>
      <c r="U364" s="70"/>
      <c r="V364" s="69"/>
      <c r="W364" s="69"/>
      <c r="X364" s="71"/>
      <c r="Y364" s="11"/>
      <c r="Z364" s="72"/>
      <c r="AA364" s="71"/>
      <c r="AE364" s="12"/>
      <c r="AF364" s="12"/>
      <c r="AH364" s="69"/>
      <c r="AI364" s="70"/>
      <c r="AJ364" s="69"/>
      <c r="AK364" s="69"/>
      <c r="AL364" s="69"/>
      <c r="AM364" s="73"/>
      <c r="AN364" s="72"/>
      <c r="AO364" s="69"/>
      <c r="AP364" s="73"/>
      <c r="AQ364" s="69"/>
      <c r="AR364" s="69"/>
      <c r="AS364" s="74"/>
      <c r="AT364" s="74"/>
    </row>
    <row r="365" spans="2:46" x14ac:dyDescent="0.2">
      <c r="B365" s="13"/>
      <c r="C365" s="13"/>
      <c r="D365" s="69"/>
      <c r="E365" s="70"/>
      <c r="F365" s="69"/>
      <c r="G365" s="70"/>
      <c r="H365" s="69"/>
      <c r="I365" s="69"/>
      <c r="J365" s="71"/>
      <c r="K365" s="11"/>
      <c r="L365" s="72"/>
      <c r="M365" s="71"/>
      <c r="N365" s="11"/>
      <c r="Q365" s="12"/>
      <c r="R365" s="12"/>
      <c r="S365" s="70"/>
      <c r="T365" s="69"/>
      <c r="U365" s="70"/>
      <c r="V365" s="69"/>
      <c r="W365" s="69"/>
      <c r="X365" s="71"/>
      <c r="Y365" s="11"/>
      <c r="Z365" s="72"/>
      <c r="AA365" s="71"/>
      <c r="AE365" s="12"/>
      <c r="AF365" s="12"/>
      <c r="AH365" s="69"/>
      <c r="AI365" s="70"/>
      <c r="AJ365" s="69"/>
      <c r="AK365" s="69"/>
      <c r="AL365" s="69"/>
      <c r="AM365" s="73"/>
      <c r="AN365" s="72"/>
      <c r="AO365" s="69"/>
      <c r="AP365" s="73"/>
      <c r="AQ365" s="69"/>
      <c r="AR365" s="69"/>
      <c r="AS365" s="74"/>
      <c r="AT365" s="74"/>
    </row>
    <row r="366" spans="2:46" x14ac:dyDescent="0.2">
      <c r="B366" s="13"/>
      <c r="C366" s="13"/>
      <c r="D366" s="69"/>
      <c r="E366" s="70"/>
      <c r="F366" s="69"/>
      <c r="G366" s="70"/>
      <c r="H366" s="69"/>
      <c r="I366" s="69"/>
      <c r="J366" s="71"/>
      <c r="K366" s="11"/>
      <c r="L366" s="72"/>
      <c r="M366" s="71"/>
      <c r="N366" s="11"/>
      <c r="Q366" s="12"/>
      <c r="R366" s="12"/>
      <c r="S366" s="70"/>
      <c r="T366" s="69"/>
      <c r="U366" s="70"/>
      <c r="V366" s="69"/>
      <c r="W366" s="69"/>
      <c r="X366" s="71"/>
      <c r="Y366" s="11"/>
      <c r="Z366" s="72"/>
      <c r="AA366" s="71"/>
      <c r="AE366" s="12"/>
      <c r="AF366" s="12"/>
      <c r="AH366" s="69"/>
      <c r="AI366" s="70"/>
      <c r="AJ366" s="69"/>
      <c r="AK366" s="69"/>
      <c r="AL366" s="69"/>
      <c r="AM366" s="73"/>
      <c r="AN366" s="72"/>
      <c r="AO366" s="69"/>
      <c r="AP366" s="73"/>
      <c r="AQ366" s="69"/>
      <c r="AR366" s="69"/>
      <c r="AS366" s="74"/>
      <c r="AT366" s="74"/>
    </row>
    <row r="367" spans="2:46" x14ac:dyDescent="0.2">
      <c r="B367" s="13"/>
      <c r="C367" s="13"/>
      <c r="D367" s="69"/>
      <c r="E367" s="70"/>
      <c r="F367" s="69"/>
      <c r="G367" s="70"/>
      <c r="H367" s="69"/>
      <c r="I367" s="69"/>
      <c r="J367" s="71"/>
      <c r="K367" s="11"/>
      <c r="L367" s="72"/>
      <c r="M367" s="71"/>
      <c r="N367" s="11"/>
      <c r="Q367" s="12"/>
      <c r="R367" s="12"/>
      <c r="S367" s="70"/>
      <c r="T367" s="69"/>
      <c r="U367" s="70"/>
      <c r="V367" s="69"/>
      <c r="W367" s="69"/>
      <c r="X367" s="71"/>
      <c r="Y367" s="11"/>
      <c r="Z367" s="72"/>
      <c r="AA367" s="71"/>
      <c r="AE367" s="12"/>
      <c r="AF367" s="12"/>
      <c r="AH367" s="69"/>
      <c r="AI367" s="70"/>
      <c r="AJ367" s="69"/>
      <c r="AK367" s="69"/>
      <c r="AL367" s="69"/>
      <c r="AM367" s="73"/>
      <c r="AN367" s="72"/>
      <c r="AO367" s="69"/>
      <c r="AP367" s="73"/>
      <c r="AQ367" s="69"/>
      <c r="AR367" s="69"/>
      <c r="AS367" s="74"/>
      <c r="AT367" s="74"/>
    </row>
    <row r="368" spans="2:46" x14ac:dyDescent="0.2">
      <c r="B368" s="13"/>
      <c r="C368" s="13"/>
      <c r="D368" s="69"/>
      <c r="E368" s="70"/>
      <c r="F368" s="69"/>
      <c r="G368" s="70"/>
      <c r="H368" s="69"/>
      <c r="I368" s="69"/>
      <c r="J368" s="71"/>
      <c r="K368" s="11"/>
      <c r="L368" s="72"/>
      <c r="M368" s="71"/>
      <c r="N368" s="11"/>
      <c r="Q368" s="12"/>
      <c r="R368" s="12"/>
      <c r="S368" s="70"/>
      <c r="T368" s="69"/>
      <c r="U368" s="70"/>
      <c r="V368" s="69"/>
      <c r="W368" s="69"/>
      <c r="X368" s="71"/>
      <c r="Y368" s="11"/>
      <c r="Z368" s="72"/>
      <c r="AA368" s="71"/>
      <c r="AE368" s="12"/>
      <c r="AF368" s="12"/>
      <c r="AH368" s="69"/>
      <c r="AI368" s="70"/>
      <c r="AJ368" s="69"/>
      <c r="AK368" s="69"/>
      <c r="AL368" s="69"/>
      <c r="AM368" s="73"/>
      <c r="AN368" s="72"/>
      <c r="AO368" s="69"/>
      <c r="AP368" s="73"/>
      <c r="AQ368" s="69"/>
      <c r="AR368" s="69"/>
      <c r="AS368" s="74"/>
      <c r="AT368" s="74"/>
    </row>
    <row r="369" spans="2:46" x14ac:dyDescent="0.2">
      <c r="B369" s="13"/>
      <c r="C369" s="13"/>
      <c r="D369" s="69"/>
      <c r="E369" s="70"/>
      <c r="F369" s="69"/>
      <c r="G369" s="70"/>
      <c r="H369" s="69"/>
      <c r="I369" s="69"/>
      <c r="J369" s="71"/>
      <c r="K369" s="11"/>
      <c r="L369" s="72"/>
      <c r="M369" s="71"/>
      <c r="N369" s="11"/>
      <c r="Q369" s="12"/>
      <c r="R369" s="12"/>
      <c r="S369" s="70"/>
      <c r="T369" s="69"/>
      <c r="U369" s="70"/>
      <c r="V369" s="69"/>
      <c r="W369" s="69"/>
      <c r="X369" s="71"/>
      <c r="Y369" s="11"/>
      <c r="Z369" s="72"/>
      <c r="AA369" s="71"/>
      <c r="AE369" s="12"/>
      <c r="AF369" s="12"/>
      <c r="AH369" s="69"/>
      <c r="AI369" s="70"/>
      <c r="AJ369" s="69"/>
      <c r="AK369" s="69"/>
      <c r="AL369" s="69"/>
      <c r="AM369" s="73"/>
      <c r="AN369" s="72"/>
      <c r="AO369" s="69"/>
      <c r="AP369" s="73"/>
      <c r="AQ369" s="69"/>
      <c r="AR369" s="69"/>
      <c r="AS369" s="74"/>
      <c r="AT369" s="74"/>
    </row>
    <row r="370" spans="2:46" x14ac:dyDescent="0.2">
      <c r="B370" s="13"/>
      <c r="C370" s="13"/>
      <c r="D370" s="69"/>
      <c r="E370" s="70"/>
      <c r="F370" s="69"/>
      <c r="G370" s="70"/>
      <c r="H370" s="69"/>
      <c r="I370" s="69"/>
      <c r="J370" s="71"/>
      <c r="K370" s="11"/>
      <c r="L370" s="72"/>
      <c r="M370" s="71"/>
      <c r="N370" s="11"/>
      <c r="Q370" s="12"/>
      <c r="R370" s="12"/>
      <c r="S370" s="70"/>
      <c r="T370" s="69"/>
      <c r="U370" s="70"/>
      <c r="V370" s="69"/>
      <c r="W370" s="69"/>
      <c r="X370" s="71"/>
      <c r="Y370" s="11"/>
      <c r="Z370" s="72"/>
      <c r="AA370" s="71"/>
      <c r="AE370" s="12"/>
      <c r="AF370" s="12"/>
      <c r="AH370" s="69"/>
      <c r="AI370" s="70"/>
      <c r="AJ370" s="69"/>
      <c r="AK370" s="69"/>
      <c r="AL370" s="69"/>
      <c r="AM370" s="73"/>
      <c r="AN370" s="72"/>
      <c r="AO370" s="69"/>
      <c r="AP370" s="73"/>
      <c r="AQ370" s="69"/>
      <c r="AR370" s="69"/>
      <c r="AS370" s="74"/>
      <c r="AT370" s="74"/>
    </row>
    <row r="371" spans="2:46" x14ac:dyDescent="0.2">
      <c r="B371" s="13"/>
      <c r="C371" s="13"/>
      <c r="D371" s="69"/>
      <c r="E371" s="70"/>
      <c r="F371" s="69"/>
      <c r="G371" s="70"/>
      <c r="H371" s="69"/>
      <c r="I371" s="69"/>
      <c r="J371" s="71"/>
      <c r="K371" s="11"/>
      <c r="L371" s="72"/>
      <c r="M371" s="71"/>
      <c r="N371" s="11"/>
      <c r="Q371" s="12"/>
      <c r="R371" s="12"/>
      <c r="S371" s="70"/>
      <c r="T371" s="69"/>
      <c r="U371" s="70"/>
      <c r="V371" s="69"/>
      <c r="W371" s="69"/>
      <c r="X371" s="71"/>
      <c r="Y371" s="11"/>
      <c r="Z371" s="72"/>
      <c r="AA371" s="71"/>
      <c r="AE371" s="12"/>
      <c r="AF371" s="12"/>
      <c r="AH371" s="69"/>
      <c r="AI371" s="70"/>
      <c r="AJ371" s="69"/>
      <c r="AK371" s="69"/>
      <c r="AL371" s="69"/>
      <c r="AM371" s="73"/>
      <c r="AN371" s="72"/>
      <c r="AO371" s="69"/>
      <c r="AP371" s="73"/>
      <c r="AQ371" s="69"/>
      <c r="AR371" s="69"/>
      <c r="AS371" s="74"/>
      <c r="AT371" s="74"/>
    </row>
    <row r="372" spans="2:46" x14ac:dyDescent="0.2">
      <c r="B372" s="13"/>
      <c r="C372" s="13"/>
      <c r="D372" s="69"/>
      <c r="E372" s="70"/>
      <c r="F372" s="69"/>
      <c r="G372" s="70"/>
      <c r="H372" s="69"/>
      <c r="I372" s="69"/>
      <c r="J372" s="71"/>
      <c r="K372" s="11"/>
      <c r="L372" s="72"/>
      <c r="M372" s="71"/>
      <c r="N372" s="11"/>
      <c r="Q372" s="12"/>
      <c r="R372" s="12"/>
      <c r="S372" s="70"/>
      <c r="T372" s="69"/>
      <c r="U372" s="70"/>
      <c r="V372" s="69"/>
      <c r="W372" s="69"/>
      <c r="X372" s="71"/>
      <c r="Y372" s="11"/>
      <c r="Z372" s="72"/>
      <c r="AA372" s="71"/>
      <c r="AE372" s="12"/>
      <c r="AF372" s="12"/>
      <c r="AH372" s="69"/>
      <c r="AI372" s="70"/>
      <c r="AJ372" s="69"/>
      <c r="AK372" s="69"/>
      <c r="AL372" s="69"/>
      <c r="AM372" s="73"/>
      <c r="AN372" s="72"/>
      <c r="AO372" s="69"/>
      <c r="AP372" s="73"/>
      <c r="AQ372" s="69"/>
      <c r="AR372" s="69"/>
      <c r="AS372" s="74"/>
      <c r="AT372" s="74"/>
    </row>
    <row r="373" spans="2:46" x14ac:dyDescent="0.2">
      <c r="B373" s="13"/>
      <c r="C373" s="13"/>
      <c r="D373" s="69"/>
      <c r="E373" s="70"/>
      <c r="F373" s="69"/>
      <c r="G373" s="70"/>
      <c r="H373" s="69"/>
      <c r="I373" s="69"/>
      <c r="J373" s="71"/>
      <c r="K373" s="11"/>
      <c r="L373" s="72"/>
      <c r="M373" s="71"/>
      <c r="N373" s="11"/>
      <c r="Q373" s="12"/>
      <c r="R373" s="12"/>
      <c r="S373" s="70"/>
      <c r="T373" s="69"/>
      <c r="U373" s="70"/>
      <c r="V373" s="69"/>
      <c r="W373" s="69"/>
      <c r="X373" s="71"/>
      <c r="Y373" s="11"/>
      <c r="Z373" s="72"/>
      <c r="AA373" s="71"/>
      <c r="AE373" s="12"/>
      <c r="AF373" s="12"/>
      <c r="AH373" s="69"/>
      <c r="AI373" s="70"/>
      <c r="AJ373" s="69"/>
      <c r="AK373" s="69"/>
      <c r="AL373" s="69"/>
      <c r="AM373" s="73"/>
      <c r="AN373" s="72"/>
      <c r="AO373" s="69"/>
      <c r="AP373" s="73"/>
      <c r="AQ373" s="69"/>
      <c r="AR373" s="69"/>
      <c r="AS373" s="74"/>
      <c r="AT373" s="74"/>
    </row>
    <row r="374" spans="2:46" x14ac:dyDescent="0.2">
      <c r="B374" s="13"/>
      <c r="C374" s="13"/>
      <c r="D374" s="69"/>
      <c r="E374" s="70"/>
      <c r="F374" s="69"/>
      <c r="G374" s="70"/>
      <c r="H374" s="69"/>
      <c r="I374" s="69"/>
      <c r="J374" s="71"/>
      <c r="K374" s="11"/>
      <c r="L374" s="72"/>
      <c r="M374" s="71"/>
      <c r="N374" s="11"/>
      <c r="Q374" s="12"/>
      <c r="R374" s="12"/>
      <c r="S374" s="70"/>
      <c r="T374" s="69"/>
      <c r="U374" s="70"/>
      <c r="V374" s="69"/>
      <c r="W374" s="69"/>
      <c r="X374" s="71"/>
      <c r="Y374" s="11"/>
      <c r="Z374" s="72"/>
      <c r="AA374" s="71"/>
      <c r="AE374" s="12"/>
      <c r="AF374" s="12"/>
      <c r="AH374" s="69"/>
      <c r="AI374" s="70"/>
      <c r="AJ374" s="69"/>
      <c r="AK374" s="69"/>
      <c r="AL374" s="69"/>
      <c r="AM374" s="73"/>
      <c r="AN374" s="72"/>
      <c r="AO374" s="69"/>
      <c r="AP374" s="73"/>
      <c r="AQ374" s="69"/>
      <c r="AR374" s="69"/>
      <c r="AS374" s="74"/>
      <c r="AT374" s="74"/>
    </row>
    <row r="375" spans="2:46" x14ac:dyDescent="0.2">
      <c r="B375" s="13"/>
      <c r="C375" s="13"/>
      <c r="D375" s="69"/>
      <c r="E375" s="70"/>
      <c r="F375" s="69"/>
      <c r="G375" s="70"/>
      <c r="H375" s="69"/>
      <c r="I375" s="69"/>
      <c r="J375" s="71"/>
      <c r="K375" s="11"/>
      <c r="L375" s="72"/>
      <c r="M375" s="71"/>
      <c r="N375" s="11"/>
      <c r="Q375" s="12"/>
      <c r="R375" s="12"/>
      <c r="S375" s="70"/>
      <c r="T375" s="69"/>
      <c r="U375" s="70"/>
      <c r="V375" s="69"/>
      <c r="W375" s="69"/>
      <c r="X375" s="71"/>
      <c r="Y375" s="11"/>
      <c r="Z375" s="72"/>
      <c r="AA375" s="71"/>
      <c r="AE375" s="12"/>
      <c r="AF375" s="12"/>
      <c r="AH375" s="69"/>
      <c r="AI375" s="70"/>
      <c r="AJ375" s="69"/>
      <c r="AK375" s="69"/>
      <c r="AL375" s="69"/>
      <c r="AM375" s="73"/>
      <c r="AN375" s="72"/>
      <c r="AO375" s="69"/>
      <c r="AP375" s="73"/>
      <c r="AQ375" s="69"/>
      <c r="AR375" s="69"/>
      <c r="AS375" s="74"/>
      <c r="AT375" s="74"/>
    </row>
    <row r="376" spans="2:46" x14ac:dyDescent="0.2">
      <c r="B376" s="13"/>
      <c r="C376" s="13"/>
      <c r="D376" s="69"/>
      <c r="E376" s="70"/>
      <c r="F376" s="69"/>
      <c r="G376" s="70"/>
      <c r="H376" s="69"/>
      <c r="I376" s="69"/>
      <c r="J376" s="71"/>
      <c r="K376" s="11"/>
      <c r="L376" s="72"/>
      <c r="M376" s="71"/>
      <c r="N376" s="11"/>
      <c r="Q376" s="12"/>
      <c r="R376" s="12"/>
      <c r="S376" s="70"/>
      <c r="T376" s="69"/>
      <c r="U376" s="70"/>
      <c r="V376" s="69"/>
      <c r="W376" s="69"/>
      <c r="X376" s="71"/>
      <c r="Y376" s="11"/>
      <c r="Z376" s="72"/>
      <c r="AA376" s="71"/>
      <c r="AE376" s="12"/>
      <c r="AF376" s="12"/>
      <c r="AH376" s="69"/>
      <c r="AI376" s="70"/>
      <c r="AJ376" s="69"/>
      <c r="AK376" s="69"/>
      <c r="AL376" s="69"/>
      <c r="AM376" s="73"/>
      <c r="AN376" s="72"/>
      <c r="AO376" s="69"/>
      <c r="AP376" s="73"/>
      <c r="AQ376" s="69"/>
      <c r="AR376" s="69"/>
      <c r="AS376" s="74"/>
      <c r="AT376" s="74"/>
    </row>
    <row r="377" spans="2:46" x14ac:dyDescent="0.2">
      <c r="B377" s="13"/>
      <c r="C377" s="13"/>
      <c r="D377" s="69"/>
      <c r="E377" s="70"/>
      <c r="F377" s="69"/>
      <c r="G377" s="70"/>
      <c r="H377" s="69"/>
      <c r="I377" s="69"/>
      <c r="J377" s="71"/>
      <c r="K377" s="11"/>
      <c r="L377" s="72"/>
      <c r="M377" s="71"/>
      <c r="N377" s="11"/>
      <c r="Q377" s="12"/>
      <c r="R377" s="12"/>
      <c r="S377" s="70"/>
      <c r="T377" s="69"/>
      <c r="U377" s="70"/>
      <c r="V377" s="69"/>
      <c r="W377" s="69"/>
      <c r="X377" s="71"/>
      <c r="Y377" s="11"/>
      <c r="Z377" s="72"/>
      <c r="AA377" s="71"/>
      <c r="AE377" s="12"/>
      <c r="AF377" s="12"/>
      <c r="AH377" s="69"/>
      <c r="AI377" s="70"/>
      <c r="AJ377" s="69"/>
      <c r="AK377" s="69"/>
      <c r="AL377" s="69"/>
      <c r="AM377" s="73"/>
      <c r="AN377" s="72"/>
      <c r="AO377" s="69"/>
      <c r="AP377" s="73"/>
      <c r="AQ377" s="69"/>
      <c r="AR377" s="69"/>
      <c r="AS377" s="74"/>
      <c r="AT377" s="74"/>
    </row>
    <row r="378" spans="2:46" x14ac:dyDescent="0.2">
      <c r="B378" s="13"/>
      <c r="C378" s="13"/>
      <c r="D378" s="69"/>
      <c r="E378" s="70"/>
      <c r="F378" s="69"/>
      <c r="G378" s="70"/>
      <c r="H378" s="69"/>
      <c r="I378" s="69"/>
      <c r="J378" s="71"/>
      <c r="K378" s="11"/>
      <c r="L378" s="72"/>
      <c r="M378" s="71"/>
      <c r="N378" s="11"/>
      <c r="Q378" s="12"/>
      <c r="R378" s="12"/>
      <c r="S378" s="70"/>
      <c r="T378" s="69"/>
      <c r="U378" s="70"/>
      <c r="V378" s="69"/>
      <c r="W378" s="69"/>
      <c r="X378" s="71"/>
      <c r="Y378" s="11"/>
      <c r="Z378" s="72"/>
      <c r="AA378" s="71"/>
      <c r="AE378" s="12"/>
      <c r="AF378" s="12"/>
      <c r="AH378" s="69"/>
      <c r="AI378" s="70"/>
      <c r="AJ378" s="69"/>
      <c r="AK378" s="69"/>
      <c r="AL378" s="69"/>
      <c r="AM378" s="73"/>
      <c r="AN378" s="72"/>
      <c r="AO378" s="69"/>
      <c r="AP378" s="73"/>
      <c r="AQ378" s="69"/>
      <c r="AR378" s="69"/>
      <c r="AS378" s="74"/>
      <c r="AT378" s="74"/>
    </row>
    <row r="379" spans="2:46" x14ac:dyDescent="0.2">
      <c r="B379" s="13"/>
      <c r="C379" s="13"/>
      <c r="D379" s="69"/>
      <c r="E379" s="70"/>
      <c r="F379" s="69"/>
      <c r="G379" s="70"/>
      <c r="H379" s="69"/>
      <c r="I379" s="69"/>
      <c r="J379" s="71"/>
      <c r="K379" s="11"/>
      <c r="L379" s="72"/>
      <c r="M379" s="71"/>
      <c r="N379" s="11"/>
      <c r="Q379" s="12"/>
      <c r="R379" s="12"/>
      <c r="S379" s="70"/>
      <c r="T379" s="69"/>
      <c r="U379" s="70"/>
      <c r="V379" s="69"/>
      <c r="W379" s="69"/>
      <c r="X379" s="71"/>
      <c r="Y379" s="11"/>
      <c r="Z379" s="72"/>
      <c r="AA379" s="71"/>
      <c r="AE379" s="12"/>
      <c r="AF379" s="12"/>
      <c r="AH379" s="69"/>
      <c r="AI379" s="70"/>
      <c r="AJ379" s="69"/>
      <c r="AK379" s="69"/>
      <c r="AL379" s="69"/>
      <c r="AM379" s="73"/>
      <c r="AN379" s="72"/>
      <c r="AO379" s="69"/>
      <c r="AP379" s="73"/>
      <c r="AQ379" s="69"/>
      <c r="AR379" s="69"/>
      <c r="AS379" s="74"/>
      <c r="AT379" s="74"/>
    </row>
    <row r="380" spans="2:46" x14ac:dyDescent="0.2">
      <c r="B380" s="13"/>
      <c r="C380" s="13"/>
      <c r="D380" s="69"/>
      <c r="E380" s="70"/>
      <c r="F380" s="69"/>
      <c r="G380" s="70"/>
      <c r="H380" s="69"/>
      <c r="I380" s="69"/>
      <c r="J380" s="71"/>
      <c r="K380" s="11"/>
      <c r="L380" s="72"/>
      <c r="M380" s="71"/>
      <c r="N380" s="11"/>
      <c r="Q380" s="12"/>
      <c r="R380" s="12"/>
      <c r="S380" s="70"/>
      <c r="T380" s="69"/>
      <c r="U380" s="70"/>
      <c r="V380" s="69"/>
      <c r="W380" s="69"/>
      <c r="X380" s="71"/>
      <c r="Y380" s="11"/>
      <c r="Z380" s="72"/>
      <c r="AA380" s="71"/>
      <c r="AE380" s="12"/>
      <c r="AF380" s="12"/>
      <c r="AH380" s="69"/>
      <c r="AI380" s="70"/>
      <c r="AJ380" s="69"/>
      <c r="AK380" s="69"/>
      <c r="AL380" s="69"/>
      <c r="AM380" s="73"/>
      <c r="AN380" s="72"/>
      <c r="AO380" s="69"/>
      <c r="AP380" s="73"/>
      <c r="AQ380" s="69"/>
      <c r="AR380" s="69"/>
      <c r="AS380" s="74"/>
      <c r="AT380" s="74"/>
    </row>
    <row r="381" spans="2:46" x14ac:dyDescent="0.2">
      <c r="B381" s="13"/>
      <c r="C381" s="13"/>
      <c r="D381" s="69"/>
      <c r="E381" s="70"/>
      <c r="F381" s="69"/>
      <c r="G381" s="70"/>
      <c r="H381" s="69"/>
      <c r="I381" s="69"/>
      <c r="J381" s="71"/>
      <c r="K381" s="11"/>
      <c r="L381" s="72"/>
      <c r="M381" s="71"/>
      <c r="N381" s="11"/>
      <c r="Q381" s="12"/>
      <c r="R381" s="12"/>
      <c r="S381" s="70"/>
      <c r="T381" s="69"/>
      <c r="U381" s="70"/>
      <c r="V381" s="69"/>
      <c r="W381" s="69"/>
      <c r="X381" s="71"/>
      <c r="Y381" s="11"/>
      <c r="Z381" s="72"/>
      <c r="AA381" s="71"/>
      <c r="AE381" s="12"/>
      <c r="AF381" s="12"/>
      <c r="AH381" s="69"/>
      <c r="AI381" s="70"/>
      <c r="AJ381" s="69"/>
      <c r="AK381" s="69"/>
      <c r="AL381" s="69"/>
      <c r="AM381" s="73"/>
      <c r="AN381" s="72"/>
      <c r="AO381" s="69"/>
      <c r="AP381" s="73"/>
      <c r="AQ381" s="69"/>
      <c r="AR381" s="69"/>
      <c r="AS381" s="74"/>
      <c r="AT381" s="74"/>
    </row>
    <row r="382" spans="2:46" x14ac:dyDescent="0.2">
      <c r="B382" s="13"/>
      <c r="C382" s="13"/>
      <c r="D382" s="69"/>
      <c r="E382" s="70"/>
      <c r="F382" s="69"/>
      <c r="G382" s="70"/>
      <c r="H382" s="69"/>
      <c r="I382" s="69"/>
      <c r="J382" s="71"/>
      <c r="K382" s="11"/>
      <c r="L382" s="72"/>
      <c r="M382" s="71"/>
      <c r="N382" s="11"/>
      <c r="Q382" s="12"/>
      <c r="R382" s="12"/>
      <c r="S382" s="70"/>
      <c r="T382" s="69"/>
      <c r="U382" s="70"/>
      <c r="V382" s="69"/>
      <c r="W382" s="69"/>
      <c r="X382" s="71"/>
      <c r="Y382" s="11"/>
      <c r="Z382" s="72"/>
      <c r="AA382" s="71"/>
      <c r="AE382" s="12"/>
      <c r="AF382" s="12"/>
      <c r="AH382" s="69"/>
      <c r="AI382" s="70"/>
      <c r="AJ382" s="69"/>
      <c r="AK382" s="69"/>
      <c r="AL382" s="69"/>
      <c r="AM382" s="73"/>
      <c r="AN382" s="72"/>
      <c r="AO382" s="69"/>
      <c r="AP382" s="73"/>
      <c r="AQ382" s="69"/>
      <c r="AR382" s="69"/>
      <c r="AS382" s="74"/>
      <c r="AT382" s="74"/>
    </row>
    <row r="383" spans="2:46" x14ac:dyDescent="0.2">
      <c r="B383" s="13"/>
      <c r="C383" s="13"/>
      <c r="D383" s="69"/>
      <c r="E383" s="70"/>
      <c r="F383" s="69"/>
      <c r="G383" s="70"/>
      <c r="H383" s="69"/>
      <c r="I383" s="69"/>
      <c r="J383" s="71"/>
      <c r="K383" s="11"/>
      <c r="L383" s="72"/>
      <c r="M383" s="71"/>
      <c r="N383" s="11"/>
      <c r="Q383" s="12"/>
      <c r="R383" s="12"/>
      <c r="S383" s="70"/>
      <c r="T383" s="69"/>
      <c r="U383" s="70"/>
      <c r="V383" s="69"/>
      <c r="W383" s="69"/>
      <c r="X383" s="71"/>
      <c r="Y383" s="11"/>
      <c r="Z383" s="72"/>
      <c r="AA383" s="71"/>
      <c r="AE383" s="12"/>
      <c r="AF383" s="12"/>
      <c r="AH383" s="69"/>
      <c r="AI383" s="70"/>
      <c r="AJ383" s="69"/>
      <c r="AK383" s="69"/>
      <c r="AL383" s="69"/>
      <c r="AM383" s="73"/>
      <c r="AN383" s="72"/>
      <c r="AO383" s="69"/>
      <c r="AP383" s="73"/>
      <c r="AQ383" s="69"/>
      <c r="AR383" s="69"/>
      <c r="AS383" s="74"/>
      <c r="AT383" s="74"/>
    </row>
    <row r="384" spans="2:46" x14ac:dyDescent="0.2">
      <c r="B384" s="13"/>
      <c r="C384" s="13"/>
      <c r="D384" s="69"/>
      <c r="E384" s="70"/>
      <c r="F384" s="69"/>
      <c r="G384" s="70"/>
      <c r="H384" s="69"/>
      <c r="I384" s="69"/>
      <c r="J384" s="71"/>
      <c r="K384" s="11"/>
      <c r="L384" s="72"/>
      <c r="M384" s="71"/>
      <c r="N384" s="11"/>
      <c r="Q384" s="12"/>
      <c r="R384" s="12"/>
      <c r="S384" s="70"/>
      <c r="T384" s="69"/>
      <c r="U384" s="70"/>
      <c r="V384" s="69"/>
      <c r="W384" s="69"/>
      <c r="X384" s="71"/>
      <c r="Y384" s="11"/>
      <c r="Z384" s="72"/>
      <c r="AA384" s="71"/>
      <c r="AE384" s="12"/>
      <c r="AF384" s="12"/>
      <c r="AH384" s="69"/>
      <c r="AI384" s="70"/>
      <c r="AJ384" s="69"/>
      <c r="AK384" s="69"/>
      <c r="AL384" s="69"/>
      <c r="AM384" s="73"/>
      <c r="AN384" s="72"/>
      <c r="AO384" s="69"/>
      <c r="AP384" s="73"/>
      <c r="AQ384" s="69"/>
      <c r="AR384" s="69"/>
      <c r="AS384" s="74"/>
      <c r="AT384" s="74"/>
    </row>
    <row r="385" spans="2:46" x14ac:dyDescent="0.2">
      <c r="B385" s="13"/>
      <c r="C385" s="13"/>
      <c r="D385" s="69"/>
      <c r="E385" s="70"/>
      <c r="F385" s="69"/>
      <c r="G385" s="70"/>
      <c r="H385" s="69"/>
      <c r="I385" s="69"/>
      <c r="J385" s="71"/>
      <c r="K385" s="11"/>
      <c r="L385" s="72"/>
      <c r="M385" s="71"/>
      <c r="N385" s="11"/>
      <c r="Q385" s="12"/>
      <c r="R385" s="12"/>
      <c r="S385" s="70"/>
      <c r="T385" s="69"/>
      <c r="U385" s="70"/>
      <c r="V385" s="69"/>
      <c r="W385" s="69"/>
      <c r="X385" s="71"/>
      <c r="Y385" s="11"/>
      <c r="Z385" s="72"/>
      <c r="AA385" s="71"/>
      <c r="AE385" s="12"/>
      <c r="AF385" s="12"/>
      <c r="AH385" s="69"/>
      <c r="AI385" s="70"/>
      <c r="AJ385" s="69"/>
      <c r="AK385" s="69"/>
      <c r="AL385" s="69"/>
      <c r="AM385" s="73"/>
      <c r="AN385" s="72"/>
      <c r="AO385" s="69"/>
      <c r="AP385" s="73"/>
      <c r="AQ385" s="69"/>
      <c r="AR385" s="69"/>
      <c r="AS385" s="74"/>
      <c r="AT385" s="74"/>
    </row>
    <row r="386" spans="2:46" x14ac:dyDescent="0.2">
      <c r="B386" s="13"/>
      <c r="C386" s="13"/>
      <c r="D386" s="69"/>
      <c r="E386" s="70"/>
      <c r="F386" s="69"/>
      <c r="G386" s="70"/>
      <c r="H386" s="69"/>
      <c r="I386" s="69"/>
      <c r="J386" s="71"/>
      <c r="K386" s="11"/>
      <c r="L386" s="72"/>
      <c r="M386" s="71"/>
      <c r="N386" s="11"/>
      <c r="Q386" s="12"/>
      <c r="R386" s="12"/>
      <c r="S386" s="70"/>
      <c r="T386" s="69"/>
      <c r="U386" s="70"/>
      <c r="V386" s="69"/>
      <c r="W386" s="69"/>
      <c r="X386" s="71"/>
      <c r="Y386" s="11"/>
      <c r="Z386" s="72"/>
      <c r="AA386" s="71"/>
      <c r="AE386" s="12"/>
      <c r="AF386" s="12"/>
      <c r="AH386" s="69"/>
      <c r="AI386" s="70"/>
      <c r="AJ386" s="69"/>
      <c r="AK386" s="69"/>
      <c r="AL386" s="69"/>
      <c r="AM386" s="73"/>
      <c r="AN386" s="72"/>
      <c r="AO386" s="69"/>
      <c r="AP386" s="73"/>
      <c r="AQ386" s="69"/>
      <c r="AR386" s="69"/>
      <c r="AS386" s="74"/>
      <c r="AT386" s="74"/>
    </row>
    <row r="387" spans="2:46" x14ac:dyDescent="0.2">
      <c r="B387" s="13"/>
      <c r="C387" s="13"/>
      <c r="D387" s="69"/>
      <c r="E387" s="70"/>
      <c r="F387" s="69"/>
      <c r="G387" s="70"/>
      <c r="H387" s="69"/>
      <c r="I387" s="69"/>
      <c r="J387" s="71"/>
      <c r="K387" s="11"/>
      <c r="L387" s="72"/>
      <c r="M387" s="71"/>
      <c r="N387" s="11"/>
      <c r="Q387" s="12"/>
      <c r="R387" s="12"/>
      <c r="S387" s="70"/>
      <c r="T387" s="69"/>
      <c r="U387" s="70"/>
      <c r="V387" s="69"/>
      <c r="W387" s="69"/>
      <c r="X387" s="71"/>
      <c r="Y387" s="11"/>
      <c r="Z387" s="72"/>
      <c r="AA387" s="71"/>
      <c r="AE387" s="12"/>
      <c r="AF387" s="12"/>
      <c r="AH387" s="69"/>
      <c r="AI387" s="70"/>
      <c r="AJ387" s="69"/>
      <c r="AK387" s="69"/>
      <c r="AL387" s="69"/>
      <c r="AM387" s="73"/>
      <c r="AN387" s="72"/>
      <c r="AO387" s="69"/>
      <c r="AP387" s="73"/>
      <c r="AQ387" s="69"/>
      <c r="AR387" s="69"/>
      <c r="AS387" s="74"/>
      <c r="AT387" s="74"/>
    </row>
    <row r="388" spans="2:46" x14ac:dyDescent="0.2">
      <c r="B388" s="13"/>
      <c r="C388" s="13"/>
      <c r="D388" s="69"/>
      <c r="E388" s="70"/>
      <c r="F388" s="69"/>
      <c r="G388" s="70"/>
      <c r="H388" s="69"/>
      <c r="I388" s="69"/>
      <c r="J388" s="71"/>
      <c r="K388" s="11"/>
      <c r="L388" s="72"/>
      <c r="M388" s="71"/>
      <c r="N388" s="11"/>
      <c r="Q388" s="12"/>
      <c r="R388" s="12"/>
      <c r="S388" s="70"/>
      <c r="T388" s="69"/>
      <c r="U388" s="70"/>
      <c r="V388" s="69"/>
      <c r="W388" s="69"/>
      <c r="X388" s="71"/>
      <c r="Y388" s="11"/>
      <c r="Z388" s="72"/>
      <c r="AA388" s="71"/>
      <c r="AE388" s="12"/>
      <c r="AF388" s="12"/>
      <c r="AH388" s="69"/>
      <c r="AI388" s="70"/>
      <c r="AJ388" s="69"/>
      <c r="AK388" s="69"/>
      <c r="AL388" s="69"/>
      <c r="AM388" s="73"/>
      <c r="AN388" s="72"/>
      <c r="AO388" s="69"/>
      <c r="AP388" s="73"/>
      <c r="AQ388" s="69"/>
      <c r="AR388" s="69"/>
      <c r="AS388" s="74"/>
      <c r="AT388" s="74"/>
    </row>
    <row r="389" spans="2:46" x14ac:dyDescent="0.2">
      <c r="B389" s="13"/>
      <c r="C389" s="13"/>
      <c r="D389" s="69"/>
      <c r="E389" s="70"/>
      <c r="F389" s="69"/>
      <c r="G389" s="70"/>
      <c r="H389" s="69"/>
      <c r="I389" s="69"/>
      <c r="J389" s="71"/>
      <c r="K389" s="11"/>
      <c r="L389" s="72"/>
      <c r="M389" s="71"/>
      <c r="N389" s="11"/>
      <c r="Q389" s="12"/>
      <c r="R389" s="12"/>
      <c r="S389" s="70"/>
      <c r="T389" s="69"/>
      <c r="U389" s="70"/>
      <c r="V389" s="69"/>
      <c r="W389" s="69"/>
      <c r="X389" s="71"/>
      <c r="Y389" s="11"/>
      <c r="Z389" s="72"/>
      <c r="AA389" s="71"/>
      <c r="AE389" s="12"/>
      <c r="AF389" s="12"/>
      <c r="AH389" s="69"/>
      <c r="AI389" s="70"/>
      <c r="AJ389" s="69"/>
      <c r="AK389" s="69"/>
      <c r="AL389" s="69"/>
      <c r="AM389" s="73"/>
      <c r="AN389" s="72"/>
      <c r="AO389" s="69"/>
      <c r="AP389" s="73"/>
      <c r="AQ389" s="69"/>
      <c r="AR389" s="69"/>
      <c r="AS389" s="74"/>
      <c r="AT389" s="74"/>
    </row>
    <row r="390" spans="2:46" x14ac:dyDescent="0.2">
      <c r="B390" s="13"/>
      <c r="C390" s="13"/>
      <c r="D390" s="69"/>
      <c r="E390" s="70"/>
      <c r="F390" s="69"/>
      <c r="G390" s="70"/>
      <c r="H390" s="69"/>
      <c r="I390" s="69"/>
      <c r="J390" s="71"/>
      <c r="K390" s="11"/>
      <c r="L390" s="72"/>
      <c r="M390" s="71"/>
      <c r="N390" s="11"/>
      <c r="Q390" s="12"/>
      <c r="R390" s="12"/>
      <c r="S390" s="70"/>
      <c r="T390" s="69"/>
      <c r="U390" s="70"/>
      <c r="V390" s="69"/>
      <c r="W390" s="69"/>
      <c r="X390" s="71"/>
      <c r="Y390" s="11"/>
      <c r="Z390" s="72"/>
      <c r="AA390" s="71"/>
      <c r="AE390" s="12"/>
      <c r="AF390" s="12"/>
      <c r="AH390" s="69"/>
      <c r="AI390" s="70"/>
      <c r="AJ390" s="69"/>
      <c r="AK390" s="69"/>
      <c r="AL390" s="69"/>
      <c r="AM390" s="73"/>
      <c r="AN390" s="72"/>
      <c r="AO390" s="69"/>
      <c r="AP390" s="73"/>
      <c r="AQ390" s="69"/>
      <c r="AR390" s="69"/>
      <c r="AS390" s="74"/>
      <c r="AT390" s="74"/>
    </row>
    <row r="391" spans="2:46" x14ac:dyDescent="0.2">
      <c r="B391" s="13"/>
      <c r="C391" s="13"/>
      <c r="D391" s="69"/>
      <c r="E391" s="70"/>
      <c r="F391" s="69"/>
      <c r="G391" s="70"/>
      <c r="H391" s="69"/>
      <c r="I391" s="69"/>
      <c r="J391" s="71"/>
      <c r="K391" s="11"/>
      <c r="L391" s="72"/>
      <c r="M391" s="71"/>
      <c r="N391" s="11"/>
      <c r="Q391" s="12"/>
      <c r="R391" s="12"/>
      <c r="S391" s="70"/>
      <c r="T391" s="69"/>
      <c r="U391" s="70"/>
      <c r="V391" s="69"/>
      <c r="W391" s="69"/>
      <c r="X391" s="71"/>
      <c r="Y391" s="11"/>
      <c r="Z391" s="72"/>
      <c r="AA391" s="71"/>
      <c r="AE391" s="12"/>
      <c r="AF391" s="12"/>
      <c r="AH391" s="69"/>
      <c r="AI391" s="70"/>
      <c r="AJ391" s="69"/>
      <c r="AK391" s="69"/>
      <c r="AL391" s="69"/>
      <c r="AM391" s="73"/>
      <c r="AN391" s="72"/>
      <c r="AO391" s="69"/>
      <c r="AP391" s="73"/>
      <c r="AQ391" s="69"/>
      <c r="AR391" s="69"/>
      <c r="AS391" s="74"/>
      <c r="AT391" s="74"/>
    </row>
    <row r="392" spans="2:46" x14ac:dyDescent="0.2">
      <c r="B392" s="13"/>
      <c r="C392" s="13"/>
      <c r="D392" s="69"/>
      <c r="E392" s="70"/>
      <c r="F392" s="69"/>
      <c r="G392" s="70"/>
      <c r="H392" s="69"/>
      <c r="I392" s="69"/>
      <c r="J392" s="71"/>
      <c r="K392" s="11"/>
      <c r="L392" s="72"/>
      <c r="M392" s="71"/>
      <c r="N392" s="11"/>
      <c r="Q392" s="12"/>
      <c r="R392" s="12"/>
      <c r="S392" s="70"/>
      <c r="T392" s="69"/>
      <c r="U392" s="70"/>
      <c r="V392" s="69"/>
      <c r="W392" s="69"/>
      <c r="X392" s="71"/>
      <c r="Y392" s="11"/>
      <c r="Z392" s="72"/>
      <c r="AA392" s="71"/>
      <c r="AE392" s="12"/>
      <c r="AF392" s="12"/>
      <c r="AH392" s="69"/>
      <c r="AI392" s="70"/>
      <c r="AJ392" s="69"/>
      <c r="AK392" s="69"/>
      <c r="AL392" s="69"/>
      <c r="AM392" s="73"/>
      <c r="AN392" s="72"/>
      <c r="AO392" s="69"/>
      <c r="AP392" s="73"/>
      <c r="AQ392" s="69"/>
      <c r="AR392" s="69"/>
      <c r="AS392" s="74"/>
      <c r="AT392" s="74"/>
    </row>
    <row r="393" spans="2:46" x14ac:dyDescent="0.2">
      <c r="B393" s="13"/>
      <c r="C393" s="13"/>
      <c r="D393" s="69"/>
      <c r="E393" s="70"/>
      <c r="F393" s="69"/>
      <c r="G393" s="70"/>
      <c r="H393" s="69"/>
      <c r="I393" s="69"/>
      <c r="J393" s="71"/>
      <c r="K393" s="11"/>
      <c r="L393" s="72"/>
      <c r="M393" s="71"/>
      <c r="N393" s="11"/>
      <c r="Q393" s="12"/>
      <c r="R393" s="12"/>
      <c r="S393" s="70"/>
      <c r="T393" s="69"/>
      <c r="U393" s="70"/>
      <c r="V393" s="69"/>
      <c r="W393" s="69"/>
      <c r="X393" s="71"/>
      <c r="Y393" s="11"/>
      <c r="Z393" s="72"/>
      <c r="AA393" s="71"/>
      <c r="AE393" s="12"/>
      <c r="AF393" s="12"/>
      <c r="AH393" s="69"/>
      <c r="AI393" s="70"/>
      <c r="AJ393" s="69"/>
      <c r="AK393" s="69"/>
      <c r="AL393" s="69"/>
      <c r="AM393" s="73"/>
      <c r="AN393" s="72"/>
      <c r="AO393" s="69"/>
      <c r="AP393" s="73"/>
      <c r="AQ393" s="69"/>
      <c r="AR393" s="69"/>
      <c r="AS393" s="74"/>
      <c r="AT393" s="74"/>
    </row>
    <row r="394" spans="2:46" x14ac:dyDescent="0.2">
      <c r="B394" s="13"/>
      <c r="C394" s="13"/>
      <c r="D394" s="69"/>
      <c r="E394" s="70"/>
      <c r="F394" s="69"/>
      <c r="G394" s="70"/>
      <c r="H394" s="69"/>
      <c r="I394" s="69"/>
      <c r="J394" s="71"/>
      <c r="K394" s="11"/>
      <c r="L394" s="72"/>
      <c r="M394" s="71"/>
      <c r="N394" s="11"/>
      <c r="Q394" s="12"/>
      <c r="R394" s="12"/>
      <c r="S394" s="70"/>
      <c r="T394" s="69"/>
      <c r="U394" s="70"/>
      <c r="V394" s="69"/>
      <c r="W394" s="69"/>
      <c r="X394" s="71"/>
      <c r="Y394" s="11"/>
      <c r="Z394" s="72"/>
      <c r="AA394" s="71"/>
      <c r="AE394" s="12"/>
      <c r="AF394" s="12"/>
      <c r="AH394" s="69"/>
      <c r="AI394" s="70"/>
      <c r="AJ394" s="69"/>
      <c r="AK394" s="69"/>
      <c r="AL394" s="69"/>
      <c r="AM394" s="73"/>
      <c r="AN394" s="72"/>
      <c r="AO394" s="69"/>
      <c r="AP394" s="73"/>
      <c r="AQ394" s="69"/>
      <c r="AR394" s="69"/>
      <c r="AS394" s="74"/>
      <c r="AT394" s="74"/>
    </row>
    <row r="395" spans="2:46" x14ac:dyDescent="0.2">
      <c r="B395" s="13"/>
      <c r="C395" s="13"/>
      <c r="D395" s="69"/>
      <c r="E395" s="70"/>
      <c r="F395" s="69"/>
      <c r="G395" s="70"/>
      <c r="H395" s="69"/>
      <c r="I395" s="69"/>
      <c r="J395" s="71"/>
      <c r="K395" s="11"/>
      <c r="L395" s="72"/>
      <c r="M395" s="71"/>
      <c r="N395" s="11"/>
      <c r="Q395" s="12"/>
      <c r="R395" s="12"/>
      <c r="S395" s="70"/>
      <c r="T395" s="69"/>
      <c r="U395" s="70"/>
      <c r="V395" s="69"/>
      <c r="W395" s="69"/>
      <c r="X395" s="71"/>
      <c r="Y395" s="11"/>
      <c r="Z395" s="72"/>
      <c r="AA395" s="71"/>
      <c r="AE395" s="12"/>
      <c r="AF395" s="12"/>
      <c r="AH395" s="69"/>
      <c r="AI395" s="70"/>
      <c r="AJ395" s="69"/>
      <c r="AK395" s="69"/>
      <c r="AL395" s="69"/>
      <c r="AM395" s="73"/>
      <c r="AN395" s="72"/>
      <c r="AO395" s="69"/>
      <c r="AP395" s="73"/>
      <c r="AQ395" s="69"/>
      <c r="AR395" s="69"/>
      <c r="AS395" s="74"/>
      <c r="AT395" s="74"/>
    </row>
    <row r="396" spans="2:46" x14ac:dyDescent="0.2">
      <c r="B396" s="13"/>
      <c r="C396" s="13"/>
      <c r="D396" s="69"/>
      <c r="E396" s="70"/>
      <c r="F396" s="69"/>
      <c r="G396" s="70"/>
      <c r="H396" s="69"/>
      <c r="I396" s="69"/>
      <c r="J396" s="71"/>
      <c r="K396" s="11"/>
      <c r="L396" s="72"/>
      <c r="M396" s="71"/>
      <c r="N396" s="11"/>
      <c r="Q396" s="12"/>
      <c r="R396" s="12"/>
      <c r="S396" s="70"/>
      <c r="T396" s="69"/>
      <c r="U396" s="70"/>
      <c r="V396" s="69"/>
      <c r="W396" s="69"/>
      <c r="X396" s="71"/>
      <c r="Y396" s="11"/>
      <c r="Z396" s="72"/>
      <c r="AA396" s="71"/>
      <c r="AE396" s="12"/>
      <c r="AF396" s="12"/>
      <c r="AH396" s="69"/>
      <c r="AI396" s="70"/>
      <c r="AJ396" s="69"/>
      <c r="AK396" s="69"/>
      <c r="AL396" s="69"/>
      <c r="AM396" s="73"/>
      <c r="AN396" s="72"/>
      <c r="AO396" s="69"/>
      <c r="AP396" s="73"/>
      <c r="AQ396" s="69"/>
      <c r="AR396" s="69"/>
      <c r="AS396" s="74"/>
      <c r="AT396" s="74"/>
    </row>
    <row r="397" spans="2:46" x14ac:dyDescent="0.2">
      <c r="B397" s="13"/>
      <c r="C397" s="13"/>
      <c r="D397" s="69"/>
      <c r="E397" s="70"/>
      <c r="F397" s="69"/>
      <c r="G397" s="70"/>
      <c r="H397" s="69"/>
      <c r="I397" s="69"/>
      <c r="J397" s="71"/>
      <c r="K397" s="11"/>
      <c r="L397" s="72"/>
      <c r="M397" s="71"/>
      <c r="N397" s="11"/>
      <c r="Q397" s="12"/>
      <c r="R397" s="12"/>
      <c r="S397" s="70"/>
      <c r="T397" s="69"/>
      <c r="U397" s="70"/>
      <c r="V397" s="69"/>
      <c r="W397" s="69"/>
      <c r="X397" s="71"/>
      <c r="Y397" s="11"/>
      <c r="Z397" s="72"/>
      <c r="AA397" s="71"/>
      <c r="AE397" s="12"/>
      <c r="AF397" s="12"/>
      <c r="AH397" s="69"/>
      <c r="AI397" s="70"/>
      <c r="AJ397" s="69"/>
      <c r="AK397" s="69"/>
      <c r="AL397" s="69"/>
      <c r="AM397" s="73"/>
      <c r="AN397" s="72"/>
      <c r="AO397" s="69"/>
      <c r="AP397" s="73"/>
      <c r="AQ397" s="69"/>
      <c r="AR397" s="69"/>
      <c r="AS397" s="74"/>
      <c r="AT397" s="74"/>
    </row>
    <row r="398" spans="2:46" x14ac:dyDescent="0.2">
      <c r="B398" s="13"/>
      <c r="C398" s="13"/>
      <c r="D398" s="69"/>
      <c r="E398" s="70"/>
      <c r="F398" s="69"/>
      <c r="G398" s="70"/>
      <c r="H398" s="69"/>
      <c r="I398" s="69"/>
      <c r="J398" s="71"/>
      <c r="K398" s="11"/>
      <c r="L398" s="72"/>
      <c r="M398" s="71"/>
      <c r="N398" s="11"/>
      <c r="Q398" s="12"/>
      <c r="R398" s="12"/>
      <c r="S398" s="70"/>
      <c r="T398" s="69"/>
      <c r="U398" s="70"/>
      <c r="V398" s="69"/>
      <c r="W398" s="69"/>
      <c r="X398" s="71"/>
      <c r="Y398" s="11"/>
      <c r="Z398" s="72"/>
      <c r="AA398" s="71"/>
      <c r="AE398" s="12"/>
      <c r="AF398" s="12"/>
      <c r="AH398" s="69"/>
      <c r="AI398" s="70"/>
      <c r="AJ398" s="69"/>
      <c r="AK398" s="69"/>
      <c r="AL398" s="69"/>
      <c r="AM398" s="73"/>
      <c r="AN398" s="72"/>
      <c r="AO398" s="69"/>
      <c r="AP398" s="73"/>
      <c r="AQ398" s="69"/>
      <c r="AR398" s="69"/>
      <c r="AS398" s="74"/>
      <c r="AT398" s="74"/>
    </row>
    <row r="399" spans="2:46" x14ac:dyDescent="0.2">
      <c r="B399" s="13"/>
      <c r="C399" s="13"/>
      <c r="D399" s="69"/>
      <c r="E399" s="70"/>
      <c r="F399" s="69"/>
      <c r="G399" s="70"/>
      <c r="H399" s="69"/>
      <c r="I399" s="69"/>
      <c r="J399" s="71"/>
      <c r="K399" s="11"/>
      <c r="L399" s="72"/>
      <c r="M399" s="71"/>
      <c r="N399" s="11"/>
      <c r="Q399" s="12"/>
      <c r="R399" s="12"/>
      <c r="S399" s="70"/>
      <c r="T399" s="69"/>
      <c r="U399" s="70"/>
      <c r="V399" s="69"/>
      <c r="W399" s="69"/>
      <c r="X399" s="71"/>
      <c r="Y399" s="11"/>
      <c r="Z399" s="72"/>
      <c r="AA399" s="71"/>
      <c r="AE399" s="12"/>
      <c r="AF399" s="12"/>
      <c r="AH399" s="69"/>
      <c r="AI399" s="70"/>
      <c r="AJ399" s="69"/>
      <c r="AK399" s="69"/>
      <c r="AL399" s="69"/>
      <c r="AM399" s="73"/>
      <c r="AN399" s="72"/>
      <c r="AO399" s="69"/>
      <c r="AP399" s="73"/>
      <c r="AQ399" s="69"/>
      <c r="AR399" s="69"/>
      <c r="AS399" s="74"/>
      <c r="AT399" s="74"/>
    </row>
    <row r="400" spans="2:46" x14ac:dyDescent="0.2">
      <c r="B400" s="13"/>
      <c r="C400" s="13"/>
      <c r="D400" s="69"/>
      <c r="E400" s="70"/>
      <c r="F400" s="69"/>
      <c r="G400" s="70"/>
      <c r="H400" s="69"/>
      <c r="I400" s="69"/>
      <c r="J400" s="71"/>
      <c r="K400" s="11"/>
      <c r="L400" s="72"/>
      <c r="M400" s="71"/>
      <c r="N400" s="11"/>
      <c r="Q400" s="12"/>
      <c r="R400" s="12"/>
      <c r="S400" s="70"/>
      <c r="T400" s="69"/>
      <c r="U400" s="70"/>
      <c r="V400" s="69"/>
      <c r="W400" s="69"/>
      <c r="X400" s="71"/>
      <c r="Y400" s="11"/>
      <c r="Z400" s="72"/>
      <c r="AA400" s="71"/>
      <c r="AE400" s="12"/>
      <c r="AF400" s="12"/>
      <c r="AH400" s="69"/>
      <c r="AI400" s="70"/>
      <c r="AJ400" s="69"/>
      <c r="AK400" s="69"/>
      <c r="AL400" s="69"/>
      <c r="AM400" s="73"/>
      <c r="AN400" s="72"/>
      <c r="AO400" s="69"/>
      <c r="AP400" s="73"/>
      <c r="AQ400" s="69"/>
      <c r="AR400" s="69"/>
      <c r="AS400" s="74"/>
      <c r="AT400" s="74"/>
    </row>
    <row r="401" spans="2:46" x14ac:dyDescent="0.2">
      <c r="B401" s="13"/>
      <c r="C401" s="13"/>
      <c r="D401" s="69"/>
      <c r="E401" s="70"/>
      <c r="F401" s="69"/>
      <c r="G401" s="70"/>
      <c r="H401" s="69"/>
      <c r="I401" s="69"/>
      <c r="J401" s="71"/>
      <c r="K401" s="11"/>
      <c r="L401" s="72"/>
      <c r="M401" s="71"/>
      <c r="N401" s="11"/>
      <c r="Q401" s="12"/>
      <c r="R401" s="12"/>
      <c r="S401" s="70"/>
      <c r="T401" s="69"/>
      <c r="U401" s="70"/>
      <c r="V401" s="69"/>
      <c r="W401" s="69"/>
      <c r="X401" s="71"/>
      <c r="Y401" s="11"/>
      <c r="Z401" s="72"/>
      <c r="AA401" s="71"/>
      <c r="AE401" s="12"/>
      <c r="AF401" s="12"/>
      <c r="AH401" s="69"/>
      <c r="AI401" s="70"/>
      <c r="AJ401" s="69"/>
      <c r="AK401" s="69"/>
      <c r="AL401" s="69"/>
      <c r="AM401" s="73"/>
      <c r="AN401" s="72"/>
      <c r="AO401" s="69"/>
      <c r="AP401" s="73"/>
      <c r="AQ401" s="69"/>
      <c r="AR401" s="69"/>
      <c r="AS401" s="74"/>
      <c r="AT401" s="74"/>
    </row>
    <row r="402" spans="2:46" x14ac:dyDescent="0.2">
      <c r="B402" s="13"/>
      <c r="C402" s="13"/>
      <c r="D402" s="69"/>
      <c r="E402" s="70"/>
      <c r="F402" s="69"/>
      <c r="G402" s="70"/>
      <c r="H402" s="69"/>
      <c r="I402" s="69"/>
      <c r="J402" s="71"/>
      <c r="K402" s="11"/>
      <c r="L402" s="72"/>
      <c r="M402" s="71"/>
      <c r="N402" s="11"/>
      <c r="Q402" s="12"/>
      <c r="R402" s="12"/>
      <c r="S402" s="70"/>
      <c r="T402" s="69"/>
      <c r="U402" s="70"/>
      <c r="V402" s="69"/>
      <c r="W402" s="69"/>
      <c r="X402" s="71"/>
      <c r="Y402" s="11"/>
      <c r="Z402" s="72"/>
      <c r="AA402" s="71"/>
      <c r="AE402" s="12"/>
      <c r="AF402" s="12"/>
      <c r="AH402" s="69"/>
      <c r="AI402" s="70"/>
      <c r="AJ402" s="69"/>
      <c r="AK402" s="69"/>
      <c r="AL402" s="69"/>
      <c r="AM402" s="73"/>
      <c r="AN402" s="72"/>
      <c r="AO402" s="69"/>
      <c r="AP402" s="73"/>
      <c r="AQ402" s="69"/>
      <c r="AR402" s="69"/>
      <c r="AS402" s="74"/>
      <c r="AT402" s="74"/>
    </row>
    <row r="403" spans="2:46" x14ac:dyDescent="0.2">
      <c r="B403" s="13"/>
      <c r="C403" s="13"/>
      <c r="D403" s="69"/>
      <c r="E403" s="70"/>
      <c r="F403" s="69"/>
      <c r="G403" s="70"/>
      <c r="H403" s="69"/>
      <c r="I403" s="69"/>
      <c r="J403" s="71"/>
      <c r="K403" s="11"/>
      <c r="L403" s="72"/>
      <c r="M403" s="71"/>
      <c r="N403" s="11"/>
      <c r="Q403" s="12"/>
      <c r="R403" s="12"/>
      <c r="S403" s="70"/>
      <c r="T403" s="69"/>
      <c r="U403" s="70"/>
      <c r="V403" s="69"/>
      <c r="W403" s="69"/>
      <c r="X403" s="71"/>
      <c r="Y403" s="11"/>
      <c r="Z403" s="72"/>
      <c r="AA403" s="71"/>
      <c r="AE403" s="12"/>
      <c r="AF403" s="12"/>
      <c r="AH403" s="69"/>
      <c r="AI403" s="70"/>
      <c r="AJ403" s="69"/>
      <c r="AK403" s="69"/>
      <c r="AL403" s="69"/>
      <c r="AM403" s="73"/>
      <c r="AN403" s="72"/>
      <c r="AO403" s="69"/>
      <c r="AP403" s="73"/>
      <c r="AQ403" s="69"/>
      <c r="AR403" s="69"/>
      <c r="AS403" s="74"/>
      <c r="AT403" s="74"/>
    </row>
    <row r="404" spans="2:46" x14ac:dyDescent="0.2">
      <c r="B404" s="13"/>
      <c r="C404" s="13"/>
      <c r="D404" s="69"/>
      <c r="E404" s="70"/>
      <c r="F404" s="69"/>
      <c r="G404" s="70"/>
      <c r="H404" s="69"/>
      <c r="I404" s="69"/>
      <c r="J404" s="71"/>
      <c r="K404" s="11"/>
      <c r="L404" s="72"/>
      <c r="M404" s="71"/>
      <c r="N404" s="11"/>
      <c r="Q404" s="12"/>
      <c r="R404" s="12"/>
      <c r="S404" s="70"/>
      <c r="T404" s="69"/>
      <c r="U404" s="70"/>
      <c r="V404" s="69"/>
      <c r="W404" s="69"/>
      <c r="X404" s="71"/>
      <c r="Y404" s="11"/>
      <c r="Z404" s="72"/>
      <c r="AA404" s="71"/>
      <c r="AE404" s="12"/>
      <c r="AF404" s="12"/>
      <c r="AH404" s="69"/>
      <c r="AI404" s="70"/>
      <c r="AJ404" s="69"/>
      <c r="AK404" s="69"/>
      <c r="AL404" s="69"/>
      <c r="AM404" s="73"/>
      <c r="AN404" s="72"/>
      <c r="AO404" s="69"/>
      <c r="AP404" s="73"/>
      <c r="AQ404" s="69"/>
      <c r="AR404" s="69"/>
      <c r="AS404" s="74"/>
      <c r="AT404" s="74"/>
    </row>
    <row r="405" spans="2:46" x14ac:dyDescent="0.2">
      <c r="B405" s="13"/>
      <c r="C405" s="13"/>
      <c r="D405" s="69"/>
      <c r="E405" s="70"/>
      <c r="F405" s="69"/>
      <c r="G405" s="70"/>
      <c r="H405" s="69"/>
      <c r="I405" s="69"/>
      <c r="J405" s="71"/>
      <c r="K405" s="11"/>
      <c r="L405" s="72"/>
      <c r="M405" s="71"/>
      <c r="N405" s="11"/>
      <c r="Q405" s="12"/>
      <c r="R405" s="12"/>
      <c r="S405" s="70"/>
      <c r="T405" s="69"/>
      <c r="U405" s="70"/>
      <c r="V405" s="69"/>
      <c r="W405" s="69"/>
      <c r="X405" s="71"/>
      <c r="Y405" s="11"/>
      <c r="Z405" s="72"/>
      <c r="AA405" s="71"/>
      <c r="AE405" s="12"/>
      <c r="AF405" s="12"/>
      <c r="AH405" s="69"/>
      <c r="AI405" s="70"/>
      <c r="AJ405" s="69"/>
      <c r="AK405" s="69"/>
      <c r="AL405" s="69"/>
      <c r="AM405" s="73"/>
      <c r="AN405" s="72"/>
      <c r="AO405" s="69"/>
      <c r="AP405" s="73"/>
      <c r="AQ405" s="69"/>
      <c r="AR405" s="69"/>
      <c r="AS405" s="74"/>
      <c r="AT405" s="74"/>
    </row>
    <row r="406" spans="2:46" x14ac:dyDescent="0.2">
      <c r="B406" s="13"/>
      <c r="C406" s="13"/>
      <c r="D406" s="69"/>
      <c r="E406" s="70"/>
      <c r="F406" s="69"/>
      <c r="G406" s="70"/>
      <c r="H406" s="69"/>
      <c r="I406" s="69"/>
      <c r="J406" s="71"/>
      <c r="K406" s="11"/>
      <c r="L406" s="72"/>
      <c r="M406" s="71"/>
      <c r="N406" s="11"/>
      <c r="Q406" s="12"/>
      <c r="R406" s="12"/>
      <c r="S406" s="70"/>
      <c r="T406" s="69"/>
      <c r="U406" s="70"/>
      <c r="V406" s="69"/>
      <c r="W406" s="69"/>
      <c r="X406" s="71"/>
      <c r="Y406" s="11"/>
      <c r="Z406" s="72"/>
      <c r="AA406" s="71"/>
      <c r="AE406" s="12"/>
      <c r="AF406" s="12"/>
      <c r="AH406" s="69"/>
      <c r="AI406" s="70"/>
      <c r="AJ406" s="69"/>
      <c r="AK406" s="69"/>
      <c r="AL406" s="69"/>
      <c r="AM406" s="73"/>
      <c r="AN406" s="72"/>
      <c r="AO406" s="69"/>
      <c r="AP406" s="73"/>
      <c r="AQ406" s="69"/>
      <c r="AR406" s="69"/>
      <c r="AS406" s="74"/>
      <c r="AT406" s="74"/>
    </row>
    <row r="407" spans="2:46" x14ac:dyDescent="0.2">
      <c r="B407" s="13"/>
      <c r="C407" s="13"/>
      <c r="D407" s="69"/>
      <c r="E407" s="70"/>
      <c r="F407" s="69"/>
      <c r="G407" s="70"/>
      <c r="H407" s="69"/>
      <c r="I407" s="69"/>
      <c r="J407" s="71"/>
      <c r="K407" s="11"/>
      <c r="L407" s="72"/>
      <c r="M407" s="71"/>
      <c r="N407" s="11"/>
      <c r="Q407" s="12"/>
      <c r="R407" s="12"/>
      <c r="S407" s="70"/>
      <c r="T407" s="69"/>
      <c r="U407" s="70"/>
      <c r="V407" s="69"/>
      <c r="W407" s="69"/>
      <c r="X407" s="71"/>
      <c r="Y407" s="11"/>
      <c r="Z407" s="72"/>
      <c r="AA407" s="71"/>
      <c r="AE407" s="12"/>
      <c r="AF407" s="12"/>
      <c r="AH407" s="69"/>
      <c r="AI407" s="70"/>
      <c r="AJ407" s="69"/>
      <c r="AK407" s="69"/>
      <c r="AL407" s="69"/>
      <c r="AM407" s="73"/>
      <c r="AN407" s="72"/>
      <c r="AO407" s="69"/>
      <c r="AP407" s="73"/>
      <c r="AQ407" s="69"/>
      <c r="AR407" s="69"/>
      <c r="AS407" s="74"/>
      <c r="AT407" s="74"/>
    </row>
    <row r="408" spans="2:46" x14ac:dyDescent="0.2">
      <c r="B408" s="13"/>
      <c r="C408" s="13"/>
      <c r="D408" s="69"/>
      <c r="E408" s="70"/>
      <c r="F408" s="69"/>
      <c r="G408" s="70"/>
      <c r="H408" s="69"/>
      <c r="I408" s="69"/>
      <c r="J408" s="71"/>
      <c r="K408" s="11"/>
      <c r="L408" s="72"/>
      <c r="M408" s="71"/>
      <c r="N408" s="11"/>
      <c r="Q408" s="12"/>
      <c r="R408" s="12"/>
      <c r="S408" s="70"/>
      <c r="T408" s="69"/>
      <c r="U408" s="70"/>
      <c r="V408" s="69"/>
      <c r="W408" s="69"/>
      <c r="X408" s="71"/>
      <c r="Y408" s="11"/>
      <c r="Z408" s="72"/>
      <c r="AA408" s="71"/>
      <c r="AE408" s="12"/>
      <c r="AF408" s="12"/>
      <c r="AH408" s="69"/>
      <c r="AI408" s="70"/>
      <c r="AJ408" s="69"/>
      <c r="AK408" s="69"/>
      <c r="AL408" s="69"/>
      <c r="AM408" s="73"/>
      <c r="AN408" s="72"/>
      <c r="AO408" s="69"/>
      <c r="AP408" s="73"/>
      <c r="AQ408" s="69"/>
      <c r="AR408" s="69"/>
      <c r="AS408" s="74"/>
      <c r="AT408" s="74"/>
    </row>
    <row r="409" spans="2:46" x14ac:dyDescent="0.2">
      <c r="B409" s="13"/>
      <c r="C409" s="13"/>
      <c r="D409" s="69"/>
      <c r="E409" s="70"/>
      <c r="F409" s="69"/>
      <c r="G409" s="70"/>
      <c r="H409" s="69"/>
      <c r="I409" s="69"/>
      <c r="J409" s="71"/>
      <c r="K409" s="11"/>
      <c r="L409" s="72"/>
      <c r="M409" s="71"/>
      <c r="N409" s="11"/>
      <c r="Q409" s="12"/>
      <c r="R409" s="12"/>
      <c r="S409" s="70"/>
      <c r="T409" s="69"/>
      <c r="U409" s="70"/>
      <c r="V409" s="69"/>
      <c r="W409" s="69"/>
      <c r="X409" s="71"/>
      <c r="Y409" s="11"/>
      <c r="Z409" s="72"/>
      <c r="AA409" s="71"/>
      <c r="AE409" s="12"/>
      <c r="AF409" s="12"/>
      <c r="AH409" s="69"/>
      <c r="AI409" s="70"/>
      <c r="AJ409" s="69"/>
      <c r="AK409" s="69"/>
      <c r="AL409" s="69"/>
      <c r="AM409" s="73"/>
      <c r="AN409" s="72"/>
      <c r="AO409" s="69"/>
      <c r="AP409" s="73"/>
      <c r="AQ409" s="69"/>
      <c r="AR409" s="69"/>
      <c r="AS409" s="74"/>
      <c r="AT409" s="74"/>
    </row>
    <row r="410" spans="2:46" x14ac:dyDescent="0.2">
      <c r="B410" s="13"/>
      <c r="C410" s="13"/>
      <c r="D410" s="69"/>
      <c r="E410" s="70"/>
      <c r="F410" s="69"/>
      <c r="G410" s="70"/>
      <c r="H410" s="69"/>
      <c r="I410" s="69"/>
      <c r="J410" s="71"/>
      <c r="K410" s="11"/>
      <c r="L410" s="72"/>
      <c r="M410" s="71"/>
      <c r="N410" s="11"/>
      <c r="Q410" s="12"/>
      <c r="R410" s="12"/>
      <c r="S410" s="70"/>
      <c r="T410" s="69"/>
      <c r="U410" s="70"/>
      <c r="V410" s="69"/>
      <c r="W410" s="69"/>
      <c r="X410" s="71"/>
      <c r="Y410" s="11"/>
      <c r="Z410" s="72"/>
      <c r="AA410" s="71"/>
      <c r="AE410" s="12"/>
      <c r="AF410" s="12"/>
      <c r="AH410" s="69"/>
      <c r="AI410" s="70"/>
      <c r="AJ410" s="69"/>
      <c r="AK410" s="69"/>
      <c r="AL410" s="69"/>
      <c r="AM410" s="73"/>
      <c r="AN410" s="72"/>
      <c r="AO410" s="69"/>
      <c r="AP410" s="73"/>
      <c r="AQ410" s="69"/>
      <c r="AR410" s="69"/>
      <c r="AS410" s="74"/>
      <c r="AT410" s="74"/>
    </row>
    <row r="411" spans="2:46" x14ac:dyDescent="0.2">
      <c r="B411" s="13"/>
      <c r="C411" s="13"/>
      <c r="D411" s="69"/>
      <c r="E411" s="70"/>
      <c r="F411" s="69"/>
      <c r="G411" s="70"/>
      <c r="H411" s="69"/>
      <c r="I411" s="69"/>
      <c r="J411" s="71"/>
      <c r="K411" s="11"/>
      <c r="L411" s="72"/>
      <c r="M411" s="71"/>
      <c r="N411" s="11"/>
      <c r="Q411" s="12"/>
      <c r="R411" s="12"/>
      <c r="S411" s="70"/>
      <c r="T411" s="69"/>
      <c r="U411" s="70"/>
      <c r="V411" s="69"/>
      <c r="W411" s="69"/>
      <c r="X411" s="71"/>
      <c r="Y411" s="11"/>
      <c r="Z411" s="72"/>
      <c r="AA411" s="71"/>
      <c r="AE411" s="12"/>
      <c r="AF411" s="12"/>
      <c r="AH411" s="69"/>
      <c r="AI411" s="70"/>
      <c r="AJ411" s="69"/>
      <c r="AK411" s="69"/>
      <c r="AL411" s="69"/>
      <c r="AM411" s="73"/>
      <c r="AN411" s="72"/>
      <c r="AO411" s="69"/>
      <c r="AP411" s="73"/>
      <c r="AQ411" s="69"/>
      <c r="AR411" s="69"/>
      <c r="AS411" s="74"/>
      <c r="AT411" s="74"/>
    </row>
    <row r="412" spans="2:46" x14ac:dyDescent="0.2">
      <c r="B412" s="13"/>
      <c r="C412" s="13"/>
      <c r="D412" s="69"/>
      <c r="E412" s="70"/>
      <c r="F412" s="69"/>
      <c r="G412" s="70"/>
      <c r="H412" s="69"/>
      <c r="I412" s="69"/>
      <c r="J412" s="71"/>
      <c r="K412" s="11"/>
      <c r="L412" s="72"/>
      <c r="M412" s="71"/>
      <c r="N412" s="11"/>
      <c r="Q412" s="12"/>
      <c r="R412" s="12"/>
      <c r="S412" s="70"/>
      <c r="T412" s="69"/>
      <c r="U412" s="70"/>
      <c r="V412" s="69"/>
      <c r="W412" s="69"/>
      <c r="X412" s="71"/>
      <c r="Y412" s="11"/>
      <c r="Z412" s="72"/>
      <c r="AA412" s="71"/>
      <c r="AE412" s="12"/>
      <c r="AF412" s="12"/>
      <c r="AH412" s="69"/>
      <c r="AI412" s="70"/>
      <c r="AJ412" s="69"/>
      <c r="AK412" s="69"/>
      <c r="AL412" s="69"/>
      <c r="AM412" s="73"/>
      <c r="AN412" s="72"/>
      <c r="AO412" s="69"/>
      <c r="AP412" s="73"/>
      <c r="AQ412" s="69"/>
      <c r="AR412" s="69"/>
      <c r="AS412" s="74"/>
      <c r="AT412" s="74"/>
    </row>
    <row r="413" spans="2:46" x14ac:dyDescent="0.2">
      <c r="B413" s="13"/>
      <c r="C413" s="13"/>
      <c r="D413" s="69"/>
      <c r="E413" s="70"/>
      <c r="F413" s="69"/>
      <c r="G413" s="70"/>
      <c r="H413" s="69"/>
      <c r="I413" s="69"/>
      <c r="J413" s="71"/>
      <c r="K413" s="11"/>
      <c r="L413" s="72"/>
      <c r="M413" s="71"/>
      <c r="N413" s="11"/>
      <c r="Q413" s="12"/>
      <c r="R413" s="12"/>
      <c r="S413" s="70"/>
      <c r="T413" s="69"/>
      <c r="U413" s="70"/>
      <c r="V413" s="69"/>
      <c r="W413" s="69"/>
      <c r="X413" s="71"/>
      <c r="Y413" s="11"/>
      <c r="Z413" s="72"/>
      <c r="AA413" s="71"/>
      <c r="AE413" s="12"/>
      <c r="AF413" s="12"/>
      <c r="AH413" s="69"/>
      <c r="AI413" s="70"/>
      <c r="AJ413" s="69"/>
      <c r="AK413" s="69"/>
      <c r="AL413" s="69"/>
      <c r="AM413" s="73"/>
      <c r="AN413" s="72"/>
      <c r="AO413" s="69"/>
      <c r="AP413" s="73"/>
      <c r="AQ413" s="69"/>
      <c r="AR413" s="69"/>
      <c r="AS413" s="74"/>
      <c r="AT413" s="74"/>
    </row>
    <row r="414" spans="2:46" x14ac:dyDescent="0.2">
      <c r="B414" s="13"/>
      <c r="C414" s="13"/>
      <c r="D414" s="69"/>
      <c r="E414" s="70"/>
      <c r="F414" s="69"/>
      <c r="G414" s="70"/>
      <c r="H414" s="69"/>
      <c r="I414" s="69"/>
      <c r="J414" s="71"/>
      <c r="K414" s="11"/>
      <c r="L414" s="72"/>
      <c r="M414" s="71"/>
      <c r="N414" s="11"/>
      <c r="Q414" s="12"/>
      <c r="R414" s="12"/>
      <c r="S414" s="70"/>
      <c r="T414" s="69"/>
      <c r="U414" s="70"/>
      <c r="V414" s="69"/>
      <c r="W414" s="69"/>
      <c r="X414" s="71"/>
      <c r="Y414" s="11"/>
      <c r="Z414" s="72"/>
      <c r="AA414" s="71"/>
      <c r="AE414" s="12"/>
      <c r="AF414" s="12"/>
      <c r="AH414" s="69"/>
      <c r="AI414" s="70"/>
      <c r="AJ414" s="69"/>
      <c r="AK414" s="69"/>
      <c r="AL414" s="69"/>
      <c r="AM414" s="73"/>
      <c r="AN414" s="72"/>
      <c r="AO414" s="69"/>
      <c r="AP414" s="73"/>
      <c r="AQ414" s="69"/>
      <c r="AR414" s="69"/>
      <c r="AS414" s="74"/>
      <c r="AT414" s="74"/>
    </row>
    <row r="415" spans="2:46" x14ac:dyDescent="0.2">
      <c r="B415" s="13"/>
      <c r="C415" s="13"/>
      <c r="D415" s="69"/>
      <c r="E415" s="70"/>
      <c r="F415" s="69"/>
      <c r="G415" s="70"/>
      <c r="H415" s="69"/>
      <c r="I415" s="69"/>
      <c r="J415" s="71"/>
      <c r="K415" s="11"/>
      <c r="L415" s="72"/>
      <c r="M415" s="71"/>
      <c r="N415" s="11"/>
      <c r="Q415" s="12"/>
      <c r="R415" s="12"/>
      <c r="S415" s="70"/>
      <c r="T415" s="69"/>
      <c r="U415" s="70"/>
      <c r="V415" s="69"/>
      <c r="W415" s="69"/>
      <c r="X415" s="71"/>
      <c r="Y415" s="11"/>
      <c r="Z415" s="72"/>
      <c r="AA415" s="71"/>
      <c r="AE415" s="12"/>
      <c r="AF415" s="12"/>
      <c r="AH415" s="69"/>
      <c r="AI415" s="70"/>
      <c r="AJ415" s="69"/>
      <c r="AK415" s="69"/>
      <c r="AL415" s="69"/>
      <c r="AM415" s="73"/>
      <c r="AN415" s="72"/>
      <c r="AO415" s="69"/>
      <c r="AP415" s="73"/>
      <c r="AQ415" s="69"/>
      <c r="AR415" s="69"/>
      <c r="AS415" s="74"/>
      <c r="AT415" s="74"/>
    </row>
    <row r="416" spans="2:46" x14ac:dyDescent="0.2">
      <c r="B416" s="13"/>
      <c r="C416" s="13"/>
      <c r="D416" s="69"/>
      <c r="E416" s="70"/>
      <c r="F416" s="69"/>
      <c r="G416" s="70"/>
      <c r="H416" s="69"/>
      <c r="I416" s="69"/>
      <c r="J416" s="71"/>
      <c r="K416" s="11"/>
      <c r="L416" s="72"/>
      <c r="M416" s="71"/>
      <c r="N416" s="11"/>
      <c r="Q416" s="12"/>
      <c r="R416" s="12"/>
      <c r="S416" s="70"/>
      <c r="T416" s="69"/>
      <c r="U416" s="70"/>
      <c r="V416" s="69"/>
      <c r="W416" s="69"/>
      <c r="X416" s="71"/>
      <c r="Y416" s="11"/>
      <c r="Z416" s="72"/>
      <c r="AA416" s="71"/>
      <c r="AE416" s="12"/>
      <c r="AF416" s="12"/>
      <c r="AH416" s="69"/>
      <c r="AI416" s="70"/>
      <c r="AJ416" s="69"/>
      <c r="AK416" s="69"/>
      <c r="AL416" s="69"/>
      <c r="AM416" s="73"/>
      <c r="AN416" s="72"/>
      <c r="AO416" s="69"/>
      <c r="AP416" s="73"/>
      <c r="AQ416" s="69"/>
      <c r="AR416" s="69"/>
      <c r="AS416" s="74"/>
      <c r="AT416" s="74"/>
    </row>
    <row r="417" spans="2:46" x14ac:dyDescent="0.2">
      <c r="B417" s="13"/>
      <c r="C417" s="13"/>
      <c r="D417" s="69"/>
      <c r="E417" s="70"/>
      <c r="F417" s="69"/>
      <c r="G417" s="70"/>
      <c r="H417" s="69"/>
      <c r="I417" s="69"/>
      <c r="J417" s="71"/>
      <c r="K417" s="11"/>
      <c r="L417" s="72"/>
      <c r="M417" s="71"/>
      <c r="N417" s="11"/>
      <c r="Q417" s="12"/>
      <c r="R417" s="12"/>
      <c r="S417" s="70"/>
      <c r="T417" s="69"/>
      <c r="U417" s="70"/>
      <c r="V417" s="69"/>
      <c r="W417" s="69"/>
      <c r="X417" s="71"/>
      <c r="Y417" s="11"/>
      <c r="Z417" s="72"/>
      <c r="AA417" s="71"/>
      <c r="AE417" s="12"/>
      <c r="AF417" s="12"/>
      <c r="AH417" s="69"/>
      <c r="AI417" s="70"/>
      <c r="AJ417" s="69"/>
      <c r="AK417" s="69"/>
      <c r="AL417" s="69"/>
      <c r="AM417" s="73"/>
      <c r="AN417" s="72"/>
      <c r="AO417" s="69"/>
      <c r="AP417" s="73"/>
      <c r="AQ417" s="69"/>
      <c r="AR417" s="69"/>
      <c r="AS417" s="74"/>
      <c r="AT417" s="74"/>
    </row>
    <row r="418" spans="2:46" x14ac:dyDescent="0.2">
      <c r="B418" s="13"/>
      <c r="C418" s="13"/>
      <c r="D418" s="69"/>
      <c r="E418" s="70"/>
      <c r="F418" s="69"/>
      <c r="G418" s="70"/>
      <c r="H418" s="69"/>
      <c r="I418" s="69"/>
      <c r="J418" s="71"/>
      <c r="K418" s="11"/>
      <c r="L418" s="72"/>
      <c r="M418" s="71"/>
      <c r="N418" s="11"/>
      <c r="Q418" s="12"/>
      <c r="R418" s="12"/>
      <c r="S418" s="70"/>
      <c r="T418" s="69"/>
      <c r="U418" s="70"/>
      <c r="V418" s="69"/>
      <c r="W418" s="69"/>
      <c r="X418" s="71"/>
      <c r="Y418" s="11"/>
      <c r="Z418" s="72"/>
      <c r="AA418" s="71"/>
      <c r="AE418" s="12"/>
      <c r="AF418" s="12"/>
      <c r="AH418" s="69"/>
      <c r="AI418" s="70"/>
      <c r="AJ418" s="69"/>
      <c r="AK418" s="69"/>
      <c r="AL418" s="69"/>
      <c r="AM418" s="73"/>
      <c r="AN418" s="72"/>
      <c r="AO418" s="69"/>
      <c r="AP418" s="73"/>
      <c r="AQ418" s="69"/>
      <c r="AR418" s="69"/>
      <c r="AS418" s="74"/>
      <c r="AT418" s="74"/>
    </row>
    <row r="419" spans="2:46" x14ac:dyDescent="0.2">
      <c r="B419" s="13"/>
      <c r="C419" s="13"/>
      <c r="D419" s="69"/>
      <c r="E419" s="70"/>
      <c r="F419" s="69"/>
      <c r="G419" s="70"/>
      <c r="H419" s="69"/>
      <c r="I419" s="69"/>
      <c r="J419" s="71"/>
      <c r="K419" s="11"/>
      <c r="L419" s="72"/>
      <c r="M419" s="71"/>
      <c r="N419" s="11"/>
      <c r="Q419" s="12"/>
      <c r="R419" s="12"/>
      <c r="S419" s="70"/>
      <c r="T419" s="69"/>
      <c r="U419" s="70"/>
      <c r="V419" s="69"/>
      <c r="W419" s="69"/>
      <c r="X419" s="71"/>
      <c r="Y419" s="11"/>
      <c r="Z419" s="72"/>
      <c r="AA419" s="71"/>
      <c r="AE419" s="12"/>
      <c r="AF419" s="12"/>
      <c r="AH419" s="69"/>
      <c r="AI419" s="70"/>
      <c r="AJ419" s="69"/>
      <c r="AK419" s="69"/>
      <c r="AL419" s="69"/>
      <c r="AM419" s="73"/>
      <c r="AN419" s="72"/>
      <c r="AO419" s="69"/>
      <c r="AP419" s="73"/>
      <c r="AQ419" s="69"/>
      <c r="AR419" s="69"/>
      <c r="AS419" s="74"/>
      <c r="AT419" s="74"/>
    </row>
    <row r="420" spans="2:46" x14ac:dyDescent="0.2">
      <c r="B420" s="13"/>
      <c r="C420" s="13"/>
      <c r="D420" s="69"/>
      <c r="E420" s="70"/>
      <c r="F420" s="69"/>
      <c r="G420" s="70"/>
      <c r="H420" s="69"/>
      <c r="I420" s="69"/>
      <c r="J420" s="71"/>
      <c r="K420" s="11"/>
      <c r="L420" s="72"/>
      <c r="M420" s="71"/>
      <c r="N420" s="11"/>
      <c r="Q420" s="12"/>
      <c r="R420" s="12"/>
      <c r="S420" s="70"/>
      <c r="T420" s="69"/>
      <c r="U420" s="70"/>
      <c r="V420" s="69"/>
      <c r="W420" s="69"/>
      <c r="X420" s="71"/>
      <c r="Y420" s="11"/>
      <c r="Z420" s="72"/>
      <c r="AA420" s="71"/>
      <c r="AE420" s="12"/>
      <c r="AF420" s="12"/>
      <c r="AH420" s="69"/>
      <c r="AI420" s="70"/>
      <c r="AJ420" s="69"/>
      <c r="AK420" s="69"/>
      <c r="AL420" s="69"/>
      <c r="AM420" s="73"/>
      <c r="AN420" s="72"/>
      <c r="AO420" s="69"/>
      <c r="AP420" s="73"/>
      <c r="AQ420" s="69"/>
      <c r="AR420" s="69"/>
      <c r="AS420" s="74"/>
      <c r="AT420" s="74"/>
    </row>
    <row r="421" spans="2:46" x14ac:dyDescent="0.2">
      <c r="B421" s="13"/>
      <c r="C421" s="13"/>
      <c r="D421" s="69"/>
      <c r="E421" s="70"/>
      <c r="F421" s="69"/>
      <c r="G421" s="70"/>
      <c r="H421" s="69"/>
      <c r="I421" s="69"/>
      <c r="J421" s="71"/>
      <c r="K421" s="11"/>
      <c r="L421" s="72"/>
      <c r="M421" s="71"/>
      <c r="N421" s="11"/>
      <c r="Q421" s="12"/>
      <c r="R421" s="12"/>
      <c r="S421" s="70"/>
      <c r="T421" s="69"/>
      <c r="U421" s="70"/>
      <c r="V421" s="69"/>
      <c r="W421" s="69"/>
      <c r="X421" s="71"/>
      <c r="Y421" s="11"/>
      <c r="Z421" s="72"/>
      <c r="AA421" s="71"/>
      <c r="AE421" s="12"/>
      <c r="AF421" s="12"/>
      <c r="AH421" s="69"/>
      <c r="AI421" s="70"/>
      <c r="AJ421" s="69"/>
      <c r="AK421" s="69"/>
      <c r="AL421" s="69"/>
      <c r="AM421" s="73"/>
      <c r="AN421" s="72"/>
      <c r="AO421" s="69"/>
      <c r="AP421" s="73"/>
      <c r="AQ421" s="69"/>
      <c r="AR421" s="69"/>
      <c r="AS421" s="74"/>
      <c r="AT421" s="74"/>
    </row>
    <row r="422" spans="2:46" x14ac:dyDescent="0.2">
      <c r="B422" s="13"/>
      <c r="C422" s="13"/>
      <c r="D422" s="69"/>
      <c r="E422" s="70"/>
      <c r="F422" s="69"/>
      <c r="G422" s="70"/>
      <c r="H422" s="69"/>
      <c r="I422" s="69"/>
      <c r="J422" s="71"/>
      <c r="K422" s="11"/>
      <c r="L422" s="72"/>
      <c r="M422" s="71"/>
      <c r="N422" s="11"/>
      <c r="Q422" s="12"/>
      <c r="R422" s="12"/>
      <c r="S422" s="70"/>
      <c r="T422" s="69"/>
      <c r="U422" s="70"/>
      <c r="V422" s="69"/>
      <c r="W422" s="69"/>
      <c r="X422" s="71"/>
      <c r="Y422" s="11"/>
      <c r="Z422" s="72"/>
      <c r="AA422" s="71"/>
      <c r="AE422" s="12"/>
      <c r="AF422" s="12"/>
      <c r="AH422" s="69"/>
      <c r="AI422" s="70"/>
      <c r="AJ422" s="69"/>
      <c r="AK422" s="69"/>
      <c r="AL422" s="69"/>
      <c r="AM422" s="73"/>
      <c r="AN422" s="72"/>
      <c r="AO422" s="69"/>
      <c r="AP422" s="73"/>
      <c r="AQ422" s="69"/>
      <c r="AR422" s="69"/>
      <c r="AS422" s="74"/>
      <c r="AT422" s="74"/>
    </row>
    <row r="423" spans="2:46" x14ac:dyDescent="0.2">
      <c r="B423" s="13"/>
      <c r="C423" s="13"/>
      <c r="D423" s="69"/>
      <c r="E423" s="70"/>
      <c r="F423" s="69"/>
      <c r="G423" s="70"/>
      <c r="H423" s="69"/>
      <c r="I423" s="69"/>
      <c r="J423" s="71"/>
      <c r="K423" s="11"/>
      <c r="L423" s="72"/>
      <c r="M423" s="71"/>
      <c r="N423" s="11"/>
      <c r="Q423" s="12"/>
      <c r="R423" s="12"/>
      <c r="S423" s="70"/>
      <c r="T423" s="69"/>
      <c r="U423" s="70"/>
      <c r="V423" s="69"/>
      <c r="W423" s="69"/>
      <c r="X423" s="71"/>
      <c r="Y423" s="11"/>
      <c r="Z423" s="72"/>
      <c r="AA423" s="71"/>
      <c r="AE423" s="12"/>
      <c r="AF423" s="12"/>
      <c r="AH423" s="69"/>
      <c r="AI423" s="70"/>
      <c r="AJ423" s="69"/>
      <c r="AK423" s="69"/>
      <c r="AL423" s="69"/>
      <c r="AM423" s="73"/>
      <c r="AN423" s="72"/>
      <c r="AO423" s="69"/>
      <c r="AP423" s="73"/>
      <c r="AQ423" s="69"/>
      <c r="AR423" s="69"/>
      <c r="AS423" s="74"/>
      <c r="AT423" s="74"/>
    </row>
    <row r="424" spans="2:46" x14ac:dyDescent="0.2">
      <c r="B424" s="13"/>
      <c r="C424" s="13"/>
      <c r="D424" s="69"/>
      <c r="E424" s="70"/>
      <c r="F424" s="69"/>
      <c r="G424" s="70"/>
      <c r="H424" s="69"/>
      <c r="I424" s="69"/>
      <c r="J424" s="71"/>
      <c r="K424" s="11"/>
      <c r="L424" s="72"/>
      <c r="M424" s="71"/>
      <c r="N424" s="11"/>
      <c r="Q424" s="12"/>
      <c r="R424" s="12"/>
      <c r="S424" s="70"/>
      <c r="T424" s="69"/>
      <c r="U424" s="70"/>
      <c r="V424" s="69"/>
      <c r="W424" s="69"/>
      <c r="X424" s="71"/>
      <c r="Y424" s="11"/>
      <c r="Z424" s="72"/>
      <c r="AA424" s="71"/>
      <c r="AE424" s="12"/>
      <c r="AF424" s="12"/>
      <c r="AH424" s="69"/>
      <c r="AI424" s="70"/>
      <c r="AJ424" s="69"/>
      <c r="AK424" s="69"/>
      <c r="AL424" s="69"/>
      <c r="AM424" s="73"/>
      <c r="AN424" s="72"/>
      <c r="AO424" s="69"/>
      <c r="AP424" s="73"/>
      <c r="AQ424" s="69"/>
      <c r="AR424" s="69"/>
      <c r="AS424" s="74"/>
      <c r="AT424" s="74"/>
    </row>
    <row r="425" spans="2:46" x14ac:dyDescent="0.2">
      <c r="B425" s="13"/>
      <c r="C425" s="13"/>
      <c r="D425" s="69"/>
      <c r="E425" s="70"/>
      <c r="F425" s="69"/>
      <c r="G425" s="70"/>
      <c r="H425" s="69"/>
      <c r="I425" s="69"/>
      <c r="J425" s="71"/>
      <c r="K425" s="11"/>
      <c r="L425" s="72"/>
      <c r="M425" s="71"/>
      <c r="N425" s="11"/>
      <c r="Q425" s="12"/>
      <c r="R425" s="12"/>
      <c r="S425" s="70"/>
      <c r="T425" s="69"/>
      <c r="U425" s="70"/>
      <c r="V425" s="69"/>
      <c r="W425" s="69"/>
      <c r="X425" s="71"/>
      <c r="Y425" s="11"/>
      <c r="Z425" s="72"/>
      <c r="AA425" s="71"/>
      <c r="AE425" s="12"/>
      <c r="AF425" s="12"/>
      <c r="AH425" s="69"/>
      <c r="AI425" s="70"/>
      <c r="AJ425" s="69"/>
      <c r="AK425" s="69"/>
      <c r="AL425" s="69"/>
      <c r="AM425" s="73"/>
      <c r="AN425" s="72"/>
      <c r="AO425" s="69"/>
      <c r="AP425" s="73"/>
      <c r="AQ425" s="69"/>
      <c r="AR425" s="69"/>
      <c r="AS425" s="74"/>
      <c r="AT425" s="74"/>
    </row>
    <row r="426" spans="2:46" x14ac:dyDescent="0.2">
      <c r="B426" s="13"/>
      <c r="C426" s="13"/>
      <c r="D426" s="69"/>
      <c r="E426" s="70"/>
      <c r="F426" s="69"/>
      <c r="G426" s="70"/>
      <c r="H426" s="69"/>
      <c r="I426" s="69"/>
      <c r="J426" s="71"/>
      <c r="K426" s="11"/>
      <c r="L426" s="72"/>
      <c r="M426" s="71"/>
      <c r="N426" s="11"/>
      <c r="Q426" s="12"/>
      <c r="R426" s="12"/>
      <c r="S426" s="70"/>
      <c r="T426" s="69"/>
      <c r="U426" s="70"/>
      <c r="V426" s="69"/>
      <c r="W426" s="69"/>
      <c r="X426" s="71"/>
      <c r="Y426" s="11"/>
      <c r="Z426" s="72"/>
      <c r="AA426" s="71"/>
      <c r="AE426" s="12"/>
      <c r="AF426" s="12"/>
      <c r="AH426" s="69"/>
      <c r="AI426" s="70"/>
      <c r="AJ426" s="69"/>
      <c r="AK426" s="69"/>
      <c r="AL426" s="69"/>
      <c r="AM426" s="73"/>
      <c r="AN426" s="72"/>
      <c r="AO426" s="69"/>
      <c r="AP426" s="73"/>
      <c r="AQ426" s="69"/>
      <c r="AR426" s="69"/>
      <c r="AS426" s="74"/>
      <c r="AT426" s="74"/>
    </row>
    <row r="427" spans="2:46" x14ac:dyDescent="0.2">
      <c r="B427" s="13"/>
      <c r="C427" s="13"/>
      <c r="D427" s="69"/>
      <c r="E427" s="70"/>
      <c r="F427" s="69"/>
      <c r="G427" s="70"/>
      <c r="H427" s="69"/>
      <c r="I427" s="69"/>
      <c r="J427" s="71"/>
      <c r="K427" s="11"/>
      <c r="L427" s="72"/>
      <c r="M427" s="71"/>
      <c r="N427" s="11"/>
      <c r="Q427" s="12"/>
      <c r="R427" s="12"/>
      <c r="S427" s="70"/>
      <c r="T427" s="69"/>
      <c r="U427" s="70"/>
      <c r="V427" s="69"/>
      <c r="W427" s="69"/>
      <c r="X427" s="71"/>
      <c r="Y427" s="11"/>
      <c r="Z427" s="72"/>
      <c r="AA427" s="71"/>
      <c r="AE427" s="12"/>
      <c r="AF427" s="12"/>
      <c r="AH427" s="69"/>
      <c r="AI427" s="70"/>
      <c r="AJ427" s="69"/>
      <c r="AK427" s="69"/>
      <c r="AL427" s="69"/>
      <c r="AM427" s="73"/>
      <c r="AN427" s="72"/>
      <c r="AO427" s="69"/>
      <c r="AP427" s="73"/>
      <c r="AQ427" s="69"/>
      <c r="AR427" s="69"/>
      <c r="AS427" s="74"/>
      <c r="AT427" s="74"/>
    </row>
    <row r="428" spans="2:46" x14ac:dyDescent="0.2">
      <c r="B428" s="13"/>
      <c r="C428" s="13"/>
      <c r="D428" s="69"/>
      <c r="E428" s="70"/>
      <c r="F428" s="69"/>
      <c r="G428" s="70"/>
      <c r="H428" s="69"/>
      <c r="I428" s="69"/>
      <c r="J428" s="71"/>
      <c r="K428" s="11"/>
      <c r="L428" s="72"/>
      <c r="M428" s="71"/>
      <c r="N428" s="11"/>
      <c r="Q428" s="12"/>
      <c r="R428" s="12"/>
      <c r="S428" s="70"/>
      <c r="T428" s="69"/>
      <c r="U428" s="70"/>
      <c r="V428" s="69"/>
      <c r="W428" s="69"/>
      <c r="X428" s="71"/>
      <c r="Y428" s="11"/>
      <c r="Z428" s="72"/>
      <c r="AA428" s="71"/>
      <c r="AE428" s="12"/>
      <c r="AF428" s="12"/>
      <c r="AH428" s="69"/>
      <c r="AI428" s="70"/>
      <c r="AJ428" s="69"/>
      <c r="AK428" s="69"/>
      <c r="AL428" s="69"/>
      <c r="AM428" s="73"/>
      <c r="AN428" s="72"/>
      <c r="AO428" s="69"/>
      <c r="AP428" s="73"/>
      <c r="AQ428" s="69"/>
      <c r="AR428" s="69"/>
      <c r="AS428" s="74"/>
      <c r="AT428" s="74"/>
    </row>
    <row r="429" spans="2:46" x14ac:dyDescent="0.2">
      <c r="B429" s="13"/>
      <c r="C429" s="13"/>
      <c r="D429" s="69"/>
      <c r="E429" s="70"/>
      <c r="F429" s="69"/>
      <c r="G429" s="70"/>
      <c r="H429" s="69"/>
      <c r="I429" s="69"/>
      <c r="J429" s="71"/>
      <c r="K429" s="11"/>
      <c r="L429" s="72"/>
      <c r="M429" s="71"/>
      <c r="N429" s="11"/>
      <c r="Q429" s="12"/>
      <c r="R429" s="12"/>
      <c r="S429" s="70"/>
      <c r="T429" s="69"/>
      <c r="U429" s="70"/>
      <c r="V429" s="69"/>
      <c r="W429" s="69"/>
      <c r="X429" s="71"/>
      <c r="Y429" s="11"/>
      <c r="Z429" s="72"/>
      <c r="AA429" s="71"/>
      <c r="AE429" s="12"/>
      <c r="AF429" s="12"/>
      <c r="AH429" s="69"/>
      <c r="AI429" s="70"/>
      <c r="AJ429" s="69"/>
      <c r="AK429" s="69"/>
      <c r="AL429" s="69"/>
      <c r="AM429" s="73"/>
      <c r="AN429" s="72"/>
      <c r="AO429" s="69"/>
      <c r="AP429" s="73"/>
      <c r="AQ429" s="69"/>
      <c r="AR429" s="69"/>
      <c r="AS429" s="74"/>
      <c r="AT429" s="74"/>
    </row>
    <row r="430" spans="2:46" x14ac:dyDescent="0.2">
      <c r="B430" s="13"/>
      <c r="C430" s="13"/>
      <c r="D430" s="69"/>
      <c r="E430" s="70"/>
      <c r="F430" s="69"/>
      <c r="G430" s="70"/>
      <c r="H430" s="69"/>
      <c r="I430" s="69"/>
      <c r="J430" s="71"/>
      <c r="K430" s="11"/>
      <c r="L430" s="72"/>
      <c r="M430" s="71"/>
      <c r="N430" s="11"/>
      <c r="Q430" s="12"/>
      <c r="R430" s="12"/>
      <c r="S430" s="70"/>
      <c r="T430" s="69"/>
      <c r="U430" s="70"/>
      <c r="V430" s="69"/>
      <c r="W430" s="69"/>
      <c r="X430" s="71"/>
      <c r="Y430" s="11"/>
      <c r="Z430" s="72"/>
      <c r="AA430" s="71"/>
      <c r="AE430" s="12"/>
      <c r="AF430" s="12"/>
      <c r="AH430" s="69"/>
      <c r="AI430" s="70"/>
      <c r="AJ430" s="69"/>
      <c r="AK430" s="69"/>
      <c r="AL430" s="69"/>
      <c r="AM430" s="73"/>
      <c r="AN430" s="72"/>
      <c r="AO430" s="69"/>
      <c r="AP430" s="73"/>
      <c r="AQ430" s="69"/>
      <c r="AR430" s="69"/>
      <c r="AS430" s="74"/>
      <c r="AT430" s="74"/>
    </row>
    <row r="431" spans="2:46" x14ac:dyDescent="0.2">
      <c r="B431" s="13"/>
      <c r="C431" s="13"/>
      <c r="D431" s="69"/>
      <c r="E431" s="70"/>
      <c r="F431" s="69"/>
      <c r="G431" s="70"/>
      <c r="H431" s="69"/>
      <c r="I431" s="69"/>
      <c r="J431" s="71"/>
      <c r="K431" s="11"/>
      <c r="L431" s="72"/>
      <c r="M431" s="71"/>
      <c r="N431" s="11"/>
      <c r="Q431" s="12"/>
      <c r="R431" s="12"/>
      <c r="S431" s="70"/>
      <c r="T431" s="69"/>
      <c r="U431" s="70"/>
      <c r="V431" s="69"/>
      <c r="W431" s="69"/>
      <c r="X431" s="71"/>
      <c r="Y431" s="11"/>
      <c r="Z431" s="72"/>
      <c r="AA431" s="71"/>
      <c r="AE431" s="12"/>
      <c r="AF431" s="12"/>
      <c r="AH431" s="69"/>
      <c r="AI431" s="70"/>
      <c r="AJ431" s="69"/>
      <c r="AK431" s="69"/>
      <c r="AL431" s="69"/>
      <c r="AM431" s="73"/>
      <c r="AN431" s="72"/>
      <c r="AO431" s="69"/>
      <c r="AP431" s="73"/>
      <c r="AQ431" s="69"/>
      <c r="AR431" s="69"/>
      <c r="AS431" s="74"/>
      <c r="AT431" s="74"/>
    </row>
    <row r="432" spans="2:46" x14ac:dyDescent="0.2">
      <c r="B432" s="13"/>
      <c r="C432" s="13"/>
      <c r="D432" s="69"/>
      <c r="E432" s="70"/>
      <c r="F432" s="69"/>
      <c r="G432" s="70"/>
      <c r="H432" s="69"/>
      <c r="I432" s="69"/>
      <c r="J432" s="71"/>
      <c r="K432" s="11"/>
      <c r="L432" s="72"/>
      <c r="M432" s="71"/>
      <c r="N432" s="11"/>
      <c r="Q432" s="12"/>
      <c r="R432" s="12"/>
      <c r="S432" s="70"/>
      <c r="T432" s="69"/>
      <c r="U432" s="70"/>
      <c r="V432" s="69"/>
      <c r="W432" s="69"/>
      <c r="X432" s="71"/>
      <c r="Y432" s="11"/>
      <c r="Z432" s="72"/>
      <c r="AA432" s="71"/>
      <c r="AE432" s="12"/>
      <c r="AF432" s="12"/>
      <c r="AH432" s="69"/>
      <c r="AI432" s="70"/>
      <c r="AJ432" s="69"/>
      <c r="AK432" s="69"/>
      <c r="AL432" s="69"/>
      <c r="AM432" s="73"/>
      <c r="AN432" s="72"/>
      <c r="AO432" s="69"/>
      <c r="AP432" s="73"/>
      <c r="AQ432" s="69"/>
      <c r="AR432" s="69"/>
      <c r="AS432" s="74"/>
      <c r="AT432" s="74"/>
    </row>
    <row r="433" spans="2:46" x14ac:dyDescent="0.2">
      <c r="B433" s="13"/>
      <c r="C433" s="13"/>
      <c r="D433" s="69"/>
      <c r="E433" s="70"/>
      <c r="F433" s="69"/>
      <c r="G433" s="70"/>
      <c r="H433" s="69"/>
      <c r="I433" s="69"/>
      <c r="J433" s="71"/>
      <c r="K433" s="11"/>
      <c r="L433" s="72"/>
      <c r="M433" s="71"/>
      <c r="N433" s="11"/>
      <c r="Q433" s="12"/>
      <c r="R433" s="12"/>
      <c r="S433" s="70"/>
      <c r="T433" s="69"/>
      <c r="U433" s="70"/>
      <c r="V433" s="69"/>
      <c r="W433" s="69"/>
      <c r="X433" s="71"/>
      <c r="Y433" s="11"/>
      <c r="Z433" s="72"/>
      <c r="AA433" s="71"/>
      <c r="AE433" s="12"/>
      <c r="AF433" s="12"/>
      <c r="AH433" s="69"/>
      <c r="AI433" s="70"/>
      <c r="AJ433" s="69"/>
      <c r="AK433" s="69"/>
      <c r="AL433" s="69"/>
      <c r="AM433" s="73"/>
      <c r="AN433" s="72"/>
      <c r="AO433" s="69"/>
      <c r="AP433" s="73"/>
      <c r="AQ433" s="69"/>
      <c r="AR433" s="69"/>
      <c r="AS433" s="74"/>
      <c r="AT433" s="74"/>
    </row>
    <row r="434" spans="2:46" x14ac:dyDescent="0.2">
      <c r="B434" s="13"/>
      <c r="C434" s="13"/>
      <c r="D434" s="69"/>
      <c r="E434" s="70"/>
      <c r="F434" s="69"/>
      <c r="G434" s="70"/>
      <c r="H434" s="69"/>
      <c r="I434" s="69"/>
      <c r="J434" s="71"/>
      <c r="K434" s="11"/>
      <c r="L434" s="72"/>
      <c r="M434" s="71"/>
      <c r="N434" s="11"/>
      <c r="Q434" s="12"/>
      <c r="R434" s="12"/>
      <c r="S434" s="70"/>
      <c r="T434" s="69"/>
      <c r="U434" s="70"/>
      <c r="V434" s="69"/>
      <c r="W434" s="69"/>
      <c r="X434" s="71"/>
      <c r="Y434" s="11"/>
      <c r="Z434" s="72"/>
      <c r="AA434" s="71"/>
      <c r="AE434" s="12"/>
      <c r="AF434" s="12"/>
      <c r="AH434" s="69"/>
      <c r="AI434" s="70"/>
      <c r="AJ434" s="69"/>
      <c r="AK434" s="69"/>
      <c r="AL434" s="69"/>
      <c r="AM434" s="73"/>
      <c r="AN434" s="72"/>
      <c r="AO434" s="69"/>
      <c r="AP434" s="73"/>
      <c r="AQ434" s="69"/>
      <c r="AR434" s="69"/>
      <c r="AS434" s="74"/>
      <c r="AT434" s="74"/>
    </row>
    <row r="435" spans="2:46" x14ac:dyDescent="0.2">
      <c r="B435" s="13"/>
      <c r="C435" s="13"/>
      <c r="D435" s="69"/>
      <c r="E435" s="70"/>
      <c r="F435" s="69"/>
      <c r="G435" s="70"/>
      <c r="H435" s="69"/>
      <c r="I435" s="69"/>
      <c r="J435" s="71"/>
      <c r="K435" s="11"/>
      <c r="L435" s="72"/>
      <c r="M435" s="71"/>
      <c r="N435" s="11"/>
      <c r="Q435" s="12"/>
      <c r="R435" s="12"/>
      <c r="S435" s="70"/>
      <c r="T435" s="69"/>
      <c r="U435" s="70"/>
      <c r="V435" s="69"/>
      <c r="W435" s="69"/>
      <c r="X435" s="71"/>
      <c r="Y435" s="11"/>
      <c r="Z435" s="72"/>
      <c r="AA435" s="71"/>
      <c r="AE435" s="12"/>
      <c r="AF435" s="12"/>
      <c r="AH435" s="69"/>
      <c r="AI435" s="70"/>
      <c r="AJ435" s="69"/>
      <c r="AK435" s="69"/>
      <c r="AL435" s="69"/>
      <c r="AM435" s="73"/>
      <c r="AN435" s="72"/>
      <c r="AO435" s="69"/>
      <c r="AP435" s="73"/>
      <c r="AQ435" s="69"/>
      <c r="AR435" s="69"/>
      <c r="AS435" s="74"/>
      <c r="AT435" s="74"/>
    </row>
    <row r="436" spans="2:46" x14ac:dyDescent="0.2">
      <c r="B436" s="13"/>
      <c r="C436" s="13"/>
      <c r="D436" s="69"/>
      <c r="E436" s="70"/>
      <c r="F436" s="69"/>
      <c r="G436" s="70"/>
      <c r="H436" s="69"/>
      <c r="I436" s="69"/>
      <c r="J436" s="71"/>
      <c r="K436" s="11"/>
      <c r="L436" s="72"/>
      <c r="M436" s="71"/>
      <c r="N436" s="11"/>
      <c r="Q436" s="12"/>
      <c r="R436" s="12"/>
      <c r="S436" s="70"/>
      <c r="T436" s="69"/>
      <c r="U436" s="70"/>
      <c r="V436" s="69"/>
      <c r="W436" s="69"/>
      <c r="X436" s="71"/>
      <c r="Y436" s="11"/>
      <c r="Z436" s="72"/>
      <c r="AA436" s="71"/>
      <c r="AE436" s="12"/>
      <c r="AF436" s="12"/>
      <c r="AH436" s="69"/>
      <c r="AI436" s="70"/>
      <c r="AJ436" s="69"/>
      <c r="AK436" s="69"/>
      <c r="AL436" s="69"/>
      <c r="AM436" s="73"/>
      <c r="AN436" s="72"/>
      <c r="AO436" s="69"/>
      <c r="AP436" s="73"/>
      <c r="AQ436" s="69"/>
      <c r="AR436" s="69"/>
      <c r="AS436" s="74"/>
      <c r="AT436" s="74"/>
    </row>
    <row r="437" spans="2:46" x14ac:dyDescent="0.2">
      <c r="B437" s="13"/>
      <c r="C437" s="13"/>
      <c r="D437" s="69"/>
      <c r="E437" s="70"/>
      <c r="F437" s="69"/>
      <c r="G437" s="70"/>
      <c r="H437" s="69"/>
      <c r="I437" s="69"/>
      <c r="J437" s="71"/>
      <c r="K437" s="11"/>
      <c r="L437" s="72"/>
      <c r="M437" s="71"/>
      <c r="N437" s="11"/>
      <c r="Q437" s="12"/>
      <c r="R437" s="12"/>
      <c r="S437" s="70"/>
      <c r="T437" s="69"/>
      <c r="U437" s="70"/>
      <c r="V437" s="69"/>
      <c r="W437" s="69"/>
      <c r="X437" s="71"/>
      <c r="Y437" s="11"/>
      <c r="Z437" s="72"/>
      <c r="AA437" s="71"/>
      <c r="AE437" s="12"/>
      <c r="AF437" s="12"/>
      <c r="AH437" s="69"/>
      <c r="AI437" s="70"/>
      <c r="AJ437" s="69"/>
      <c r="AK437" s="69"/>
      <c r="AL437" s="69"/>
      <c r="AM437" s="73"/>
      <c r="AN437" s="72"/>
      <c r="AO437" s="69"/>
      <c r="AP437" s="73"/>
      <c r="AQ437" s="69"/>
      <c r="AR437" s="69"/>
      <c r="AS437" s="74"/>
      <c r="AT437" s="74"/>
    </row>
    <row r="438" spans="2:46" x14ac:dyDescent="0.2">
      <c r="B438" s="13"/>
      <c r="C438" s="13"/>
      <c r="D438" s="69"/>
      <c r="E438" s="70"/>
      <c r="F438" s="69"/>
      <c r="G438" s="70"/>
      <c r="H438" s="69"/>
      <c r="I438" s="69"/>
      <c r="J438" s="71"/>
      <c r="K438" s="11"/>
      <c r="L438" s="72"/>
      <c r="M438" s="71"/>
      <c r="N438" s="11"/>
      <c r="Q438" s="12"/>
      <c r="R438" s="12"/>
      <c r="S438" s="70"/>
      <c r="T438" s="69"/>
      <c r="U438" s="70"/>
      <c r="V438" s="69"/>
      <c r="W438" s="69"/>
      <c r="X438" s="71"/>
      <c r="Y438" s="11"/>
      <c r="Z438" s="72"/>
      <c r="AA438" s="71"/>
      <c r="AE438" s="12"/>
      <c r="AF438" s="12"/>
      <c r="AH438" s="69"/>
      <c r="AI438" s="70"/>
      <c r="AJ438" s="69"/>
      <c r="AK438" s="69"/>
      <c r="AL438" s="69"/>
      <c r="AM438" s="73"/>
      <c r="AN438" s="72"/>
      <c r="AO438" s="69"/>
      <c r="AP438" s="73"/>
      <c r="AQ438" s="69"/>
      <c r="AR438" s="69"/>
      <c r="AS438" s="74"/>
      <c r="AT438" s="74"/>
    </row>
    <row r="439" spans="2:46" x14ac:dyDescent="0.2">
      <c r="B439" s="13"/>
      <c r="C439" s="13"/>
      <c r="D439" s="69"/>
      <c r="E439" s="70"/>
      <c r="F439" s="69"/>
      <c r="G439" s="70"/>
      <c r="H439" s="69"/>
      <c r="I439" s="69"/>
      <c r="J439" s="71"/>
      <c r="K439" s="11"/>
      <c r="L439" s="72"/>
      <c r="M439" s="71"/>
      <c r="N439" s="11"/>
      <c r="Q439" s="12"/>
      <c r="R439" s="12"/>
      <c r="S439" s="70"/>
      <c r="T439" s="69"/>
      <c r="U439" s="70"/>
      <c r="V439" s="69"/>
      <c r="W439" s="69"/>
      <c r="X439" s="71"/>
      <c r="Y439" s="11"/>
      <c r="Z439" s="72"/>
      <c r="AA439" s="71"/>
      <c r="AE439" s="12"/>
      <c r="AF439" s="12"/>
      <c r="AH439" s="69"/>
      <c r="AI439" s="70"/>
      <c r="AJ439" s="69"/>
      <c r="AK439" s="69"/>
      <c r="AL439" s="69"/>
      <c r="AM439" s="73"/>
      <c r="AN439" s="72"/>
      <c r="AO439" s="69"/>
      <c r="AP439" s="73"/>
      <c r="AQ439" s="69"/>
      <c r="AR439" s="69"/>
      <c r="AS439" s="74"/>
      <c r="AT439" s="74"/>
    </row>
    <row r="440" spans="2:46" x14ac:dyDescent="0.2">
      <c r="B440" s="13"/>
      <c r="C440" s="13"/>
      <c r="D440" s="69"/>
      <c r="E440" s="70"/>
      <c r="F440" s="69"/>
      <c r="G440" s="70"/>
      <c r="H440" s="69"/>
      <c r="I440" s="69"/>
      <c r="J440" s="71"/>
      <c r="K440" s="11"/>
      <c r="L440" s="72"/>
      <c r="M440" s="71"/>
      <c r="N440" s="11"/>
      <c r="Q440" s="12"/>
      <c r="R440" s="12"/>
      <c r="S440" s="70"/>
      <c r="T440" s="69"/>
      <c r="U440" s="70"/>
      <c r="V440" s="69"/>
      <c r="W440" s="69"/>
      <c r="X440" s="71"/>
      <c r="Y440" s="11"/>
      <c r="Z440" s="72"/>
      <c r="AA440" s="71"/>
      <c r="AE440" s="12"/>
      <c r="AF440" s="12"/>
      <c r="AH440" s="69"/>
      <c r="AI440" s="70"/>
      <c r="AJ440" s="69"/>
      <c r="AK440" s="69"/>
      <c r="AL440" s="69"/>
      <c r="AM440" s="73"/>
      <c r="AN440" s="72"/>
      <c r="AO440" s="69"/>
      <c r="AP440" s="73"/>
      <c r="AQ440" s="69"/>
      <c r="AR440" s="69"/>
      <c r="AS440" s="74"/>
      <c r="AT440" s="74"/>
    </row>
    <row r="441" spans="2:46" x14ac:dyDescent="0.2">
      <c r="B441" s="13"/>
      <c r="C441" s="13"/>
      <c r="D441" s="69"/>
      <c r="E441" s="70"/>
      <c r="F441" s="69"/>
      <c r="G441" s="70"/>
      <c r="H441" s="69"/>
      <c r="I441" s="69"/>
      <c r="J441" s="71"/>
      <c r="K441" s="11"/>
      <c r="L441" s="72"/>
      <c r="M441" s="71"/>
      <c r="N441" s="11"/>
      <c r="Q441" s="12"/>
      <c r="R441" s="12"/>
      <c r="S441" s="70"/>
      <c r="T441" s="69"/>
      <c r="U441" s="70"/>
      <c r="V441" s="69"/>
      <c r="W441" s="69"/>
      <c r="X441" s="71"/>
      <c r="Y441" s="11"/>
      <c r="Z441" s="72"/>
      <c r="AA441" s="71"/>
      <c r="AE441" s="12"/>
      <c r="AF441" s="12"/>
      <c r="AH441" s="69"/>
      <c r="AI441" s="70"/>
      <c r="AJ441" s="69"/>
      <c r="AK441" s="69"/>
      <c r="AL441" s="69"/>
      <c r="AM441" s="73"/>
      <c r="AN441" s="72"/>
      <c r="AO441" s="69"/>
      <c r="AP441" s="73"/>
      <c r="AQ441" s="69"/>
      <c r="AR441" s="69"/>
      <c r="AS441" s="74"/>
      <c r="AT441" s="74"/>
    </row>
    <row r="442" spans="2:46" x14ac:dyDescent="0.2">
      <c r="B442" s="13"/>
      <c r="C442" s="13"/>
      <c r="D442" s="69"/>
      <c r="E442" s="70"/>
      <c r="F442" s="69"/>
      <c r="G442" s="70"/>
      <c r="H442" s="69"/>
      <c r="I442" s="69"/>
      <c r="J442" s="71"/>
      <c r="K442" s="11"/>
      <c r="L442" s="72"/>
      <c r="M442" s="71"/>
      <c r="N442" s="11"/>
      <c r="Q442" s="12"/>
      <c r="R442" s="12"/>
      <c r="S442" s="70"/>
      <c r="T442" s="69"/>
      <c r="U442" s="70"/>
      <c r="V442" s="69"/>
      <c r="W442" s="69"/>
      <c r="X442" s="71"/>
      <c r="Y442" s="11"/>
      <c r="Z442" s="72"/>
      <c r="AA442" s="71"/>
      <c r="AE442" s="12"/>
      <c r="AF442" s="12"/>
      <c r="AH442" s="69"/>
      <c r="AI442" s="70"/>
      <c r="AJ442" s="69"/>
      <c r="AK442" s="69"/>
      <c r="AL442" s="69"/>
      <c r="AM442" s="73"/>
      <c r="AN442" s="72"/>
      <c r="AO442" s="69"/>
      <c r="AP442" s="73"/>
      <c r="AQ442" s="69"/>
      <c r="AR442" s="69"/>
      <c r="AS442" s="74"/>
      <c r="AT442" s="74"/>
    </row>
    <row r="443" spans="2:46" x14ac:dyDescent="0.2">
      <c r="B443" s="13"/>
      <c r="C443" s="13"/>
      <c r="D443" s="69"/>
      <c r="E443" s="70"/>
      <c r="F443" s="69"/>
      <c r="G443" s="70"/>
      <c r="H443" s="69"/>
      <c r="I443" s="69"/>
      <c r="J443" s="71"/>
      <c r="K443" s="11"/>
      <c r="L443" s="72"/>
      <c r="M443" s="71"/>
      <c r="N443" s="11"/>
      <c r="Q443" s="12"/>
      <c r="R443" s="12"/>
      <c r="S443" s="70"/>
      <c r="T443" s="69"/>
      <c r="U443" s="70"/>
      <c r="V443" s="69"/>
      <c r="W443" s="69"/>
      <c r="X443" s="71"/>
      <c r="Y443" s="11"/>
      <c r="Z443" s="72"/>
      <c r="AA443" s="71"/>
      <c r="AE443" s="12"/>
      <c r="AF443" s="12"/>
      <c r="AH443" s="69"/>
      <c r="AI443" s="70"/>
      <c r="AJ443" s="69"/>
      <c r="AK443" s="69"/>
      <c r="AL443" s="69"/>
      <c r="AM443" s="73"/>
      <c r="AN443" s="72"/>
      <c r="AO443" s="69"/>
      <c r="AP443" s="73"/>
      <c r="AQ443" s="69"/>
      <c r="AR443" s="69"/>
      <c r="AS443" s="74"/>
      <c r="AT443" s="74"/>
    </row>
    <row r="444" spans="2:46" x14ac:dyDescent="0.2">
      <c r="B444" s="13"/>
      <c r="C444" s="13"/>
      <c r="D444" s="69"/>
      <c r="E444" s="70"/>
      <c r="F444" s="69"/>
      <c r="G444" s="70"/>
      <c r="H444" s="69"/>
      <c r="I444" s="69"/>
      <c r="J444" s="71"/>
      <c r="K444" s="11"/>
      <c r="L444" s="72"/>
      <c r="M444" s="71"/>
      <c r="N444" s="11"/>
      <c r="Q444" s="12"/>
      <c r="R444" s="12"/>
      <c r="S444" s="70"/>
      <c r="T444" s="69"/>
      <c r="U444" s="70"/>
      <c r="V444" s="69"/>
      <c r="W444" s="69"/>
      <c r="X444" s="71"/>
      <c r="Y444" s="11"/>
      <c r="Z444" s="72"/>
      <c r="AA444" s="71"/>
      <c r="AE444" s="12"/>
      <c r="AF444" s="12"/>
      <c r="AH444" s="69"/>
      <c r="AI444" s="70"/>
      <c r="AJ444" s="69"/>
      <c r="AK444" s="69"/>
      <c r="AL444" s="69"/>
      <c r="AM444" s="73"/>
      <c r="AN444" s="72"/>
      <c r="AO444" s="69"/>
      <c r="AP444" s="73"/>
      <c r="AQ444" s="69"/>
      <c r="AR444" s="69"/>
      <c r="AS444" s="74"/>
      <c r="AT444" s="74"/>
    </row>
    <row r="445" spans="2:46" x14ac:dyDescent="0.2">
      <c r="B445" s="13"/>
      <c r="C445" s="13"/>
      <c r="D445" s="69"/>
      <c r="E445" s="70"/>
      <c r="F445" s="69"/>
      <c r="G445" s="70"/>
      <c r="H445" s="69"/>
      <c r="I445" s="69"/>
      <c r="J445" s="71"/>
      <c r="K445" s="11"/>
      <c r="L445" s="72"/>
      <c r="M445" s="71"/>
      <c r="N445" s="11"/>
      <c r="Q445" s="12"/>
      <c r="R445" s="12"/>
      <c r="S445" s="70"/>
      <c r="T445" s="69"/>
      <c r="U445" s="70"/>
      <c r="V445" s="69"/>
      <c r="W445" s="69"/>
      <c r="X445" s="71"/>
      <c r="Y445" s="11"/>
      <c r="Z445" s="72"/>
      <c r="AA445" s="71"/>
      <c r="AE445" s="12"/>
      <c r="AF445" s="12"/>
      <c r="AH445" s="69"/>
      <c r="AI445" s="70"/>
      <c r="AJ445" s="69"/>
      <c r="AK445" s="69"/>
      <c r="AL445" s="69"/>
      <c r="AM445" s="73"/>
      <c r="AN445" s="72"/>
      <c r="AO445" s="69"/>
      <c r="AP445" s="73"/>
      <c r="AQ445" s="69"/>
      <c r="AR445" s="69"/>
      <c r="AS445" s="74"/>
      <c r="AT445" s="74"/>
    </row>
    <row r="446" spans="2:46" x14ac:dyDescent="0.2">
      <c r="B446" s="13"/>
      <c r="C446" s="13"/>
      <c r="D446" s="69"/>
      <c r="E446" s="70"/>
      <c r="F446" s="69"/>
      <c r="G446" s="70"/>
      <c r="H446" s="69"/>
      <c r="I446" s="69"/>
      <c r="J446" s="71"/>
      <c r="K446" s="11"/>
      <c r="L446" s="72"/>
      <c r="M446" s="71"/>
      <c r="N446" s="11"/>
      <c r="Q446" s="12"/>
      <c r="R446" s="12"/>
      <c r="S446" s="70"/>
      <c r="T446" s="69"/>
      <c r="U446" s="70"/>
      <c r="V446" s="69"/>
      <c r="W446" s="69"/>
      <c r="X446" s="71"/>
      <c r="Y446" s="11"/>
      <c r="Z446" s="72"/>
      <c r="AA446" s="71"/>
      <c r="AE446" s="12"/>
      <c r="AF446" s="12"/>
      <c r="AH446" s="69"/>
      <c r="AI446" s="70"/>
      <c r="AJ446" s="69"/>
      <c r="AK446" s="69"/>
      <c r="AL446" s="69"/>
      <c r="AM446" s="73"/>
      <c r="AN446" s="72"/>
      <c r="AO446" s="69"/>
      <c r="AP446" s="73"/>
      <c r="AQ446" s="69"/>
      <c r="AR446" s="69"/>
      <c r="AS446" s="74"/>
      <c r="AT446" s="74"/>
    </row>
    <row r="447" spans="2:46" x14ac:dyDescent="0.2">
      <c r="B447" s="13"/>
      <c r="C447" s="13"/>
      <c r="D447" s="69"/>
      <c r="E447" s="70"/>
      <c r="F447" s="69"/>
      <c r="G447" s="70"/>
      <c r="H447" s="69"/>
      <c r="I447" s="69"/>
      <c r="J447" s="71"/>
      <c r="K447" s="11"/>
      <c r="L447" s="72"/>
      <c r="M447" s="71"/>
      <c r="N447" s="11"/>
      <c r="Q447" s="12"/>
      <c r="R447" s="12"/>
      <c r="S447" s="70"/>
      <c r="T447" s="69"/>
      <c r="U447" s="70"/>
      <c r="V447" s="69"/>
      <c r="W447" s="69"/>
      <c r="X447" s="71"/>
      <c r="Y447" s="11"/>
      <c r="Z447" s="72"/>
      <c r="AA447" s="71"/>
      <c r="AE447" s="12"/>
      <c r="AF447" s="12"/>
      <c r="AH447" s="69"/>
      <c r="AI447" s="70"/>
      <c r="AJ447" s="69"/>
      <c r="AK447" s="69"/>
      <c r="AL447" s="69"/>
      <c r="AM447" s="73"/>
      <c r="AN447" s="72"/>
      <c r="AO447" s="69"/>
      <c r="AP447" s="73"/>
      <c r="AQ447" s="69"/>
      <c r="AR447" s="69"/>
      <c r="AS447" s="74"/>
      <c r="AT447" s="74"/>
    </row>
    <row r="448" spans="2:46" x14ac:dyDescent="0.2">
      <c r="B448" s="13"/>
      <c r="C448" s="13"/>
      <c r="D448" s="69"/>
      <c r="E448" s="70"/>
      <c r="F448" s="69"/>
      <c r="G448" s="70"/>
      <c r="H448" s="69"/>
      <c r="I448" s="69"/>
      <c r="J448" s="71"/>
      <c r="K448" s="11"/>
      <c r="L448" s="72"/>
      <c r="M448" s="71"/>
      <c r="N448" s="11"/>
      <c r="Q448" s="12"/>
      <c r="R448" s="12"/>
      <c r="S448" s="70"/>
      <c r="T448" s="69"/>
      <c r="U448" s="70"/>
      <c r="V448" s="69"/>
      <c r="W448" s="69"/>
      <c r="X448" s="71"/>
      <c r="Y448" s="11"/>
      <c r="Z448" s="72"/>
      <c r="AA448" s="71"/>
      <c r="AE448" s="12"/>
      <c r="AF448" s="12"/>
      <c r="AH448" s="69"/>
      <c r="AI448" s="70"/>
      <c r="AJ448" s="69"/>
      <c r="AK448" s="69"/>
      <c r="AL448" s="69"/>
      <c r="AM448" s="73"/>
      <c r="AN448" s="72"/>
      <c r="AO448" s="69"/>
      <c r="AP448" s="73"/>
      <c r="AQ448" s="69"/>
      <c r="AR448" s="69"/>
      <c r="AS448" s="74"/>
      <c r="AT448" s="74"/>
    </row>
    <row r="449" spans="2:46" x14ac:dyDescent="0.2">
      <c r="B449" s="13"/>
      <c r="C449" s="13"/>
      <c r="D449" s="69"/>
      <c r="E449" s="70"/>
      <c r="F449" s="69"/>
      <c r="G449" s="70"/>
      <c r="H449" s="69"/>
      <c r="I449" s="69"/>
      <c r="J449" s="71"/>
      <c r="K449" s="11"/>
      <c r="L449" s="72"/>
      <c r="M449" s="71"/>
      <c r="N449" s="11"/>
      <c r="Q449" s="12"/>
      <c r="R449" s="12"/>
      <c r="S449" s="70"/>
      <c r="T449" s="69"/>
      <c r="U449" s="70"/>
      <c r="V449" s="69"/>
      <c r="W449" s="69"/>
      <c r="X449" s="71"/>
      <c r="Y449" s="11"/>
      <c r="Z449" s="72"/>
      <c r="AA449" s="71"/>
      <c r="AE449" s="12"/>
      <c r="AF449" s="12"/>
      <c r="AH449" s="69"/>
      <c r="AI449" s="70"/>
      <c r="AJ449" s="69"/>
      <c r="AK449" s="69"/>
      <c r="AL449" s="69"/>
      <c r="AM449" s="73"/>
      <c r="AN449" s="72"/>
      <c r="AO449" s="69"/>
      <c r="AP449" s="73"/>
      <c r="AQ449" s="69"/>
      <c r="AR449" s="69"/>
      <c r="AS449" s="74"/>
      <c r="AT449" s="74"/>
    </row>
    <row r="450" spans="2:46" x14ac:dyDescent="0.2">
      <c r="B450" s="13"/>
      <c r="C450" s="13"/>
      <c r="D450" s="69"/>
      <c r="E450" s="70"/>
      <c r="F450" s="69"/>
      <c r="G450" s="70"/>
      <c r="H450" s="69"/>
      <c r="I450" s="69"/>
      <c r="J450" s="71"/>
      <c r="K450" s="11"/>
      <c r="L450" s="72"/>
      <c r="M450" s="71"/>
      <c r="N450" s="11"/>
      <c r="Q450" s="12"/>
      <c r="R450" s="12"/>
      <c r="S450" s="70"/>
      <c r="T450" s="69"/>
      <c r="U450" s="70"/>
      <c r="V450" s="69"/>
      <c r="W450" s="69"/>
      <c r="X450" s="71"/>
      <c r="Y450" s="11"/>
      <c r="Z450" s="72"/>
      <c r="AA450" s="71"/>
      <c r="AE450" s="12"/>
      <c r="AF450" s="12"/>
      <c r="AH450" s="69"/>
      <c r="AI450" s="70"/>
      <c r="AJ450" s="69"/>
      <c r="AK450" s="69"/>
      <c r="AL450" s="69"/>
      <c r="AM450" s="73"/>
      <c r="AN450" s="72"/>
      <c r="AO450" s="69"/>
      <c r="AP450" s="73"/>
      <c r="AQ450" s="69"/>
      <c r="AR450" s="69"/>
      <c r="AS450" s="74"/>
      <c r="AT450" s="74"/>
    </row>
    <row r="451" spans="2:46" x14ac:dyDescent="0.2">
      <c r="B451" s="13"/>
      <c r="C451" s="13"/>
      <c r="D451" s="69"/>
      <c r="E451" s="70"/>
      <c r="F451" s="69"/>
      <c r="G451" s="70"/>
      <c r="H451" s="69"/>
      <c r="I451" s="69"/>
      <c r="J451" s="71"/>
      <c r="K451" s="11"/>
      <c r="L451" s="72"/>
      <c r="M451" s="71"/>
      <c r="N451" s="11"/>
      <c r="Q451" s="12"/>
      <c r="R451" s="12"/>
      <c r="S451" s="70"/>
      <c r="T451" s="69"/>
      <c r="U451" s="70"/>
      <c r="V451" s="69"/>
      <c r="W451" s="69"/>
      <c r="X451" s="71"/>
      <c r="Y451" s="11"/>
      <c r="Z451" s="72"/>
      <c r="AA451" s="71"/>
      <c r="AE451" s="12"/>
      <c r="AF451" s="12"/>
      <c r="AH451" s="69"/>
      <c r="AI451" s="70"/>
      <c r="AJ451" s="69"/>
      <c r="AK451" s="69"/>
      <c r="AL451" s="69"/>
      <c r="AM451" s="73"/>
      <c r="AN451" s="72"/>
      <c r="AO451" s="69"/>
      <c r="AP451" s="73"/>
      <c r="AQ451" s="69"/>
      <c r="AR451" s="69"/>
      <c r="AS451" s="74"/>
      <c r="AT451" s="74"/>
    </row>
    <row r="452" spans="2:46" x14ac:dyDescent="0.2">
      <c r="B452" s="13"/>
      <c r="C452" s="13"/>
      <c r="D452" s="69"/>
      <c r="E452" s="70"/>
      <c r="F452" s="69"/>
      <c r="G452" s="70"/>
      <c r="H452" s="69"/>
      <c r="I452" s="69"/>
      <c r="J452" s="71"/>
      <c r="K452" s="11"/>
      <c r="L452" s="72"/>
      <c r="M452" s="71"/>
      <c r="N452" s="11"/>
      <c r="Q452" s="12"/>
      <c r="R452" s="12"/>
      <c r="S452" s="70"/>
      <c r="T452" s="69"/>
      <c r="U452" s="70"/>
      <c r="V452" s="69"/>
      <c r="W452" s="69"/>
      <c r="X452" s="71"/>
      <c r="Y452" s="11"/>
      <c r="Z452" s="72"/>
      <c r="AA452" s="71"/>
      <c r="AE452" s="12"/>
      <c r="AF452" s="12"/>
      <c r="AH452" s="69"/>
      <c r="AI452" s="70"/>
      <c r="AJ452" s="69"/>
      <c r="AK452" s="69"/>
      <c r="AL452" s="69"/>
      <c r="AM452" s="73"/>
      <c r="AN452" s="72"/>
      <c r="AO452" s="69"/>
      <c r="AP452" s="73"/>
      <c r="AQ452" s="69"/>
      <c r="AR452" s="69"/>
      <c r="AS452" s="74"/>
      <c r="AT452" s="74"/>
    </row>
    <row r="453" spans="2:46" x14ac:dyDescent="0.2">
      <c r="B453" s="13"/>
      <c r="C453" s="13"/>
      <c r="D453" s="69"/>
      <c r="E453" s="70"/>
      <c r="F453" s="69"/>
      <c r="G453" s="70"/>
      <c r="H453" s="69"/>
      <c r="I453" s="69"/>
      <c r="J453" s="71"/>
      <c r="K453" s="11"/>
      <c r="L453" s="72"/>
      <c r="M453" s="71"/>
      <c r="N453" s="11"/>
      <c r="Q453" s="12"/>
      <c r="R453" s="12"/>
      <c r="S453" s="70"/>
      <c r="T453" s="69"/>
      <c r="U453" s="70"/>
      <c r="V453" s="69"/>
      <c r="W453" s="69"/>
      <c r="X453" s="71"/>
      <c r="Y453" s="11"/>
      <c r="Z453" s="72"/>
      <c r="AA453" s="71"/>
      <c r="AE453" s="12"/>
      <c r="AF453" s="12"/>
      <c r="AH453" s="69"/>
      <c r="AI453" s="70"/>
      <c r="AJ453" s="69"/>
      <c r="AK453" s="69"/>
      <c r="AL453" s="69"/>
      <c r="AM453" s="73"/>
      <c r="AN453" s="72"/>
      <c r="AO453" s="69"/>
      <c r="AP453" s="73"/>
      <c r="AQ453" s="69"/>
      <c r="AR453" s="69"/>
      <c r="AS453" s="74"/>
      <c r="AT453" s="74"/>
    </row>
    <row r="454" spans="2:46" x14ac:dyDescent="0.2">
      <c r="B454" s="13"/>
      <c r="C454" s="13"/>
      <c r="D454" s="69"/>
      <c r="E454" s="70"/>
      <c r="F454" s="69"/>
      <c r="G454" s="70"/>
      <c r="H454" s="69"/>
      <c r="I454" s="69"/>
      <c r="J454" s="71"/>
      <c r="K454" s="11"/>
      <c r="L454" s="72"/>
      <c r="M454" s="71"/>
      <c r="N454" s="11"/>
      <c r="Q454" s="12"/>
      <c r="R454" s="12"/>
      <c r="S454" s="70"/>
      <c r="T454" s="69"/>
      <c r="U454" s="70"/>
      <c r="V454" s="69"/>
      <c r="W454" s="69"/>
      <c r="X454" s="71"/>
      <c r="Y454" s="11"/>
      <c r="Z454" s="72"/>
      <c r="AA454" s="71"/>
      <c r="AE454" s="12"/>
      <c r="AF454" s="12"/>
      <c r="AH454" s="69"/>
      <c r="AI454" s="70"/>
      <c r="AJ454" s="69"/>
      <c r="AK454" s="69"/>
      <c r="AL454" s="69"/>
      <c r="AM454" s="73"/>
      <c r="AN454" s="72"/>
      <c r="AO454" s="69"/>
      <c r="AP454" s="73"/>
      <c r="AQ454" s="69"/>
      <c r="AR454" s="69"/>
      <c r="AS454" s="74"/>
      <c r="AT454" s="74"/>
    </row>
    <row r="455" spans="2:46" x14ac:dyDescent="0.2">
      <c r="B455" s="13"/>
      <c r="C455" s="13"/>
      <c r="D455" s="69"/>
      <c r="E455" s="70"/>
      <c r="F455" s="69"/>
      <c r="G455" s="70"/>
      <c r="H455" s="69"/>
      <c r="I455" s="69"/>
      <c r="J455" s="71"/>
      <c r="K455" s="11"/>
      <c r="L455" s="72"/>
      <c r="M455" s="71"/>
      <c r="N455" s="11"/>
      <c r="Q455" s="12"/>
      <c r="R455" s="12"/>
      <c r="S455" s="70"/>
      <c r="T455" s="69"/>
      <c r="U455" s="70"/>
      <c r="V455" s="69"/>
      <c r="W455" s="69"/>
      <c r="X455" s="71"/>
      <c r="Y455" s="11"/>
      <c r="Z455" s="72"/>
      <c r="AA455" s="71"/>
      <c r="AE455" s="12"/>
      <c r="AF455" s="12"/>
      <c r="AH455" s="69"/>
      <c r="AI455" s="70"/>
      <c r="AJ455" s="69"/>
      <c r="AK455" s="69"/>
      <c r="AL455" s="69"/>
      <c r="AM455" s="73"/>
      <c r="AN455" s="72"/>
      <c r="AO455" s="69"/>
      <c r="AP455" s="73"/>
      <c r="AQ455" s="69"/>
      <c r="AR455" s="69"/>
      <c r="AS455" s="74"/>
      <c r="AT455" s="74"/>
    </row>
    <row r="456" spans="2:46" x14ac:dyDescent="0.2">
      <c r="B456" s="13"/>
      <c r="C456" s="13"/>
      <c r="D456" s="69"/>
      <c r="E456" s="70"/>
      <c r="F456" s="69"/>
      <c r="G456" s="70"/>
      <c r="H456" s="69"/>
      <c r="I456" s="69"/>
      <c r="J456" s="71"/>
      <c r="K456" s="11"/>
      <c r="L456" s="72"/>
      <c r="M456" s="71"/>
      <c r="N456" s="11"/>
      <c r="Q456" s="12"/>
      <c r="R456" s="12"/>
      <c r="S456" s="70"/>
      <c r="T456" s="69"/>
      <c r="U456" s="70"/>
      <c r="V456" s="69"/>
      <c r="W456" s="69"/>
      <c r="X456" s="71"/>
      <c r="Y456" s="11"/>
      <c r="Z456" s="72"/>
      <c r="AA456" s="71"/>
      <c r="AE456" s="12"/>
      <c r="AF456" s="12"/>
      <c r="AH456" s="69"/>
      <c r="AI456" s="70"/>
      <c r="AJ456" s="69"/>
      <c r="AK456" s="69"/>
      <c r="AL456" s="69"/>
      <c r="AM456" s="73"/>
      <c r="AN456" s="72"/>
      <c r="AO456" s="69"/>
      <c r="AP456" s="73"/>
      <c r="AQ456" s="69"/>
      <c r="AR456" s="69"/>
      <c r="AS456" s="74"/>
      <c r="AT456" s="74"/>
    </row>
    <row r="457" spans="2:46" x14ac:dyDescent="0.2">
      <c r="B457" s="13"/>
      <c r="C457" s="13"/>
      <c r="D457" s="69"/>
      <c r="E457" s="70"/>
      <c r="F457" s="69"/>
      <c r="G457" s="70"/>
      <c r="H457" s="69"/>
      <c r="I457" s="69"/>
      <c r="J457" s="71"/>
      <c r="K457" s="11"/>
      <c r="L457" s="72"/>
      <c r="M457" s="71"/>
      <c r="N457" s="11"/>
      <c r="Q457" s="12"/>
      <c r="R457" s="12"/>
      <c r="S457" s="70"/>
      <c r="T457" s="69"/>
      <c r="U457" s="70"/>
      <c r="V457" s="69"/>
      <c r="W457" s="69"/>
      <c r="X457" s="71"/>
      <c r="Y457" s="11"/>
      <c r="Z457" s="72"/>
      <c r="AA457" s="71"/>
      <c r="AE457" s="12"/>
      <c r="AF457" s="12"/>
      <c r="AH457" s="69"/>
      <c r="AI457" s="70"/>
      <c r="AJ457" s="69"/>
      <c r="AK457" s="69"/>
      <c r="AL457" s="69"/>
      <c r="AM457" s="73"/>
      <c r="AN457" s="72"/>
      <c r="AO457" s="69"/>
      <c r="AP457" s="73"/>
      <c r="AQ457" s="69"/>
      <c r="AR457" s="69"/>
      <c r="AS457" s="74"/>
      <c r="AT457" s="74"/>
    </row>
    <row r="458" spans="2:46" x14ac:dyDescent="0.2">
      <c r="B458" s="13"/>
      <c r="C458" s="13"/>
      <c r="D458" s="69"/>
      <c r="E458" s="70"/>
      <c r="F458" s="69"/>
      <c r="G458" s="70"/>
      <c r="H458" s="69"/>
      <c r="I458" s="69"/>
      <c r="J458" s="71"/>
      <c r="K458" s="11"/>
      <c r="L458" s="72"/>
      <c r="M458" s="71"/>
      <c r="N458" s="11"/>
      <c r="Q458" s="12"/>
      <c r="R458" s="12"/>
      <c r="S458" s="70"/>
      <c r="T458" s="69"/>
      <c r="U458" s="70"/>
      <c r="V458" s="69"/>
      <c r="W458" s="69"/>
      <c r="X458" s="71"/>
      <c r="Y458" s="11"/>
      <c r="Z458" s="72"/>
      <c r="AA458" s="71"/>
      <c r="AE458" s="12"/>
      <c r="AF458" s="12"/>
      <c r="AH458" s="69"/>
      <c r="AI458" s="70"/>
      <c r="AJ458" s="69"/>
      <c r="AK458" s="69"/>
      <c r="AL458" s="69"/>
      <c r="AM458" s="73"/>
      <c r="AN458" s="72"/>
      <c r="AO458" s="69"/>
      <c r="AP458" s="73"/>
      <c r="AQ458" s="69"/>
      <c r="AR458" s="69"/>
      <c r="AS458" s="74"/>
      <c r="AT458" s="74"/>
    </row>
    <row r="459" spans="2:46" x14ac:dyDescent="0.2">
      <c r="B459" s="13"/>
      <c r="C459" s="13"/>
      <c r="D459" s="69"/>
      <c r="E459" s="70"/>
      <c r="F459" s="69"/>
      <c r="G459" s="70"/>
      <c r="H459" s="69"/>
      <c r="I459" s="69"/>
      <c r="J459" s="71"/>
      <c r="K459" s="11"/>
      <c r="L459" s="72"/>
      <c r="M459" s="71"/>
      <c r="N459" s="11"/>
      <c r="Q459" s="12"/>
      <c r="R459" s="12"/>
      <c r="S459" s="70"/>
      <c r="T459" s="69"/>
      <c r="U459" s="70"/>
      <c r="V459" s="69"/>
      <c r="W459" s="69"/>
      <c r="X459" s="71"/>
      <c r="Y459" s="11"/>
      <c r="Z459" s="72"/>
      <c r="AA459" s="71"/>
      <c r="AE459" s="12"/>
      <c r="AF459" s="12"/>
      <c r="AH459" s="69"/>
      <c r="AI459" s="70"/>
      <c r="AJ459" s="69"/>
      <c r="AK459" s="69"/>
      <c r="AL459" s="69"/>
      <c r="AM459" s="73"/>
      <c r="AN459" s="72"/>
      <c r="AO459" s="69"/>
      <c r="AP459" s="73"/>
      <c r="AQ459" s="69"/>
      <c r="AR459" s="69"/>
      <c r="AS459" s="74"/>
      <c r="AT459" s="74"/>
    </row>
    <row r="460" spans="2:46" x14ac:dyDescent="0.2">
      <c r="B460" s="13"/>
      <c r="C460" s="13"/>
      <c r="D460" s="69"/>
      <c r="E460" s="70"/>
      <c r="F460" s="69"/>
      <c r="G460" s="70"/>
      <c r="H460" s="69"/>
      <c r="I460" s="69"/>
      <c r="J460" s="71"/>
      <c r="K460" s="11"/>
      <c r="L460" s="72"/>
      <c r="M460" s="71"/>
      <c r="N460" s="11"/>
      <c r="Q460" s="12"/>
      <c r="R460" s="12"/>
      <c r="S460" s="70"/>
      <c r="T460" s="69"/>
      <c r="U460" s="70"/>
      <c r="V460" s="69"/>
      <c r="W460" s="69"/>
      <c r="X460" s="71"/>
      <c r="Y460" s="11"/>
      <c r="Z460" s="72"/>
      <c r="AA460" s="71"/>
      <c r="AE460" s="12"/>
      <c r="AF460" s="12"/>
      <c r="AH460" s="69"/>
      <c r="AI460" s="70"/>
      <c r="AJ460" s="69"/>
      <c r="AK460" s="69"/>
      <c r="AL460" s="69"/>
      <c r="AM460" s="73"/>
      <c r="AN460" s="72"/>
      <c r="AO460" s="69"/>
      <c r="AP460" s="73"/>
      <c r="AQ460" s="69"/>
      <c r="AR460" s="69"/>
      <c r="AS460" s="74"/>
      <c r="AT460" s="74"/>
    </row>
    <row r="461" spans="2:46" x14ac:dyDescent="0.2">
      <c r="B461" s="13"/>
      <c r="C461" s="13"/>
      <c r="D461" s="69"/>
      <c r="E461" s="70"/>
      <c r="F461" s="69"/>
      <c r="G461" s="70"/>
      <c r="H461" s="69"/>
      <c r="I461" s="69"/>
      <c r="J461" s="71"/>
      <c r="K461" s="11"/>
      <c r="L461" s="72"/>
      <c r="M461" s="71"/>
      <c r="N461" s="11"/>
      <c r="Q461" s="12"/>
      <c r="R461" s="12"/>
      <c r="S461" s="70"/>
      <c r="T461" s="69"/>
      <c r="U461" s="70"/>
      <c r="V461" s="69"/>
      <c r="W461" s="69"/>
      <c r="X461" s="71"/>
      <c r="Y461" s="11"/>
      <c r="Z461" s="72"/>
      <c r="AA461" s="71"/>
      <c r="AE461" s="12"/>
      <c r="AF461" s="12"/>
      <c r="AH461" s="69"/>
      <c r="AI461" s="70"/>
      <c r="AJ461" s="69"/>
      <c r="AK461" s="69"/>
      <c r="AL461" s="69"/>
      <c r="AM461" s="73"/>
      <c r="AN461" s="72"/>
      <c r="AO461" s="69"/>
      <c r="AP461" s="73"/>
      <c r="AQ461" s="69"/>
      <c r="AR461" s="69"/>
      <c r="AS461" s="74"/>
      <c r="AT461" s="74"/>
    </row>
    <row r="462" spans="2:46" x14ac:dyDescent="0.2">
      <c r="B462" s="13"/>
      <c r="C462" s="13"/>
      <c r="D462" s="69"/>
      <c r="E462" s="70"/>
      <c r="F462" s="69"/>
      <c r="G462" s="70"/>
      <c r="H462" s="69"/>
      <c r="I462" s="69"/>
      <c r="J462" s="71"/>
      <c r="K462" s="11"/>
      <c r="L462" s="72"/>
      <c r="M462" s="71"/>
      <c r="N462" s="11"/>
      <c r="Q462" s="12"/>
      <c r="R462" s="12"/>
      <c r="S462" s="70"/>
      <c r="T462" s="69"/>
      <c r="U462" s="70"/>
      <c r="V462" s="69"/>
      <c r="W462" s="69"/>
      <c r="X462" s="71"/>
      <c r="Y462" s="11"/>
      <c r="Z462" s="72"/>
      <c r="AA462" s="71"/>
      <c r="AE462" s="12"/>
      <c r="AF462" s="12"/>
      <c r="AH462" s="69"/>
      <c r="AI462" s="70"/>
      <c r="AJ462" s="69"/>
      <c r="AK462" s="69"/>
      <c r="AL462" s="69"/>
      <c r="AM462" s="73"/>
      <c r="AN462" s="72"/>
      <c r="AO462" s="69"/>
      <c r="AP462" s="73"/>
      <c r="AQ462" s="69"/>
      <c r="AR462" s="69"/>
      <c r="AS462" s="74"/>
      <c r="AT462" s="74"/>
    </row>
    <row r="463" spans="2:46" x14ac:dyDescent="0.2">
      <c r="B463" s="13"/>
      <c r="C463" s="13"/>
      <c r="D463" s="69"/>
      <c r="E463" s="70"/>
      <c r="F463" s="69"/>
      <c r="G463" s="70"/>
      <c r="H463" s="69"/>
      <c r="I463" s="69"/>
      <c r="J463" s="71"/>
      <c r="K463" s="11"/>
      <c r="L463" s="72"/>
      <c r="M463" s="71"/>
      <c r="N463" s="11"/>
      <c r="Q463" s="12"/>
      <c r="R463" s="12"/>
      <c r="S463" s="70"/>
      <c r="T463" s="69"/>
      <c r="U463" s="70"/>
      <c r="V463" s="69"/>
      <c r="W463" s="69"/>
      <c r="X463" s="71"/>
      <c r="Y463" s="11"/>
      <c r="Z463" s="72"/>
      <c r="AA463" s="71"/>
      <c r="AE463" s="12"/>
      <c r="AF463" s="12"/>
      <c r="AH463" s="69"/>
      <c r="AI463" s="70"/>
      <c r="AJ463" s="69"/>
      <c r="AK463" s="69"/>
      <c r="AL463" s="69"/>
      <c r="AM463" s="73"/>
      <c r="AN463" s="72"/>
      <c r="AO463" s="69"/>
      <c r="AP463" s="73"/>
      <c r="AQ463" s="69"/>
      <c r="AR463" s="69"/>
      <c r="AS463" s="74"/>
      <c r="AT463" s="74"/>
    </row>
    <row r="464" spans="2:46" x14ac:dyDescent="0.2">
      <c r="B464" s="13"/>
      <c r="C464" s="13"/>
      <c r="D464" s="69"/>
      <c r="E464" s="70"/>
      <c r="F464" s="69"/>
      <c r="G464" s="70"/>
      <c r="H464" s="69"/>
      <c r="I464" s="69"/>
      <c r="J464" s="71"/>
      <c r="K464" s="11"/>
      <c r="L464" s="72"/>
      <c r="M464" s="71"/>
      <c r="N464" s="11"/>
      <c r="Q464" s="12"/>
      <c r="R464" s="12"/>
      <c r="S464" s="70"/>
      <c r="T464" s="69"/>
      <c r="U464" s="70"/>
      <c r="V464" s="69"/>
      <c r="W464" s="69"/>
      <c r="X464" s="71"/>
      <c r="Y464" s="11"/>
      <c r="Z464" s="72"/>
      <c r="AA464" s="71"/>
      <c r="AE464" s="12"/>
      <c r="AF464" s="12"/>
      <c r="AH464" s="69"/>
      <c r="AI464" s="70"/>
      <c r="AJ464" s="69"/>
      <c r="AK464" s="69"/>
      <c r="AL464" s="69"/>
      <c r="AM464" s="73"/>
      <c r="AN464" s="72"/>
      <c r="AO464" s="69"/>
      <c r="AP464" s="73"/>
      <c r="AQ464" s="69"/>
      <c r="AR464" s="69"/>
      <c r="AS464" s="74"/>
      <c r="AT464" s="74"/>
    </row>
    <row r="465" spans="2:46" x14ac:dyDescent="0.2">
      <c r="B465" s="13"/>
      <c r="C465" s="13"/>
      <c r="D465" s="69"/>
      <c r="E465" s="70"/>
      <c r="F465" s="69"/>
      <c r="G465" s="70"/>
      <c r="H465" s="69"/>
      <c r="I465" s="69"/>
      <c r="J465" s="71"/>
      <c r="K465" s="11"/>
      <c r="L465" s="72"/>
      <c r="M465" s="71"/>
      <c r="N465" s="11"/>
      <c r="Q465" s="12"/>
      <c r="R465" s="12"/>
      <c r="S465" s="70"/>
      <c r="T465" s="69"/>
      <c r="U465" s="70"/>
      <c r="V465" s="69"/>
      <c r="W465" s="69"/>
      <c r="X465" s="71"/>
      <c r="Y465" s="11"/>
      <c r="Z465" s="72"/>
      <c r="AA465" s="71"/>
      <c r="AE465" s="12"/>
      <c r="AF465" s="12"/>
      <c r="AH465" s="69"/>
      <c r="AI465" s="70"/>
      <c r="AJ465" s="69"/>
      <c r="AK465" s="69"/>
      <c r="AL465" s="69"/>
      <c r="AM465" s="73"/>
      <c r="AN465" s="72"/>
      <c r="AO465" s="69"/>
      <c r="AP465" s="73"/>
      <c r="AQ465" s="69"/>
      <c r="AR465" s="69"/>
      <c r="AS465" s="74"/>
      <c r="AT465" s="74"/>
    </row>
    <row r="466" spans="2:46" x14ac:dyDescent="0.2">
      <c r="B466" s="13"/>
      <c r="C466" s="13"/>
      <c r="D466" s="69"/>
      <c r="E466" s="70"/>
      <c r="F466" s="69"/>
      <c r="G466" s="70"/>
      <c r="H466" s="69"/>
      <c r="I466" s="69"/>
      <c r="J466" s="71"/>
      <c r="K466" s="11"/>
      <c r="L466" s="72"/>
      <c r="M466" s="71"/>
      <c r="N466" s="11"/>
      <c r="Q466" s="12"/>
      <c r="R466" s="12"/>
      <c r="S466" s="70"/>
      <c r="T466" s="69"/>
      <c r="U466" s="70"/>
      <c r="V466" s="69"/>
      <c r="W466" s="69"/>
      <c r="X466" s="71"/>
      <c r="Y466" s="11"/>
      <c r="Z466" s="72"/>
      <c r="AA466" s="71"/>
      <c r="AE466" s="12"/>
      <c r="AF466" s="12"/>
      <c r="AH466" s="69"/>
      <c r="AI466" s="70"/>
      <c r="AJ466" s="69"/>
      <c r="AK466" s="69"/>
      <c r="AL466" s="69"/>
      <c r="AM466" s="73"/>
      <c r="AN466" s="72"/>
      <c r="AO466" s="69"/>
      <c r="AP466" s="73"/>
      <c r="AQ466" s="69"/>
      <c r="AR466" s="69"/>
      <c r="AS466" s="74"/>
      <c r="AT466" s="74"/>
    </row>
    <row r="467" spans="2:46" x14ac:dyDescent="0.2">
      <c r="B467" s="13"/>
      <c r="C467" s="13"/>
      <c r="D467" s="69"/>
      <c r="E467" s="70"/>
      <c r="F467" s="69"/>
      <c r="G467" s="70"/>
      <c r="H467" s="69"/>
      <c r="I467" s="69"/>
      <c r="J467" s="71"/>
      <c r="K467" s="11"/>
      <c r="L467" s="72"/>
      <c r="M467" s="71"/>
      <c r="N467" s="11"/>
      <c r="Q467" s="12"/>
      <c r="R467" s="12"/>
      <c r="S467" s="70"/>
      <c r="T467" s="69"/>
      <c r="U467" s="70"/>
      <c r="V467" s="69"/>
      <c r="W467" s="69"/>
      <c r="X467" s="71"/>
      <c r="Y467" s="11"/>
      <c r="Z467" s="72"/>
      <c r="AA467" s="71"/>
      <c r="AE467" s="12"/>
      <c r="AF467" s="12"/>
      <c r="AH467" s="69"/>
      <c r="AI467" s="70"/>
      <c r="AJ467" s="69"/>
      <c r="AK467" s="69"/>
      <c r="AL467" s="69"/>
      <c r="AM467" s="73"/>
      <c r="AN467" s="72"/>
      <c r="AO467" s="69"/>
      <c r="AP467" s="73"/>
      <c r="AQ467" s="69"/>
      <c r="AR467" s="69"/>
      <c r="AS467" s="74"/>
      <c r="AT467" s="74"/>
    </row>
    <row r="468" spans="2:46" x14ac:dyDescent="0.2">
      <c r="B468" s="13"/>
      <c r="C468" s="13"/>
      <c r="D468" s="69"/>
      <c r="E468" s="70"/>
      <c r="F468" s="69"/>
      <c r="G468" s="70"/>
      <c r="H468" s="69"/>
      <c r="I468" s="69"/>
      <c r="J468" s="71"/>
      <c r="K468" s="11"/>
      <c r="L468" s="72"/>
      <c r="M468" s="71"/>
      <c r="N468" s="11"/>
      <c r="Q468" s="12"/>
      <c r="R468" s="12"/>
      <c r="S468" s="70"/>
      <c r="T468" s="69"/>
      <c r="U468" s="70"/>
      <c r="V468" s="69"/>
      <c r="W468" s="69"/>
      <c r="X468" s="71"/>
      <c r="Y468" s="11"/>
      <c r="Z468" s="72"/>
      <c r="AA468" s="71"/>
      <c r="AE468" s="12"/>
      <c r="AF468" s="12"/>
      <c r="AH468" s="69"/>
      <c r="AI468" s="70"/>
      <c r="AJ468" s="69"/>
      <c r="AK468" s="69"/>
      <c r="AL468" s="69"/>
      <c r="AM468" s="73"/>
      <c r="AN468" s="72"/>
      <c r="AO468" s="69"/>
      <c r="AP468" s="73"/>
      <c r="AQ468" s="69"/>
      <c r="AR468" s="69"/>
      <c r="AS468" s="74"/>
      <c r="AT468" s="74"/>
    </row>
    <row r="469" spans="2:46" x14ac:dyDescent="0.2">
      <c r="B469" s="13"/>
      <c r="C469" s="13"/>
      <c r="D469" s="69"/>
      <c r="E469" s="70"/>
      <c r="F469" s="69"/>
      <c r="G469" s="70"/>
      <c r="H469" s="69"/>
      <c r="I469" s="69"/>
      <c r="J469" s="71"/>
      <c r="K469" s="11"/>
      <c r="L469" s="72"/>
      <c r="M469" s="71"/>
      <c r="N469" s="11"/>
      <c r="Q469" s="12"/>
      <c r="R469" s="12"/>
      <c r="S469" s="70"/>
      <c r="T469" s="69"/>
      <c r="U469" s="70"/>
      <c r="V469" s="69"/>
      <c r="W469" s="69"/>
      <c r="X469" s="71"/>
      <c r="Y469" s="11"/>
      <c r="Z469" s="72"/>
      <c r="AA469" s="71"/>
      <c r="AE469" s="12"/>
      <c r="AF469" s="12"/>
      <c r="AH469" s="69"/>
      <c r="AI469" s="70"/>
      <c r="AJ469" s="69"/>
      <c r="AK469" s="69"/>
      <c r="AL469" s="69"/>
      <c r="AM469" s="73"/>
      <c r="AN469" s="72"/>
      <c r="AO469" s="69"/>
      <c r="AP469" s="73"/>
      <c r="AQ469" s="69"/>
      <c r="AR469" s="69"/>
      <c r="AS469" s="74"/>
      <c r="AT469" s="74"/>
    </row>
    <row r="470" spans="2:46" x14ac:dyDescent="0.2">
      <c r="B470" s="13"/>
      <c r="C470" s="13"/>
      <c r="D470" s="69"/>
      <c r="E470" s="70"/>
      <c r="F470" s="69"/>
      <c r="G470" s="70"/>
      <c r="H470" s="69"/>
      <c r="I470" s="69"/>
      <c r="J470" s="71"/>
      <c r="K470" s="11"/>
      <c r="L470" s="72"/>
      <c r="M470" s="71"/>
      <c r="N470" s="11"/>
      <c r="Q470" s="12"/>
      <c r="R470" s="12"/>
      <c r="S470" s="70"/>
      <c r="T470" s="69"/>
      <c r="U470" s="70"/>
      <c r="V470" s="69"/>
      <c r="W470" s="69"/>
      <c r="X470" s="71"/>
      <c r="Y470" s="11"/>
      <c r="Z470" s="72"/>
      <c r="AA470" s="71"/>
      <c r="AE470" s="12"/>
      <c r="AF470" s="12"/>
      <c r="AH470" s="69"/>
      <c r="AI470" s="70"/>
      <c r="AJ470" s="69"/>
      <c r="AK470" s="69"/>
      <c r="AL470" s="69"/>
      <c r="AM470" s="73"/>
      <c r="AN470" s="72"/>
      <c r="AO470" s="69"/>
      <c r="AP470" s="73"/>
      <c r="AQ470" s="69"/>
      <c r="AR470" s="69"/>
      <c r="AS470" s="74"/>
      <c r="AT470" s="74"/>
    </row>
    <row r="471" spans="2:46" x14ac:dyDescent="0.2">
      <c r="B471" s="13"/>
      <c r="C471" s="13"/>
      <c r="D471" s="69"/>
      <c r="E471" s="70"/>
      <c r="F471" s="69"/>
      <c r="G471" s="70"/>
      <c r="H471" s="69"/>
      <c r="I471" s="69"/>
      <c r="J471" s="71"/>
      <c r="K471" s="11"/>
      <c r="L471" s="72"/>
      <c r="M471" s="71"/>
      <c r="N471" s="11"/>
      <c r="Q471" s="12"/>
      <c r="R471" s="12"/>
      <c r="S471" s="70"/>
      <c r="T471" s="69"/>
      <c r="U471" s="70"/>
      <c r="V471" s="69"/>
      <c r="W471" s="69"/>
      <c r="X471" s="71"/>
      <c r="Y471" s="11"/>
      <c r="Z471" s="72"/>
      <c r="AA471" s="71"/>
      <c r="AE471" s="12"/>
      <c r="AF471" s="12"/>
      <c r="AH471" s="69"/>
      <c r="AI471" s="70"/>
      <c r="AJ471" s="69"/>
      <c r="AK471" s="69"/>
      <c r="AL471" s="69"/>
      <c r="AM471" s="73"/>
      <c r="AN471" s="72"/>
      <c r="AO471" s="69"/>
      <c r="AP471" s="73"/>
      <c r="AQ471" s="69"/>
      <c r="AR471" s="69"/>
      <c r="AS471" s="74"/>
      <c r="AT471" s="74"/>
    </row>
    <row r="472" spans="2:46" x14ac:dyDescent="0.2">
      <c r="B472" s="13"/>
      <c r="C472" s="13"/>
      <c r="D472" s="69"/>
      <c r="E472" s="70"/>
      <c r="F472" s="69"/>
      <c r="G472" s="70"/>
      <c r="H472" s="69"/>
      <c r="I472" s="69"/>
      <c r="J472" s="71"/>
      <c r="K472" s="11"/>
      <c r="L472" s="72"/>
      <c r="M472" s="71"/>
      <c r="N472" s="11"/>
      <c r="Q472" s="12"/>
      <c r="R472" s="12"/>
      <c r="S472" s="70"/>
      <c r="T472" s="69"/>
      <c r="U472" s="70"/>
      <c r="V472" s="69"/>
      <c r="W472" s="69"/>
      <c r="X472" s="71"/>
      <c r="Y472" s="11"/>
      <c r="Z472" s="72"/>
      <c r="AA472" s="71"/>
      <c r="AE472" s="12"/>
      <c r="AF472" s="12"/>
      <c r="AH472" s="69"/>
      <c r="AI472" s="70"/>
      <c r="AJ472" s="69"/>
      <c r="AK472" s="69"/>
      <c r="AL472" s="69"/>
      <c r="AM472" s="73"/>
      <c r="AN472" s="72"/>
      <c r="AO472" s="69"/>
      <c r="AP472" s="73"/>
      <c r="AQ472" s="69"/>
      <c r="AR472" s="69"/>
      <c r="AS472" s="74"/>
      <c r="AT472" s="74"/>
    </row>
    <row r="473" spans="2:46" x14ac:dyDescent="0.2">
      <c r="B473" s="13"/>
      <c r="C473" s="13"/>
      <c r="D473" s="69"/>
      <c r="E473" s="70"/>
      <c r="F473" s="69"/>
      <c r="G473" s="70"/>
      <c r="H473" s="69"/>
      <c r="I473" s="69"/>
      <c r="J473" s="71"/>
      <c r="K473" s="11"/>
      <c r="L473" s="72"/>
      <c r="M473" s="71"/>
      <c r="N473" s="11"/>
      <c r="Q473" s="12"/>
      <c r="R473" s="12"/>
      <c r="S473" s="70"/>
      <c r="T473" s="69"/>
      <c r="U473" s="70"/>
      <c r="V473" s="69"/>
      <c r="W473" s="69"/>
      <c r="X473" s="71"/>
      <c r="Y473" s="11"/>
      <c r="Z473" s="72"/>
      <c r="AA473" s="71"/>
      <c r="AE473" s="12"/>
      <c r="AF473" s="12"/>
      <c r="AH473" s="69"/>
      <c r="AI473" s="70"/>
      <c r="AJ473" s="69"/>
      <c r="AK473" s="69"/>
      <c r="AL473" s="69"/>
      <c r="AM473" s="73"/>
      <c r="AN473" s="72"/>
      <c r="AO473" s="69"/>
      <c r="AP473" s="73"/>
      <c r="AQ473" s="69"/>
      <c r="AR473" s="69"/>
      <c r="AS473" s="74"/>
      <c r="AT473" s="74"/>
    </row>
    <row r="474" spans="2:46" x14ac:dyDescent="0.2">
      <c r="B474" s="13"/>
      <c r="C474" s="13"/>
      <c r="D474" s="69"/>
      <c r="E474" s="70"/>
      <c r="F474" s="69"/>
      <c r="G474" s="70"/>
      <c r="H474" s="69"/>
      <c r="I474" s="69"/>
      <c r="J474" s="71"/>
      <c r="K474" s="11"/>
      <c r="L474" s="72"/>
      <c r="M474" s="71"/>
      <c r="N474" s="11"/>
      <c r="Q474" s="12"/>
      <c r="R474" s="12"/>
      <c r="S474" s="70"/>
      <c r="T474" s="69"/>
      <c r="U474" s="70"/>
      <c r="V474" s="69"/>
      <c r="W474" s="69"/>
      <c r="X474" s="71"/>
      <c r="Y474" s="11"/>
      <c r="Z474" s="72"/>
      <c r="AA474" s="71"/>
      <c r="AE474" s="12"/>
      <c r="AF474" s="12"/>
      <c r="AH474" s="69"/>
      <c r="AI474" s="70"/>
      <c r="AJ474" s="69"/>
      <c r="AK474" s="69"/>
      <c r="AL474" s="69"/>
      <c r="AM474" s="73"/>
      <c r="AN474" s="72"/>
      <c r="AO474" s="69"/>
      <c r="AP474" s="73"/>
      <c r="AQ474" s="69"/>
      <c r="AR474" s="69"/>
      <c r="AS474" s="74"/>
      <c r="AT474" s="74"/>
    </row>
    <row r="475" spans="2:46" x14ac:dyDescent="0.2">
      <c r="B475" s="13"/>
      <c r="C475" s="13"/>
      <c r="D475" s="69"/>
      <c r="E475" s="70"/>
      <c r="F475" s="69"/>
      <c r="G475" s="70"/>
      <c r="H475" s="69"/>
      <c r="I475" s="69"/>
      <c r="J475" s="71"/>
      <c r="K475" s="11"/>
      <c r="L475" s="72"/>
      <c r="M475" s="71"/>
      <c r="N475" s="11"/>
      <c r="Q475" s="12"/>
      <c r="R475" s="12"/>
      <c r="S475" s="70"/>
      <c r="T475" s="69"/>
      <c r="U475" s="70"/>
      <c r="V475" s="69"/>
      <c r="W475" s="69"/>
      <c r="X475" s="71"/>
      <c r="Y475" s="11"/>
      <c r="Z475" s="72"/>
      <c r="AA475" s="71"/>
      <c r="AE475" s="12"/>
      <c r="AF475" s="12"/>
      <c r="AH475" s="69"/>
      <c r="AI475" s="70"/>
      <c r="AJ475" s="69"/>
      <c r="AK475" s="69"/>
      <c r="AL475" s="69"/>
      <c r="AM475" s="73"/>
      <c r="AN475" s="72"/>
      <c r="AO475" s="69"/>
      <c r="AP475" s="73"/>
      <c r="AQ475" s="69"/>
      <c r="AR475" s="69"/>
      <c r="AS475" s="74"/>
      <c r="AT475" s="74"/>
    </row>
    <row r="476" spans="2:46" x14ac:dyDescent="0.2">
      <c r="B476" s="13"/>
      <c r="C476" s="13"/>
      <c r="D476" s="69"/>
      <c r="E476" s="70"/>
      <c r="F476" s="69"/>
      <c r="G476" s="70"/>
      <c r="H476" s="69"/>
      <c r="I476" s="69"/>
      <c r="J476" s="71"/>
      <c r="K476" s="11"/>
      <c r="L476" s="72"/>
      <c r="M476" s="71"/>
      <c r="N476" s="11"/>
      <c r="Q476" s="12"/>
      <c r="R476" s="12"/>
      <c r="S476" s="70"/>
      <c r="T476" s="69"/>
      <c r="U476" s="70"/>
      <c r="V476" s="69"/>
      <c r="W476" s="69"/>
      <c r="X476" s="71"/>
      <c r="Y476" s="11"/>
      <c r="Z476" s="72"/>
      <c r="AA476" s="71"/>
      <c r="AE476" s="12"/>
      <c r="AF476" s="12"/>
      <c r="AH476" s="69"/>
      <c r="AI476" s="70"/>
      <c r="AJ476" s="69"/>
      <c r="AK476" s="69"/>
      <c r="AL476" s="69"/>
      <c r="AM476" s="73"/>
      <c r="AN476" s="72"/>
      <c r="AO476" s="69"/>
      <c r="AP476" s="73"/>
      <c r="AQ476" s="69"/>
      <c r="AR476" s="69"/>
      <c r="AS476" s="74"/>
      <c r="AT476" s="74"/>
    </row>
    <row r="477" spans="2:46" x14ac:dyDescent="0.2">
      <c r="B477" s="13"/>
      <c r="C477" s="13"/>
      <c r="D477" s="69"/>
      <c r="E477" s="70"/>
      <c r="F477" s="69"/>
      <c r="G477" s="70"/>
      <c r="H477" s="69"/>
      <c r="I477" s="69"/>
      <c r="J477" s="71"/>
      <c r="K477" s="11"/>
      <c r="L477" s="72"/>
      <c r="M477" s="71"/>
      <c r="N477" s="11"/>
      <c r="Q477" s="12"/>
      <c r="R477" s="12"/>
      <c r="S477" s="70"/>
      <c r="T477" s="69"/>
      <c r="U477" s="70"/>
      <c r="V477" s="69"/>
      <c r="W477" s="69"/>
      <c r="X477" s="71"/>
      <c r="Y477" s="11"/>
      <c r="Z477" s="72"/>
      <c r="AA477" s="71"/>
      <c r="AE477" s="12"/>
      <c r="AF477" s="12"/>
      <c r="AH477" s="69"/>
      <c r="AI477" s="70"/>
      <c r="AJ477" s="69"/>
      <c r="AK477" s="69"/>
      <c r="AL477" s="69"/>
      <c r="AM477" s="73"/>
      <c r="AN477" s="72"/>
      <c r="AO477" s="69"/>
      <c r="AP477" s="73"/>
      <c r="AQ477" s="69"/>
      <c r="AR477" s="69"/>
      <c r="AS477" s="74"/>
      <c r="AT477" s="74"/>
    </row>
    <row r="478" spans="2:46" x14ac:dyDescent="0.2">
      <c r="B478" s="13"/>
      <c r="C478" s="13"/>
      <c r="D478" s="69"/>
      <c r="E478" s="70"/>
      <c r="F478" s="69"/>
      <c r="G478" s="70"/>
      <c r="H478" s="69"/>
      <c r="I478" s="69"/>
      <c r="J478" s="71"/>
      <c r="K478" s="11"/>
      <c r="L478" s="72"/>
      <c r="M478" s="71"/>
      <c r="N478" s="11"/>
      <c r="Q478" s="12"/>
      <c r="R478" s="12"/>
      <c r="S478" s="70"/>
      <c r="T478" s="69"/>
      <c r="U478" s="70"/>
      <c r="V478" s="69"/>
      <c r="W478" s="69"/>
      <c r="X478" s="71"/>
      <c r="Y478" s="11"/>
      <c r="Z478" s="72"/>
      <c r="AA478" s="71"/>
      <c r="AE478" s="12"/>
      <c r="AF478" s="12"/>
      <c r="AH478" s="69"/>
      <c r="AI478" s="70"/>
      <c r="AJ478" s="69"/>
      <c r="AK478" s="69"/>
      <c r="AL478" s="69"/>
      <c r="AM478" s="73"/>
      <c r="AN478" s="72"/>
      <c r="AO478" s="69"/>
      <c r="AP478" s="73"/>
      <c r="AQ478" s="69"/>
      <c r="AR478" s="69"/>
      <c r="AS478" s="74"/>
      <c r="AT478" s="74"/>
    </row>
    <row r="479" spans="2:46" x14ac:dyDescent="0.2">
      <c r="B479" s="13"/>
      <c r="C479" s="13"/>
      <c r="D479" s="69"/>
      <c r="E479" s="70"/>
      <c r="F479" s="69"/>
      <c r="G479" s="70"/>
      <c r="H479" s="69"/>
      <c r="I479" s="69"/>
      <c r="J479" s="71"/>
      <c r="K479" s="11"/>
      <c r="L479" s="72"/>
      <c r="M479" s="71"/>
      <c r="N479" s="11"/>
      <c r="Q479" s="12"/>
      <c r="R479" s="12"/>
      <c r="S479" s="70"/>
      <c r="T479" s="69"/>
      <c r="U479" s="70"/>
      <c r="V479" s="69"/>
      <c r="W479" s="69"/>
      <c r="X479" s="71"/>
      <c r="Y479" s="11"/>
      <c r="Z479" s="72"/>
      <c r="AA479" s="71"/>
      <c r="AE479" s="12"/>
      <c r="AF479" s="12"/>
      <c r="AH479" s="69"/>
      <c r="AI479" s="70"/>
      <c r="AJ479" s="69"/>
      <c r="AK479" s="69"/>
      <c r="AL479" s="69"/>
      <c r="AM479" s="73"/>
      <c r="AN479" s="72"/>
      <c r="AO479" s="69"/>
      <c r="AP479" s="73"/>
      <c r="AQ479" s="69"/>
      <c r="AR479" s="69"/>
      <c r="AS479" s="74"/>
      <c r="AT479" s="74"/>
    </row>
    <row r="480" spans="2:46" x14ac:dyDescent="0.2">
      <c r="B480" s="13"/>
      <c r="C480" s="13"/>
      <c r="D480" s="69"/>
      <c r="E480" s="70"/>
      <c r="F480" s="69"/>
      <c r="G480" s="70"/>
      <c r="H480" s="69"/>
      <c r="I480" s="69"/>
      <c r="J480" s="71"/>
      <c r="K480" s="11"/>
      <c r="L480" s="72"/>
      <c r="M480" s="71"/>
      <c r="N480" s="11"/>
      <c r="Q480" s="12"/>
      <c r="R480" s="12"/>
      <c r="S480" s="70"/>
      <c r="T480" s="69"/>
      <c r="U480" s="70"/>
      <c r="V480" s="69"/>
      <c r="W480" s="69"/>
      <c r="X480" s="71"/>
      <c r="Y480" s="11"/>
      <c r="Z480" s="72"/>
      <c r="AA480" s="71"/>
      <c r="AE480" s="12"/>
      <c r="AF480" s="12"/>
      <c r="AH480" s="69"/>
      <c r="AI480" s="70"/>
      <c r="AJ480" s="69"/>
      <c r="AK480" s="69"/>
      <c r="AL480" s="69"/>
      <c r="AM480" s="73"/>
      <c r="AN480" s="72"/>
      <c r="AO480" s="69"/>
      <c r="AP480" s="73"/>
      <c r="AQ480" s="69"/>
      <c r="AR480" s="69"/>
      <c r="AS480" s="74"/>
      <c r="AT480" s="74"/>
    </row>
    <row r="481" spans="2:46" x14ac:dyDescent="0.2">
      <c r="B481" s="13"/>
      <c r="C481" s="13"/>
      <c r="D481" s="69"/>
      <c r="E481" s="70"/>
      <c r="F481" s="69"/>
      <c r="G481" s="70"/>
      <c r="H481" s="69"/>
      <c r="I481" s="69"/>
      <c r="J481" s="71"/>
      <c r="K481" s="11"/>
      <c r="L481" s="72"/>
      <c r="M481" s="71"/>
      <c r="N481" s="11"/>
      <c r="Q481" s="12"/>
      <c r="R481" s="12"/>
      <c r="S481" s="70"/>
      <c r="T481" s="69"/>
      <c r="U481" s="70"/>
      <c r="V481" s="69"/>
      <c r="W481" s="69"/>
      <c r="X481" s="71"/>
      <c r="Y481" s="11"/>
      <c r="Z481" s="72"/>
      <c r="AA481" s="71"/>
      <c r="AE481" s="12"/>
      <c r="AF481" s="12"/>
      <c r="AH481" s="69"/>
      <c r="AI481" s="70"/>
      <c r="AJ481" s="69"/>
      <c r="AK481" s="69"/>
      <c r="AL481" s="69"/>
      <c r="AM481" s="73"/>
      <c r="AN481" s="72"/>
      <c r="AO481" s="69"/>
      <c r="AP481" s="73"/>
      <c r="AQ481" s="69"/>
      <c r="AR481" s="69"/>
      <c r="AS481" s="74"/>
      <c r="AT481" s="74"/>
    </row>
    <row r="482" spans="2:46" x14ac:dyDescent="0.2">
      <c r="B482" s="13"/>
      <c r="C482" s="13"/>
      <c r="D482" s="69"/>
      <c r="E482" s="70"/>
      <c r="F482" s="69"/>
      <c r="G482" s="70"/>
      <c r="H482" s="69"/>
      <c r="I482" s="69"/>
      <c r="J482" s="71"/>
      <c r="K482" s="11"/>
      <c r="L482" s="72"/>
      <c r="M482" s="71"/>
      <c r="N482" s="11"/>
      <c r="Q482" s="12"/>
      <c r="R482" s="12"/>
      <c r="S482" s="70"/>
      <c r="T482" s="69"/>
      <c r="U482" s="70"/>
      <c r="V482" s="69"/>
      <c r="W482" s="69"/>
      <c r="X482" s="71"/>
      <c r="Y482" s="11"/>
      <c r="Z482" s="72"/>
      <c r="AA482" s="71"/>
      <c r="AE482" s="12"/>
      <c r="AF482" s="12"/>
      <c r="AH482" s="69"/>
      <c r="AI482" s="70"/>
      <c r="AJ482" s="69"/>
      <c r="AK482" s="69"/>
      <c r="AL482" s="69"/>
      <c r="AM482" s="73"/>
      <c r="AN482" s="72"/>
      <c r="AO482" s="69"/>
      <c r="AP482" s="73"/>
      <c r="AQ482" s="69"/>
      <c r="AR482" s="69"/>
      <c r="AS482" s="74"/>
      <c r="AT482" s="74"/>
    </row>
    <row r="483" spans="2:46" x14ac:dyDescent="0.2">
      <c r="B483" s="13"/>
      <c r="C483" s="13"/>
      <c r="D483" s="69"/>
      <c r="E483" s="70"/>
      <c r="F483" s="69"/>
      <c r="G483" s="70"/>
      <c r="H483" s="69"/>
      <c r="I483" s="69"/>
      <c r="J483" s="71"/>
      <c r="K483" s="11"/>
      <c r="L483" s="72"/>
      <c r="M483" s="71"/>
      <c r="N483" s="11"/>
      <c r="Q483" s="12"/>
      <c r="R483" s="12"/>
      <c r="S483" s="70"/>
      <c r="T483" s="69"/>
      <c r="U483" s="70"/>
      <c r="V483" s="69"/>
      <c r="W483" s="69"/>
      <c r="X483" s="71"/>
      <c r="Y483" s="11"/>
      <c r="Z483" s="72"/>
      <c r="AA483" s="71"/>
      <c r="AE483" s="12"/>
      <c r="AF483" s="12"/>
      <c r="AH483" s="69"/>
      <c r="AI483" s="70"/>
      <c r="AJ483" s="69"/>
      <c r="AK483" s="69"/>
      <c r="AL483" s="69"/>
      <c r="AM483" s="73"/>
      <c r="AN483" s="72"/>
      <c r="AO483" s="69"/>
      <c r="AP483" s="73"/>
      <c r="AQ483" s="69"/>
      <c r="AR483" s="69"/>
      <c r="AS483" s="74"/>
      <c r="AT483" s="74"/>
    </row>
    <row r="484" spans="2:46" x14ac:dyDescent="0.2">
      <c r="B484" s="13"/>
      <c r="C484" s="13"/>
      <c r="D484" s="69"/>
      <c r="E484" s="70"/>
      <c r="F484" s="69"/>
      <c r="G484" s="70"/>
      <c r="H484" s="69"/>
      <c r="I484" s="69"/>
      <c r="J484" s="71"/>
      <c r="K484" s="11"/>
      <c r="L484" s="72"/>
      <c r="M484" s="71"/>
      <c r="N484" s="11"/>
      <c r="Q484" s="12"/>
      <c r="R484" s="12"/>
      <c r="S484" s="70"/>
      <c r="T484" s="69"/>
      <c r="U484" s="70"/>
      <c r="V484" s="69"/>
      <c r="W484" s="69"/>
      <c r="X484" s="71"/>
      <c r="Y484" s="11"/>
      <c r="Z484" s="72"/>
      <c r="AA484" s="71"/>
      <c r="AE484" s="12"/>
      <c r="AF484" s="12"/>
      <c r="AH484" s="69"/>
      <c r="AI484" s="70"/>
      <c r="AJ484" s="69"/>
      <c r="AK484" s="69"/>
      <c r="AL484" s="69"/>
      <c r="AM484" s="73"/>
      <c r="AN484" s="72"/>
      <c r="AO484" s="69"/>
      <c r="AP484" s="73"/>
      <c r="AQ484" s="69"/>
      <c r="AR484" s="69"/>
      <c r="AS484" s="74"/>
      <c r="AT484" s="74"/>
    </row>
    <row r="485" spans="2:46" x14ac:dyDescent="0.2">
      <c r="B485" s="13"/>
      <c r="C485" s="13"/>
      <c r="D485" s="69"/>
      <c r="E485" s="70"/>
      <c r="F485" s="69"/>
      <c r="G485" s="70"/>
      <c r="H485" s="69"/>
      <c r="I485" s="69"/>
      <c r="J485" s="71"/>
      <c r="K485" s="11"/>
      <c r="L485" s="72"/>
      <c r="M485" s="71"/>
      <c r="N485" s="11"/>
      <c r="Q485" s="12"/>
      <c r="R485" s="12"/>
      <c r="S485" s="70"/>
      <c r="T485" s="69"/>
      <c r="U485" s="70"/>
      <c r="V485" s="69"/>
      <c r="W485" s="69"/>
      <c r="X485" s="71"/>
      <c r="Y485" s="11"/>
      <c r="Z485" s="72"/>
      <c r="AA485" s="71"/>
      <c r="AE485" s="12"/>
      <c r="AF485" s="12"/>
      <c r="AH485" s="69"/>
      <c r="AI485" s="70"/>
      <c r="AJ485" s="69"/>
      <c r="AK485" s="69"/>
      <c r="AL485" s="69"/>
      <c r="AM485" s="73"/>
      <c r="AN485" s="72"/>
      <c r="AO485" s="69"/>
      <c r="AP485" s="73"/>
      <c r="AQ485" s="69"/>
      <c r="AR485" s="69"/>
      <c r="AS485" s="74"/>
      <c r="AT485" s="74"/>
    </row>
    <row r="486" spans="2:46" x14ac:dyDescent="0.2">
      <c r="B486" s="13"/>
      <c r="C486" s="13"/>
      <c r="D486" s="69"/>
      <c r="E486" s="70"/>
      <c r="F486" s="69"/>
      <c r="G486" s="70"/>
      <c r="H486" s="69"/>
      <c r="I486" s="69"/>
      <c r="J486" s="71"/>
      <c r="K486" s="11"/>
      <c r="L486" s="72"/>
      <c r="M486" s="71"/>
      <c r="N486" s="11"/>
      <c r="Q486" s="12"/>
      <c r="R486" s="12"/>
      <c r="S486" s="70"/>
      <c r="T486" s="69"/>
      <c r="U486" s="70"/>
      <c r="V486" s="69"/>
      <c r="W486" s="69"/>
      <c r="X486" s="71"/>
      <c r="Y486" s="11"/>
      <c r="Z486" s="72"/>
      <c r="AA486" s="71"/>
      <c r="AE486" s="12"/>
      <c r="AF486" s="12"/>
      <c r="AH486" s="69"/>
      <c r="AI486" s="70"/>
      <c r="AJ486" s="69"/>
      <c r="AK486" s="69"/>
      <c r="AL486" s="69"/>
      <c r="AM486" s="73"/>
      <c r="AN486" s="72"/>
      <c r="AO486" s="69"/>
      <c r="AP486" s="73"/>
      <c r="AQ486" s="69"/>
      <c r="AR486" s="69"/>
      <c r="AS486" s="74"/>
      <c r="AT486" s="74"/>
    </row>
    <row r="487" spans="2:46" x14ac:dyDescent="0.2">
      <c r="B487" s="13"/>
      <c r="C487" s="13"/>
      <c r="D487" s="69"/>
      <c r="E487" s="70"/>
      <c r="F487" s="69"/>
      <c r="G487" s="70"/>
      <c r="H487" s="69"/>
      <c r="I487" s="69"/>
      <c r="J487" s="71"/>
      <c r="K487" s="11"/>
      <c r="L487" s="72"/>
      <c r="M487" s="71"/>
      <c r="N487" s="11"/>
      <c r="Q487" s="12"/>
      <c r="R487" s="12"/>
      <c r="S487" s="70"/>
      <c r="T487" s="69"/>
      <c r="U487" s="70"/>
      <c r="V487" s="69"/>
      <c r="W487" s="69"/>
      <c r="X487" s="71"/>
      <c r="Y487" s="11"/>
      <c r="Z487" s="72"/>
      <c r="AA487" s="71"/>
      <c r="AE487" s="12"/>
      <c r="AF487" s="12"/>
      <c r="AH487" s="69"/>
      <c r="AI487" s="70"/>
      <c r="AJ487" s="69"/>
      <c r="AK487" s="69"/>
      <c r="AL487" s="69"/>
      <c r="AM487" s="73"/>
      <c r="AN487" s="72"/>
      <c r="AO487" s="69"/>
      <c r="AP487" s="73"/>
      <c r="AQ487" s="69"/>
      <c r="AR487" s="69"/>
      <c r="AS487" s="74"/>
      <c r="AT487" s="74"/>
    </row>
    <row r="488" spans="2:46" x14ac:dyDescent="0.2">
      <c r="B488" s="13"/>
      <c r="C488" s="13"/>
      <c r="D488" s="69"/>
      <c r="E488" s="70"/>
      <c r="F488" s="69"/>
      <c r="G488" s="70"/>
      <c r="H488" s="69"/>
      <c r="I488" s="69"/>
      <c r="J488" s="71"/>
      <c r="K488" s="11"/>
      <c r="L488" s="72"/>
      <c r="M488" s="71"/>
      <c r="N488" s="11"/>
      <c r="Q488" s="12"/>
      <c r="R488" s="12"/>
      <c r="S488" s="70"/>
      <c r="T488" s="69"/>
      <c r="U488" s="70"/>
      <c r="V488" s="69"/>
      <c r="W488" s="69"/>
      <c r="X488" s="71"/>
      <c r="Y488" s="11"/>
      <c r="Z488" s="72"/>
      <c r="AA488" s="71"/>
      <c r="AE488" s="12"/>
      <c r="AF488" s="12"/>
      <c r="AH488" s="69"/>
      <c r="AI488" s="70"/>
      <c r="AJ488" s="69"/>
      <c r="AK488" s="69"/>
      <c r="AL488" s="69"/>
      <c r="AM488" s="73"/>
      <c r="AN488" s="72"/>
      <c r="AO488" s="69"/>
      <c r="AP488" s="73"/>
      <c r="AQ488" s="69"/>
      <c r="AR488" s="69"/>
      <c r="AS488" s="74"/>
      <c r="AT488" s="74"/>
    </row>
    <row r="489" spans="2:46" x14ac:dyDescent="0.2">
      <c r="B489" s="13"/>
      <c r="C489" s="13"/>
      <c r="D489" s="69"/>
      <c r="E489" s="70"/>
      <c r="F489" s="69"/>
      <c r="G489" s="70"/>
      <c r="H489" s="69"/>
      <c r="I489" s="69"/>
      <c r="J489" s="71"/>
      <c r="K489" s="11"/>
      <c r="L489" s="72"/>
      <c r="M489" s="71"/>
      <c r="N489" s="11"/>
      <c r="Q489" s="12"/>
      <c r="R489" s="12"/>
      <c r="S489" s="70"/>
      <c r="T489" s="69"/>
      <c r="U489" s="70"/>
      <c r="V489" s="69"/>
      <c r="W489" s="69"/>
      <c r="X489" s="71"/>
      <c r="Y489" s="11"/>
      <c r="Z489" s="72"/>
      <c r="AA489" s="71"/>
      <c r="AE489" s="12"/>
      <c r="AF489" s="12"/>
      <c r="AH489" s="69"/>
      <c r="AI489" s="70"/>
      <c r="AJ489" s="69"/>
      <c r="AK489" s="69"/>
      <c r="AL489" s="69"/>
      <c r="AM489" s="73"/>
      <c r="AN489" s="72"/>
      <c r="AO489" s="69"/>
      <c r="AP489" s="73"/>
      <c r="AQ489" s="69"/>
      <c r="AR489" s="69"/>
      <c r="AS489" s="74"/>
      <c r="AT489" s="74"/>
    </row>
    <row r="490" spans="2:46" x14ac:dyDescent="0.2">
      <c r="B490" s="13"/>
      <c r="C490" s="13"/>
      <c r="D490" s="69"/>
      <c r="E490" s="70"/>
      <c r="F490" s="69"/>
      <c r="G490" s="70"/>
      <c r="H490" s="69"/>
      <c r="I490" s="69"/>
      <c r="J490" s="71"/>
      <c r="K490" s="11"/>
      <c r="L490" s="72"/>
      <c r="M490" s="71"/>
      <c r="N490" s="11"/>
      <c r="Q490" s="12"/>
      <c r="R490" s="12"/>
      <c r="S490" s="70"/>
      <c r="T490" s="69"/>
      <c r="U490" s="70"/>
      <c r="V490" s="69"/>
      <c r="W490" s="69"/>
      <c r="X490" s="71"/>
      <c r="Y490" s="11"/>
      <c r="Z490" s="72"/>
      <c r="AA490" s="71"/>
      <c r="AE490" s="12"/>
      <c r="AF490" s="12"/>
      <c r="AH490" s="69"/>
      <c r="AI490" s="70"/>
      <c r="AJ490" s="69"/>
      <c r="AK490" s="69"/>
      <c r="AL490" s="69"/>
      <c r="AM490" s="73"/>
      <c r="AN490" s="72"/>
      <c r="AO490" s="69"/>
      <c r="AP490" s="73"/>
      <c r="AQ490" s="69"/>
      <c r="AR490" s="69"/>
      <c r="AS490" s="74"/>
      <c r="AT490" s="74"/>
    </row>
    <row r="491" spans="2:46" x14ac:dyDescent="0.2">
      <c r="B491" s="13"/>
      <c r="C491" s="13"/>
      <c r="D491" s="69"/>
      <c r="E491" s="70"/>
      <c r="F491" s="69"/>
      <c r="G491" s="70"/>
      <c r="H491" s="69"/>
      <c r="I491" s="69"/>
      <c r="J491" s="71"/>
      <c r="K491" s="11"/>
      <c r="L491" s="72"/>
      <c r="M491" s="71"/>
      <c r="N491" s="11"/>
      <c r="Q491" s="12"/>
      <c r="R491" s="12"/>
      <c r="S491" s="70"/>
      <c r="T491" s="69"/>
      <c r="U491" s="70"/>
      <c r="V491" s="69"/>
      <c r="W491" s="69"/>
      <c r="X491" s="71"/>
      <c r="Y491" s="11"/>
      <c r="Z491" s="72"/>
      <c r="AA491" s="71"/>
      <c r="AE491" s="12"/>
      <c r="AF491" s="12"/>
      <c r="AH491" s="69"/>
      <c r="AI491" s="70"/>
      <c r="AJ491" s="69"/>
      <c r="AK491" s="69"/>
      <c r="AL491" s="69"/>
      <c r="AM491" s="73"/>
      <c r="AN491" s="72"/>
      <c r="AO491" s="69"/>
      <c r="AP491" s="73"/>
      <c r="AQ491" s="69"/>
      <c r="AR491" s="69"/>
      <c r="AS491" s="74"/>
      <c r="AT491" s="74"/>
    </row>
    <row r="492" spans="2:46" x14ac:dyDescent="0.2">
      <c r="B492" s="13"/>
      <c r="C492" s="13"/>
      <c r="D492" s="69"/>
      <c r="E492" s="70"/>
      <c r="F492" s="69"/>
      <c r="G492" s="70"/>
      <c r="H492" s="69"/>
      <c r="I492" s="69"/>
      <c r="J492" s="71"/>
      <c r="K492" s="11"/>
      <c r="L492" s="72"/>
      <c r="M492" s="71"/>
      <c r="N492" s="11"/>
      <c r="Q492" s="12"/>
      <c r="R492" s="12"/>
      <c r="S492" s="70"/>
      <c r="T492" s="69"/>
      <c r="U492" s="70"/>
      <c r="V492" s="69"/>
      <c r="W492" s="69"/>
      <c r="X492" s="71"/>
      <c r="Y492" s="11"/>
      <c r="Z492" s="72"/>
      <c r="AA492" s="71"/>
      <c r="AE492" s="12"/>
      <c r="AF492" s="12"/>
      <c r="AH492" s="69"/>
      <c r="AI492" s="70"/>
      <c r="AJ492" s="69"/>
      <c r="AK492" s="69"/>
      <c r="AL492" s="69"/>
      <c r="AM492" s="73"/>
      <c r="AN492" s="72"/>
      <c r="AO492" s="69"/>
      <c r="AP492" s="73"/>
      <c r="AQ492" s="69"/>
      <c r="AR492" s="69"/>
      <c r="AS492" s="74"/>
      <c r="AT492" s="74"/>
    </row>
    <row r="493" spans="2:46" x14ac:dyDescent="0.2">
      <c r="B493" s="13"/>
      <c r="C493" s="13"/>
      <c r="D493" s="69"/>
      <c r="E493" s="70"/>
      <c r="F493" s="69"/>
      <c r="G493" s="70"/>
      <c r="H493" s="69"/>
      <c r="I493" s="69"/>
      <c r="J493" s="71"/>
      <c r="K493" s="11"/>
      <c r="L493" s="72"/>
      <c r="M493" s="71"/>
      <c r="N493" s="11"/>
      <c r="Q493" s="12"/>
      <c r="R493" s="12"/>
      <c r="S493" s="70"/>
      <c r="T493" s="69"/>
      <c r="U493" s="70"/>
      <c r="V493" s="69"/>
      <c r="W493" s="69"/>
      <c r="X493" s="71"/>
      <c r="Y493" s="11"/>
      <c r="Z493" s="72"/>
      <c r="AA493" s="71"/>
      <c r="AE493" s="12"/>
      <c r="AF493" s="12"/>
      <c r="AH493" s="69"/>
      <c r="AI493" s="70"/>
      <c r="AJ493" s="69"/>
      <c r="AK493" s="69"/>
      <c r="AL493" s="69"/>
      <c r="AM493" s="73"/>
      <c r="AN493" s="72"/>
      <c r="AO493" s="69"/>
      <c r="AP493" s="73"/>
      <c r="AQ493" s="69"/>
      <c r="AR493" s="69"/>
      <c r="AS493" s="74"/>
      <c r="AT493" s="74"/>
    </row>
    <row r="494" spans="2:46" x14ac:dyDescent="0.2">
      <c r="B494" s="13"/>
      <c r="C494" s="13"/>
      <c r="D494" s="69"/>
      <c r="E494" s="70"/>
      <c r="F494" s="69"/>
      <c r="G494" s="70"/>
      <c r="H494" s="69"/>
      <c r="I494" s="69"/>
      <c r="J494" s="71"/>
      <c r="K494" s="11"/>
      <c r="L494" s="72"/>
      <c r="M494" s="71"/>
      <c r="N494" s="11"/>
      <c r="Q494" s="12"/>
      <c r="R494" s="12"/>
      <c r="S494" s="70"/>
      <c r="T494" s="69"/>
      <c r="U494" s="70"/>
      <c r="V494" s="69"/>
      <c r="W494" s="69"/>
      <c r="X494" s="71"/>
      <c r="Y494" s="11"/>
      <c r="Z494" s="72"/>
      <c r="AA494" s="71"/>
      <c r="AE494" s="12"/>
      <c r="AF494" s="12"/>
      <c r="AH494" s="69"/>
      <c r="AI494" s="70"/>
      <c r="AJ494" s="69"/>
      <c r="AK494" s="69"/>
      <c r="AL494" s="69"/>
      <c r="AM494" s="73"/>
      <c r="AN494" s="72"/>
      <c r="AO494" s="69"/>
      <c r="AP494" s="73"/>
      <c r="AQ494" s="69"/>
      <c r="AR494" s="69"/>
      <c r="AS494" s="74"/>
      <c r="AT494" s="74"/>
    </row>
    <row r="495" spans="2:46" x14ac:dyDescent="0.2">
      <c r="B495" s="13"/>
      <c r="C495" s="13"/>
      <c r="D495" s="69"/>
      <c r="E495" s="70"/>
      <c r="F495" s="69"/>
      <c r="G495" s="70"/>
      <c r="H495" s="69"/>
      <c r="I495" s="69"/>
      <c r="J495" s="71"/>
      <c r="K495" s="11"/>
      <c r="L495" s="72"/>
      <c r="M495" s="71"/>
      <c r="N495" s="11"/>
      <c r="Q495" s="12"/>
      <c r="R495" s="12"/>
      <c r="S495" s="70"/>
      <c r="T495" s="69"/>
      <c r="U495" s="70"/>
      <c r="V495" s="69"/>
      <c r="W495" s="69"/>
      <c r="X495" s="71"/>
      <c r="Y495" s="11"/>
      <c r="Z495" s="72"/>
      <c r="AA495" s="71"/>
      <c r="AE495" s="12"/>
      <c r="AF495" s="12"/>
      <c r="AH495" s="69"/>
      <c r="AI495" s="70"/>
      <c r="AJ495" s="69"/>
      <c r="AK495" s="69"/>
      <c r="AL495" s="69"/>
      <c r="AM495" s="73"/>
      <c r="AN495" s="72"/>
      <c r="AO495" s="69"/>
      <c r="AP495" s="73"/>
      <c r="AQ495" s="69"/>
      <c r="AR495" s="69"/>
      <c r="AS495" s="74"/>
      <c r="AT495" s="74"/>
    </row>
    <row r="496" spans="2:46" x14ac:dyDescent="0.2">
      <c r="B496" s="13"/>
      <c r="C496" s="13"/>
      <c r="D496" s="69"/>
      <c r="E496" s="70"/>
      <c r="F496" s="69"/>
      <c r="G496" s="70"/>
      <c r="H496" s="69"/>
      <c r="I496" s="69"/>
      <c r="J496" s="71"/>
      <c r="K496" s="11"/>
      <c r="L496" s="72"/>
      <c r="M496" s="71"/>
      <c r="N496" s="11"/>
      <c r="Q496" s="12"/>
      <c r="R496" s="12"/>
      <c r="S496" s="70"/>
      <c r="T496" s="69"/>
      <c r="U496" s="70"/>
      <c r="V496" s="69"/>
      <c r="W496" s="69"/>
      <c r="X496" s="71"/>
      <c r="Y496" s="11"/>
      <c r="Z496" s="72"/>
      <c r="AA496" s="71"/>
      <c r="AE496" s="12"/>
      <c r="AF496" s="12"/>
      <c r="AH496" s="69"/>
      <c r="AI496" s="70"/>
      <c r="AJ496" s="69"/>
      <c r="AK496" s="69"/>
      <c r="AL496" s="69"/>
      <c r="AM496" s="73"/>
      <c r="AN496" s="72"/>
      <c r="AO496" s="69"/>
      <c r="AP496" s="73"/>
      <c r="AQ496" s="69"/>
      <c r="AR496" s="69"/>
      <c r="AS496" s="74"/>
      <c r="AT496" s="74"/>
    </row>
    <row r="497" spans="2:46" x14ac:dyDescent="0.2">
      <c r="B497" s="13"/>
      <c r="C497" s="13"/>
      <c r="D497" s="69"/>
      <c r="E497" s="70"/>
      <c r="F497" s="69"/>
      <c r="G497" s="70"/>
      <c r="H497" s="69"/>
      <c r="I497" s="69"/>
      <c r="J497" s="71"/>
      <c r="K497" s="11"/>
      <c r="L497" s="72"/>
      <c r="M497" s="71"/>
      <c r="N497" s="11"/>
      <c r="Q497" s="12"/>
      <c r="R497" s="12"/>
      <c r="S497" s="70"/>
      <c r="T497" s="69"/>
      <c r="U497" s="70"/>
      <c r="V497" s="69"/>
      <c r="W497" s="69"/>
      <c r="X497" s="71"/>
      <c r="Y497" s="11"/>
      <c r="Z497" s="72"/>
      <c r="AA497" s="71"/>
      <c r="AE497" s="12"/>
      <c r="AF497" s="12"/>
      <c r="AH497" s="69"/>
      <c r="AI497" s="70"/>
      <c r="AJ497" s="69"/>
      <c r="AK497" s="69"/>
      <c r="AL497" s="69"/>
      <c r="AM497" s="73"/>
      <c r="AN497" s="72"/>
      <c r="AO497" s="69"/>
      <c r="AP497" s="73"/>
      <c r="AQ497" s="69"/>
      <c r="AR497" s="69"/>
      <c r="AS497" s="74"/>
      <c r="AT497" s="74"/>
    </row>
    <row r="498" spans="2:46" x14ac:dyDescent="0.2">
      <c r="B498" s="13"/>
      <c r="C498" s="13"/>
      <c r="D498" s="69"/>
      <c r="E498" s="70"/>
      <c r="F498" s="69"/>
      <c r="G498" s="70"/>
      <c r="H498" s="69"/>
      <c r="I498" s="69"/>
      <c r="J498" s="71"/>
      <c r="K498" s="11"/>
      <c r="L498" s="72"/>
      <c r="M498" s="71"/>
      <c r="N498" s="11"/>
      <c r="Q498" s="12"/>
      <c r="R498" s="12"/>
      <c r="S498" s="70"/>
      <c r="T498" s="69"/>
      <c r="U498" s="70"/>
      <c r="V498" s="69"/>
      <c r="W498" s="69"/>
      <c r="X498" s="71"/>
      <c r="Y498" s="11"/>
      <c r="Z498" s="72"/>
      <c r="AA498" s="71"/>
      <c r="AE498" s="12"/>
      <c r="AF498" s="12"/>
      <c r="AH498" s="69"/>
      <c r="AI498" s="70"/>
      <c r="AJ498" s="69"/>
      <c r="AK498" s="69"/>
      <c r="AL498" s="69"/>
      <c r="AM498" s="73"/>
      <c r="AN498" s="72"/>
      <c r="AO498" s="69"/>
      <c r="AP498" s="73"/>
      <c r="AQ498" s="69"/>
      <c r="AR498" s="69"/>
      <c r="AS498" s="74"/>
      <c r="AT498" s="74"/>
    </row>
    <row r="499" spans="2:46" x14ac:dyDescent="0.2">
      <c r="B499" s="13"/>
      <c r="C499" s="13"/>
      <c r="D499" s="69"/>
      <c r="E499" s="70"/>
      <c r="F499" s="69"/>
      <c r="G499" s="70"/>
      <c r="H499" s="69"/>
      <c r="I499" s="69"/>
      <c r="J499" s="71"/>
      <c r="K499" s="11"/>
      <c r="L499" s="72"/>
      <c r="M499" s="71"/>
      <c r="N499" s="11"/>
      <c r="Q499" s="12"/>
      <c r="R499" s="12"/>
      <c r="S499" s="70"/>
      <c r="T499" s="69"/>
      <c r="U499" s="70"/>
      <c r="V499" s="69"/>
      <c r="W499" s="69"/>
      <c r="X499" s="71"/>
      <c r="Y499" s="11"/>
      <c r="Z499" s="72"/>
      <c r="AA499" s="71"/>
      <c r="AE499" s="12"/>
      <c r="AF499" s="12"/>
      <c r="AH499" s="69"/>
      <c r="AI499" s="70"/>
      <c r="AJ499" s="69"/>
      <c r="AK499" s="69"/>
      <c r="AL499" s="69"/>
      <c r="AM499" s="73"/>
      <c r="AN499" s="72"/>
      <c r="AO499" s="69"/>
      <c r="AP499" s="73"/>
      <c r="AQ499" s="69"/>
      <c r="AR499" s="69"/>
      <c r="AS499" s="74"/>
      <c r="AT499" s="74"/>
    </row>
    <row r="500" spans="2:46" x14ac:dyDescent="0.2">
      <c r="B500" s="13"/>
      <c r="C500" s="13"/>
      <c r="D500" s="69"/>
      <c r="E500" s="70"/>
      <c r="F500" s="69"/>
      <c r="G500" s="70"/>
      <c r="H500" s="69"/>
      <c r="I500" s="69"/>
      <c r="J500" s="71"/>
      <c r="K500" s="11"/>
      <c r="L500" s="72"/>
      <c r="M500" s="71"/>
      <c r="N500" s="11"/>
      <c r="Q500" s="12"/>
      <c r="R500" s="12"/>
      <c r="S500" s="70"/>
      <c r="T500" s="69"/>
      <c r="U500" s="70"/>
      <c r="V500" s="69"/>
      <c r="W500" s="69"/>
      <c r="X500" s="71"/>
      <c r="Y500" s="11"/>
      <c r="Z500" s="72"/>
      <c r="AA500" s="71"/>
      <c r="AE500" s="12"/>
      <c r="AF500" s="12"/>
      <c r="AH500" s="69"/>
      <c r="AI500" s="70"/>
      <c r="AJ500" s="69"/>
      <c r="AK500" s="69"/>
      <c r="AL500" s="69"/>
      <c r="AM500" s="73"/>
      <c r="AN500" s="72"/>
      <c r="AO500" s="69"/>
      <c r="AP500" s="73"/>
      <c r="AQ500" s="69"/>
      <c r="AR500" s="69"/>
      <c r="AS500" s="74"/>
      <c r="AT500" s="74"/>
    </row>
    <row r="501" spans="2:46" x14ac:dyDescent="0.2">
      <c r="B501" s="13"/>
      <c r="C501" s="13"/>
      <c r="D501" s="69"/>
      <c r="E501" s="70"/>
      <c r="F501" s="69"/>
      <c r="G501" s="70"/>
      <c r="H501" s="69"/>
      <c r="I501" s="69"/>
      <c r="J501" s="71"/>
      <c r="K501" s="11"/>
      <c r="L501" s="72"/>
      <c r="M501" s="71"/>
      <c r="N501" s="11"/>
      <c r="Q501" s="12"/>
      <c r="R501" s="12"/>
      <c r="S501" s="70"/>
      <c r="T501" s="69"/>
      <c r="U501" s="70"/>
      <c r="V501" s="69"/>
      <c r="W501" s="69"/>
      <c r="X501" s="71"/>
      <c r="Y501" s="11"/>
      <c r="Z501" s="72"/>
      <c r="AA501" s="71"/>
      <c r="AE501" s="12"/>
      <c r="AF501" s="12"/>
      <c r="AH501" s="69"/>
      <c r="AI501" s="70"/>
      <c r="AJ501" s="69"/>
      <c r="AK501" s="69"/>
      <c r="AL501" s="69"/>
      <c r="AM501" s="73"/>
      <c r="AN501" s="72"/>
      <c r="AO501" s="69"/>
      <c r="AP501" s="73"/>
      <c r="AQ501" s="69"/>
      <c r="AR501" s="69"/>
      <c r="AS501" s="74"/>
      <c r="AT501" s="74"/>
    </row>
    <row r="502" spans="2:46" x14ac:dyDescent="0.2">
      <c r="B502" s="13"/>
      <c r="C502" s="13"/>
      <c r="D502" s="69"/>
      <c r="E502" s="70"/>
      <c r="F502" s="69"/>
      <c r="G502" s="70"/>
      <c r="H502" s="69"/>
      <c r="I502" s="69"/>
      <c r="J502" s="71"/>
      <c r="K502" s="11"/>
      <c r="L502" s="72"/>
      <c r="M502" s="71"/>
      <c r="N502" s="11"/>
      <c r="Q502" s="12"/>
      <c r="R502" s="12"/>
      <c r="S502" s="70"/>
      <c r="T502" s="69"/>
      <c r="U502" s="70"/>
      <c r="V502" s="69"/>
      <c r="W502" s="69"/>
      <c r="X502" s="71"/>
      <c r="Y502" s="11"/>
      <c r="Z502" s="72"/>
      <c r="AA502" s="71"/>
      <c r="AE502" s="12"/>
      <c r="AF502" s="12"/>
      <c r="AH502" s="69"/>
      <c r="AI502" s="70"/>
      <c r="AJ502" s="69"/>
      <c r="AK502" s="69"/>
      <c r="AL502" s="69"/>
      <c r="AM502" s="73"/>
      <c r="AN502" s="72"/>
      <c r="AO502" s="69"/>
      <c r="AP502" s="73"/>
      <c r="AQ502" s="69"/>
      <c r="AR502" s="69"/>
      <c r="AS502" s="74"/>
      <c r="AT502" s="74"/>
    </row>
    <row r="503" spans="2:46" x14ac:dyDescent="0.2">
      <c r="B503" s="13"/>
      <c r="C503" s="13"/>
      <c r="D503" s="69"/>
      <c r="E503" s="70"/>
      <c r="F503" s="69"/>
      <c r="G503" s="70"/>
      <c r="H503" s="69"/>
      <c r="I503" s="69"/>
      <c r="J503" s="71"/>
      <c r="K503" s="11"/>
      <c r="L503" s="72"/>
      <c r="M503" s="71"/>
      <c r="N503" s="11"/>
      <c r="Q503" s="12"/>
      <c r="R503" s="12"/>
      <c r="S503" s="70"/>
      <c r="T503" s="69"/>
      <c r="U503" s="70"/>
      <c r="V503" s="69"/>
      <c r="W503" s="69"/>
      <c r="X503" s="71"/>
      <c r="Y503" s="11"/>
      <c r="Z503" s="72"/>
      <c r="AA503" s="71"/>
      <c r="AE503" s="12"/>
      <c r="AF503" s="12"/>
      <c r="AH503" s="69"/>
      <c r="AI503" s="70"/>
      <c r="AJ503" s="69"/>
      <c r="AK503" s="69"/>
      <c r="AL503" s="69"/>
      <c r="AM503" s="73"/>
      <c r="AN503" s="72"/>
      <c r="AO503" s="69"/>
      <c r="AP503" s="73"/>
      <c r="AQ503" s="69"/>
      <c r="AR503" s="69"/>
      <c r="AS503" s="74"/>
      <c r="AT503" s="74"/>
    </row>
    <row r="504" spans="2:46" x14ac:dyDescent="0.2">
      <c r="B504" s="13"/>
      <c r="C504" s="13"/>
      <c r="D504" s="69"/>
      <c r="E504" s="70"/>
      <c r="F504" s="69"/>
      <c r="G504" s="70"/>
      <c r="H504" s="69"/>
      <c r="I504" s="69"/>
      <c r="J504" s="71"/>
      <c r="K504" s="11"/>
      <c r="L504" s="72"/>
      <c r="M504" s="71"/>
      <c r="N504" s="11"/>
      <c r="Q504" s="12"/>
      <c r="R504" s="12"/>
      <c r="S504" s="70"/>
      <c r="T504" s="69"/>
      <c r="U504" s="70"/>
      <c r="V504" s="69"/>
      <c r="W504" s="69"/>
      <c r="X504" s="71"/>
      <c r="Y504" s="11"/>
      <c r="Z504" s="72"/>
      <c r="AA504" s="71"/>
      <c r="AE504" s="12"/>
      <c r="AF504" s="12"/>
      <c r="AH504" s="69"/>
      <c r="AI504" s="70"/>
      <c r="AJ504" s="69"/>
      <c r="AK504" s="69"/>
      <c r="AL504" s="69"/>
      <c r="AM504" s="73"/>
      <c r="AN504" s="72"/>
      <c r="AO504" s="69"/>
      <c r="AP504" s="73"/>
      <c r="AQ504" s="69"/>
      <c r="AR504" s="69"/>
      <c r="AS504" s="74"/>
      <c r="AT504" s="74"/>
    </row>
    <row r="505" spans="2:46" x14ac:dyDescent="0.2">
      <c r="B505" s="13"/>
      <c r="C505" s="13"/>
      <c r="D505" s="69"/>
      <c r="E505" s="70"/>
      <c r="F505" s="69"/>
      <c r="G505" s="70"/>
      <c r="H505" s="69"/>
      <c r="I505" s="69"/>
      <c r="J505" s="71"/>
      <c r="K505" s="11"/>
      <c r="L505" s="72"/>
      <c r="M505" s="71"/>
      <c r="N505" s="11"/>
      <c r="Q505" s="12"/>
      <c r="R505" s="12"/>
      <c r="S505" s="70"/>
      <c r="T505" s="69"/>
      <c r="U505" s="70"/>
      <c r="V505" s="69"/>
      <c r="W505" s="69"/>
      <c r="X505" s="71"/>
      <c r="Y505" s="11"/>
      <c r="Z505" s="72"/>
      <c r="AA505" s="71"/>
      <c r="AE505" s="12"/>
      <c r="AF505" s="12"/>
      <c r="AH505" s="69"/>
      <c r="AI505" s="70"/>
      <c r="AJ505" s="69"/>
      <c r="AK505" s="69"/>
      <c r="AL505" s="69"/>
      <c r="AM505" s="73"/>
      <c r="AN505" s="72"/>
      <c r="AO505" s="69"/>
      <c r="AP505" s="73"/>
      <c r="AQ505" s="69"/>
      <c r="AR505" s="69"/>
      <c r="AS505" s="74"/>
      <c r="AT505" s="74"/>
    </row>
    <row r="506" spans="2:46" x14ac:dyDescent="0.2">
      <c r="B506" s="13"/>
      <c r="C506" s="13"/>
      <c r="D506" s="69"/>
      <c r="E506" s="70"/>
      <c r="F506" s="69"/>
      <c r="G506" s="70"/>
      <c r="H506" s="69"/>
      <c r="I506" s="69"/>
      <c r="J506" s="71"/>
      <c r="K506" s="11"/>
      <c r="L506" s="72"/>
      <c r="M506" s="71"/>
      <c r="N506" s="11"/>
      <c r="Q506" s="12"/>
      <c r="R506" s="12"/>
      <c r="S506" s="70"/>
      <c r="T506" s="69"/>
      <c r="U506" s="70"/>
      <c r="V506" s="69"/>
      <c r="W506" s="69"/>
      <c r="X506" s="71"/>
      <c r="Y506" s="11"/>
      <c r="Z506" s="72"/>
      <c r="AA506" s="71"/>
      <c r="AE506" s="12"/>
      <c r="AF506" s="12"/>
      <c r="AH506" s="69"/>
      <c r="AI506" s="70"/>
      <c r="AJ506" s="69"/>
      <c r="AK506" s="69"/>
      <c r="AL506" s="69"/>
      <c r="AM506" s="73"/>
      <c r="AN506" s="72"/>
      <c r="AO506" s="69"/>
      <c r="AP506" s="73"/>
      <c r="AQ506" s="69"/>
      <c r="AR506" s="69"/>
      <c r="AS506" s="74"/>
      <c r="AT506" s="74"/>
    </row>
    <row r="507" spans="2:46" x14ac:dyDescent="0.2">
      <c r="B507" s="13"/>
      <c r="C507" s="13"/>
      <c r="D507" s="69"/>
      <c r="E507" s="70"/>
      <c r="F507" s="69"/>
      <c r="G507" s="70"/>
      <c r="H507" s="69"/>
      <c r="I507" s="69"/>
      <c r="J507" s="71"/>
      <c r="K507" s="11"/>
      <c r="L507" s="72"/>
      <c r="M507" s="71"/>
      <c r="N507" s="11"/>
      <c r="Q507" s="12"/>
      <c r="R507" s="12"/>
      <c r="S507" s="70"/>
      <c r="T507" s="69"/>
      <c r="U507" s="70"/>
      <c r="V507" s="69"/>
      <c r="W507" s="69"/>
      <c r="X507" s="71"/>
      <c r="Y507" s="11"/>
      <c r="Z507" s="72"/>
      <c r="AA507" s="71"/>
      <c r="AE507" s="12"/>
      <c r="AF507" s="12"/>
      <c r="AH507" s="69"/>
      <c r="AI507" s="70"/>
      <c r="AJ507" s="69"/>
      <c r="AK507" s="69"/>
      <c r="AL507" s="69"/>
      <c r="AM507" s="73"/>
      <c r="AN507" s="72"/>
      <c r="AO507" s="69"/>
      <c r="AP507" s="73"/>
      <c r="AQ507" s="69"/>
      <c r="AR507" s="69"/>
      <c r="AS507" s="74"/>
      <c r="AT507" s="74"/>
    </row>
    <row r="508" spans="2:46" x14ac:dyDescent="0.2">
      <c r="B508" s="13"/>
      <c r="C508" s="13"/>
      <c r="D508" s="69"/>
      <c r="E508" s="70"/>
      <c r="F508" s="69"/>
      <c r="G508" s="70"/>
      <c r="H508" s="69"/>
      <c r="I508" s="69"/>
      <c r="J508" s="71"/>
      <c r="K508" s="11"/>
      <c r="L508" s="72"/>
      <c r="M508" s="71"/>
      <c r="N508" s="11"/>
      <c r="Q508" s="12"/>
      <c r="R508" s="12"/>
      <c r="S508" s="70"/>
      <c r="T508" s="69"/>
      <c r="U508" s="70"/>
      <c r="V508" s="69"/>
      <c r="W508" s="69"/>
      <c r="X508" s="71"/>
      <c r="Y508" s="11"/>
      <c r="Z508" s="72"/>
      <c r="AA508" s="71"/>
      <c r="AE508" s="12"/>
      <c r="AF508" s="12"/>
      <c r="AH508" s="69"/>
      <c r="AI508" s="70"/>
      <c r="AJ508" s="69"/>
      <c r="AK508" s="69"/>
      <c r="AL508" s="69"/>
      <c r="AM508" s="73"/>
      <c r="AN508" s="72"/>
      <c r="AO508" s="69"/>
      <c r="AP508" s="73"/>
      <c r="AQ508" s="69"/>
      <c r="AR508" s="69"/>
      <c r="AS508" s="74"/>
      <c r="AT508" s="74"/>
    </row>
    <row r="509" spans="2:46" x14ac:dyDescent="0.2">
      <c r="B509" s="13"/>
      <c r="C509" s="13"/>
      <c r="D509" s="69"/>
      <c r="E509" s="70"/>
      <c r="F509" s="69"/>
      <c r="G509" s="70"/>
      <c r="H509" s="69"/>
      <c r="I509" s="69"/>
      <c r="J509" s="71"/>
      <c r="K509" s="11"/>
      <c r="L509" s="72"/>
      <c r="M509" s="71"/>
      <c r="N509" s="11"/>
      <c r="Q509" s="12"/>
      <c r="R509" s="12"/>
      <c r="S509" s="70"/>
      <c r="T509" s="69"/>
      <c r="U509" s="70"/>
      <c r="V509" s="69"/>
      <c r="W509" s="69"/>
      <c r="X509" s="71"/>
      <c r="Y509" s="11"/>
      <c r="Z509" s="72"/>
      <c r="AA509" s="71"/>
      <c r="AE509" s="12"/>
      <c r="AF509" s="12"/>
      <c r="AH509" s="69"/>
      <c r="AI509" s="70"/>
      <c r="AJ509" s="69"/>
      <c r="AK509" s="69"/>
      <c r="AL509" s="69"/>
      <c r="AM509" s="73"/>
      <c r="AN509" s="72"/>
      <c r="AO509" s="69"/>
      <c r="AP509" s="73"/>
      <c r="AQ509" s="69"/>
      <c r="AR509" s="69"/>
      <c r="AS509" s="74"/>
      <c r="AT509" s="74"/>
    </row>
    <row r="510" spans="2:46" x14ac:dyDescent="0.2">
      <c r="B510" s="13"/>
      <c r="C510" s="13"/>
      <c r="D510" s="69"/>
      <c r="E510" s="70"/>
      <c r="F510" s="69"/>
      <c r="G510" s="70"/>
      <c r="H510" s="69"/>
      <c r="I510" s="69"/>
      <c r="J510" s="71"/>
      <c r="K510" s="11"/>
      <c r="L510" s="72"/>
      <c r="M510" s="71"/>
      <c r="N510" s="11"/>
      <c r="Q510" s="12"/>
      <c r="R510" s="12"/>
      <c r="S510" s="70"/>
      <c r="T510" s="69"/>
      <c r="U510" s="70"/>
      <c r="V510" s="69"/>
      <c r="W510" s="69"/>
      <c r="X510" s="71"/>
      <c r="Y510" s="11"/>
      <c r="Z510" s="72"/>
      <c r="AA510" s="71"/>
      <c r="AE510" s="12"/>
      <c r="AF510" s="12"/>
      <c r="AH510" s="69"/>
      <c r="AI510" s="70"/>
      <c r="AJ510" s="69"/>
      <c r="AK510" s="69"/>
      <c r="AL510" s="69"/>
      <c r="AM510" s="73"/>
      <c r="AN510" s="72"/>
      <c r="AO510" s="69"/>
      <c r="AP510" s="73"/>
      <c r="AQ510" s="69"/>
      <c r="AR510" s="69"/>
      <c r="AS510" s="74"/>
      <c r="AT510" s="74"/>
    </row>
    <row r="511" spans="2:46" x14ac:dyDescent="0.2">
      <c r="B511" s="13"/>
      <c r="C511" s="13"/>
      <c r="D511" s="69"/>
      <c r="E511" s="70"/>
      <c r="F511" s="69"/>
      <c r="G511" s="70"/>
      <c r="H511" s="69"/>
      <c r="I511" s="69"/>
      <c r="J511" s="71"/>
      <c r="K511" s="11"/>
      <c r="L511" s="72"/>
      <c r="M511" s="71"/>
      <c r="N511" s="11"/>
      <c r="Q511" s="12"/>
      <c r="R511" s="12"/>
      <c r="S511" s="70"/>
      <c r="T511" s="69"/>
      <c r="U511" s="70"/>
      <c r="V511" s="69"/>
      <c r="W511" s="69"/>
      <c r="X511" s="71"/>
      <c r="Y511" s="11"/>
      <c r="Z511" s="72"/>
      <c r="AA511" s="71"/>
      <c r="AE511" s="12"/>
      <c r="AF511" s="12"/>
      <c r="AH511" s="69"/>
      <c r="AI511" s="70"/>
      <c r="AJ511" s="69"/>
      <c r="AK511" s="69"/>
      <c r="AL511" s="69"/>
      <c r="AM511" s="73"/>
      <c r="AN511" s="72"/>
      <c r="AO511" s="69"/>
      <c r="AP511" s="73"/>
      <c r="AQ511" s="69"/>
      <c r="AR511" s="69"/>
      <c r="AS511" s="74"/>
      <c r="AT511" s="74"/>
    </row>
    <row r="512" spans="2:46" x14ac:dyDescent="0.2">
      <c r="B512" s="13"/>
      <c r="C512" s="13"/>
      <c r="D512" s="69"/>
      <c r="E512" s="70"/>
      <c r="F512" s="69"/>
      <c r="G512" s="70"/>
      <c r="H512" s="69"/>
      <c r="I512" s="69"/>
      <c r="J512" s="71"/>
      <c r="K512" s="11"/>
      <c r="L512" s="72"/>
      <c r="M512" s="71"/>
      <c r="N512" s="11"/>
      <c r="Q512" s="12"/>
      <c r="R512" s="12"/>
      <c r="S512" s="70"/>
      <c r="T512" s="69"/>
      <c r="U512" s="70"/>
      <c r="V512" s="69"/>
      <c r="W512" s="69"/>
      <c r="X512" s="71"/>
      <c r="Y512" s="11"/>
      <c r="Z512" s="72"/>
      <c r="AA512" s="71"/>
      <c r="AE512" s="12"/>
      <c r="AF512" s="12"/>
      <c r="AH512" s="69"/>
      <c r="AI512" s="70"/>
      <c r="AJ512" s="69"/>
      <c r="AK512" s="69"/>
      <c r="AL512" s="69"/>
      <c r="AM512" s="73"/>
      <c r="AN512" s="72"/>
      <c r="AO512" s="69"/>
      <c r="AP512" s="73"/>
      <c r="AQ512" s="69"/>
      <c r="AR512" s="69"/>
      <c r="AS512" s="74"/>
      <c r="AT512" s="74"/>
    </row>
    <row r="513" spans="2:46" x14ac:dyDescent="0.2">
      <c r="B513" s="13"/>
      <c r="C513" s="13"/>
      <c r="D513" s="69"/>
      <c r="E513" s="70"/>
      <c r="F513" s="69"/>
      <c r="G513" s="70"/>
      <c r="H513" s="69"/>
      <c r="I513" s="69"/>
      <c r="J513" s="71"/>
      <c r="K513" s="11"/>
      <c r="L513" s="72"/>
      <c r="M513" s="71"/>
      <c r="N513" s="11"/>
      <c r="Q513" s="12"/>
      <c r="R513" s="12"/>
      <c r="S513" s="70"/>
      <c r="T513" s="69"/>
      <c r="U513" s="70"/>
      <c r="V513" s="69"/>
      <c r="W513" s="69"/>
      <c r="X513" s="71"/>
      <c r="Y513" s="11"/>
      <c r="Z513" s="72"/>
      <c r="AA513" s="71"/>
      <c r="AE513" s="12"/>
      <c r="AF513" s="12"/>
      <c r="AH513" s="69"/>
      <c r="AI513" s="70"/>
      <c r="AJ513" s="69"/>
      <c r="AK513" s="69"/>
      <c r="AL513" s="69"/>
      <c r="AM513" s="73"/>
      <c r="AN513" s="72"/>
      <c r="AO513" s="69"/>
      <c r="AP513" s="73"/>
      <c r="AQ513" s="69"/>
      <c r="AR513" s="69"/>
      <c r="AS513" s="74"/>
      <c r="AT513" s="74"/>
    </row>
    <row r="514" spans="2:46" x14ac:dyDescent="0.2">
      <c r="B514" s="13"/>
      <c r="C514" s="13"/>
      <c r="D514" s="69"/>
      <c r="E514" s="70"/>
      <c r="F514" s="69"/>
      <c r="G514" s="70"/>
      <c r="H514" s="69"/>
      <c r="I514" s="69"/>
      <c r="J514" s="71"/>
      <c r="K514" s="11"/>
      <c r="L514" s="72"/>
      <c r="M514" s="71"/>
      <c r="N514" s="11"/>
      <c r="Q514" s="12"/>
      <c r="R514" s="12"/>
      <c r="S514" s="70"/>
      <c r="T514" s="69"/>
      <c r="U514" s="70"/>
      <c r="V514" s="69"/>
      <c r="W514" s="69"/>
      <c r="X514" s="71"/>
      <c r="Y514" s="11"/>
      <c r="Z514" s="72"/>
      <c r="AA514" s="71"/>
      <c r="AE514" s="12"/>
      <c r="AF514" s="12"/>
      <c r="AH514" s="69"/>
      <c r="AI514" s="70"/>
      <c r="AJ514" s="69"/>
      <c r="AK514" s="69"/>
      <c r="AL514" s="69"/>
      <c r="AM514" s="73"/>
      <c r="AN514" s="72"/>
      <c r="AO514" s="69"/>
      <c r="AP514" s="73"/>
      <c r="AQ514" s="69"/>
      <c r="AR514" s="69"/>
      <c r="AS514" s="74"/>
      <c r="AT514" s="74"/>
    </row>
    <row r="515" spans="2:46" x14ac:dyDescent="0.2">
      <c r="B515" s="13"/>
      <c r="C515" s="13"/>
      <c r="D515" s="69"/>
      <c r="E515" s="70"/>
      <c r="F515" s="69"/>
      <c r="G515" s="70"/>
      <c r="H515" s="69"/>
      <c r="I515" s="69"/>
      <c r="J515" s="71"/>
      <c r="K515" s="11"/>
      <c r="L515" s="72"/>
      <c r="M515" s="71"/>
      <c r="N515" s="11"/>
      <c r="Q515" s="12"/>
      <c r="R515" s="12"/>
      <c r="S515" s="70"/>
      <c r="T515" s="69"/>
      <c r="U515" s="70"/>
      <c r="V515" s="69"/>
      <c r="W515" s="69"/>
      <c r="X515" s="71"/>
      <c r="Y515" s="11"/>
      <c r="Z515" s="72"/>
      <c r="AA515" s="71"/>
      <c r="AE515" s="12"/>
      <c r="AF515" s="12"/>
      <c r="AH515" s="69"/>
      <c r="AI515" s="70"/>
      <c r="AJ515" s="69"/>
      <c r="AK515" s="69"/>
      <c r="AL515" s="69"/>
      <c r="AM515" s="73"/>
      <c r="AN515" s="72"/>
      <c r="AO515" s="69"/>
      <c r="AP515" s="73"/>
      <c r="AQ515" s="69"/>
      <c r="AR515" s="69"/>
      <c r="AS515" s="74"/>
      <c r="AT515" s="74"/>
    </row>
    <row r="516" spans="2:46" x14ac:dyDescent="0.2">
      <c r="B516" s="13"/>
      <c r="C516" s="13"/>
      <c r="D516" s="69"/>
      <c r="E516" s="70"/>
      <c r="F516" s="69"/>
      <c r="G516" s="70"/>
      <c r="H516" s="69"/>
      <c r="I516" s="69"/>
      <c r="J516" s="71"/>
      <c r="K516" s="11"/>
      <c r="L516" s="72"/>
      <c r="M516" s="71"/>
      <c r="N516" s="11"/>
      <c r="Q516" s="12"/>
      <c r="R516" s="12"/>
      <c r="S516" s="70"/>
      <c r="T516" s="69"/>
      <c r="U516" s="70"/>
      <c r="V516" s="69"/>
      <c r="W516" s="69"/>
      <c r="X516" s="71"/>
      <c r="Y516" s="11"/>
      <c r="Z516" s="72"/>
      <c r="AA516" s="71"/>
      <c r="AE516" s="12"/>
      <c r="AF516" s="12"/>
      <c r="AH516" s="69"/>
      <c r="AI516" s="70"/>
      <c r="AJ516" s="69"/>
      <c r="AK516" s="69"/>
      <c r="AL516" s="69"/>
      <c r="AM516" s="73"/>
      <c r="AN516" s="72"/>
      <c r="AO516" s="69"/>
      <c r="AP516" s="73"/>
      <c r="AQ516" s="69"/>
      <c r="AR516" s="69"/>
      <c r="AS516" s="74"/>
      <c r="AT516" s="74"/>
    </row>
    <row r="517" spans="2:46" x14ac:dyDescent="0.2">
      <c r="B517" s="13"/>
      <c r="C517" s="13"/>
      <c r="D517" s="69"/>
      <c r="E517" s="70"/>
      <c r="F517" s="69"/>
      <c r="G517" s="70"/>
      <c r="H517" s="69"/>
      <c r="I517" s="69"/>
      <c r="J517" s="71"/>
      <c r="K517" s="11"/>
      <c r="L517" s="72"/>
      <c r="M517" s="71"/>
      <c r="N517" s="11"/>
      <c r="Q517" s="12"/>
      <c r="R517" s="12"/>
      <c r="S517" s="70"/>
      <c r="T517" s="69"/>
      <c r="U517" s="70"/>
      <c r="V517" s="69"/>
      <c r="W517" s="69"/>
      <c r="X517" s="71"/>
      <c r="Y517" s="11"/>
      <c r="Z517" s="72"/>
      <c r="AA517" s="71"/>
      <c r="AE517" s="12"/>
      <c r="AF517" s="12"/>
      <c r="AH517" s="69"/>
      <c r="AI517" s="70"/>
      <c r="AJ517" s="69"/>
      <c r="AK517" s="69"/>
      <c r="AL517" s="69"/>
      <c r="AM517" s="73"/>
      <c r="AN517" s="72"/>
      <c r="AO517" s="69"/>
      <c r="AP517" s="73"/>
      <c r="AQ517" s="69"/>
      <c r="AR517" s="69"/>
      <c r="AS517" s="74"/>
      <c r="AT517" s="74"/>
    </row>
    <row r="518" spans="2:46" x14ac:dyDescent="0.2">
      <c r="B518" s="13"/>
      <c r="C518" s="13"/>
      <c r="D518" s="69"/>
      <c r="E518" s="70"/>
      <c r="F518" s="69"/>
      <c r="G518" s="70"/>
      <c r="H518" s="69"/>
      <c r="I518" s="69"/>
      <c r="J518" s="71"/>
      <c r="K518" s="11"/>
      <c r="L518" s="72"/>
      <c r="M518" s="71"/>
      <c r="N518" s="11"/>
      <c r="Q518" s="12"/>
      <c r="R518" s="12"/>
      <c r="S518" s="70"/>
      <c r="T518" s="69"/>
      <c r="U518" s="70"/>
      <c r="V518" s="69"/>
      <c r="W518" s="69"/>
      <c r="X518" s="71"/>
      <c r="Y518" s="11"/>
      <c r="Z518" s="72"/>
      <c r="AA518" s="71"/>
      <c r="AE518" s="12"/>
      <c r="AF518" s="12"/>
      <c r="AH518" s="69"/>
      <c r="AI518" s="70"/>
      <c r="AJ518" s="69"/>
      <c r="AK518" s="69"/>
      <c r="AL518" s="69"/>
      <c r="AM518" s="73"/>
      <c r="AN518" s="72"/>
      <c r="AO518" s="69"/>
      <c r="AP518" s="73"/>
      <c r="AQ518" s="69"/>
      <c r="AR518" s="69"/>
      <c r="AS518" s="74"/>
      <c r="AT518" s="74"/>
    </row>
    <row r="519" spans="2:46" x14ac:dyDescent="0.2">
      <c r="B519" s="13"/>
      <c r="C519" s="13"/>
      <c r="D519" s="69"/>
      <c r="E519" s="70"/>
      <c r="F519" s="69"/>
      <c r="G519" s="70"/>
      <c r="H519" s="69"/>
      <c r="I519" s="69"/>
      <c r="J519" s="71"/>
      <c r="K519" s="11"/>
      <c r="L519" s="72"/>
      <c r="M519" s="71"/>
      <c r="N519" s="11"/>
      <c r="Q519" s="12"/>
      <c r="R519" s="12"/>
      <c r="S519" s="70"/>
      <c r="T519" s="69"/>
      <c r="U519" s="70"/>
      <c r="V519" s="69"/>
      <c r="W519" s="69"/>
      <c r="X519" s="71"/>
      <c r="Y519" s="11"/>
      <c r="Z519" s="72"/>
      <c r="AA519" s="71"/>
      <c r="AE519" s="12"/>
      <c r="AF519" s="12"/>
      <c r="AH519" s="69"/>
      <c r="AI519" s="70"/>
      <c r="AJ519" s="69"/>
      <c r="AK519" s="69"/>
      <c r="AL519" s="69"/>
      <c r="AM519" s="73"/>
      <c r="AN519" s="72"/>
      <c r="AO519" s="69"/>
      <c r="AP519" s="73"/>
      <c r="AQ519" s="69"/>
      <c r="AR519" s="69"/>
      <c r="AS519" s="74"/>
      <c r="AT519" s="74"/>
    </row>
    <row r="520" spans="2:46" x14ac:dyDescent="0.2">
      <c r="B520" s="13"/>
      <c r="C520" s="13"/>
      <c r="D520" s="69"/>
      <c r="E520" s="70"/>
      <c r="F520" s="69"/>
      <c r="G520" s="70"/>
      <c r="H520" s="69"/>
      <c r="I520" s="69"/>
      <c r="J520" s="71"/>
      <c r="K520" s="11"/>
      <c r="L520" s="72"/>
      <c r="M520" s="71"/>
      <c r="N520" s="11"/>
      <c r="Q520" s="12"/>
      <c r="R520" s="12"/>
      <c r="S520" s="70"/>
      <c r="T520" s="69"/>
      <c r="U520" s="70"/>
      <c r="V520" s="69"/>
      <c r="W520" s="69"/>
      <c r="X520" s="71"/>
      <c r="Y520" s="11"/>
      <c r="Z520" s="72"/>
      <c r="AA520" s="71"/>
      <c r="AE520" s="12"/>
      <c r="AF520" s="12"/>
      <c r="AH520" s="69"/>
      <c r="AI520" s="70"/>
      <c r="AJ520" s="69"/>
      <c r="AK520" s="69"/>
      <c r="AL520" s="69"/>
      <c r="AM520" s="73"/>
      <c r="AN520" s="72"/>
      <c r="AO520" s="69"/>
      <c r="AP520" s="73"/>
      <c r="AQ520" s="69"/>
      <c r="AR520" s="69"/>
      <c r="AS520" s="74"/>
      <c r="AT520" s="74"/>
    </row>
    <row r="521" spans="2:46" x14ac:dyDescent="0.2">
      <c r="B521" s="13"/>
      <c r="C521" s="13"/>
      <c r="D521" s="69"/>
      <c r="E521" s="70"/>
      <c r="F521" s="69"/>
      <c r="G521" s="70"/>
      <c r="H521" s="69"/>
      <c r="I521" s="69"/>
      <c r="J521" s="71"/>
      <c r="K521" s="11"/>
      <c r="L521" s="72"/>
      <c r="M521" s="71"/>
      <c r="N521" s="11"/>
      <c r="Q521" s="12"/>
      <c r="R521" s="12"/>
      <c r="S521" s="70"/>
      <c r="T521" s="69"/>
      <c r="U521" s="70"/>
      <c r="V521" s="69"/>
      <c r="W521" s="69"/>
      <c r="X521" s="71"/>
      <c r="Y521" s="11"/>
      <c r="Z521" s="72"/>
      <c r="AA521" s="71"/>
      <c r="AE521" s="12"/>
      <c r="AF521" s="12"/>
      <c r="AH521" s="69"/>
      <c r="AI521" s="70"/>
      <c r="AJ521" s="69"/>
      <c r="AK521" s="69"/>
      <c r="AL521" s="69"/>
      <c r="AM521" s="73"/>
      <c r="AN521" s="72"/>
      <c r="AO521" s="69"/>
      <c r="AP521" s="73"/>
      <c r="AQ521" s="69"/>
      <c r="AR521" s="69"/>
      <c r="AS521" s="74"/>
      <c r="AT521" s="74"/>
    </row>
    <row r="522" spans="2:46" x14ac:dyDescent="0.2">
      <c r="B522" s="13"/>
      <c r="C522" s="13"/>
      <c r="D522" s="69"/>
      <c r="E522" s="70"/>
      <c r="F522" s="69"/>
      <c r="G522" s="70"/>
      <c r="H522" s="69"/>
      <c r="I522" s="69"/>
      <c r="J522" s="71"/>
      <c r="K522" s="11"/>
      <c r="L522" s="72"/>
      <c r="M522" s="71"/>
      <c r="N522" s="11"/>
      <c r="Q522" s="12"/>
      <c r="R522" s="12"/>
      <c r="S522" s="70"/>
      <c r="T522" s="69"/>
      <c r="U522" s="70"/>
      <c r="V522" s="69"/>
      <c r="W522" s="69"/>
      <c r="X522" s="71"/>
      <c r="Y522" s="11"/>
      <c r="Z522" s="72"/>
      <c r="AA522" s="71"/>
      <c r="AE522" s="12"/>
      <c r="AF522" s="12"/>
      <c r="AH522" s="69"/>
      <c r="AI522" s="70"/>
      <c r="AJ522" s="69"/>
      <c r="AK522" s="69"/>
      <c r="AL522" s="69"/>
      <c r="AM522" s="73"/>
      <c r="AN522" s="72"/>
      <c r="AO522" s="69"/>
      <c r="AP522" s="73"/>
      <c r="AQ522" s="69"/>
      <c r="AR522" s="69"/>
      <c r="AS522" s="74"/>
      <c r="AT522" s="74"/>
    </row>
    <row r="523" spans="2:46" x14ac:dyDescent="0.2">
      <c r="B523" s="13"/>
      <c r="C523" s="13"/>
      <c r="D523" s="69"/>
      <c r="E523" s="70"/>
      <c r="F523" s="69"/>
      <c r="G523" s="70"/>
      <c r="H523" s="69"/>
      <c r="I523" s="69"/>
      <c r="J523" s="71"/>
      <c r="K523" s="11"/>
      <c r="L523" s="72"/>
      <c r="M523" s="71"/>
      <c r="N523" s="11"/>
      <c r="Q523" s="12"/>
      <c r="R523" s="12"/>
      <c r="S523" s="70"/>
      <c r="T523" s="69"/>
      <c r="U523" s="70"/>
      <c r="V523" s="69"/>
      <c r="W523" s="69"/>
      <c r="X523" s="71"/>
      <c r="Y523" s="11"/>
      <c r="Z523" s="72"/>
      <c r="AA523" s="71"/>
      <c r="AE523" s="12"/>
      <c r="AF523" s="12"/>
      <c r="AH523" s="69"/>
      <c r="AI523" s="70"/>
      <c r="AJ523" s="69"/>
      <c r="AK523" s="69"/>
      <c r="AL523" s="69"/>
      <c r="AM523" s="73"/>
      <c r="AN523" s="72"/>
      <c r="AO523" s="69"/>
      <c r="AP523" s="73"/>
      <c r="AQ523" s="69"/>
      <c r="AR523" s="69"/>
      <c r="AS523" s="74"/>
      <c r="AT523" s="74"/>
    </row>
    <row r="524" spans="2:46" x14ac:dyDescent="0.2">
      <c r="B524" s="13"/>
      <c r="C524" s="13"/>
      <c r="D524" s="69"/>
      <c r="E524" s="70"/>
      <c r="F524" s="69"/>
      <c r="G524" s="70"/>
      <c r="H524" s="69"/>
      <c r="I524" s="69"/>
      <c r="J524" s="71"/>
      <c r="K524" s="11"/>
      <c r="L524" s="72"/>
      <c r="M524" s="71"/>
      <c r="N524" s="11"/>
      <c r="Q524" s="12"/>
      <c r="R524" s="12"/>
      <c r="S524" s="70"/>
      <c r="T524" s="69"/>
      <c r="U524" s="70"/>
      <c r="V524" s="69"/>
      <c r="W524" s="69"/>
      <c r="X524" s="71"/>
      <c r="Y524" s="11"/>
      <c r="Z524" s="72"/>
      <c r="AA524" s="71"/>
      <c r="AE524" s="12"/>
      <c r="AF524" s="12"/>
      <c r="AH524" s="69"/>
      <c r="AI524" s="70"/>
      <c r="AJ524" s="69"/>
      <c r="AK524" s="69"/>
      <c r="AL524" s="69"/>
      <c r="AM524" s="73"/>
      <c r="AN524" s="72"/>
      <c r="AO524" s="69"/>
      <c r="AP524" s="73"/>
      <c r="AQ524" s="69"/>
      <c r="AR524" s="69"/>
      <c r="AS524" s="74"/>
      <c r="AT524" s="74"/>
    </row>
    <row r="525" spans="2:46" x14ac:dyDescent="0.2">
      <c r="B525" s="13"/>
      <c r="C525" s="13"/>
      <c r="D525" s="69"/>
      <c r="E525" s="70"/>
      <c r="F525" s="69"/>
      <c r="G525" s="70"/>
      <c r="H525" s="69"/>
      <c r="I525" s="69"/>
      <c r="J525" s="71"/>
      <c r="K525" s="11"/>
      <c r="L525" s="72"/>
      <c r="M525" s="71"/>
      <c r="N525" s="11"/>
      <c r="Q525" s="12"/>
      <c r="R525" s="12"/>
      <c r="S525" s="70"/>
      <c r="T525" s="69"/>
      <c r="U525" s="70"/>
      <c r="V525" s="69"/>
      <c r="W525" s="69"/>
      <c r="X525" s="71"/>
      <c r="Y525" s="11"/>
      <c r="Z525" s="72"/>
      <c r="AA525" s="71"/>
      <c r="AE525" s="12"/>
      <c r="AF525" s="12"/>
      <c r="AH525" s="69"/>
      <c r="AI525" s="70"/>
      <c r="AJ525" s="69"/>
      <c r="AK525" s="69"/>
      <c r="AL525" s="69"/>
      <c r="AM525" s="73"/>
      <c r="AN525" s="72"/>
      <c r="AO525" s="69"/>
      <c r="AP525" s="73"/>
      <c r="AQ525" s="69"/>
      <c r="AR525" s="69"/>
      <c r="AS525" s="74"/>
      <c r="AT525" s="74"/>
    </row>
    <row r="526" spans="2:46" x14ac:dyDescent="0.2">
      <c r="B526" s="13"/>
      <c r="C526" s="13"/>
      <c r="D526" s="69"/>
      <c r="E526" s="70"/>
      <c r="F526" s="69"/>
      <c r="G526" s="70"/>
      <c r="H526" s="69"/>
      <c r="I526" s="69"/>
      <c r="J526" s="71"/>
      <c r="K526" s="11"/>
      <c r="L526" s="72"/>
      <c r="M526" s="71"/>
      <c r="N526" s="11"/>
      <c r="Q526" s="12"/>
      <c r="R526" s="12"/>
      <c r="S526" s="70"/>
      <c r="T526" s="69"/>
      <c r="U526" s="70"/>
      <c r="V526" s="69"/>
      <c r="W526" s="69"/>
      <c r="X526" s="71"/>
      <c r="Y526" s="11"/>
      <c r="Z526" s="72"/>
      <c r="AA526" s="71"/>
      <c r="AE526" s="12"/>
      <c r="AF526" s="12"/>
      <c r="AH526" s="69"/>
      <c r="AI526" s="70"/>
      <c r="AJ526" s="69"/>
      <c r="AK526" s="69"/>
      <c r="AL526" s="69"/>
      <c r="AM526" s="73"/>
      <c r="AN526" s="72"/>
      <c r="AO526" s="69"/>
      <c r="AP526" s="73"/>
      <c r="AQ526" s="69"/>
      <c r="AR526" s="69"/>
      <c r="AS526" s="74"/>
      <c r="AT526" s="74"/>
    </row>
    <row r="527" spans="2:46" x14ac:dyDescent="0.2">
      <c r="B527" s="13"/>
      <c r="C527" s="13"/>
      <c r="D527" s="69"/>
      <c r="E527" s="70"/>
      <c r="F527" s="69"/>
      <c r="G527" s="70"/>
      <c r="H527" s="69"/>
      <c r="I527" s="69"/>
      <c r="J527" s="71"/>
      <c r="K527" s="11"/>
      <c r="L527" s="72"/>
      <c r="M527" s="71"/>
      <c r="N527" s="11"/>
      <c r="Q527" s="12"/>
      <c r="R527" s="12"/>
      <c r="S527" s="70"/>
      <c r="T527" s="69"/>
      <c r="U527" s="70"/>
      <c r="V527" s="69"/>
      <c r="W527" s="69"/>
      <c r="X527" s="71"/>
      <c r="Y527" s="11"/>
      <c r="Z527" s="72"/>
      <c r="AA527" s="71"/>
      <c r="AE527" s="12"/>
      <c r="AF527" s="12"/>
      <c r="AH527" s="69"/>
      <c r="AI527" s="70"/>
      <c r="AJ527" s="69"/>
      <c r="AK527" s="69"/>
      <c r="AL527" s="69"/>
      <c r="AM527" s="73"/>
      <c r="AN527" s="72"/>
      <c r="AO527" s="69"/>
      <c r="AP527" s="73"/>
      <c r="AQ527" s="69"/>
      <c r="AR527" s="69"/>
      <c r="AS527" s="74"/>
      <c r="AT527" s="74"/>
    </row>
    <row r="528" spans="2:46" x14ac:dyDescent="0.2">
      <c r="B528" s="13"/>
      <c r="C528" s="13"/>
      <c r="D528" s="69"/>
      <c r="E528" s="70"/>
      <c r="F528" s="69"/>
      <c r="G528" s="70"/>
      <c r="H528" s="69"/>
      <c r="I528" s="69"/>
      <c r="J528" s="71"/>
      <c r="K528" s="11"/>
      <c r="L528" s="72"/>
      <c r="M528" s="71"/>
      <c r="N528" s="11"/>
      <c r="Q528" s="12"/>
      <c r="R528" s="12"/>
      <c r="S528" s="70"/>
      <c r="T528" s="69"/>
      <c r="U528" s="70"/>
      <c r="V528" s="69"/>
      <c r="W528" s="69"/>
      <c r="X528" s="71"/>
      <c r="Y528" s="11"/>
      <c r="Z528" s="72"/>
      <c r="AA528" s="71"/>
      <c r="AE528" s="12"/>
      <c r="AF528" s="12"/>
      <c r="AH528" s="69"/>
      <c r="AI528" s="70"/>
      <c r="AJ528" s="69"/>
      <c r="AK528" s="69"/>
      <c r="AL528" s="69"/>
      <c r="AM528" s="73"/>
      <c r="AN528" s="72"/>
      <c r="AO528" s="69"/>
      <c r="AP528" s="73"/>
      <c r="AQ528" s="69"/>
      <c r="AR528" s="69"/>
      <c r="AS528" s="74"/>
      <c r="AT528" s="74"/>
    </row>
    <row r="529" spans="2:46" x14ac:dyDescent="0.2">
      <c r="B529" s="13"/>
      <c r="C529" s="13"/>
      <c r="D529" s="69"/>
      <c r="E529" s="70"/>
      <c r="F529" s="69"/>
      <c r="G529" s="70"/>
      <c r="H529" s="69"/>
      <c r="I529" s="69"/>
      <c r="J529" s="71"/>
      <c r="K529" s="11"/>
      <c r="L529" s="72"/>
      <c r="M529" s="71"/>
      <c r="N529" s="11"/>
      <c r="Q529" s="12"/>
      <c r="R529" s="12"/>
      <c r="S529" s="70"/>
      <c r="T529" s="69"/>
      <c r="U529" s="70"/>
      <c r="V529" s="69"/>
      <c r="W529" s="69"/>
      <c r="X529" s="71"/>
      <c r="Y529" s="11"/>
      <c r="Z529" s="72"/>
      <c r="AA529" s="71"/>
      <c r="AE529" s="12"/>
      <c r="AF529" s="12"/>
      <c r="AH529" s="69"/>
      <c r="AI529" s="70"/>
      <c r="AJ529" s="69"/>
      <c r="AK529" s="69"/>
      <c r="AL529" s="69"/>
      <c r="AM529" s="73"/>
      <c r="AN529" s="72"/>
      <c r="AO529" s="69"/>
      <c r="AP529" s="73"/>
      <c r="AQ529" s="69"/>
      <c r="AR529" s="69"/>
      <c r="AS529" s="74"/>
      <c r="AT529" s="74"/>
    </row>
    <row r="530" spans="2:46" x14ac:dyDescent="0.2">
      <c r="B530" s="13"/>
      <c r="C530" s="13"/>
      <c r="D530" s="69"/>
      <c r="E530" s="70"/>
      <c r="F530" s="69"/>
      <c r="G530" s="70"/>
      <c r="H530" s="69"/>
      <c r="I530" s="69"/>
      <c r="J530" s="71"/>
      <c r="K530" s="11"/>
      <c r="L530" s="72"/>
      <c r="M530" s="71"/>
      <c r="N530" s="11"/>
      <c r="Q530" s="12"/>
      <c r="R530" s="12"/>
      <c r="S530" s="70"/>
      <c r="T530" s="69"/>
      <c r="U530" s="70"/>
      <c r="V530" s="69"/>
      <c r="W530" s="69"/>
      <c r="X530" s="71"/>
      <c r="Y530" s="11"/>
      <c r="Z530" s="72"/>
      <c r="AA530" s="71"/>
      <c r="AE530" s="12"/>
      <c r="AF530" s="12"/>
      <c r="AH530" s="69"/>
      <c r="AI530" s="70"/>
      <c r="AJ530" s="69"/>
      <c r="AK530" s="69"/>
      <c r="AL530" s="69"/>
      <c r="AM530" s="73"/>
      <c r="AN530" s="72"/>
      <c r="AO530" s="69"/>
      <c r="AP530" s="73"/>
      <c r="AQ530" s="69"/>
      <c r="AR530" s="69"/>
      <c r="AS530" s="74"/>
      <c r="AT530" s="74"/>
    </row>
    <row r="531" spans="2:46" x14ac:dyDescent="0.2">
      <c r="B531" s="13"/>
      <c r="C531" s="13"/>
      <c r="D531" s="69"/>
      <c r="E531" s="70"/>
      <c r="F531" s="69"/>
      <c r="G531" s="70"/>
      <c r="H531" s="69"/>
      <c r="I531" s="69"/>
      <c r="J531" s="71"/>
      <c r="K531" s="11"/>
      <c r="L531" s="72"/>
      <c r="M531" s="71"/>
      <c r="N531" s="11"/>
      <c r="Q531" s="12"/>
      <c r="R531" s="12"/>
      <c r="S531" s="70"/>
      <c r="T531" s="69"/>
      <c r="U531" s="70"/>
      <c r="V531" s="69"/>
      <c r="W531" s="69"/>
      <c r="X531" s="71"/>
      <c r="Y531" s="11"/>
      <c r="Z531" s="72"/>
      <c r="AA531" s="71"/>
      <c r="AE531" s="12"/>
      <c r="AF531" s="12"/>
      <c r="AH531" s="69"/>
      <c r="AI531" s="70"/>
      <c r="AJ531" s="69"/>
      <c r="AK531" s="69"/>
      <c r="AL531" s="69"/>
      <c r="AM531" s="73"/>
      <c r="AN531" s="72"/>
      <c r="AO531" s="69"/>
      <c r="AP531" s="73"/>
      <c r="AQ531" s="69"/>
      <c r="AR531" s="69"/>
      <c r="AS531" s="74"/>
      <c r="AT531" s="74"/>
    </row>
    <row r="532" spans="2:46" x14ac:dyDescent="0.2">
      <c r="B532" s="13"/>
      <c r="C532" s="13"/>
      <c r="D532" s="69"/>
      <c r="E532" s="70"/>
      <c r="F532" s="69"/>
      <c r="G532" s="70"/>
      <c r="H532" s="69"/>
      <c r="I532" s="69"/>
      <c r="J532" s="71"/>
      <c r="K532" s="11"/>
      <c r="L532" s="72"/>
      <c r="M532" s="71"/>
      <c r="N532" s="11"/>
      <c r="Q532" s="12"/>
      <c r="R532" s="12"/>
      <c r="S532" s="70"/>
      <c r="T532" s="69"/>
      <c r="U532" s="70"/>
      <c r="V532" s="69"/>
      <c r="W532" s="69"/>
      <c r="X532" s="71"/>
      <c r="Y532" s="11"/>
      <c r="Z532" s="72"/>
      <c r="AA532" s="71"/>
      <c r="AE532" s="12"/>
      <c r="AF532" s="12"/>
      <c r="AH532" s="69"/>
      <c r="AI532" s="70"/>
      <c r="AJ532" s="69"/>
      <c r="AK532" s="69"/>
      <c r="AL532" s="69"/>
      <c r="AM532" s="73"/>
      <c r="AN532" s="72"/>
      <c r="AO532" s="69"/>
      <c r="AP532" s="73"/>
      <c r="AQ532" s="69"/>
      <c r="AR532" s="69"/>
      <c r="AS532" s="74"/>
      <c r="AT532" s="74"/>
    </row>
    <row r="533" spans="2:46" x14ac:dyDescent="0.2">
      <c r="B533" s="13"/>
      <c r="C533" s="13"/>
      <c r="D533" s="69"/>
      <c r="E533" s="70"/>
      <c r="F533" s="69"/>
      <c r="G533" s="70"/>
      <c r="H533" s="69"/>
      <c r="I533" s="69"/>
      <c r="J533" s="71"/>
      <c r="K533" s="11"/>
      <c r="L533" s="72"/>
      <c r="M533" s="71"/>
      <c r="N533" s="11"/>
      <c r="Q533" s="12"/>
      <c r="R533" s="12"/>
      <c r="S533" s="70"/>
      <c r="T533" s="69"/>
      <c r="U533" s="70"/>
      <c r="V533" s="69"/>
      <c r="W533" s="69"/>
      <c r="X533" s="71"/>
      <c r="Y533" s="11"/>
      <c r="Z533" s="72"/>
      <c r="AA533" s="71"/>
      <c r="AE533" s="12"/>
      <c r="AF533" s="12"/>
      <c r="AH533" s="69"/>
      <c r="AI533" s="70"/>
      <c r="AJ533" s="69"/>
      <c r="AK533" s="69"/>
      <c r="AL533" s="69"/>
      <c r="AM533" s="73"/>
      <c r="AN533" s="72"/>
      <c r="AO533" s="69"/>
      <c r="AP533" s="73"/>
      <c r="AQ533" s="69"/>
      <c r="AR533" s="69"/>
      <c r="AS533" s="74"/>
      <c r="AT533" s="74"/>
    </row>
    <row r="534" spans="2:46" x14ac:dyDescent="0.2">
      <c r="B534" s="13"/>
      <c r="C534" s="13"/>
      <c r="D534" s="69"/>
      <c r="E534" s="70"/>
      <c r="F534" s="69"/>
      <c r="G534" s="70"/>
      <c r="H534" s="69"/>
      <c r="I534" s="69"/>
      <c r="J534" s="71"/>
      <c r="K534" s="11"/>
      <c r="L534" s="72"/>
      <c r="M534" s="71"/>
      <c r="N534" s="11"/>
      <c r="Q534" s="12"/>
      <c r="R534" s="12"/>
      <c r="S534" s="70"/>
      <c r="T534" s="69"/>
      <c r="U534" s="70"/>
      <c r="V534" s="69"/>
      <c r="W534" s="69"/>
      <c r="X534" s="71"/>
      <c r="Y534" s="11"/>
      <c r="Z534" s="72"/>
      <c r="AA534" s="71"/>
      <c r="AE534" s="12"/>
      <c r="AF534" s="12"/>
      <c r="AH534" s="69"/>
      <c r="AI534" s="70"/>
      <c r="AJ534" s="69"/>
      <c r="AK534" s="69"/>
      <c r="AL534" s="69"/>
      <c r="AM534" s="73"/>
      <c r="AN534" s="72"/>
      <c r="AO534" s="69"/>
      <c r="AP534" s="73"/>
      <c r="AQ534" s="69"/>
      <c r="AR534" s="69"/>
      <c r="AS534" s="74"/>
      <c r="AT534" s="74"/>
    </row>
    <row r="535" spans="2:46" x14ac:dyDescent="0.2">
      <c r="B535" s="13"/>
      <c r="C535" s="13"/>
      <c r="D535" s="69"/>
      <c r="E535" s="70"/>
      <c r="F535" s="69"/>
      <c r="G535" s="70"/>
      <c r="H535" s="69"/>
      <c r="I535" s="69"/>
      <c r="J535" s="71"/>
      <c r="K535" s="11"/>
      <c r="L535" s="72"/>
      <c r="M535" s="71"/>
      <c r="N535" s="11"/>
      <c r="Q535" s="12"/>
      <c r="R535" s="12"/>
      <c r="S535" s="70"/>
      <c r="T535" s="69"/>
      <c r="U535" s="70"/>
      <c r="V535" s="69"/>
      <c r="W535" s="69"/>
      <c r="X535" s="71"/>
      <c r="Y535" s="11"/>
      <c r="Z535" s="72"/>
      <c r="AA535" s="71"/>
      <c r="AE535" s="12"/>
      <c r="AF535" s="12"/>
      <c r="AH535" s="69"/>
      <c r="AI535" s="70"/>
      <c r="AJ535" s="69"/>
      <c r="AK535" s="69"/>
      <c r="AL535" s="69"/>
      <c r="AM535" s="73"/>
      <c r="AN535" s="72"/>
      <c r="AO535" s="69"/>
      <c r="AP535" s="73"/>
      <c r="AQ535" s="69"/>
      <c r="AR535" s="69"/>
      <c r="AS535" s="74"/>
      <c r="AT535" s="74"/>
    </row>
    <row r="536" spans="2:46" x14ac:dyDescent="0.2">
      <c r="B536" s="13"/>
      <c r="C536" s="13"/>
      <c r="D536" s="69"/>
      <c r="E536" s="70"/>
      <c r="F536" s="69"/>
      <c r="G536" s="70"/>
      <c r="H536" s="69"/>
      <c r="I536" s="69"/>
      <c r="J536" s="71"/>
      <c r="K536" s="11"/>
      <c r="L536" s="72"/>
      <c r="M536" s="71"/>
      <c r="N536" s="11"/>
      <c r="Q536" s="12"/>
      <c r="R536" s="12"/>
      <c r="S536" s="70"/>
      <c r="T536" s="69"/>
      <c r="U536" s="70"/>
      <c r="V536" s="69"/>
      <c r="W536" s="69"/>
      <c r="X536" s="71"/>
      <c r="Y536" s="11"/>
      <c r="Z536" s="72"/>
      <c r="AA536" s="71"/>
      <c r="AE536" s="12"/>
      <c r="AF536" s="12"/>
      <c r="AH536" s="69"/>
      <c r="AI536" s="70"/>
      <c r="AJ536" s="69"/>
      <c r="AK536" s="69"/>
      <c r="AL536" s="69"/>
      <c r="AM536" s="73"/>
      <c r="AN536" s="72"/>
      <c r="AO536" s="69"/>
      <c r="AP536" s="73"/>
      <c r="AQ536" s="69"/>
      <c r="AR536" s="69"/>
      <c r="AS536" s="74"/>
      <c r="AT536" s="74"/>
    </row>
    <row r="537" spans="2:46" x14ac:dyDescent="0.2">
      <c r="B537" s="13"/>
      <c r="C537" s="13"/>
      <c r="D537" s="69"/>
      <c r="E537" s="70"/>
      <c r="F537" s="69"/>
      <c r="G537" s="70"/>
      <c r="H537" s="69"/>
      <c r="I537" s="69"/>
      <c r="J537" s="71"/>
      <c r="K537" s="11"/>
      <c r="L537" s="72"/>
      <c r="M537" s="71"/>
      <c r="N537" s="11"/>
      <c r="Q537" s="12"/>
      <c r="R537" s="12"/>
      <c r="S537" s="70"/>
      <c r="T537" s="69"/>
      <c r="U537" s="70"/>
      <c r="V537" s="69"/>
      <c r="W537" s="69"/>
      <c r="X537" s="71"/>
      <c r="Y537" s="11"/>
      <c r="Z537" s="72"/>
      <c r="AA537" s="71"/>
      <c r="AE537" s="12"/>
      <c r="AF537" s="12"/>
      <c r="AH537" s="69"/>
      <c r="AI537" s="70"/>
      <c r="AJ537" s="69"/>
      <c r="AK537" s="69"/>
      <c r="AL537" s="69"/>
      <c r="AM537" s="73"/>
      <c r="AN537" s="72"/>
      <c r="AO537" s="69"/>
      <c r="AP537" s="73"/>
      <c r="AQ537" s="69"/>
      <c r="AR537" s="69"/>
      <c r="AS537" s="74"/>
      <c r="AT537" s="74"/>
    </row>
    <row r="538" spans="2:46" x14ac:dyDescent="0.2">
      <c r="B538" s="13"/>
      <c r="C538" s="13"/>
      <c r="D538" s="69"/>
      <c r="E538" s="70"/>
      <c r="F538" s="69"/>
      <c r="G538" s="70"/>
      <c r="H538" s="69"/>
      <c r="I538" s="69"/>
      <c r="J538" s="71"/>
      <c r="K538" s="11"/>
      <c r="L538" s="72"/>
      <c r="M538" s="71"/>
      <c r="N538" s="11"/>
      <c r="Q538" s="12"/>
      <c r="R538" s="12"/>
      <c r="S538" s="70"/>
      <c r="T538" s="69"/>
      <c r="U538" s="70"/>
      <c r="V538" s="69"/>
      <c r="W538" s="69"/>
      <c r="X538" s="71"/>
      <c r="Y538" s="11"/>
      <c r="Z538" s="72"/>
      <c r="AA538" s="71"/>
      <c r="AE538" s="12"/>
      <c r="AF538" s="12"/>
      <c r="AH538" s="69"/>
      <c r="AI538" s="70"/>
      <c r="AJ538" s="69"/>
      <c r="AK538" s="69"/>
      <c r="AL538" s="69"/>
      <c r="AM538" s="73"/>
      <c r="AN538" s="72"/>
      <c r="AO538" s="69"/>
      <c r="AP538" s="73"/>
      <c r="AQ538" s="69"/>
      <c r="AR538" s="69"/>
      <c r="AS538" s="74"/>
      <c r="AT538" s="74"/>
    </row>
    <row r="539" spans="2:46" x14ac:dyDescent="0.2">
      <c r="B539" s="13"/>
      <c r="C539" s="13"/>
      <c r="D539" s="69"/>
      <c r="E539" s="70"/>
      <c r="F539" s="69"/>
      <c r="G539" s="70"/>
      <c r="H539" s="69"/>
      <c r="I539" s="69"/>
      <c r="J539" s="71"/>
      <c r="K539" s="11"/>
      <c r="L539" s="72"/>
      <c r="M539" s="71"/>
      <c r="N539" s="11"/>
      <c r="Q539" s="12"/>
      <c r="R539" s="12"/>
      <c r="S539" s="70"/>
      <c r="T539" s="69"/>
      <c r="U539" s="70"/>
      <c r="V539" s="69"/>
      <c r="W539" s="69"/>
      <c r="X539" s="71"/>
      <c r="Y539" s="11"/>
      <c r="Z539" s="72"/>
      <c r="AA539" s="71"/>
      <c r="AE539" s="12"/>
      <c r="AF539" s="12"/>
      <c r="AH539" s="69"/>
      <c r="AI539" s="70"/>
      <c r="AJ539" s="69"/>
      <c r="AK539" s="69"/>
      <c r="AL539" s="69"/>
      <c r="AM539" s="73"/>
      <c r="AN539" s="72"/>
      <c r="AO539" s="69"/>
      <c r="AP539" s="73"/>
      <c r="AQ539" s="69"/>
      <c r="AR539" s="69"/>
      <c r="AS539" s="74"/>
      <c r="AT539" s="74"/>
    </row>
    <row r="540" spans="2:46" x14ac:dyDescent="0.2">
      <c r="B540" s="13"/>
      <c r="C540" s="13"/>
      <c r="D540" s="69"/>
      <c r="E540" s="70"/>
      <c r="F540" s="69"/>
      <c r="G540" s="70"/>
      <c r="H540" s="69"/>
      <c r="I540" s="69"/>
      <c r="J540" s="71"/>
      <c r="K540" s="11"/>
      <c r="L540" s="72"/>
      <c r="M540" s="71"/>
      <c r="N540" s="11"/>
      <c r="Q540" s="12"/>
      <c r="R540" s="12"/>
      <c r="S540" s="70"/>
      <c r="T540" s="69"/>
      <c r="U540" s="70"/>
      <c r="V540" s="69"/>
      <c r="W540" s="69"/>
      <c r="X540" s="71"/>
      <c r="Y540" s="11"/>
      <c r="Z540" s="72"/>
      <c r="AA540" s="71"/>
      <c r="AE540" s="12"/>
      <c r="AF540" s="12"/>
      <c r="AH540" s="69"/>
      <c r="AI540" s="70"/>
      <c r="AJ540" s="69"/>
      <c r="AK540" s="69"/>
      <c r="AL540" s="69"/>
      <c r="AM540" s="73"/>
      <c r="AN540" s="72"/>
      <c r="AO540" s="69"/>
      <c r="AP540" s="73"/>
      <c r="AQ540" s="69"/>
      <c r="AR540" s="69"/>
      <c r="AS540" s="74"/>
      <c r="AT540" s="74"/>
    </row>
    <row r="541" spans="2:46" x14ac:dyDescent="0.2">
      <c r="B541" s="13"/>
      <c r="C541" s="13"/>
      <c r="D541" s="69"/>
      <c r="E541" s="70"/>
      <c r="F541" s="69"/>
      <c r="G541" s="70"/>
      <c r="H541" s="69"/>
      <c r="I541" s="69"/>
      <c r="J541" s="71"/>
      <c r="K541" s="11"/>
      <c r="L541" s="72"/>
      <c r="M541" s="71"/>
      <c r="N541" s="11"/>
      <c r="Q541" s="12"/>
      <c r="R541" s="12"/>
      <c r="S541" s="70"/>
      <c r="T541" s="69"/>
      <c r="U541" s="70"/>
      <c r="V541" s="69"/>
      <c r="W541" s="69"/>
      <c r="X541" s="71"/>
      <c r="Y541" s="11"/>
      <c r="Z541" s="72"/>
      <c r="AA541" s="71"/>
      <c r="AE541" s="12"/>
      <c r="AF541" s="12"/>
      <c r="AH541" s="69"/>
      <c r="AI541" s="70"/>
      <c r="AJ541" s="69"/>
      <c r="AK541" s="69"/>
      <c r="AL541" s="69"/>
      <c r="AM541" s="73"/>
      <c r="AN541" s="72"/>
      <c r="AO541" s="69"/>
      <c r="AP541" s="73"/>
      <c r="AQ541" s="69"/>
      <c r="AR541" s="69"/>
      <c r="AS541" s="74"/>
      <c r="AT541" s="74"/>
    </row>
    <row r="542" spans="2:46" x14ac:dyDescent="0.2">
      <c r="B542" s="13"/>
      <c r="C542" s="13"/>
      <c r="D542" s="69"/>
      <c r="E542" s="70"/>
      <c r="F542" s="69"/>
      <c r="G542" s="70"/>
      <c r="H542" s="69"/>
      <c r="I542" s="69"/>
      <c r="J542" s="71"/>
      <c r="K542" s="11"/>
      <c r="L542" s="72"/>
      <c r="M542" s="71"/>
      <c r="N542" s="11"/>
      <c r="Q542" s="12"/>
      <c r="R542" s="12"/>
      <c r="S542" s="70"/>
      <c r="T542" s="69"/>
      <c r="U542" s="70"/>
      <c r="V542" s="69"/>
      <c r="W542" s="69"/>
      <c r="X542" s="71"/>
      <c r="Y542" s="11"/>
      <c r="Z542" s="72"/>
      <c r="AA542" s="71"/>
      <c r="AE542" s="12"/>
      <c r="AF542" s="12"/>
      <c r="AH542" s="69"/>
      <c r="AI542" s="70"/>
      <c r="AJ542" s="69"/>
      <c r="AK542" s="69"/>
      <c r="AL542" s="69"/>
      <c r="AM542" s="73"/>
      <c r="AN542" s="72"/>
      <c r="AO542" s="69"/>
      <c r="AP542" s="73"/>
      <c r="AQ542" s="69"/>
      <c r="AR542" s="69"/>
      <c r="AS542" s="74"/>
      <c r="AT542" s="74"/>
    </row>
    <row r="543" spans="2:46" x14ac:dyDescent="0.2">
      <c r="B543" s="13"/>
      <c r="C543" s="13"/>
      <c r="D543" s="69"/>
      <c r="E543" s="70"/>
      <c r="F543" s="69"/>
      <c r="G543" s="70"/>
      <c r="H543" s="69"/>
      <c r="I543" s="69"/>
      <c r="J543" s="71"/>
      <c r="K543" s="11"/>
      <c r="L543" s="72"/>
      <c r="M543" s="71"/>
      <c r="N543" s="11"/>
      <c r="Q543" s="12"/>
      <c r="R543" s="12"/>
      <c r="S543" s="70"/>
      <c r="T543" s="69"/>
      <c r="U543" s="70"/>
      <c r="V543" s="69"/>
      <c r="W543" s="69"/>
      <c r="X543" s="71"/>
      <c r="Y543" s="11"/>
      <c r="Z543" s="72"/>
      <c r="AA543" s="71"/>
      <c r="AE543" s="12"/>
      <c r="AF543" s="12"/>
      <c r="AH543" s="69"/>
      <c r="AI543" s="70"/>
      <c r="AJ543" s="69"/>
      <c r="AK543" s="69"/>
      <c r="AL543" s="69"/>
      <c r="AM543" s="73"/>
      <c r="AN543" s="72"/>
      <c r="AO543" s="69"/>
      <c r="AP543" s="73"/>
      <c r="AQ543" s="69"/>
      <c r="AR543" s="69"/>
      <c r="AS543" s="74"/>
      <c r="AT543" s="74"/>
    </row>
    <row r="544" spans="2:46" x14ac:dyDescent="0.2">
      <c r="B544" s="13"/>
      <c r="C544" s="13"/>
      <c r="D544" s="69"/>
      <c r="E544" s="70"/>
      <c r="F544" s="69"/>
      <c r="G544" s="70"/>
      <c r="H544" s="69"/>
      <c r="I544" s="69"/>
      <c r="J544" s="71"/>
      <c r="K544" s="11"/>
      <c r="L544" s="72"/>
      <c r="M544" s="71"/>
      <c r="N544" s="11"/>
      <c r="Q544" s="12"/>
      <c r="R544" s="12"/>
      <c r="S544" s="70"/>
      <c r="T544" s="69"/>
      <c r="U544" s="70"/>
      <c r="V544" s="69"/>
      <c r="W544" s="69"/>
      <c r="X544" s="71"/>
      <c r="Y544" s="11"/>
      <c r="Z544" s="72"/>
      <c r="AA544" s="71"/>
      <c r="AE544" s="12"/>
      <c r="AF544" s="12"/>
      <c r="AH544" s="69"/>
      <c r="AI544" s="70"/>
      <c r="AJ544" s="69"/>
      <c r="AK544" s="69"/>
      <c r="AL544" s="69"/>
      <c r="AM544" s="73"/>
      <c r="AN544" s="72"/>
      <c r="AO544" s="69"/>
      <c r="AP544" s="73"/>
      <c r="AQ544" s="69"/>
      <c r="AR544" s="69"/>
      <c r="AS544" s="74"/>
      <c r="AT544" s="74"/>
    </row>
    <row r="545" spans="2:46" x14ac:dyDescent="0.2">
      <c r="B545" s="13"/>
      <c r="C545" s="13"/>
      <c r="D545" s="69"/>
      <c r="E545" s="70"/>
      <c r="F545" s="69"/>
      <c r="G545" s="70"/>
      <c r="H545" s="69"/>
      <c r="I545" s="69"/>
      <c r="J545" s="71"/>
      <c r="K545" s="11"/>
      <c r="L545" s="72"/>
      <c r="M545" s="71"/>
      <c r="N545" s="11"/>
      <c r="Q545" s="12"/>
      <c r="R545" s="12"/>
      <c r="S545" s="70"/>
      <c r="T545" s="69"/>
      <c r="U545" s="70"/>
      <c r="V545" s="69"/>
      <c r="W545" s="69"/>
      <c r="X545" s="71"/>
      <c r="Y545" s="11"/>
      <c r="Z545" s="72"/>
      <c r="AA545" s="71"/>
      <c r="AE545" s="12"/>
      <c r="AF545" s="12"/>
      <c r="AH545" s="69"/>
      <c r="AI545" s="70"/>
      <c r="AJ545" s="69"/>
      <c r="AK545" s="69"/>
      <c r="AL545" s="69"/>
      <c r="AM545" s="73"/>
      <c r="AN545" s="72"/>
      <c r="AO545" s="69"/>
      <c r="AP545" s="73"/>
      <c r="AQ545" s="69"/>
      <c r="AR545" s="69"/>
      <c r="AS545" s="74"/>
      <c r="AT545" s="74"/>
    </row>
    <row r="546" spans="2:46" x14ac:dyDescent="0.2">
      <c r="B546" s="13"/>
      <c r="C546" s="13"/>
      <c r="D546" s="69"/>
      <c r="E546" s="70"/>
      <c r="F546" s="69"/>
      <c r="G546" s="70"/>
      <c r="H546" s="69"/>
      <c r="I546" s="69"/>
      <c r="J546" s="71"/>
      <c r="K546" s="11"/>
      <c r="L546" s="72"/>
      <c r="M546" s="71"/>
      <c r="N546" s="11"/>
      <c r="Q546" s="12"/>
      <c r="R546" s="12"/>
      <c r="S546" s="70"/>
      <c r="T546" s="69"/>
      <c r="U546" s="70"/>
      <c r="V546" s="69"/>
      <c r="W546" s="69"/>
      <c r="X546" s="71"/>
      <c r="Y546" s="11"/>
      <c r="Z546" s="72"/>
      <c r="AA546" s="71"/>
      <c r="AE546" s="12"/>
      <c r="AF546" s="12"/>
      <c r="AH546" s="69"/>
      <c r="AI546" s="70"/>
      <c r="AJ546" s="69"/>
      <c r="AK546" s="69"/>
      <c r="AL546" s="69"/>
      <c r="AM546" s="73"/>
      <c r="AN546" s="72"/>
      <c r="AO546" s="69"/>
      <c r="AP546" s="73"/>
      <c r="AQ546" s="69"/>
      <c r="AR546" s="69"/>
      <c r="AS546" s="74"/>
      <c r="AT546" s="74"/>
    </row>
    <row r="547" spans="2:46" x14ac:dyDescent="0.2">
      <c r="B547" s="13"/>
      <c r="C547" s="13"/>
      <c r="D547" s="69"/>
      <c r="E547" s="70"/>
      <c r="F547" s="69"/>
      <c r="G547" s="70"/>
      <c r="H547" s="69"/>
      <c r="I547" s="69"/>
      <c r="J547" s="71"/>
      <c r="K547" s="11"/>
      <c r="L547" s="72"/>
      <c r="M547" s="71"/>
      <c r="N547" s="11"/>
      <c r="Q547" s="12"/>
      <c r="R547" s="12"/>
      <c r="S547" s="70"/>
      <c r="T547" s="69"/>
      <c r="U547" s="70"/>
      <c r="V547" s="69"/>
      <c r="W547" s="69"/>
      <c r="X547" s="71"/>
      <c r="Y547" s="11"/>
      <c r="Z547" s="72"/>
      <c r="AA547" s="71"/>
      <c r="AE547" s="12"/>
      <c r="AF547" s="12"/>
      <c r="AH547" s="69"/>
      <c r="AI547" s="70"/>
      <c r="AJ547" s="69"/>
      <c r="AK547" s="69"/>
      <c r="AL547" s="69"/>
      <c r="AM547" s="73"/>
      <c r="AN547" s="72"/>
      <c r="AO547" s="69"/>
      <c r="AP547" s="73"/>
      <c r="AQ547" s="69"/>
      <c r="AR547" s="69"/>
      <c r="AS547" s="74"/>
      <c r="AT547" s="74"/>
    </row>
    <row r="548" spans="2:46" x14ac:dyDescent="0.2">
      <c r="B548" s="13"/>
      <c r="C548" s="13"/>
      <c r="D548" s="69"/>
      <c r="E548" s="70"/>
      <c r="F548" s="69"/>
      <c r="G548" s="70"/>
      <c r="H548" s="69"/>
      <c r="I548" s="69"/>
      <c r="J548" s="71"/>
      <c r="K548" s="11"/>
      <c r="L548" s="72"/>
      <c r="M548" s="71"/>
      <c r="N548" s="11"/>
      <c r="Q548" s="12"/>
      <c r="R548" s="12"/>
      <c r="S548" s="70"/>
      <c r="T548" s="69"/>
      <c r="U548" s="70"/>
      <c r="V548" s="69"/>
      <c r="W548" s="69"/>
      <c r="X548" s="71"/>
      <c r="Y548" s="11"/>
      <c r="Z548" s="72"/>
      <c r="AA548" s="71"/>
      <c r="AE548" s="12"/>
      <c r="AF548" s="12"/>
      <c r="AH548" s="69"/>
      <c r="AI548" s="70"/>
      <c r="AJ548" s="69"/>
      <c r="AK548" s="69"/>
      <c r="AL548" s="69"/>
      <c r="AM548" s="73"/>
      <c r="AN548" s="72"/>
      <c r="AO548" s="69"/>
      <c r="AP548" s="73"/>
      <c r="AQ548" s="69"/>
      <c r="AR548" s="69"/>
      <c r="AS548" s="74"/>
      <c r="AT548" s="74"/>
    </row>
    <row r="549" spans="2:46" x14ac:dyDescent="0.2">
      <c r="B549" s="13"/>
      <c r="C549" s="13"/>
      <c r="D549" s="69"/>
      <c r="E549" s="70"/>
      <c r="F549" s="69"/>
      <c r="G549" s="70"/>
      <c r="H549" s="69"/>
      <c r="I549" s="69"/>
      <c r="J549" s="71"/>
      <c r="K549" s="11"/>
      <c r="L549" s="72"/>
      <c r="M549" s="71"/>
      <c r="N549" s="11"/>
      <c r="Q549" s="12"/>
      <c r="R549" s="12"/>
      <c r="S549" s="70"/>
      <c r="T549" s="69"/>
      <c r="U549" s="70"/>
      <c r="V549" s="69"/>
      <c r="W549" s="69"/>
      <c r="X549" s="71"/>
      <c r="Y549" s="11"/>
      <c r="Z549" s="72"/>
      <c r="AA549" s="71"/>
      <c r="AE549" s="12"/>
      <c r="AF549" s="12"/>
      <c r="AH549" s="69"/>
      <c r="AI549" s="70"/>
      <c r="AJ549" s="69"/>
      <c r="AK549" s="69"/>
      <c r="AL549" s="69"/>
      <c r="AM549" s="73"/>
      <c r="AN549" s="72"/>
      <c r="AO549" s="69"/>
      <c r="AP549" s="73"/>
      <c r="AQ549" s="69"/>
      <c r="AR549" s="69"/>
      <c r="AS549" s="74"/>
      <c r="AT549" s="74"/>
    </row>
    <row r="550" spans="2:46" x14ac:dyDescent="0.2">
      <c r="B550" s="13"/>
      <c r="C550" s="13"/>
      <c r="D550" s="69"/>
      <c r="E550" s="70"/>
      <c r="F550" s="69"/>
      <c r="G550" s="70"/>
      <c r="H550" s="69"/>
      <c r="I550" s="69"/>
      <c r="J550" s="71"/>
      <c r="K550" s="11"/>
      <c r="L550" s="72"/>
      <c r="M550" s="71"/>
      <c r="N550" s="11"/>
      <c r="Q550" s="12"/>
      <c r="R550" s="12"/>
      <c r="S550" s="70"/>
      <c r="T550" s="69"/>
      <c r="U550" s="70"/>
      <c r="V550" s="69"/>
      <c r="W550" s="69"/>
      <c r="X550" s="71"/>
      <c r="Y550" s="11"/>
      <c r="Z550" s="72"/>
      <c r="AA550" s="71"/>
      <c r="AE550" s="12"/>
      <c r="AF550" s="12"/>
      <c r="AH550" s="69"/>
      <c r="AI550" s="70"/>
      <c r="AJ550" s="69"/>
      <c r="AK550" s="69"/>
      <c r="AL550" s="69"/>
      <c r="AM550" s="73"/>
      <c r="AN550" s="72"/>
      <c r="AO550" s="69"/>
      <c r="AP550" s="73"/>
      <c r="AQ550" s="69"/>
      <c r="AR550" s="69"/>
      <c r="AS550" s="74"/>
      <c r="AT550" s="74"/>
    </row>
    <row r="551" spans="2:46" x14ac:dyDescent="0.2">
      <c r="B551" s="13"/>
      <c r="C551" s="13"/>
      <c r="D551" s="69"/>
      <c r="E551" s="70"/>
      <c r="F551" s="69"/>
      <c r="G551" s="70"/>
      <c r="H551" s="69"/>
      <c r="I551" s="69"/>
      <c r="J551" s="71"/>
      <c r="K551" s="11"/>
      <c r="L551" s="72"/>
      <c r="M551" s="71"/>
      <c r="N551" s="11"/>
      <c r="Q551" s="12"/>
      <c r="R551" s="12"/>
      <c r="S551" s="70"/>
      <c r="T551" s="69"/>
      <c r="U551" s="70"/>
      <c r="V551" s="69"/>
      <c r="W551" s="69"/>
      <c r="X551" s="71"/>
      <c r="Y551" s="11"/>
      <c r="Z551" s="72"/>
      <c r="AA551" s="71"/>
      <c r="AE551" s="12"/>
      <c r="AF551" s="12"/>
      <c r="AH551" s="69"/>
      <c r="AI551" s="70"/>
      <c r="AJ551" s="69"/>
      <c r="AK551" s="69"/>
      <c r="AL551" s="69"/>
      <c r="AM551" s="73"/>
      <c r="AN551" s="72"/>
      <c r="AO551" s="69"/>
      <c r="AP551" s="73"/>
      <c r="AQ551" s="69"/>
      <c r="AR551" s="69"/>
      <c r="AS551" s="74"/>
      <c r="AT551" s="74"/>
    </row>
    <row r="552" spans="2:46" x14ac:dyDescent="0.2">
      <c r="B552" s="13"/>
      <c r="C552" s="13"/>
      <c r="D552" s="69"/>
      <c r="E552" s="70"/>
      <c r="F552" s="69"/>
      <c r="G552" s="70"/>
      <c r="H552" s="69"/>
      <c r="I552" s="69"/>
      <c r="J552" s="71"/>
      <c r="K552" s="11"/>
      <c r="L552" s="72"/>
      <c r="M552" s="71"/>
      <c r="N552" s="11"/>
      <c r="Q552" s="12"/>
      <c r="R552" s="12"/>
      <c r="S552" s="70"/>
      <c r="T552" s="69"/>
      <c r="U552" s="70"/>
      <c r="V552" s="69"/>
      <c r="W552" s="69"/>
      <c r="X552" s="71"/>
      <c r="Y552" s="11"/>
      <c r="Z552" s="72"/>
      <c r="AA552" s="71"/>
      <c r="AE552" s="12"/>
      <c r="AF552" s="12"/>
      <c r="AH552" s="69"/>
      <c r="AI552" s="70"/>
      <c r="AJ552" s="69"/>
      <c r="AK552" s="69"/>
      <c r="AL552" s="69"/>
      <c r="AM552" s="73"/>
      <c r="AN552" s="72"/>
      <c r="AO552" s="69"/>
      <c r="AP552" s="73"/>
      <c r="AQ552" s="69"/>
      <c r="AR552" s="69"/>
      <c r="AS552" s="74"/>
      <c r="AT552" s="74"/>
    </row>
    <row r="553" spans="2:46" x14ac:dyDescent="0.2">
      <c r="B553" s="13"/>
      <c r="C553" s="13"/>
      <c r="D553" s="69"/>
      <c r="E553" s="70"/>
      <c r="F553" s="69"/>
      <c r="G553" s="70"/>
      <c r="H553" s="69"/>
      <c r="I553" s="69"/>
      <c r="J553" s="71"/>
      <c r="K553" s="11"/>
      <c r="L553" s="72"/>
      <c r="M553" s="71"/>
      <c r="N553" s="11"/>
      <c r="Q553" s="12"/>
      <c r="R553" s="12"/>
      <c r="S553" s="70"/>
      <c r="T553" s="69"/>
      <c r="U553" s="70"/>
      <c r="V553" s="69"/>
      <c r="W553" s="69"/>
      <c r="X553" s="71"/>
      <c r="Y553" s="11"/>
      <c r="Z553" s="72"/>
      <c r="AA553" s="71"/>
      <c r="AE553" s="12"/>
      <c r="AF553" s="12"/>
      <c r="AH553" s="69"/>
      <c r="AI553" s="70"/>
      <c r="AJ553" s="69"/>
      <c r="AK553" s="69"/>
      <c r="AL553" s="69"/>
      <c r="AM553" s="73"/>
      <c r="AN553" s="72"/>
      <c r="AO553" s="69"/>
      <c r="AP553" s="73"/>
      <c r="AQ553" s="69"/>
      <c r="AR553" s="69"/>
      <c r="AS553" s="74"/>
      <c r="AT553" s="74"/>
    </row>
    <row r="554" spans="2:46" x14ac:dyDescent="0.2">
      <c r="B554" s="13"/>
      <c r="C554" s="13"/>
      <c r="D554" s="69"/>
      <c r="E554" s="70"/>
      <c r="F554" s="69"/>
      <c r="G554" s="70"/>
      <c r="H554" s="69"/>
      <c r="I554" s="69"/>
      <c r="J554" s="71"/>
      <c r="K554" s="11"/>
      <c r="L554" s="72"/>
      <c r="M554" s="71"/>
      <c r="N554" s="11"/>
      <c r="Q554" s="12"/>
      <c r="R554" s="12"/>
      <c r="S554" s="70"/>
      <c r="T554" s="69"/>
      <c r="U554" s="70"/>
      <c r="V554" s="69"/>
      <c r="W554" s="69"/>
      <c r="X554" s="71"/>
      <c r="Y554" s="11"/>
      <c r="Z554" s="72"/>
      <c r="AA554" s="71"/>
      <c r="AE554" s="12"/>
      <c r="AF554" s="12"/>
      <c r="AH554" s="69"/>
      <c r="AI554" s="70"/>
      <c r="AJ554" s="69"/>
      <c r="AK554" s="69"/>
      <c r="AL554" s="69"/>
      <c r="AM554" s="73"/>
      <c r="AN554" s="72"/>
      <c r="AO554" s="69"/>
      <c r="AP554" s="73"/>
      <c r="AQ554" s="69"/>
      <c r="AR554" s="69"/>
      <c r="AS554" s="74"/>
      <c r="AT554" s="74"/>
    </row>
    <row r="555" spans="2:46" x14ac:dyDescent="0.2">
      <c r="B555" s="13"/>
      <c r="C555" s="13"/>
      <c r="D555" s="69"/>
      <c r="E555" s="70"/>
      <c r="F555" s="69"/>
      <c r="G555" s="70"/>
      <c r="H555" s="69"/>
      <c r="I555" s="69"/>
      <c r="J555" s="71"/>
      <c r="K555" s="11"/>
      <c r="L555" s="72"/>
      <c r="M555" s="71"/>
      <c r="N555" s="11"/>
      <c r="Q555" s="12"/>
      <c r="R555" s="12"/>
      <c r="S555" s="70"/>
      <c r="T555" s="69"/>
      <c r="U555" s="70"/>
      <c r="V555" s="69"/>
      <c r="W555" s="69"/>
      <c r="X555" s="71"/>
      <c r="Y555" s="11"/>
      <c r="Z555" s="72"/>
      <c r="AA555" s="71"/>
      <c r="AE555" s="12"/>
      <c r="AF555" s="12"/>
      <c r="AH555" s="69"/>
      <c r="AI555" s="70"/>
      <c r="AJ555" s="69"/>
      <c r="AK555" s="69"/>
      <c r="AL555" s="69"/>
      <c r="AM555" s="73"/>
      <c r="AN555" s="72"/>
      <c r="AO555" s="69"/>
      <c r="AP555" s="73"/>
      <c r="AQ555" s="69"/>
      <c r="AR555" s="69"/>
      <c r="AS555" s="74"/>
      <c r="AT555" s="74"/>
    </row>
    <row r="556" spans="2:46" x14ac:dyDescent="0.2">
      <c r="B556" s="13"/>
      <c r="C556" s="13"/>
      <c r="D556" s="69"/>
      <c r="E556" s="70"/>
      <c r="F556" s="69"/>
      <c r="G556" s="70"/>
      <c r="H556" s="69"/>
      <c r="I556" s="69"/>
      <c r="J556" s="71"/>
      <c r="K556" s="11"/>
      <c r="L556" s="72"/>
      <c r="M556" s="71"/>
      <c r="N556" s="11"/>
      <c r="Q556" s="12"/>
      <c r="R556" s="12"/>
      <c r="S556" s="70"/>
      <c r="T556" s="69"/>
      <c r="U556" s="70"/>
      <c r="V556" s="69"/>
      <c r="W556" s="69"/>
      <c r="X556" s="71"/>
      <c r="Y556" s="11"/>
      <c r="Z556" s="72"/>
      <c r="AA556" s="71"/>
      <c r="AE556" s="12"/>
      <c r="AF556" s="12"/>
      <c r="AH556" s="69"/>
      <c r="AI556" s="70"/>
      <c r="AJ556" s="69"/>
      <c r="AK556" s="69"/>
      <c r="AL556" s="69"/>
      <c r="AM556" s="73"/>
      <c r="AN556" s="72"/>
      <c r="AO556" s="69"/>
      <c r="AP556" s="73"/>
      <c r="AQ556" s="69"/>
      <c r="AR556" s="69"/>
      <c r="AS556" s="74"/>
      <c r="AT556" s="74"/>
    </row>
    <row r="557" spans="2:46" x14ac:dyDescent="0.2">
      <c r="B557" s="13"/>
      <c r="C557" s="13"/>
      <c r="D557" s="69"/>
      <c r="E557" s="70"/>
      <c r="F557" s="69"/>
      <c r="G557" s="70"/>
      <c r="H557" s="69"/>
      <c r="I557" s="69"/>
      <c r="J557" s="71"/>
      <c r="K557" s="11"/>
      <c r="L557" s="72"/>
      <c r="M557" s="71"/>
      <c r="N557" s="11"/>
      <c r="Q557" s="12"/>
      <c r="R557" s="12"/>
      <c r="S557" s="70"/>
      <c r="T557" s="69"/>
      <c r="U557" s="70"/>
      <c r="V557" s="69"/>
      <c r="W557" s="69"/>
      <c r="X557" s="71"/>
      <c r="Y557" s="11"/>
      <c r="Z557" s="72"/>
      <c r="AA557" s="71"/>
      <c r="AE557" s="12"/>
      <c r="AF557" s="12"/>
      <c r="AH557" s="69"/>
      <c r="AI557" s="70"/>
      <c r="AJ557" s="69"/>
      <c r="AK557" s="69"/>
      <c r="AL557" s="69"/>
      <c r="AM557" s="73"/>
      <c r="AN557" s="72"/>
      <c r="AO557" s="69"/>
      <c r="AP557" s="73"/>
      <c r="AQ557" s="69"/>
      <c r="AR557" s="69"/>
      <c r="AS557" s="74"/>
      <c r="AT557" s="74"/>
    </row>
    <row r="558" spans="2:46" x14ac:dyDescent="0.2">
      <c r="B558" s="13"/>
      <c r="C558" s="13"/>
      <c r="D558" s="69"/>
      <c r="E558" s="70"/>
      <c r="F558" s="69"/>
      <c r="G558" s="70"/>
      <c r="H558" s="69"/>
      <c r="I558" s="69"/>
      <c r="J558" s="71"/>
      <c r="K558" s="11"/>
      <c r="L558" s="72"/>
      <c r="M558" s="71"/>
      <c r="N558" s="11"/>
      <c r="Q558" s="12"/>
      <c r="R558" s="12"/>
      <c r="S558" s="70"/>
      <c r="T558" s="69"/>
      <c r="U558" s="70"/>
      <c r="V558" s="69"/>
      <c r="W558" s="69"/>
      <c r="X558" s="71"/>
      <c r="Y558" s="11"/>
      <c r="Z558" s="72"/>
      <c r="AA558" s="71"/>
      <c r="AE558" s="12"/>
      <c r="AF558" s="12"/>
      <c r="AH558" s="69"/>
      <c r="AI558" s="70"/>
      <c r="AJ558" s="69"/>
      <c r="AK558" s="69"/>
      <c r="AL558" s="69"/>
      <c r="AM558" s="73"/>
      <c r="AN558" s="72"/>
      <c r="AO558" s="69"/>
      <c r="AP558" s="73"/>
      <c r="AQ558" s="69"/>
      <c r="AR558" s="69"/>
      <c r="AS558" s="74"/>
      <c r="AT558" s="74"/>
    </row>
    <row r="559" spans="2:46" x14ac:dyDescent="0.2">
      <c r="B559" s="13"/>
      <c r="C559" s="13"/>
      <c r="D559" s="69"/>
      <c r="E559" s="70"/>
      <c r="F559" s="69"/>
      <c r="G559" s="70"/>
      <c r="H559" s="69"/>
      <c r="I559" s="69"/>
      <c r="J559" s="71"/>
      <c r="K559" s="11"/>
      <c r="L559" s="72"/>
      <c r="M559" s="71"/>
      <c r="N559" s="11"/>
      <c r="Q559" s="12"/>
      <c r="R559" s="12"/>
      <c r="S559" s="70"/>
      <c r="T559" s="69"/>
      <c r="U559" s="70"/>
      <c r="V559" s="69"/>
      <c r="W559" s="69"/>
      <c r="X559" s="71"/>
      <c r="Y559" s="11"/>
      <c r="Z559" s="72"/>
      <c r="AA559" s="71"/>
      <c r="AE559" s="12"/>
      <c r="AF559" s="12"/>
      <c r="AH559" s="69"/>
      <c r="AI559" s="70"/>
      <c r="AJ559" s="69"/>
      <c r="AK559" s="69"/>
      <c r="AL559" s="69"/>
      <c r="AM559" s="73"/>
      <c r="AN559" s="72"/>
      <c r="AO559" s="69"/>
      <c r="AP559" s="73"/>
      <c r="AQ559" s="69"/>
      <c r="AR559" s="69"/>
      <c r="AS559" s="74"/>
      <c r="AT559" s="74"/>
    </row>
    <row r="560" spans="2:46" x14ac:dyDescent="0.2">
      <c r="B560" s="13"/>
      <c r="C560" s="13"/>
      <c r="D560" s="69"/>
      <c r="E560" s="70"/>
      <c r="F560" s="69"/>
      <c r="G560" s="70"/>
      <c r="H560" s="69"/>
      <c r="I560" s="69"/>
      <c r="J560" s="71"/>
      <c r="K560" s="11"/>
      <c r="L560" s="72"/>
      <c r="M560" s="71"/>
      <c r="N560" s="11"/>
      <c r="Q560" s="12"/>
      <c r="R560" s="12"/>
      <c r="S560" s="70"/>
      <c r="T560" s="69"/>
      <c r="U560" s="70"/>
      <c r="V560" s="69"/>
      <c r="W560" s="69"/>
      <c r="X560" s="71"/>
      <c r="Y560" s="11"/>
      <c r="Z560" s="72"/>
      <c r="AA560" s="71"/>
      <c r="AE560" s="12"/>
      <c r="AF560" s="12"/>
      <c r="AH560" s="69"/>
      <c r="AI560" s="70"/>
      <c r="AJ560" s="69"/>
      <c r="AK560" s="69"/>
      <c r="AL560" s="69"/>
      <c r="AM560" s="73"/>
      <c r="AN560" s="72"/>
      <c r="AO560" s="69"/>
      <c r="AP560" s="73"/>
      <c r="AQ560" s="69"/>
      <c r="AR560" s="69"/>
      <c r="AS560" s="74"/>
      <c r="AT560" s="74"/>
    </row>
    <row r="561" spans="2:46" x14ac:dyDescent="0.2">
      <c r="B561" s="13"/>
      <c r="C561" s="13"/>
      <c r="D561" s="69"/>
      <c r="E561" s="70"/>
      <c r="F561" s="69"/>
      <c r="G561" s="70"/>
      <c r="H561" s="69"/>
      <c r="I561" s="69"/>
      <c r="J561" s="71"/>
      <c r="K561" s="11"/>
      <c r="L561" s="72"/>
      <c r="M561" s="71"/>
      <c r="N561" s="11"/>
      <c r="Q561" s="12"/>
      <c r="R561" s="12"/>
      <c r="S561" s="70"/>
      <c r="T561" s="69"/>
      <c r="U561" s="70"/>
      <c r="V561" s="69"/>
      <c r="W561" s="69"/>
      <c r="X561" s="71"/>
      <c r="Y561" s="11"/>
      <c r="Z561" s="72"/>
      <c r="AA561" s="71"/>
      <c r="AE561" s="12"/>
      <c r="AF561" s="12"/>
      <c r="AH561" s="69"/>
      <c r="AI561" s="70"/>
      <c r="AJ561" s="69"/>
      <c r="AK561" s="69"/>
      <c r="AL561" s="69"/>
      <c r="AM561" s="73"/>
      <c r="AN561" s="72"/>
      <c r="AO561" s="69"/>
      <c r="AP561" s="73"/>
      <c r="AQ561" s="69"/>
      <c r="AR561" s="69"/>
      <c r="AS561" s="74"/>
      <c r="AT561" s="74"/>
    </row>
    <row r="562" spans="2:46" x14ac:dyDescent="0.2">
      <c r="B562" s="13"/>
      <c r="C562" s="13"/>
      <c r="D562" s="69"/>
      <c r="E562" s="70"/>
      <c r="F562" s="69"/>
      <c r="G562" s="70"/>
      <c r="H562" s="69"/>
      <c r="I562" s="69"/>
      <c r="J562" s="71"/>
      <c r="K562" s="11"/>
      <c r="L562" s="72"/>
      <c r="M562" s="71"/>
      <c r="N562" s="11"/>
      <c r="Q562" s="12"/>
      <c r="R562" s="12"/>
      <c r="S562" s="70"/>
      <c r="T562" s="69"/>
      <c r="U562" s="70"/>
      <c r="V562" s="69"/>
      <c r="W562" s="69"/>
      <c r="X562" s="71"/>
      <c r="Y562" s="11"/>
      <c r="Z562" s="72"/>
      <c r="AA562" s="71"/>
      <c r="AE562" s="12"/>
      <c r="AF562" s="12"/>
      <c r="AH562" s="69"/>
      <c r="AI562" s="70"/>
      <c r="AJ562" s="69"/>
      <c r="AK562" s="69"/>
      <c r="AL562" s="69"/>
      <c r="AM562" s="73"/>
      <c r="AN562" s="72"/>
      <c r="AO562" s="69"/>
      <c r="AP562" s="73"/>
      <c r="AQ562" s="69"/>
      <c r="AR562" s="69"/>
      <c r="AS562" s="74"/>
      <c r="AT562" s="74"/>
    </row>
    <row r="563" spans="2:46" x14ac:dyDescent="0.2">
      <c r="B563" s="13"/>
      <c r="C563" s="13"/>
      <c r="D563" s="69"/>
      <c r="E563" s="70"/>
      <c r="F563" s="69"/>
      <c r="G563" s="70"/>
      <c r="H563" s="69"/>
      <c r="I563" s="69"/>
      <c r="J563" s="71"/>
      <c r="K563" s="11"/>
      <c r="L563" s="72"/>
      <c r="M563" s="71"/>
      <c r="N563" s="11"/>
      <c r="Q563" s="12"/>
      <c r="R563" s="12"/>
      <c r="S563" s="70"/>
      <c r="T563" s="69"/>
      <c r="U563" s="70"/>
      <c r="V563" s="69"/>
      <c r="W563" s="69"/>
      <c r="X563" s="71"/>
      <c r="Y563" s="11"/>
      <c r="Z563" s="72"/>
      <c r="AA563" s="71"/>
      <c r="AE563" s="12"/>
      <c r="AF563" s="12"/>
      <c r="AH563" s="69"/>
      <c r="AI563" s="70"/>
      <c r="AJ563" s="69"/>
      <c r="AK563" s="69"/>
      <c r="AL563" s="69"/>
      <c r="AM563" s="73"/>
      <c r="AN563" s="72"/>
      <c r="AO563" s="69"/>
      <c r="AP563" s="73"/>
      <c r="AQ563" s="69"/>
      <c r="AR563" s="69"/>
      <c r="AS563" s="74"/>
      <c r="AT563" s="74"/>
    </row>
    <row r="564" spans="2:46" x14ac:dyDescent="0.2">
      <c r="B564" s="13"/>
      <c r="C564" s="13"/>
      <c r="D564" s="69"/>
      <c r="E564" s="70"/>
      <c r="F564" s="69"/>
      <c r="G564" s="70"/>
      <c r="H564" s="69"/>
      <c r="I564" s="69"/>
      <c r="J564" s="71"/>
      <c r="K564" s="11"/>
      <c r="L564" s="72"/>
      <c r="M564" s="71"/>
      <c r="N564" s="11"/>
      <c r="Q564" s="12"/>
      <c r="R564" s="12"/>
      <c r="S564" s="70"/>
      <c r="T564" s="69"/>
      <c r="U564" s="70"/>
      <c r="V564" s="69"/>
      <c r="W564" s="69"/>
      <c r="X564" s="71"/>
      <c r="Y564" s="11"/>
      <c r="Z564" s="72"/>
      <c r="AA564" s="71"/>
      <c r="AE564" s="12"/>
      <c r="AF564" s="12"/>
      <c r="AH564" s="69"/>
      <c r="AI564" s="70"/>
      <c r="AJ564" s="69"/>
      <c r="AK564" s="69"/>
      <c r="AL564" s="69"/>
      <c r="AM564" s="73"/>
      <c r="AN564" s="72"/>
      <c r="AO564" s="69"/>
      <c r="AP564" s="73"/>
      <c r="AQ564" s="69"/>
      <c r="AR564" s="69"/>
      <c r="AS564" s="74"/>
      <c r="AT564" s="74"/>
    </row>
    <row r="565" spans="2:46" x14ac:dyDescent="0.2">
      <c r="B565" s="13"/>
      <c r="C565" s="13"/>
      <c r="D565" s="69"/>
      <c r="E565" s="70"/>
      <c r="F565" s="69"/>
      <c r="G565" s="70"/>
      <c r="H565" s="69"/>
      <c r="I565" s="69"/>
      <c r="J565" s="71"/>
      <c r="K565" s="11"/>
      <c r="L565" s="72"/>
      <c r="M565" s="71"/>
      <c r="N565" s="11"/>
      <c r="Q565" s="12"/>
      <c r="R565" s="12"/>
      <c r="S565" s="70"/>
      <c r="T565" s="69"/>
      <c r="U565" s="70"/>
      <c r="V565" s="69"/>
      <c r="W565" s="69"/>
      <c r="X565" s="71"/>
      <c r="Y565" s="11"/>
      <c r="Z565" s="72"/>
      <c r="AA565" s="71"/>
      <c r="AE565" s="12"/>
      <c r="AF565" s="12"/>
      <c r="AH565" s="69"/>
      <c r="AI565" s="70"/>
      <c r="AJ565" s="69"/>
      <c r="AK565" s="69"/>
      <c r="AL565" s="69"/>
      <c r="AM565" s="73"/>
      <c r="AN565" s="72"/>
      <c r="AO565" s="69"/>
      <c r="AP565" s="73"/>
      <c r="AQ565" s="69"/>
      <c r="AR565" s="69"/>
      <c r="AS565" s="74"/>
      <c r="AT565" s="74"/>
    </row>
    <row r="566" spans="2:46" x14ac:dyDescent="0.2">
      <c r="B566" s="13"/>
      <c r="C566" s="13"/>
      <c r="D566" s="69"/>
      <c r="E566" s="70"/>
      <c r="F566" s="69"/>
      <c r="G566" s="70"/>
      <c r="H566" s="69"/>
      <c r="I566" s="69"/>
      <c r="J566" s="71"/>
      <c r="K566" s="11"/>
      <c r="L566" s="72"/>
      <c r="M566" s="71"/>
      <c r="N566" s="11"/>
      <c r="Q566" s="12"/>
      <c r="R566" s="12"/>
      <c r="S566" s="70"/>
      <c r="T566" s="69"/>
      <c r="U566" s="70"/>
      <c r="V566" s="69"/>
      <c r="W566" s="69"/>
      <c r="X566" s="71"/>
      <c r="Y566" s="11"/>
      <c r="Z566" s="72"/>
      <c r="AA566" s="71"/>
      <c r="AE566" s="12"/>
      <c r="AF566" s="12"/>
      <c r="AH566" s="69"/>
      <c r="AI566" s="70"/>
      <c r="AJ566" s="69"/>
      <c r="AK566" s="69"/>
      <c r="AL566" s="69"/>
      <c r="AM566" s="73"/>
      <c r="AN566" s="72"/>
      <c r="AO566" s="69"/>
      <c r="AP566" s="73"/>
      <c r="AQ566" s="69"/>
      <c r="AR566" s="69"/>
      <c r="AS566" s="16"/>
    </row>
    <row r="567" spans="2:46" x14ac:dyDescent="0.2">
      <c r="B567" s="13"/>
      <c r="C567" s="13"/>
      <c r="D567" s="69"/>
      <c r="E567" s="70"/>
      <c r="F567" s="69"/>
      <c r="G567" s="70"/>
      <c r="H567" s="69"/>
      <c r="I567" s="69"/>
      <c r="J567" s="71"/>
      <c r="K567" s="11"/>
      <c r="L567" s="72"/>
      <c r="M567" s="71"/>
      <c r="N567" s="11"/>
      <c r="Q567" s="12"/>
      <c r="R567" s="12"/>
      <c r="S567" s="70"/>
      <c r="T567" s="69"/>
      <c r="U567" s="70"/>
      <c r="V567" s="69"/>
      <c r="W567" s="69"/>
      <c r="X567" s="71"/>
      <c r="Y567" s="11"/>
      <c r="Z567" s="72"/>
      <c r="AA567" s="71"/>
      <c r="AE567" s="12"/>
      <c r="AF567" s="12"/>
      <c r="AH567" s="69"/>
      <c r="AI567" s="70"/>
      <c r="AJ567" s="69"/>
      <c r="AK567" s="69"/>
      <c r="AL567" s="69"/>
      <c r="AM567" s="73"/>
      <c r="AN567" s="72"/>
      <c r="AO567" s="69"/>
      <c r="AP567" s="73"/>
      <c r="AQ567" s="69"/>
      <c r="AR567" s="69"/>
      <c r="AS567" s="16"/>
    </row>
    <row r="568" spans="2:46" x14ac:dyDescent="0.2">
      <c r="B568" s="13"/>
      <c r="C568" s="13"/>
      <c r="D568" s="69"/>
      <c r="E568" s="70"/>
      <c r="F568" s="69"/>
      <c r="G568" s="70"/>
      <c r="H568" s="69"/>
      <c r="I568" s="69"/>
      <c r="J568" s="71"/>
      <c r="K568" s="11"/>
      <c r="L568" s="72"/>
      <c r="M568" s="71"/>
      <c r="N568" s="11"/>
      <c r="Q568" s="12"/>
      <c r="R568" s="12"/>
      <c r="S568" s="70"/>
      <c r="T568" s="69"/>
      <c r="U568" s="70"/>
      <c r="V568" s="69"/>
      <c r="W568" s="69"/>
      <c r="X568" s="71"/>
      <c r="Y568" s="11"/>
      <c r="Z568" s="72"/>
      <c r="AA568" s="71"/>
      <c r="AE568" s="12"/>
      <c r="AF568" s="12"/>
      <c r="AH568" s="69"/>
      <c r="AI568" s="70"/>
      <c r="AJ568" s="69"/>
      <c r="AK568" s="69"/>
      <c r="AL568" s="69"/>
      <c r="AM568" s="73"/>
      <c r="AN568" s="72"/>
      <c r="AO568" s="69"/>
      <c r="AP568" s="73"/>
      <c r="AQ568" s="69"/>
      <c r="AR568" s="69"/>
      <c r="AS568" s="16"/>
    </row>
    <row r="569" spans="2:46" x14ac:dyDescent="0.2">
      <c r="B569" s="13"/>
      <c r="C569" s="13"/>
      <c r="D569" s="69"/>
      <c r="E569" s="70"/>
      <c r="F569" s="69"/>
      <c r="G569" s="70"/>
      <c r="H569" s="69"/>
      <c r="I569" s="69"/>
      <c r="J569" s="71"/>
      <c r="K569" s="11"/>
      <c r="L569" s="72"/>
      <c r="M569" s="71"/>
      <c r="N569" s="11"/>
      <c r="Q569" s="12"/>
      <c r="R569" s="12"/>
      <c r="S569" s="70"/>
      <c r="T569" s="69"/>
      <c r="U569" s="70"/>
      <c r="V569" s="69"/>
      <c r="W569" s="69"/>
      <c r="X569" s="71"/>
      <c r="Y569" s="11"/>
      <c r="Z569" s="72"/>
      <c r="AA569" s="71"/>
      <c r="AE569" s="12"/>
      <c r="AF569" s="12"/>
      <c r="AH569" s="69"/>
      <c r="AI569" s="70"/>
      <c r="AJ569" s="69"/>
      <c r="AK569" s="69"/>
      <c r="AL569" s="69"/>
      <c r="AM569" s="73"/>
      <c r="AN569" s="72"/>
      <c r="AO569" s="69"/>
      <c r="AP569" s="73"/>
      <c r="AQ569" s="69"/>
      <c r="AR569" s="69"/>
      <c r="AS569" s="16"/>
    </row>
    <row r="570" spans="2:46" x14ac:dyDescent="0.2">
      <c r="B570" s="13"/>
      <c r="C570" s="13"/>
      <c r="D570" s="69"/>
      <c r="E570" s="70"/>
      <c r="F570" s="69"/>
      <c r="G570" s="70"/>
      <c r="H570" s="69"/>
      <c r="I570" s="69"/>
      <c r="J570" s="71"/>
      <c r="K570" s="11"/>
      <c r="L570" s="72"/>
      <c r="M570" s="71"/>
      <c r="N570" s="11"/>
      <c r="Q570" s="12"/>
      <c r="R570" s="12"/>
      <c r="S570" s="70"/>
      <c r="T570" s="69"/>
      <c r="U570" s="70"/>
      <c r="V570" s="69"/>
      <c r="W570" s="69"/>
      <c r="X570" s="71"/>
      <c r="Y570" s="11"/>
      <c r="Z570" s="72"/>
      <c r="AA570" s="71"/>
      <c r="AE570" s="12"/>
      <c r="AF570" s="12"/>
      <c r="AH570" s="69"/>
      <c r="AI570" s="70"/>
      <c r="AJ570" s="69"/>
      <c r="AK570" s="69"/>
      <c r="AL570" s="69"/>
      <c r="AM570" s="73"/>
      <c r="AN570" s="72"/>
      <c r="AO570" s="69"/>
      <c r="AP570" s="73"/>
      <c r="AQ570" s="69"/>
      <c r="AR570" s="69"/>
      <c r="AS570" s="16"/>
    </row>
    <row r="571" spans="2:46" x14ac:dyDescent="0.2">
      <c r="B571" s="13"/>
      <c r="C571" s="13"/>
      <c r="D571" s="69"/>
      <c r="E571" s="70"/>
      <c r="F571" s="69"/>
      <c r="G571" s="70"/>
      <c r="H571" s="69"/>
      <c r="I571" s="69"/>
      <c r="J571" s="71"/>
      <c r="K571" s="11"/>
      <c r="L571" s="72"/>
      <c r="M571" s="71"/>
      <c r="N571" s="11"/>
      <c r="Q571" s="12"/>
      <c r="R571" s="12"/>
      <c r="S571" s="70"/>
      <c r="T571" s="69"/>
      <c r="U571" s="70"/>
      <c r="V571" s="69"/>
      <c r="W571" s="69"/>
      <c r="X571" s="71"/>
      <c r="Y571" s="11"/>
      <c r="Z571" s="72"/>
      <c r="AA571" s="71"/>
      <c r="AE571" s="12"/>
      <c r="AF571" s="12"/>
      <c r="AH571" s="69"/>
      <c r="AI571" s="70"/>
      <c r="AJ571" s="69"/>
      <c r="AK571" s="69"/>
      <c r="AL571" s="69"/>
      <c r="AM571" s="73"/>
      <c r="AN571" s="72"/>
      <c r="AO571" s="69"/>
      <c r="AP571" s="73"/>
      <c r="AQ571" s="69"/>
      <c r="AR571" s="69"/>
      <c r="AS571" s="16"/>
    </row>
    <row r="572" spans="2:46" x14ac:dyDescent="0.2">
      <c r="B572" s="13"/>
      <c r="C572" s="13"/>
      <c r="D572" s="69"/>
      <c r="E572" s="70"/>
      <c r="F572" s="69"/>
      <c r="G572" s="70"/>
      <c r="H572" s="69"/>
      <c r="I572" s="69"/>
      <c r="J572" s="71"/>
      <c r="K572" s="11"/>
      <c r="L572" s="72"/>
      <c r="M572" s="71"/>
      <c r="N572" s="11"/>
      <c r="Q572" s="12"/>
      <c r="R572" s="12"/>
      <c r="S572" s="70"/>
      <c r="T572" s="69"/>
      <c r="U572" s="70"/>
      <c r="V572" s="69"/>
      <c r="W572" s="69"/>
      <c r="X572" s="71"/>
      <c r="Y572" s="11"/>
      <c r="Z572" s="72"/>
      <c r="AA572" s="71"/>
      <c r="AE572" s="12"/>
      <c r="AF572" s="12"/>
      <c r="AH572" s="69"/>
      <c r="AI572" s="70"/>
      <c r="AJ572" s="69"/>
      <c r="AK572" s="69"/>
      <c r="AL572" s="69"/>
      <c r="AM572" s="73"/>
      <c r="AN572" s="72"/>
      <c r="AO572" s="69"/>
      <c r="AP572" s="73"/>
      <c r="AQ572" s="69"/>
      <c r="AR572" s="69"/>
      <c r="AS572" s="16"/>
    </row>
    <row r="573" spans="2:46" x14ac:dyDescent="0.2">
      <c r="B573" s="13"/>
      <c r="C573" s="13"/>
      <c r="D573" s="69"/>
      <c r="E573" s="70"/>
      <c r="F573" s="69"/>
      <c r="G573" s="70"/>
      <c r="H573" s="69"/>
      <c r="I573" s="69"/>
      <c r="J573" s="71"/>
      <c r="K573" s="11"/>
      <c r="L573" s="72"/>
      <c r="M573" s="71"/>
      <c r="N573" s="11"/>
      <c r="Q573" s="12"/>
      <c r="R573" s="12"/>
      <c r="S573" s="70"/>
      <c r="T573" s="69"/>
      <c r="U573" s="70"/>
      <c r="V573" s="69"/>
      <c r="W573" s="69"/>
      <c r="X573" s="71"/>
      <c r="Y573" s="11"/>
      <c r="Z573" s="72"/>
      <c r="AA573" s="71"/>
      <c r="AE573" s="12"/>
      <c r="AF573" s="12"/>
      <c r="AH573" s="69"/>
      <c r="AI573" s="70"/>
      <c r="AJ573" s="69"/>
      <c r="AK573" s="69"/>
      <c r="AL573" s="69"/>
      <c r="AM573" s="73"/>
      <c r="AN573" s="72"/>
      <c r="AO573" s="69"/>
      <c r="AP573" s="73"/>
      <c r="AQ573" s="69"/>
      <c r="AR573" s="69"/>
      <c r="AS573" s="16"/>
    </row>
    <row r="574" spans="2:46" x14ac:dyDescent="0.2">
      <c r="B574" s="13"/>
      <c r="C574" s="13"/>
      <c r="D574" s="69"/>
      <c r="E574" s="70"/>
      <c r="F574" s="69"/>
      <c r="G574" s="70"/>
      <c r="H574" s="69"/>
      <c r="I574" s="69"/>
      <c r="J574" s="71"/>
      <c r="K574" s="11"/>
      <c r="L574" s="72"/>
      <c r="M574" s="71"/>
      <c r="N574" s="11"/>
      <c r="Q574" s="12"/>
      <c r="R574" s="12"/>
      <c r="S574" s="70"/>
      <c r="T574" s="69"/>
      <c r="U574" s="70"/>
      <c r="V574" s="69"/>
      <c r="W574" s="69"/>
      <c r="X574" s="71"/>
      <c r="Y574" s="11"/>
      <c r="Z574" s="72"/>
      <c r="AA574" s="71"/>
      <c r="AE574" s="12"/>
      <c r="AF574" s="12"/>
      <c r="AH574" s="69"/>
      <c r="AI574" s="70"/>
      <c r="AJ574" s="69"/>
      <c r="AK574" s="69"/>
      <c r="AL574" s="69"/>
      <c r="AM574" s="73"/>
      <c r="AN574" s="72"/>
      <c r="AO574" s="69"/>
      <c r="AP574" s="73"/>
      <c r="AQ574" s="69"/>
      <c r="AR574" s="69"/>
      <c r="AS574" s="16"/>
    </row>
    <row r="575" spans="2:46" x14ac:dyDescent="0.2">
      <c r="B575" s="13"/>
      <c r="C575" s="13"/>
      <c r="D575" s="69"/>
      <c r="E575" s="70"/>
      <c r="F575" s="69"/>
      <c r="G575" s="70"/>
      <c r="H575" s="69"/>
      <c r="I575" s="69"/>
      <c r="J575" s="71"/>
      <c r="K575" s="11"/>
      <c r="L575" s="72"/>
      <c r="M575" s="71"/>
      <c r="N575" s="11"/>
      <c r="Q575" s="12"/>
      <c r="R575" s="12"/>
      <c r="S575" s="70"/>
      <c r="T575" s="69"/>
      <c r="U575" s="70"/>
      <c r="V575" s="69"/>
      <c r="W575" s="69"/>
      <c r="X575" s="71"/>
      <c r="Y575" s="11"/>
      <c r="Z575" s="72"/>
      <c r="AA575" s="71"/>
      <c r="AE575" s="12"/>
      <c r="AF575" s="12"/>
      <c r="AH575" s="69"/>
      <c r="AI575" s="70"/>
      <c r="AJ575" s="69"/>
      <c r="AK575" s="69"/>
      <c r="AL575" s="69"/>
      <c r="AM575" s="73"/>
      <c r="AN575" s="72"/>
      <c r="AO575" s="69"/>
      <c r="AP575" s="73"/>
      <c r="AQ575" s="69"/>
      <c r="AR575" s="69"/>
      <c r="AS575" s="16"/>
    </row>
    <row r="576" spans="2:46" x14ac:dyDescent="0.2">
      <c r="B576" s="13"/>
      <c r="C576" s="13"/>
      <c r="D576" s="69"/>
      <c r="E576" s="70"/>
      <c r="F576" s="69"/>
      <c r="G576" s="70"/>
      <c r="H576" s="69"/>
      <c r="I576" s="69"/>
      <c r="J576" s="71"/>
      <c r="K576" s="11"/>
      <c r="L576" s="72"/>
      <c r="M576" s="71"/>
      <c r="N576" s="11"/>
      <c r="Q576" s="12"/>
      <c r="R576" s="12"/>
      <c r="S576" s="70"/>
      <c r="T576" s="69"/>
      <c r="U576" s="70"/>
      <c r="V576" s="69"/>
      <c r="W576" s="69"/>
      <c r="X576" s="71"/>
      <c r="Y576" s="11"/>
      <c r="Z576" s="72"/>
      <c r="AA576" s="71"/>
      <c r="AE576" s="12"/>
      <c r="AF576" s="12"/>
      <c r="AH576" s="69"/>
      <c r="AI576" s="70"/>
      <c r="AJ576" s="69"/>
      <c r="AK576" s="69"/>
      <c r="AL576" s="69"/>
      <c r="AM576" s="73"/>
      <c r="AN576" s="72"/>
      <c r="AO576" s="69"/>
      <c r="AP576" s="73"/>
      <c r="AQ576" s="69"/>
      <c r="AR576" s="69"/>
      <c r="AS576" s="16"/>
    </row>
    <row r="577" spans="2:45" x14ac:dyDescent="0.2">
      <c r="B577" s="13"/>
      <c r="C577" s="13"/>
      <c r="D577" s="69"/>
      <c r="E577" s="70"/>
      <c r="F577" s="69"/>
      <c r="G577" s="70"/>
      <c r="H577" s="69"/>
      <c r="I577" s="69"/>
      <c r="J577" s="71"/>
      <c r="K577" s="11"/>
      <c r="L577" s="72"/>
      <c r="M577" s="71"/>
      <c r="N577" s="11"/>
      <c r="Q577" s="12"/>
      <c r="R577" s="12"/>
      <c r="S577" s="70"/>
      <c r="T577" s="69"/>
      <c r="U577" s="70"/>
      <c r="V577" s="69"/>
      <c r="W577" s="69"/>
      <c r="X577" s="71"/>
      <c r="Y577" s="11"/>
      <c r="Z577" s="72"/>
      <c r="AA577" s="71"/>
      <c r="AE577" s="12"/>
      <c r="AF577" s="12"/>
      <c r="AH577" s="69"/>
      <c r="AI577" s="70"/>
      <c r="AJ577" s="69"/>
      <c r="AK577" s="69"/>
      <c r="AL577" s="69"/>
      <c r="AM577" s="73"/>
      <c r="AN577" s="72"/>
      <c r="AO577" s="69"/>
      <c r="AP577" s="73"/>
      <c r="AQ577" s="69"/>
      <c r="AR577" s="69"/>
      <c r="AS577" s="16"/>
    </row>
    <row r="578" spans="2:45" x14ac:dyDescent="0.2">
      <c r="B578" s="13"/>
      <c r="C578" s="13"/>
      <c r="D578" s="69"/>
      <c r="E578" s="70"/>
      <c r="F578" s="69"/>
      <c r="G578" s="70"/>
      <c r="H578" s="69"/>
      <c r="I578" s="69"/>
      <c r="J578" s="71"/>
      <c r="K578" s="11"/>
      <c r="L578" s="72"/>
      <c r="M578" s="71"/>
      <c r="N578" s="11"/>
      <c r="Q578" s="12"/>
      <c r="R578" s="12"/>
      <c r="S578" s="70"/>
      <c r="T578" s="69"/>
      <c r="U578" s="70"/>
      <c r="V578" s="69"/>
      <c r="W578" s="69"/>
      <c r="X578" s="71"/>
      <c r="Y578" s="11"/>
      <c r="Z578" s="72"/>
      <c r="AA578" s="71"/>
      <c r="AE578" s="12"/>
      <c r="AF578" s="12"/>
      <c r="AH578" s="69"/>
      <c r="AI578" s="70"/>
      <c r="AJ578" s="69"/>
      <c r="AK578" s="69"/>
      <c r="AL578" s="69"/>
      <c r="AM578" s="73"/>
      <c r="AN578" s="72"/>
      <c r="AO578" s="69"/>
      <c r="AP578" s="73"/>
      <c r="AQ578" s="69"/>
      <c r="AR578" s="69"/>
      <c r="AS578" s="16"/>
    </row>
    <row r="579" spans="2:45" x14ac:dyDescent="0.2">
      <c r="B579" s="13"/>
      <c r="C579" s="13"/>
      <c r="D579" s="69"/>
      <c r="E579" s="70"/>
      <c r="F579" s="69"/>
      <c r="G579" s="70"/>
      <c r="H579" s="69"/>
      <c r="I579" s="69"/>
      <c r="J579" s="71"/>
      <c r="K579" s="11"/>
      <c r="L579" s="72"/>
      <c r="M579" s="71"/>
      <c r="N579" s="11"/>
      <c r="Q579" s="12"/>
      <c r="R579" s="12"/>
      <c r="S579" s="70"/>
      <c r="T579" s="69"/>
      <c r="U579" s="70"/>
      <c r="V579" s="69"/>
      <c r="W579" s="69"/>
      <c r="X579" s="71"/>
      <c r="Y579" s="11"/>
      <c r="Z579" s="72"/>
      <c r="AA579" s="71"/>
      <c r="AE579" s="12"/>
      <c r="AF579" s="12"/>
      <c r="AH579" s="69"/>
      <c r="AI579" s="70"/>
      <c r="AJ579" s="69"/>
      <c r="AK579" s="69"/>
      <c r="AL579" s="69"/>
      <c r="AM579" s="73"/>
      <c r="AN579" s="72"/>
      <c r="AO579" s="69"/>
      <c r="AP579" s="73"/>
      <c r="AQ579" s="69"/>
      <c r="AR579" s="69"/>
      <c r="AS579" s="16"/>
    </row>
    <row r="580" spans="2:45" x14ac:dyDescent="0.2">
      <c r="B580" s="13"/>
      <c r="C580" s="13"/>
      <c r="D580" s="69"/>
      <c r="E580" s="70"/>
      <c r="F580" s="69"/>
      <c r="G580" s="70"/>
      <c r="H580" s="69"/>
      <c r="I580" s="69"/>
      <c r="J580" s="71"/>
      <c r="K580" s="11"/>
      <c r="L580" s="72"/>
      <c r="M580" s="71"/>
      <c r="N580" s="11"/>
      <c r="Q580" s="12"/>
      <c r="R580" s="12"/>
      <c r="S580" s="70"/>
      <c r="T580" s="69"/>
      <c r="U580" s="70"/>
      <c r="V580" s="69"/>
      <c r="W580" s="69"/>
      <c r="X580" s="71"/>
      <c r="Y580" s="11"/>
      <c r="Z580" s="72"/>
      <c r="AA580" s="71"/>
      <c r="AE580" s="12"/>
      <c r="AF580" s="12"/>
      <c r="AH580" s="69"/>
      <c r="AI580" s="70"/>
      <c r="AJ580" s="69"/>
      <c r="AK580" s="69"/>
      <c r="AL580" s="69"/>
      <c r="AM580" s="73"/>
      <c r="AN580" s="72"/>
      <c r="AO580" s="69"/>
      <c r="AP580" s="73"/>
      <c r="AQ580" s="69"/>
      <c r="AR580" s="69"/>
      <c r="AS580" s="16"/>
    </row>
    <row r="581" spans="2:45" x14ac:dyDescent="0.2">
      <c r="B581" s="13"/>
      <c r="C581" s="13"/>
      <c r="D581" s="69"/>
      <c r="E581" s="70"/>
      <c r="F581" s="69"/>
      <c r="G581" s="70"/>
      <c r="H581" s="69"/>
      <c r="I581" s="69"/>
      <c r="J581" s="71"/>
      <c r="K581" s="11"/>
      <c r="L581" s="72"/>
      <c r="M581" s="71"/>
      <c r="N581" s="11"/>
      <c r="Q581" s="12"/>
      <c r="R581" s="12"/>
      <c r="S581" s="70"/>
      <c r="T581" s="69"/>
      <c r="U581" s="70"/>
      <c r="V581" s="69"/>
      <c r="W581" s="69"/>
      <c r="X581" s="71"/>
      <c r="Y581" s="11"/>
      <c r="Z581" s="72"/>
      <c r="AA581" s="71"/>
      <c r="AE581" s="12"/>
      <c r="AF581" s="12"/>
      <c r="AH581" s="69"/>
      <c r="AI581" s="70"/>
      <c r="AJ581" s="69"/>
      <c r="AK581" s="69"/>
      <c r="AL581" s="69"/>
      <c r="AM581" s="73"/>
      <c r="AN581" s="72"/>
      <c r="AO581" s="69"/>
      <c r="AP581" s="73"/>
      <c r="AQ581" s="69"/>
      <c r="AR581" s="69"/>
      <c r="AS581" s="16"/>
    </row>
    <row r="582" spans="2:45" x14ac:dyDescent="0.2">
      <c r="B582" s="13"/>
      <c r="C582" s="13"/>
      <c r="D582" s="69"/>
      <c r="E582" s="70"/>
      <c r="F582" s="69"/>
      <c r="G582" s="70"/>
      <c r="H582" s="69"/>
      <c r="I582" s="69"/>
      <c r="J582" s="71"/>
      <c r="K582" s="11"/>
      <c r="L582" s="72"/>
      <c r="M582" s="71"/>
      <c r="N582" s="11"/>
      <c r="Q582" s="12"/>
      <c r="R582" s="12"/>
      <c r="S582" s="70"/>
      <c r="T582" s="69"/>
      <c r="U582" s="70"/>
      <c r="V582" s="69"/>
      <c r="W582" s="69"/>
      <c r="X582" s="71"/>
      <c r="Y582" s="11"/>
      <c r="Z582" s="72"/>
      <c r="AA582" s="71"/>
      <c r="AE582" s="12"/>
      <c r="AF582" s="12"/>
      <c r="AH582" s="69"/>
      <c r="AI582" s="70"/>
      <c r="AJ582" s="69"/>
      <c r="AK582" s="69"/>
      <c r="AL582" s="69"/>
      <c r="AM582" s="73"/>
      <c r="AN582" s="72"/>
      <c r="AO582" s="69"/>
      <c r="AP582" s="73"/>
      <c r="AQ582" s="69"/>
      <c r="AR582" s="69"/>
      <c r="AS582" s="16"/>
    </row>
    <row r="583" spans="2:45" x14ac:dyDescent="0.2">
      <c r="B583" s="13"/>
      <c r="C583" s="13"/>
      <c r="D583" s="69"/>
      <c r="E583" s="70"/>
      <c r="F583" s="69"/>
      <c r="G583" s="70"/>
      <c r="H583" s="69"/>
      <c r="I583" s="69"/>
      <c r="J583" s="71"/>
      <c r="K583" s="11"/>
      <c r="L583" s="72"/>
      <c r="M583" s="71"/>
      <c r="N583" s="11"/>
      <c r="Q583" s="12"/>
      <c r="R583" s="12"/>
      <c r="S583" s="70"/>
      <c r="T583" s="69"/>
      <c r="U583" s="70"/>
      <c r="V583" s="69"/>
      <c r="W583" s="69"/>
      <c r="X583" s="71"/>
      <c r="Y583" s="11"/>
      <c r="Z583" s="72"/>
      <c r="AA583" s="71"/>
      <c r="AE583" s="12"/>
      <c r="AF583" s="12"/>
      <c r="AH583" s="69"/>
      <c r="AI583" s="70"/>
      <c r="AJ583" s="69"/>
      <c r="AK583" s="69"/>
      <c r="AL583" s="69"/>
      <c r="AM583" s="73"/>
      <c r="AN583" s="72"/>
      <c r="AO583" s="69"/>
      <c r="AP583" s="73"/>
      <c r="AQ583" s="69"/>
      <c r="AR583" s="69"/>
      <c r="AS583" s="16"/>
    </row>
    <row r="584" spans="2:45" x14ac:dyDescent="0.2">
      <c r="B584" s="13"/>
      <c r="C584" s="13"/>
      <c r="D584" s="69"/>
      <c r="E584" s="70"/>
      <c r="F584" s="69"/>
      <c r="G584" s="70"/>
      <c r="H584" s="69"/>
      <c r="I584" s="69"/>
      <c r="J584" s="71"/>
      <c r="K584" s="11"/>
      <c r="L584" s="72"/>
      <c r="M584" s="71"/>
      <c r="N584" s="11"/>
      <c r="Q584" s="12"/>
      <c r="R584" s="12"/>
      <c r="S584" s="70"/>
      <c r="T584" s="69"/>
      <c r="U584" s="70"/>
      <c r="V584" s="69"/>
      <c r="W584" s="69"/>
      <c r="X584" s="71"/>
      <c r="Y584" s="11"/>
      <c r="Z584" s="72"/>
      <c r="AA584" s="71"/>
      <c r="AE584" s="12"/>
      <c r="AF584" s="12"/>
      <c r="AH584" s="69"/>
      <c r="AI584" s="70"/>
      <c r="AJ584" s="69"/>
      <c r="AK584" s="69"/>
      <c r="AL584" s="69"/>
      <c r="AM584" s="73"/>
      <c r="AN584" s="72"/>
      <c r="AO584" s="69"/>
      <c r="AP584" s="73"/>
      <c r="AQ584" s="69"/>
      <c r="AR584" s="69"/>
      <c r="AS584" s="16"/>
    </row>
    <row r="585" spans="2:45" x14ac:dyDescent="0.2">
      <c r="B585" s="13"/>
      <c r="C585" s="13"/>
      <c r="D585" s="69"/>
      <c r="E585" s="70"/>
      <c r="F585" s="69"/>
      <c r="G585" s="70"/>
      <c r="H585" s="69"/>
      <c r="I585" s="69"/>
      <c r="J585" s="71"/>
      <c r="K585" s="11"/>
      <c r="L585" s="72"/>
      <c r="M585" s="71"/>
      <c r="N585" s="11"/>
      <c r="Q585" s="12"/>
      <c r="R585" s="12"/>
      <c r="S585" s="70"/>
      <c r="T585" s="69"/>
      <c r="U585" s="70"/>
      <c r="V585" s="69"/>
      <c r="W585" s="69"/>
      <c r="X585" s="71"/>
      <c r="Y585" s="11"/>
      <c r="Z585" s="72"/>
      <c r="AA585" s="71"/>
      <c r="AE585" s="12"/>
      <c r="AF585" s="12"/>
      <c r="AH585" s="69"/>
      <c r="AI585" s="70"/>
      <c r="AJ585" s="69"/>
      <c r="AK585" s="69"/>
      <c r="AL585" s="69"/>
      <c r="AM585" s="73"/>
      <c r="AN585" s="72"/>
      <c r="AO585" s="69"/>
      <c r="AP585" s="73"/>
      <c r="AQ585" s="69"/>
      <c r="AR585" s="69"/>
      <c r="AS585" s="16"/>
    </row>
    <row r="586" spans="2:45" x14ac:dyDescent="0.2">
      <c r="B586" s="13"/>
      <c r="C586" s="13"/>
      <c r="D586" s="69"/>
      <c r="E586" s="70"/>
      <c r="F586" s="69"/>
      <c r="G586" s="70"/>
      <c r="H586" s="69"/>
      <c r="I586" s="69"/>
      <c r="J586" s="71"/>
      <c r="K586" s="11"/>
      <c r="L586" s="72"/>
      <c r="M586" s="71"/>
      <c r="N586" s="11"/>
      <c r="Q586" s="12"/>
      <c r="R586" s="12"/>
      <c r="S586" s="70"/>
      <c r="T586" s="69"/>
      <c r="U586" s="70"/>
      <c r="V586" s="69"/>
      <c r="W586" s="69"/>
      <c r="X586" s="71"/>
      <c r="Y586" s="11"/>
      <c r="Z586" s="72"/>
      <c r="AA586" s="71"/>
      <c r="AE586" s="12"/>
      <c r="AF586" s="12"/>
      <c r="AH586" s="69"/>
      <c r="AI586" s="70"/>
      <c r="AJ586" s="69"/>
      <c r="AK586" s="69"/>
      <c r="AL586" s="69"/>
      <c r="AM586" s="73"/>
      <c r="AN586" s="72"/>
      <c r="AO586" s="69"/>
      <c r="AP586" s="73"/>
      <c r="AQ586" s="69"/>
      <c r="AR586" s="69"/>
      <c r="AS586" s="16"/>
    </row>
    <row r="587" spans="2:45" x14ac:dyDescent="0.2">
      <c r="B587" s="13"/>
      <c r="C587" s="13"/>
      <c r="D587" s="69"/>
      <c r="E587" s="70"/>
      <c r="F587" s="69"/>
      <c r="G587" s="70"/>
      <c r="H587" s="69"/>
      <c r="I587" s="69"/>
      <c r="J587" s="71"/>
      <c r="K587" s="11"/>
      <c r="L587" s="72"/>
      <c r="M587" s="71"/>
      <c r="N587" s="11"/>
      <c r="Q587" s="12"/>
      <c r="R587" s="12"/>
      <c r="S587" s="70"/>
      <c r="T587" s="69"/>
      <c r="U587" s="70"/>
      <c r="V587" s="69"/>
      <c r="W587" s="69"/>
      <c r="X587" s="71"/>
      <c r="Y587" s="11"/>
      <c r="Z587" s="72"/>
      <c r="AA587" s="71"/>
      <c r="AE587" s="12"/>
      <c r="AF587" s="12"/>
      <c r="AH587" s="69"/>
      <c r="AI587" s="70"/>
      <c r="AJ587" s="69"/>
      <c r="AK587" s="69"/>
      <c r="AL587" s="69"/>
      <c r="AM587" s="73"/>
      <c r="AN587" s="72"/>
      <c r="AO587" s="69"/>
      <c r="AP587" s="73"/>
      <c r="AQ587" s="69"/>
      <c r="AR587" s="69"/>
      <c r="AS587" s="16"/>
    </row>
    <row r="588" spans="2:45" x14ac:dyDescent="0.2">
      <c r="B588" s="13"/>
      <c r="C588" s="13"/>
      <c r="D588" s="69"/>
      <c r="E588" s="70"/>
      <c r="F588" s="69"/>
      <c r="G588" s="70"/>
      <c r="H588" s="69"/>
      <c r="I588" s="69"/>
      <c r="J588" s="71"/>
      <c r="K588" s="11"/>
      <c r="L588" s="72"/>
      <c r="M588" s="71"/>
      <c r="N588" s="11"/>
      <c r="Q588" s="12"/>
      <c r="R588" s="12"/>
      <c r="S588" s="70"/>
      <c r="T588" s="69"/>
      <c r="U588" s="70"/>
      <c r="V588" s="69"/>
      <c r="W588" s="69"/>
      <c r="X588" s="71"/>
      <c r="Y588" s="11"/>
      <c r="Z588" s="72"/>
      <c r="AA588" s="71"/>
      <c r="AE588" s="12"/>
      <c r="AF588" s="12"/>
      <c r="AH588" s="69"/>
      <c r="AI588" s="70"/>
      <c r="AJ588" s="69"/>
      <c r="AK588" s="69"/>
      <c r="AL588" s="69"/>
      <c r="AM588" s="73"/>
      <c r="AN588" s="72"/>
      <c r="AO588" s="69"/>
      <c r="AP588" s="73"/>
      <c r="AQ588" s="69"/>
      <c r="AR588" s="69"/>
      <c r="AS588" s="16"/>
    </row>
    <row r="589" spans="2:45" x14ac:dyDescent="0.2">
      <c r="B589" s="13"/>
      <c r="C589" s="13"/>
      <c r="D589" s="69"/>
      <c r="E589" s="70"/>
      <c r="F589" s="69"/>
      <c r="G589" s="70"/>
      <c r="H589" s="69"/>
      <c r="I589" s="69"/>
      <c r="J589" s="71"/>
      <c r="K589" s="11"/>
      <c r="L589" s="72"/>
      <c r="M589" s="71"/>
      <c r="N589" s="11"/>
      <c r="Q589" s="12"/>
      <c r="R589" s="12"/>
      <c r="S589" s="70"/>
      <c r="T589" s="69"/>
      <c r="U589" s="70"/>
      <c r="V589" s="69"/>
      <c r="W589" s="69"/>
      <c r="X589" s="71"/>
      <c r="Y589" s="11"/>
      <c r="Z589" s="72"/>
      <c r="AA589" s="71"/>
      <c r="AE589" s="12"/>
      <c r="AF589" s="12"/>
      <c r="AH589" s="69"/>
      <c r="AI589" s="70"/>
      <c r="AJ589" s="69"/>
      <c r="AK589" s="69"/>
      <c r="AL589" s="69"/>
      <c r="AM589" s="73"/>
      <c r="AN589" s="72"/>
      <c r="AO589" s="69"/>
      <c r="AP589" s="73"/>
      <c r="AQ589" s="69"/>
      <c r="AR589" s="69"/>
      <c r="AS589" s="16"/>
    </row>
    <row r="590" spans="2:45" x14ac:dyDescent="0.2">
      <c r="B590" s="13"/>
      <c r="C590" s="13"/>
      <c r="D590" s="69"/>
      <c r="E590" s="70"/>
      <c r="F590" s="69"/>
      <c r="G590" s="70"/>
      <c r="H590" s="69"/>
      <c r="I590" s="69"/>
      <c r="J590" s="71"/>
      <c r="K590" s="11"/>
      <c r="L590" s="72"/>
      <c r="M590" s="71"/>
      <c r="N590" s="11"/>
      <c r="Q590" s="12"/>
      <c r="R590" s="12"/>
      <c r="S590" s="70"/>
      <c r="T590" s="69"/>
      <c r="U590" s="70"/>
      <c r="V590" s="69"/>
      <c r="W590" s="69"/>
      <c r="X590" s="71"/>
      <c r="Y590" s="11"/>
      <c r="Z590" s="72"/>
      <c r="AA590" s="71"/>
      <c r="AE590" s="12"/>
      <c r="AF590" s="12"/>
      <c r="AH590" s="69"/>
      <c r="AI590" s="70"/>
      <c r="AJ590" s="69"/>
      <c r="AK590" s="69"/>
      <c r="AL590" s="69"/>
      <c r="AM590" s="73"/>
      <c r="AN590" s="72"/>
      <c r="AO590" s="69"/>
      <c r="AP590" s="73"/>
      <c r="AQ590" s="69"/>
      <c r="AR590" s="69"/>
      <c r="AS590" s="16"/>
    </row>
    <row r="591" spans="2:45" x14ac:dyDescent="0.2">
      <c r="B591" s="13"/>
      <c r="C591" s="13"/>
      <c r="D591" s="69"/>
      <c r="E591" s="70"/>
      <c r="F591" s="69"/>
      <c r="G591" s="70"/>
      <c r="H591" s="69"/>
      <c r="I591" s="69"/>
      <c r="J591" s="71"/>
      <c r="K591" s="11"/>
      <c r="L591" s="72"/>
      <c r="M591" s="71"/>
      <c r="N591" s="11"/>
      <c r="Q591" s="12"/>
      <c r="R591" s="12"/>
      <c r="S591" s="70"/>
      <c r="T591" s="69"/>
      <c r="U591" s="70"/>
      <c r="V591" s="69"/>
      <c r="W591" s="69"/>
      <c r="X591" s="71"/>
      <c r="Y591" s="11"/>
      <c r="Z591" s="72"/>
      <c r="AA591" s="71"/>
      <c r="AE591" s="12"/>
      <c r="AF591" s="12"/>
      <c r="AH591" s="69"/>
      <c r="AI591" s="70"/>
      <c r="AJ591" s="69"/>
      <c r="AK591" s="69"/>
      <c r="AL591" s="69"/>
      <c r="AM591" s="73"/>
      <c r="AN591" s="72"/>
      <c r="AO591" s="69"/>
      <c r="AP591" s="73"/>
      <c r="AQ591" s="69"/>
      <c r="AR591" s="69"/>
      <c r="AS591" s="16"/>
    </row>
    <row r="592" spans="2:45" x14ac:dyDescent="0.2">
      <c r="B592" s="13"/>
      <c r="C592" s="13"/>
      <c r="D592" s="69"/>
      <c r="E592" s="70"/>
      <c r="F592" s="69"/>
      <c r="G592" s="70"/>
      <c r="H592" s="69"/>
      <c r="I592" s="69"/>
      <c r="J592" s="71"/>
      <c r="K592" s="11"/>
      <c r="L592" s="72"/>
      <c r="M592" s="71"/>
      <c r="N592" s="11"/>
      <c r="Q592" s="12"/>
      <c r="R592" s="12"/>
      <c r="S592" s="70"/>
      <c r="T592" s="69"/>
      <c r="U592" s="70"/>
      <c r="V592" s="69"/>
      <c r="W592" s="69"/>
      <c r="X592" s="71"/>
      <c r="Y592" s="11"/>
      <c r="Z592" s="72"/>
      <c r="AA592" s="71"/>
      <c r="AE592" s="12"/>
      <c r="AF592" s="12"/>
      <c r="AH592" s="69"/>
      <c r="AI592" s="70"/>
      <c r="AJ592" s="69"/>
      <c r="AK592" s="69"/>
      <c r="AL592" s="69"/>
      <c r="AM592" s="73"/>
      <c r="AN592" s="72"/>
      <c r="AO592" s="69"/>
      <c r="AP592" s="73"/>
      <c r="AQ592" s="69"/>
      <c r="AR592" s="69"/>
      <c r="AS592" s="16"/>
    </row>
    <row r="593" spans="2:45" x14ac:dyDescent="0.2">
      <c r="B593" s="13"/>
      <c r="C593" s="13"/>
      <c r="D593" s="69"/>
      <c r="E593" s="70"/>
      <c r="F593" s="69"/>
      <c r="G593" s="70"/>
      <c r="H593" s="69"/>
      <c r="I593" s="69"/>
      <c r="J593" s="71"/>
      <c r="K593" s="11"/>
      <c r="L593" s="72"/>
      <c r="M593" s="71"/>
      <c r="N593" s="11"/>
      <c r="Q593" s="12"/>
      <c r="R593" s="12"/>
      <c r="S593" s="70"/>
      <c r="T593" s="69"/>
      <c r="U593" s="70"/>
      <c r="V593" s="69"/>
      <c r="W593" s="69"/>
      <c r="X593" s="71"/>
      <c r="Y593" s="11"/>
      <c r="Z593" s="72"/>
      <c r="AA593" s="71"/>
      <c r="AE593" s="12"/>
      <c r="AF593" s="12"/>
      <c r="AH593" s="69"/>
      <c r="AI593" s="70"/>
      <c r="AJ593" s="69"/>
      <c r="AK593" s="69"/>
      <c r="AL593" s="69"/>
      <c r="AM593" s="73"/>
      <c r="AN593" s="72"/>
      <c r="AO593" s="69"/>
      <c r="AP593" s="73"/>
      <c r="AQ593" s="69"/>
      <c r="AR593" s="69"/>
      <c r="AS593" s="16"/>
    </row>
    <row r="594" spans="2:45" x14ac:dyDescent="0.2">
      <c r="B594" s="13"/>
      <c r="C594" s="13"/>
      <c r="D594" s="69"/>
      <c r="E594" s="70"/>
      <c r="F594" s="69"/>
      <c r="G594" s="70"/>
      <c r="H594" s="69"/>
      <c r="I594" s="69"/>
      <c r="J594" s="71"/>
      <c r="K594" s="11"/>
      <c r="L594" s="72"/>
      <c r="M594" s="71"/>
      <c r="N594" s="11"/>
      <c r="Q594" s="12"/>
      <c r="R594" s="12"/>
      <c r="S594" s="70"/>
      <c r="T594" s="69"/>
      <c r="U594" s="70"/>
      <c r="V594" s="69"/>
      <c r="W594" s="69"/>
      <c r="X594" s="71"/>
      <c r="Y594" s="11"/>
      <c r="Z594" s="72"/>
      <c r="AA594" s="71"/>
      <c r="AE594" s="12"/>
      <c r="AF594" s="12"/>
      <c r="AH594" s="69"/>
      <c r="AI594" s="70"/>
      <c r="AJ594" s="69"/>
      <c r="AK594" s="69"/>
      <c r="AL594" s="69"/>
      <c r="AM594" s="73"/>
      <c r="AN594" s="72"/>
      <c r="AO594" s="69"/>
      <c r="AP594" s="73"/>
      <c r="AQ594" s="69"/>
      <c r="AR594" s="69"/>
      <c r="AS594" s="16"/>
    </row>
    <row r="595" spans="2:45" x14ac:dyDescent="0.2">
      <c r="B595" s="13"/>
      <c r="C595" s="13"/>
      <c r="D595" s="69"/>
      <c r="E595" s="70"/>
      <c r="F595" s="69"/>
      <c r="G595" s="70"/>
      <c r="H595" s="69"/>
      <c r="I595" s="69"/>
      <c r="J595" s="71"/>
      <c r="K595" s="11"/>
      <c r="L595" s="72"/>
      <c r="M595" s="71"/>
      <c r="N595" s="11"/>
      <c r="Q595" s="12"/>
      <c r="R595" s="12"/>
      <c r="S595" s="70"/>
      <c r="T595" s="69"/>
      <c r="U595" s="70"/>
      <c r="V595" s="69"/>
      <c r="W595" s="69"/>
      <c r="X595" s="71"/>
      <c r="Y595" s="11"/>
      <c r="Z595" s="72"/>
      <c r="AA595" s="71"/>
      <c r="AE595" s="12"/>
      <c r="AF595" s="12"/>
      <c r="AH595" s="69"/>
      <c r="AI595" s="70"/>
      <c r="AJ595" s="69"/>
      <c r="AK595" s="69"/>
      <c r="AL595" s="69"/>
      <c r="AM595" s="73"/>
      <c r="AN595" s="72"/>
      <c r="AO595" s="69"/>
      <c r="AP595" s="73"/>
      <c r="AQ595" s="69"/>
      <c r="AR595" s="69"/>
      <c r="AS595" s="16"/>
    </row>
    <row r="596" spans="2:45" x14ac:dyDescent="0.2">
      <c r="B596" s="13"/>
      <c r="C596" s="13"/>
      <c r="D596" s="69"/>
      <c r="E596" s="70"/>
      <c r="F596" s="69"/>
      <c r="G596" s="70"/>
      <c r="H596" s="69"/>
      <c r="I596" s="69"/>
      <c r="J596" s="71"/>
      <c r="K596" s="11"/>
      <c r="L596" s="72"/>
      <c r="M596" s="71"/>
      <c r="N596" s="11"/>
      <c r="Q596" s="12"/>
      <c r="R596" s="12"/>
      <c r="S596" s="70"/>
      <c r="T596" s="69"/>
      <c r="U596" s="70"/>
      <c r="V596" s="69"/>
      <c r="W596" s="69"/>
      <c r="X596" s="71"/>
      <c r="Y596" s="11"/>
      <c r="Z596" s="72"/>
      <c r="AA596" s="71"/>
      <c r="AE596" s="12"/>
      <c r="AF596" s="12"/>
      <c r="AH596" s="69"/>
      <c r="AI596" s="70"/>
      <c r="AJ596" s="69"/>
      <c r="AK596" s="69"/>
      <c r="AL596" s="69"/>
      <c r="AM596" s="73"/>
      <c r="AN596" s="72"/>
      <c r="AO596" s="69"/>
      <c r="AP596" s="73"/>
      <c r="AQ596" s="69"/>
      <c r="AR596" s="69"/>
      <c r="AS596" s="16"/>
    </row>
    <row r="597" spans="2:45" x14ac:dyDescent="0.2">
      <c r="B597" s="13"/>
      <c r="C597" s="13"/>
      <c r="D597" s="69"/>
      <c r="E597" s="70"/>
      <c r="F597" s="69"/>
      <c r="G597" s="70"/>
      <c r="H597" s="69"/>
      <c r="I597" s="69"/>
      <c r="J597" s="71"/>
      <c r="K597" s="11"/>
      <c r="L597" s="72"/>
      <c r="M597" s="71"/>
      <c r="N597" s="11"/>
      <c r="Q597" s="12"/>
      <c r="R597" s="12"/>
      <c r="S597" s="70"/>
      <c r="T597" s="69"/>
      <c r="U597" s="70"/>
      <c r="V597" s="69"/>
      <c r="W597" s="69"/>
      <c r="X597" s="71"/>
      <c r="Y597" s="11"/>
      <c r="Z597" s="72"/>
      <c r="AA597" s="71"/>
      <c r="AE597" s="12"/>
      <c r="AF597" s="12"/>
      <c r="AH597" s="69"/>
      <c r="AI597" s="70"/>
      <c r="AJ597" s="69"/>
      <c r="AK597" s="69"/>
      <c r="AL597" s="69"/>
      <c r="AM597" s="73"/>
      <c r="AN597" s="72"/>
      <c r="AO597" s="69"/>
      <c r="AP597" s="73"/>
      <c r="AQ597" s="69"/>
      <c r="AR597" s="69"/>
      <c r="AS597" s="16"/>
    </row>
    <row r="598" spans="2:45" x14ac:dyDescent="0.2">
      <c r="B598" s="13"/>
      <c r="C598" s="13"/>
      <c r="D598" s="69"/>
      <c r="E598" s="70"/>
      <c r="F598" s="69"/>
      <c r="G598" s="70"/>
      <c r="H598" s="69"/>
      <c r="I598" s="69"/>
      <c r="J598" s="71"/>
      <c r="K598" s="11"/>
      <c r="L598" s="72"/>
      <c r="M598" s="71"/>
      <c r="N598" s="11"/>
      <c r="Q598" s="12"/>
      <c r="R598" s="12"/>
      <c r="S598" s="70"/>
      <c r="T598" s="69"/>
      <c r="U598" s="70"/>
      <c r="V598" s="69"/>
      <c r="W598" s="69"/>
      <c r="X598" s="71"/>
      <c r="Y598" s="11"/>
      <c r="Z598" s="72"/>
      <c r="AA598" s="71"/>
      <c r="AE598" s="12"/>
      <c r="AF598" s="12"/>
      <c r="AH598" s="69"/>
      <c r="AI598" s="70"/>
      <c r="AJ598" s="69"/>
      <c r="AK598" s="69"/>
      <c r="AL598" s="69"/>
      <c r="AM598" s="73"/>
      <c r="AN598" s="72"/>
      <c r="AO598" s="69"/>
      <c r="AP598" s="73"/>
      <c r="AQ598" s="69"/>
      <c r="AR598" s="69"/>
      <c r="AS598" s="16"/>
    </row>
    <row r="599" spans="2:45" x14ac:dyDescent="0.2">
      <c r="B599" s="13"/>
      <c r="C599" s="13"/>
      <c r="D599" s="69"/>
      <c r="E599" s="70"/>
      <c r="F599" s="69"/>
      <c r="G599" s="70"/>
      <c r="H599" s="69"/>
      <c r="I599" s="69"/>
      <c r="J599" s="71"/>
      <c r="K599" s="11"/>
      <c r="L599" s="72"/>
      <c r="M599" s="71"/>
      <c r="N599" s="11"/>
      <c r="Q599" s="12"/>
      <c r="R599" s="12"/>
      <c r="S599" s="70"/>
      <c r="T599" s="69"/>
      <c r="U599" s="70"/>
      <c r="V599" s="69"/>
      <c r="W599" s="69"/>
      <c r="X599" s="71"/>
      <c r="Y599" s="11"/>
      <c r="Z599" s="72"/>
      <c r="AA599" s="71"/>
      <c r="AE599" s="12"/>
      <c r="AF599" s="12"/>
      <c r="AH599" s="69"/>
      <c r="AI599" s="70"/>
      <c r="AJ599" s="69"/>
      <c r="AK599" s="69"/>
      <c r="AL599" s="69"/>
      <c r="AM599" s="73"/>
      <c r="AN599" s="72"/>
      <c r="AO599" s="69"/>
      <c r="AP599" s="73"/>
      <c r="AQ599" s="69"/>
      <c r="AR599" s="69"/>
      <c r="AS599" s="16"/>
    </row>
    <row r="600" spans="2:45" x14ac:dyDescent="0.2">
      <c r="B600" s="13"/>
      <c r="C600" s="13"/>
      <c r="D600" s="69"/>
      <c r="E600" s="70"/>
      <c r="F600" s="69"/>
      <c r="G600" s="70"/>
      <c r="H600" s="69"/>
      <c r="I600" s="69"/>
      <c r="J600" s="71"/>
      <c r="K600" s="11"/>
      <c r="L600" s="72"/>
      <c r="M600" s="71"/>
      <c r="N600" s="11"/>
      <c r="Q600" s="12"/>
      <c r="R600" s="12"/>
      <c r="S600" s="70"/>
      <c r="T600" s="69"/>
      <c r="U600" s="70"/>
      <c r="V600" s="69"/>
      <c r="W600" s="69"/>
      <c r="X600" s="71"/>
      <c r="Y600" s="11"/>
      <c r="Z600" s="72"/>
      <c r="AA600" s="71"/>
      <c r="AE600" s="12"/>
      <c r="AF600" s="12"/>
      <c r="AH600" s="69"/>
      <c r="AI600" s="70"/>
      <c r="AJ600" s="69"/>
      <c r="AK600" s="69"/>
      <c r="AL600" s="69"/>
      <c r="AM600" s="73"/>
      <c r="AN600" s="72"/>
      <c r="AO600" s="69"/>
      <c r="AP600" s="73"/>
      <c r="AQ600" s="69"/>
      <c r="AR600" s="69"/>
      <c r="AS600" s="16"/>
    </row>
    <row r="601" spans="2:45" x14ac:dyDescent="0.2">
      <c r="B601" s="13"/>
      <c r="C601" s="13"/>
      <c r="D601" s="69"/>
      <c r="E601" s="70"/>
      <c r="F601" s="69"/>
      <c r="G601" s="70"/>
      <c r="H601" s="69"/>
      <c r="I601" s="69"/>
      <c r="J601" s="71"/>
      <c r="K601" s="11"/>
      <c r="L601" s="72"/>
      <c r="M601" s="71"/>
      <c r="N601" s="11"/>
      <c r="Q601" s="12"/>
      <c r="R601" s="12"/>
      <c r="S601" s="70"/>
      <c r="T601" s="69"/>
      <c r="U601" s="70"/>
      <c r="V601" s="69"/>
      <c r="W601" s="69"/>
      <c r="X601" s="71"/>
      <c r="Y601" s="11"/>
      <c r="Z601" s="72"/>
      <c r="AA601" s="71"/>
      <c r="AE601" s="12"/>
      <c r="AF601" s="12"/>
      <c r="AH601" s="69"/>
      <c r="AI601" s="70"/>
      <c r="AJ601" s="69"/>
      <c r="AK601" s="69"/>
      <c r="AL601" s="69"/>
      <c r="AM601" s="73"/>
      <c r="AN601" s="72"/>
      <c r="AO601" s="69"/>
      <c r="AP601" s="73"/>
      <c r="AQ601" s="69"/>
      <c r="AR601" s="69"/>
      <c r="AS601" s="16"/>
    </row>
    <row r="602" spans="2:45" x14ac:dyDescent="0.2">
      <c r="B602" s="13"/>
      <c r="C602" s="13"/>
      <c r="D602" s="69"/>
      <c r="E602" s="70"/>
      <c r="F602" s="69"/>
      <c r="G602" s="70"/>
      <c r="H602" s="69"/>
      <c r="I602" s="69"/>
      <c r="J602" s="71"/>
      <c r="K602" s="11"/>
      <c r="L602" s="72"/>
      <c r="M602" s="71"/>
      <c r="N602" s="11"/>
      <c r="Q602" s="12"/>
      <c r="R602" s="12"/>
      <c r="S602" s="70"/>
      <c r="T602" s="69"/>
      <c r="U602" s="70"/>
      <c r="V602" s="69"/>
      <c r="W602" s="69"/>
      <c r="X602" s="71"/>
      <c r="Y602" s="11"/>
      <c r="Z602" s="72"/>
      <c r="AA602" s="71"/>
      <c r="AE602" s="12"/>
      <c r="AF602" s="12"/>
      <c r="AH602" s="69"/>
      <c r="AI602" s="70"/>
      <c r="AJ602" s="69"/>
      <c r="AK602" s="69"/>
      <c r="AL602" s="69"/>
      <c r="AM602" s="73"/>
      <c r="AN602" s="72"/>
      <c r="AO602" s="69"/>
      <c r="AP602" s="73"/>
      <c r="AQ602" s="69"/>
      <c r="AR602" s="69"/>
      <c r="AS602" s="16"/>
    </row>
    <row r="603" spans="2:45" x14ac:dyDescent="0.2">
      <c r="B603" s="13"/>
      <c r="C603" s="13"/>
      <c r="D603" s="69"/>
      <c r="E603" s="70"/>
      <c r="F603" s="69"/>
      <c r="G603" s="70"/>
      <c r="H603" s="69"/>
      <c r="I603" s="69"/>
      <c r="J603" s="71"/>
      <c r="K603" s="11"/>
      <c r="L603" s="72"/>
      <c r="M603" s="71"/>
      <c r="N603" s="11"/>
      <c r="Q603" s="12"/>
      <c r="R603" s="12"/>
      <c r="S603" s="70"/>
      <c r="T603" s="69"/>
      <c r="U603" s="70"/>
      <c r="V603" s="69"/>
      <c r="W603" s="69"/>
      <c r="X603" s="71"/>
      <c r="Y603" s="11"/>
      <c r="Z603" s="72"/>
      <c r="AA603" s="71"/>
      <c r="AE603" s="12"/>
      <c r="AF603" s="12"/>
      <c r="AH603" s="69"/>
      <c r="AI603" s="70"/>
      <c r="AJ603" s="69"/>
      <c r="AK603" s="69"/>
      <c r="AL603" s="69"/>
      <c r="AM603" s="73"/>
      <c r="AN603" s="72"/>
      <c r="AO603" s="69"/>
      <c r="AP603" s="73"/>
      <c r="AQ603" s="69"/>
      <c r="AR603" s="69"/>
      <c r="AS603" s="16"/>
    </row>
    <row r="604" spans="2:45" x14ac:dyDescent="0.2">
      <c r="B604" s="13"/>
      <c r="C604" s="13"/>
      <c r="D604" s="69"/>
      <c r="E604" s="70"/>
      <c r="F604" s="69"/>
      <c r="G604" s="70"/>
      <c r="H604" s="69"/>
      <c r="I604" s="69"/>
      <c r="J604" s="71"/>
      <c r="K604" s="11"/>
      <c r="L604" s="72"/>
      <c r="M604" s="71"/>
      <c r="N604" s="11"/>
      <c r="Q604" s="12"/>
      <c r="R604" s="12"/>
      <c r="S604" s="70"/>
      <c r="T604" s="69"/>
      <c r="U604" s="70"/>
      <c r="V604" s="69"/>
      <c r="W604" s="69"/>
      <c r="X604" s="71"/>
      <c r="Y604" s="11"/>
      <c r="Z604" s="72"/>
      <c r="AA604" s="71"/>
      <c r="AE604" s="12"/>
      <c r="AF604" s="12"/>
      <c r="AH604" s="69"/>
      <c r="AI604" s="70"/>
      <c r="AJ604" s="69"/>
      <c r="AK604" s="69"/>
      <c r="AL604" s="69"/>
      <c r="AM604" s="73"/>
      <c r="AN604" s="72"/>
      <c r="AO604" s="69"/>
      <c r="AP604" s="73"/>
      <c r="AQ604" s="69"/>
      <c r="AR604" s="69"/>
      <c r="AS604" s="16"/>
    </row>
    <row r="605" spans="2:45" x14ac:dyDescent="0.2">
      <c r="B605" s="13"/>
      <c r="C605" s="13"/>
      <c r="D605" s="69"/>
      <c r="E605" s="70"/>
      <c r="F605" s="69"/>
      <c r="G605" s="70"/>
      <c r="H605" s="69"/>
      <c r="I605" s="69"/>
      <c r="J605" s="71"/>
      <c r="K605" s="11"/>
      <c r="L605" s="72"/>
      <c r="M605" s="71"/>
      <c r="N605" s="11"/>
      <c r="Q605" s="12"/>
      <c r="R605" s="12"/>
      <c r="S605" s="70"/>
      <c r="T605" s="69"/>
      <c r="U605" s="70"/>
      <c r="V605" s="69"/>
      <c r="W605" s="69"/>
      <c r="X605" s="71"/>
      <c r="Y605" s="11"/>
      <c r="Z605" s="72"/>
      <c r="AA605" s="71"/>
      <c r="AE605" s="12"/>
      <c r="AF605" s="12"/>
      <c r="AH605" s="69"/>
      <c r="AI605" s="70"/>
      <c r="AJ605" s="69"/>
      <c r="AK605" s="69"/>
      <c r="AL605" s="69"/>
      <c r="AM605" s="73"/>
      <c r="AN605" s="72"/>
      <c r="AO605" s="69"/>
      <c r="AP605" s="73"/>
      <c r="AQ605" s="69"/>
      <c r="AR605" s="69"/>
      <c r="AS605" s="16"/>
    </row>
    <row r="606" spans="2:45" x14ac:dyDescent="0.2">
      <c r="B606" s="13"/>
      <c r="C606" s="13"/>
      <c r="D606" s="69"/>
      <c r="E606" s="70"/>
      <c r="F606" s="69"/>
      <c r="G606" s="70"/>
      <c r="H606" s="69"/>
      <c r="I606" s="69"/>
      <c r="J606" s="71"/>
      <c r="K606" s="11"/>
      <c r="L606" s="72"/>
      <c r="M606" s="71"/>
      <c r="N606" s="11"/>
      <c r="Q606" s="12"/>
      <c r="R606" s="12"/>
      <c r="S606" s="70"/>
      <c r="T606" s="69"/>
      <c r="U606" s="70"/>
      <c r="V606" s="69"/>
      <c r="W606" s="69"/>
      <c r="X606" s="71"/>
      <c r="Y606" s="11"/>
      <c r="Z606" s="72"/>
      <c r="AA606" s="71"/>
      <c r="AE606" s="12"/>
      <c r="AF606" s="12"/>
      <c r="AH606" s="69"/>
      <c r="AI606" s="70"/>
      <c r="AJ606" s="69"/>
      <c r="AK606" s="69"/>
      <c r="AL606" s="69"/>
      <c r="AM606" s="73"/>
      <c r="AN606" s="72"/>
      <c r="AO606" s="69"/>
      <c r="AP606" s="73"/>
      <c r="AQ606" s="69"/>
      <c r="AR606" s="69"/>
      <c r="AS606" s="16"/>
    </row>
    <row r="607" spans="2:45" x14ac:dyDescent="0.2">
      <c r="B607" s="13"/>
      <c r="C607" s="13"/>
      <c r="D607" s="69"/>
      <c r="E607" s="70"/>
      <c r="F607" s="69"/>
      <c r="G607" s="70"/>
      <c r="H607" s="69"/>
      <c r="I607" s="69"/>
      <c r="J607" s="71"/>
      <c r="K607" s="11"/>
      <c r="L607" s="72"/>
      <c r="M607" s="71"/>
      <c r="N607" s="11"/>
      <c r="Q607" s="12"/>
      <c r="R607" s="12"/>
      <c r="S607" s="70"/>
      <c r="T607" s="69"/>
      <c r="U607" s="70"/>
      <c r="V607" s="69"/>
      <c r="W607" s="69"/>
      <c r="X607" s="71"/>
      <c r="Y607" s="11"/>
      <c r="Z607" s="72"/>
      <c r="AA607" s="71"/>
      <c r="AE607" s="12"/>
      <c r="AF607" s="12"/>
      <c r="AH607" s="69"/>
      <c r="AI607" s="70"/>
      <c r="AJ607" s="69"/>
      <c r="AK607" s="69"/>
      <c r="AL607" s="69"/>
      <c r="AM607" s="73"/>
      <c r="AN607" s="72"/>
      <c r="AO607" s="69"/>
      <c r="AP607" s="73"/>
      <c r="AQ607" s="69"/>
      <c r="AR607" s="69"/>
      <c r="AS607" s="16"/>
    </row>
    <row r="608" spans="2:45" x14ac:dyDescent="0.2">
      <c r="B608" s="13"/>
      <c r="C608" s="13"/>
      <c r="D608" s="69"/>
      <c r="E608" s="70"/>
      <c r="F608" s="69"/>
      <c r="G608" s="70"/>
      <c r="H608" s="69"/>
      <c r="I608" s="69"/>
      <c r="J608" s="71"/>
      <c r="K608" s="11"/>
      <c r="L608" s="72"/>
      <c r="M608" s="71"/>
      <c r="N608" s="11"/>
      <c r="Q608" s="12"/>
      <c r="R608" s="12"/>
      <c r="S608" s="70"/>
      <c r="T608" s="69"/>
      <c r="U608" s="70"/>
      <c r="V608" s="69"/>
      <c r="W608" s="69"/>
      <c r="X608" s="71"/>
      <c r="Y608" s="11"/>
      <c r="Z608" s="72"/>
      <c r="AA608" s="71"/>
      <c r="AE608" s="12"/>
      <c r="AF608" s="12"/>
      <c r="AH608" s="69"/>
      <c r="AI608" s="70"/>
      <c r="AJ608" s="69"/>
      <c r="AK608" s="69"/>
      <c r="AL608" s="69"/>
      <c r="AM608" s="73"/>
      <c r="AN608" s="72"/>
      <c r="AO608" s="69"/>
      <c r="AP608" s="73"/>
      <c r="AQ608" s="69"/>
      <c r="AR608" s="69"/>
      <c r="AS608" s="16"/>
    </row>
    <row r="609" spans="2:45" x14ac:dyDescent="0.2">
      <c r="B609" s="13"/>
      <c r="C609" s="13"/>
      <c r="D609" s="69"/>
      <c r="E609" s="70"/>
      <c r="F609" s="69"/>
      <c r="G609" s="70"/>
      <c r="H609" s="69"/>
      <c r="I609" s="69"/>
      <c r="J609" s="71"/>
      <c r="K609" s="11"/>
      <c r="L609" s="72"/>
      <c r="M609" s="71"/>
      <c r="N609" s="11"/>
      <c r="Q609" s="12"/>
      <c r="R609" s="12"/>
      <c r="S609" s="70"/>
      <c r="T609" s="69"/>
      <c r="U609" s="70"/>
      <c r="V609" s="69"/>
      <c r="W609" s="69"/>
      <c r="X609" s="71"/>
      <c r="Y609" s="11"/>
      <c r="Z609" s="72"/>
      <c r="AA609" s="71"/>
      <c r="AE609" s="12"/>
      <c r="AF609" s="12"/>
      <c r="AH609" s="69"/>
      <c r="AI609" s="70"/>
      <c r="AJ609" s="69"/>
      <c r="AK609" s="69"/>
      <c r="AL609" s="69"/>
      <c r="AM609" s="73"/>
      <c r="AN609" s="72"/>
      <c r="AO609" s="69"/>
      <c r="AP609" s="73"/>
      <c r="AQ609" s="69"/>
      <c r="AR609" s="69"/>
      <c r="AS609" s="16"/>
    </row>
    <row r="610" spans="2:45" x14ac:dyDescent="0.2">
      <c r="B610" s="13"/>
      <c r="C610" s="13"/>
      <c r="D610" s="69"/>
      <c r="E610" s="70"/>
      <c r="F610" s="69"/>
      <c r="G610" s="70"/>
      <c r="H610" s="69"/>
      <c r="I610" s="69"/>
      <c r="J610" s="71"/>
      <c r="K610" s="11"/>
      <c r="L610" s="72"/>
      <c r="M610" s="71"/>
      <c r="N610" s="11"/>
      <c r="Q610" s="12"/>
      <c r="R610" s="12"/>
      <c r="S610" s="70"/>
      <c r="T610" s="69"/>
      <c r="U610" s="70"/>
      <c r="V610" s="69"/>
      <c r="W610" s="69"/>
      <c r="X610" s="71"/>
      <c r="Y610" s="11"/>
      <c r="Z610" s="72"/>
      <c r="AA610" s="71"/>
      <c r="AE610" s="12"/>
      <c r="AF610" s="12"/>
      <c r="AH610" s="69"/>
      <c r="AI610" s="70"/>
      <c r="AJ610" s="69"/>
      <c r="AK610" s="69"/>
      <c r="AL610" s="69"/>
      <c r="AM610" s="73"/>
      <c r="AN610" s="72"/>
      <c r="AO610" s="69"/>
      <c r="AP610" s="73"/>
      <c r="AQ610" s="69"/>
      <c r="AR610" s="69"/>
      <c r="AS610" s="16"/>
    </row>
    <row r="611" spans="2:45" x14ac:dyDescent="0.2">
      <c r="B611" s="13"/>
      <c r="C611" s="13"/>
      <c r="D611" s="69"/>
      <c r="E611" s="70"/>
      <c r="F611" s="69"/>
      <c r="G611" s="70"/>
      <c r="H611" s="69"/>
      <c r="I611" s="69"/>
      <c r="J611" s="71"/>
      <c r="K611" s="11"/>
      <c r="L611" s="72"/>
      <c r="M611" s="71"/>
      <c r="N611" s="11"/>
      <c r="Q611" s="12"/>
      <c r="R611" s="12"/>
      <c r="S611" s="70"/>
      <c r="T611" s="69"/>
      <c r="U611" s="70"/>
      <c r="V611" s="69"/>
      <c r="W611" s="69"/>
      <c r="X611" s="71"/>
      <c r="Y611" s="11"/>
      <c r="Z611" s="72"/>
      <c r="AA611" s="71"/>
      <c r="AE611" s="12"/>
      <c r="AF611" s="12"/>
      <c r="AH611" s="69"/>
      <c r="AI611" s="70"/>
      <c r="AJ611" s="69"/>
      <c r="AK611" s="69"/>
      <c r="AL611" s="69"/>
      <c r="AM611" s="73"/>
      <c r="AN611" s="72"/>
      <c r="AO611" s="69"/>
      <c r="AP611" s="73"/>
      <c r="AQ611" s="69"/>
      <c r="AR611" s="69"/>
      <c r="AS611" s="16"/>
    </row>
    <row r="612" spans="2:45" x14ac:dyDescent="0.2">
      <c r="B612" s="13"/>
      <c r="C612" s="13"/>
      <c r="D612" s="69"/>
      <c r="E612" s="70"/>
      <c r="F612" s="69"/>
      <c r="G612" s="70"/>
      <c r="H612" s="69"/>
      <c r="I612" s="69"/>
      <c r="J612" s="71"/>
      <c r="K612" s="11"/>
      <c r="L612" s="72"/>
      <c r="M612" s="71"/>
      <c r="N612" s="11"/>
      <c r="Q612" s="12"/>
      <c r="R612" s="12"/>
      <c r="S612" s="70"/>
      <c r="T612" s="69"/>
      <c r="U612" s="70"/>
      <c r="V612" s="69"/>
      <c r="W612" s="69"/>
      <c r="X612" s="71"/>
      <c r="Y612" s="11"/>
      <c r="Z612" s="72"/>
      <c r="AA612" s="71"/>
      <c r="AE612" s="12"/>
      <c r="AF612" s="12"/>
      <c r="AH612" s="69"/>
      <c r="AI612" s="70"/>
      <c r="AJ612" s="69"/>
      <c r="AK612" s="69"/>
      <c r="AL612" s="69"/>
      <c r="AM612" s="73"/>
      <c r="AN612" s="72"/>
      <c r="AO612" s="69"/>
      <c r="AP612" s="73"/>
      <c r="AQ612" s="69"/>
      <c r="AR612" s="69"/>
      <c r="AS612" s="16"/>
    </row>
    <row r="613" spans="2:45" x14ac:dyDescent="0.2">
      <c r="B613" s="13"/>
      <c r="C613" s="13"/>
      <c r="D613" s="69"/>
      <c r="E613" s="70"/>
      <c r="F613" s="69"/>
      <c r="G613" s="70"/>
      <c r="H613" s="69"/>
      <c r="I613" s="69"/>
      <c r="J613" s="71"/>
      <c r="K613" s="11"/>
      <c r="L613" s="72"/>
      <c r="M613" s="71"/>
      <c r="N613" s="11"/>
      <c r="Q613" s="12"/>
      <c r="R613" s="12"/>
      <c r="S613" s="70"/>
      <c r="T613" s="69"/>
      <c r="U613" s="70"/>
      <c r="V613" s="69"/>
      <c r="W613" s="69"/>
      <c r="X613" s="71"/>
      <c r="Y613" s="11"/>
      <c r="Z613" s="72"/>
      <c r="AA613" s="71"/>
      <c r="AE613" s="12"/>
      <c r="AF613" s="12"/>
      <c r="AH613" s="69"/>
      <c r="AI613" s="70"/>
      <c r="AJ613" s="69"/>
      <c r="AK613" s="69"/>
      <c r="AL613" s="69"/>
      <c r="AM613" s="73"/>
      <c r="AN613" s="72"/>
      <c r="AO613" s="69"/>
      <c r="AP613" s="73"/>
      <c r="AQ613" s="69"/>
      <c r="AR613" s="69"/>
      <c r="AS613" s="16"/>
    </row>
    <row r="614" spans="2:45" x14ac:dyDescent="0.2">
      <c r="B614" s="13"/>
      <c r="C614" s="13"/>
      <c r="D614" s="69"/>
      <c r="E614" s="70"/>
      <c r="F614" s="69"/>
      <c r="G614" s="70"/>
      <c r="H614" s="69"/>
      <c r="I614" s="69"/>
      <c r="J614" s="71"/>
      <c r="K614" s="11"/>
      <c r="L614" s="72"/>
      <c r="M614" s="71"/>
      <c r="N614" s="11"/>
      <c r="Q614" s="12"/>
      <c r="R614" s="12"/>
      <c r="S614" s="70"/>
      <c r="T614" s="69"/>
      <c r="U614" s="70"/>
      <c r="V614" s="69"/>
      <c r="W614" s="69"/>
      <c r="X614" s="71"/>
      <c r="Y614" s="11"/>
      <c r="Z614" s="72"/>
      <c r="AA614" s="71"/>
      <c r="AE614" s="12"/>
      <c r="AF614" s="12"/>
      <c r="AH614" s="69"/>
      <c r="AI614" s="70"/>
      <c r="AJ614" s="69"/>
      <c r="AK614" s="69"/>
      <c r="AL614" s="69"/>
      <c r="AM614" s="73"/>
      <c r="AN614" s="72"/>
      <c r="AO614" s="69"/>
      <c r="AP614" s="73"/>
      <c r="AQ614" s="69"/>
      <c r="AR614" s="69"/>
      <c r="AS614" s="16"/>
    </row>
    <row r="615" spans="2:45" x14ac:dyDescent="0.2">
      <c r="B615" s="13"/>
      <c r="C615" s="13"/>
      <c r="D615" s="69"/>
      <c r="E615" s="70"/>
      <c r="F615" s="69"/>
      <c r="G615" s="70"/>
      <c r="H615" s="69"/>
      <c r="I615" s="69"/>
      <c r="J615" s="71"/>
      <c r="K615" s="11"/>
      <c r="L615" s="72"/>
      <c r="M615" s="71"/>
      <c r="N615" s="11"/>
      <c r="Q615" s="12"/>
      <c r="R615" s="12"/>
      <c r="S615" s="70"/>
      <c r="T615" s="69"/>
      <c r="U615" s="70"/>
      <c r="V615" s="69"/>
      <c r="W615" s="69"/>
      <c r="X615" s="71"/>
      <c r="Y615" s="11"/>
      <c r="Z615" s="72"/>
      <c r="AA615" s="71"/>
      <c r="AE615" s="12"/>
      <c r="AF615" s="12"/>
      <c r="AH615" s="69"/>
      <c r="AI615" s="70"/>
      <c r="AJ615" s="69"/>
      <c r="AK615" s="69"/>
      <c r="AL615" s="69"/>
      <c r="AM615" s="73"/>
      <c r="AN615" s="72"/>
      <c r="AO615" s="69"/>
      <c r="AP615" s="73"/>
      <c r="AQ615" s="69"/>
      <c r="AR615" s="69"/>
      <c r="AS615" s="16"/>
    </row>
    <row r="616" spans="2:45" x14ac:dyDescent="0.2">
      <c r="B616" s="13"/>
      <c r="C616" s="13"/>
      <c r="D616" s="69"/>
      <c r="E616" s="70"/>
      <c r="F616" s="69"/>
      <c r="G616" s="70"/>
      <c r="H616" s="69"/>
      <c r="I616" s="69"/>
      <c r="J616" s="71"/>
      <c r="K616" s="11"/>
      <c r="L616" s="72"/>
      <c r="M616" s="71"/>
      <c r="N616" s="11"/>
      <c r="Q616" s="12"/>
      <c r="R616" s="12"/>
      <c r="S616" s="70"/>
      <c r="T616" s="69"/>
      <c r="U616" s="70"/>
      <c r="V616" s="69"/>
      <c r="W616" s="69"/>
      <c r="X616" s="71"/>
      <c r="Y616" s="11"/>
      <c r="Z616" s="72"/>
      <c r="AA616" s="71"/>
      <c r="AE616" s="12"/>
      <c r="AF616" s="12"/>
      <c r="AH616" s="69"/>
      <c r="AI616" s="70"/>
      <c r="AJ616" s="69"/>
      <c r="AK616" s="69"/>
      <c r="AL616" s="69"/>
      <c r="AM616" s="73"/>
      <c r="AN616" s="72"/>
      <c r="AO616" s="69"/>
      <c r="AP616" s="73"/>
      <c r="AQ616" s="69"/>
      <c r="AR616" s="69"/>
      <c r="AS616" s="16"/>
    </row>
    <row r="617" spans="2:45" x14ac:dyDescent="0.2">
      <c r="B617" s="13"/>
      <c r="C617" s="13"/>
      <c r="D617" s="69"/>
      <c r="E617" s="70"/>
      <c r="F617" s="69"/>
      <c r="G617" s="70"/>
      <c r="H617" s="69"/>
      <c r="I617" s="69"/>
      <c r="J617" s="71"/>
      <c r="K617" s="11"/>
      <c r="L617" s="72"/>
      <c r="M617" s="71"/>
      <c r="N617" s="11"/>
      <c r="Q617" s="12"/>
      <c r="R617" s="12"/>
      <c r="S617" s="70"/>
      <c r="T617" s="69"/>
      <c r="U617" s="70"/>
      <c r="V617" s="69"/>
      <c r="W617" s="69"/>
      <c r="X617" s="71"/>
      <c r="Y617" s="11"/>
      <c r="Z617" s="72"/>
      <c r="AA617" s="71"/>
      <c r="AE617" s="12"/>
      <c r="AF617" s="12"/>
      <c r="AH617" s="69"/>
      <c r="AI617" s="70"/>
      <c r="AJ617" s="69"/>
      <c r="AK617" s="69"/>
      <c r="AL617" s="69"/>
      <c r="AM617" s="73"/>
      <c r="AN617" s="72"/>
      <c r="AO617" s="69"/>
      <c r="AP617" s="73"/>
      <c r="AQ617" s="69"/>
      <c r="AR617" s="69"/>
      <c r="AS617" s="16"/>
    </row>
    <row r="618" spans="2:45" x14ac:dyDescent="0.2">
      <c r="B618" s="13"/>
      <c r="C618" s="13"/>
      <c r="D618" s="69"/>
      <c r="E618" s="70"/>
      <c r="F618" s="69"/>
      <c r="G618" s="70"/>
      <c r="H618" s="69"/>
      <c r="I618" s="69"/>
      <c r="J618" s="71"/>
      <c r="K618" s="11"/>
      <c r="L618" s="72"/>
      <c r="M618" s="71"/>
      <c r="N618" s="11"/>
      <c r="Q618" s="12"/>
      <c r="R618" s="12"/>
      <c r="S618" s="70"/>
      <c r="T618" s="69"/>
      <c r="U618" s="70"/>
      <c r="V618" s="69"/>
      <c r="W618" s="69"/>
      <c r="X618" s="71"/>
      <c r="Y618" s="11"/>
      <c r="Z618" s="72"/>
      <c r="AA618" s="71"/>
      <c r="AE618" s="12"/>
      <c r="AF618" s="12"/>
      <c r="AH618" s="69"/>
      <c r="AI618" s="70"/>
      <c r="AJ618" s="69"/>
      <c r="AK618" s="69"/>
      <c r="AL618" s="69"/>
      <c r="AM618" s="73"/>
      <c r="AN618" s="72"/>
      <c r="AO618" s="69"/>
      <c r="AP618" s="73"/>
      <c r="AQ618" s="69"/>
      <c r="AR618" s="69"/>
      <c r="AS618" s="16"/>
    </row>
    <row r="619" spans="2:45" x14ac:dyDescent="0.2">
      <c r="B619" s="13"/>
      <c r="C619" s="13"/>
      <c r="D619" s="69"/>
      <c r="E619" s="70"/>
      <c r="F619" s="69"/>
      <c r="G619" s="70"/>
      <c r="H619" s="69"/>
      <c r="I619" s="69"/>
      <c r="J619" s="71"/>
      <c r="K619" s="11"/>
      <c r="L619" s="72"/>
      <c r="M619" s="71"/>
      <c r="N619" s="11"/>
      <c r="Q619" s="12"/>
      <c r="R619" s="12"/>
      <c r="S619" s="70"/>
      <c r="T619" s="69"/>
      <c r="U619" s="70"/>
      <c r="V619" s="69"/>
      <c r="W619" s="69"/>
      <c r="X619" s="71"/>
      <c r="Y619" s="11"/>
      <c r="Z619" s="72"/>
      <c r="AA619" s="71"/>
      <c r="AE619" s="12"/>
      <c r="AF619" s="12"/>
      <c r="AH619" s="69"/>
      <c r="AI619" s="70"/>
      <c r="AJ619" s="69"/>
      <c r="AK619" s="69"/>
      <c r="AL619" s="69"/>
      <c r="AM619" s="73"/>
      <c r="AN619" s="72"/>
      <c r="AO619" s="69"/>
      <c r="AP619" s="73"/>
      <c r="AQ619" s="69"/>
      <c r="AR619" s="69"/>
      <c r="AS619" s="16"/>
    </row>
    <row r="620" spans="2:45" x14ac:dyDescent="0.2">
      <c r="B620" s="13"/>
      <c r="C620" s="13"/>
      <c r="D620" s="69"/>
      <c r="E620" s="70"/>
      <c r="F620" s="69"/>
      <c r="G620" s="70"/>
      <c r="H620" s="69"/>
      <c r="I620" s="69"/>
      <c r="J620" s="71"/>
      <c r="K620" s="11"/>
      <c r="L620" s="72"/>
      <c r="M620" s="71"/>
      <c r="N620" s="11"/>
      <c r="Q620" s="12"/>
      <c r="R620" s="12"/>
      <c r="S620" s="70"/>
      <c r="T620" s="69"/>
      <c r="U620" s="70"/>
      <c r="V620" s="69"/>
      <c r="W620" s="69"/>
      <c r="X620" s="71"/>
      <c r="Y620" s="11"/>
      <c r="Z620" s="72"/>
      <c r="AA620" s="71"/>
      <c r="AE620" s="12"/>
      <c r="AF620" s="12"/>
      <c r="AH620" s="69"/>
      <c r="AI620" s="70"/>
      <c r="AJ620" s="69"/>
      <c r="AK620" s="69"/>
      <c r="AL620" s="69"/>
      <c r="AM620" s="73"/>
      <c r="AN620" s="72"/>
      <c r="AO620" s="69"/>
      <c r="AP620" s="73"/>
      <c r="AQ620" s="69"/>
      <c r="AR620" s="69"/>
      <c r="AS620" s="16"/>
    </row>
    <row r="621" spans="2:45" x14ac:dyDescent="0.2">
      <c r="B621" s="13"/>
      <c r="C621" s="13"/>
      <c r="D621" s="69"/>
      <c r="E621" s="70"/>
      <c r="F621" s="69"/>
      <c r="G621" s="70"/>
      <c r="H621" s="69"/>
      <c r="I621" s="69"/>
      <c r="J621" s="71"/>
      <c r="K621" s="11"/>
      <c r="L621" s="72"/>
      <c r="M621" s="71"/>
      <c r="N621" s="11"/>
      <c r="Q621" s="12"/>
      <c r="R621" s="12"/>
      <c r="S621" s="70"/>
      <c r="T621" s="69"/>
      <c r="U621" s="70"/>
      <c r="V621" s="69"/>
      <c r="W621" s="69"/>
      <c r="X621" s="71"/>
      <c r="Y621" s="11"/>
      <c r="Z621" s="72"/>
      <c r="AA621" s="71"/>
      <c r="AE621" s="12"/>
      <c r="AF621" s="12"/>
      <c r="AH621" s="69"/>
      <c r="AI621" s="70"/>
      <c r="AJ621" s="69"/>
      <c r="AK621" s="69"/>
      <c r="AL621" s="69"/>
      <c r="AM621" s="73"/>
      <c r="AN621" s="72"/>
      <c r="AO621" s="69"/>
      <c r="AP621" s="73"/>
      <c r="AQ621" s="69"/>
      <c r="AR621" s="69"/>
      <c r="AS621" s="16"/>
    </row>
    <row r="622" spans="2:45" x14ac:dyDescent="0.2">
      <c r="B622" s="13"/>
      <c r="C622" s="13"/>
      <c r="D622" s="69"/>
      <c r="E622" s="70"/>
      <c r="F622" s="69"/>
      <c r="G622" s="70"/>
      <c r="H622" s="69"/>
      <c r="I622" s="69"/>
      <c r="J622" s="71"/>
      <c r="K622" s="11"/>
      <c r="L622" s="72"/>
      <c r="M622" s="71"/>
      <c r="N622" s="11"/>
      <c r="Q622" s="12"/>
      <c r="R622" s="12"/>
      <c r="S622" s="70"/>
      <c r="T622" s="69"/>
      <c r="U622" s="70"/>
      <c r="V622" s="69"/>
      <c r="W622" s="69"/>
      <c r="X622" s="71"/>
      <c r="Y622" s="11"/>
      <c r="Z622" s="72"/>
      <c r="AA622" s="71"/>
      <c r="AE622" s="12"/>
      <c r="AF622" s="12"/>
      <c r="AH622" s="69"/>
      <c r="AI622" s="70"/>
      <c r="AJ622" s="69"/>
      <c r="AK622" s="69"/>
      <c r="AL622" s="69"/>
      <c r="AM622" s="73"/>
      <c r="AN622" s="72"/>
      <c r="AO622" s="69"/>
      <c r="AP622" s="73"/>
      <c r="AQ622" s="69"/>
      <c r="AR622" s="69"/>
      <c r="AS622" s="16"/>
    </row>
    <row r="623" spans="2:45" x14ac:dyDescent="0.2">
      <c r="B623" s="13"/>
      <c r="C623" s="13"/>
      <c r="D623" s="69"/>
      <c r="E623" s="70"/>
      <c r="F623" s="69"/>
      <c r="G623" s="70"/>
      <c r="H623" s="69"/>
      <c r="I623" s="69"/>
      <c r="J623" s="71"/>
      <c r="K623" s="11"/>
      <c r="L623" s="72"/>
      <c r="M623" s="71"/>
      <c r="N623" s="11"/>
      <c r="Q623" s="12"/>
      <c r="R623" s="12"/>
      <c r="S623" s="70"/>
      <c r="T623" s="69"/>
      <c r="U623" s="70"/>
      <c r="V623" s="69"/>
      <c r="W623" s="69"/>
      <c r="X623" s="71"/>
      <c r="Y623" s="11"/>
      <c r="Z623" s="72"/>
      <c r="AA623" s="71"/>
      <c r="AE623" s="12"/>
      <c r="AF623" s="12"/>
      <c r="AH623" s="69"/>
      <c r="AI623" s="70"/>
      <c r="AJ623" s="69"/>
      <c r="AK623" s="69"/>
      <c r="AL623" s="69"/>
      <c r="AM623" s="73"/>
      <c r="AN623" s="72"/>
      <c r="AO623" s="69"/>
      <c r="AP623" s="73"/>
      <c r="AQ623" s="69"/>
      <c r="AR623" s="69"/>
      <c r="AS623" s="16"/>
    </row>
    <row r="624" spans="2:45" x14ac:dyDescent="0.2">
      <c r="B624" s="13"/>
      <c r="C624" s="13"/>
      <c r="D624" s="69"/>
      <c r="E624" s="70"/>
      <c r="F624" s="69"/>
      <c r="G624" s="70"/>
      <c r="H624" s="69"/>
      <c r="I624" s="69"/>
      <c r="J624" s="71"/>
      <c r="K624" s="11"/>
      <c r="L624" s="72"/>
      <c r="M624" s="71"/>
      <c r="N624" s="11"/>
      <c r="Q624" s="12"/>
      <c r="R624" s="12"/>
      <c r="S624" s="70"/>
      <c r="T624" s="69"/>
      <c r="U624" s="70"/>
      <c r="V624" s="69"/>
      <c r="W624" s="69"/>
      <c r="X624" s="71"/>
      <c r="Y624" s="11"/>
      <c r="Z624" s="72"/>
      <c r="AA624" s="71"/>
      <c r="AE624" s="12"/>
      <c r="AF624" s="12"/>
      <c r="AH624" s="69"/>
      <c r="AI624" s="70"/>
      <c r="AJ624" s="69"/>
      <c r="AK624" s="69"/>
      <c r="AL624" s="69"/>
      <c r="AM624" s="73"/>
      <c r="AN624" s="72"/>
      <c r="AO624" s="69"/>
      <c r="AP624" s="73"/>
      <c r="AQ624" s="69"/>
      <c r="AR624" s="69"/>
      <c r="AS624" s="16"/>
    </row>
    <row r="625" spans="2:45" x14ac:dyDescent="0.2">
      <c r="B625" s="13"/>
      <c r="C625" s="13"/>
      <c r="D625" s="69"/>
      <c r="E625" s="70"/>
      <c r="F625" s="69"/>
      <c r="G625" s="70"/>
      <c r="H625" s="69"/>
      <c r="I625" s="69"/>
      <c r="J625" s="71"/>
      <c r="K625" s="11"/>
      <c r="L625" s="72"/>
      <c r="M625" s="71"/>
      <c r="N625" s="11"/>
      <c r="Q625" s="12"/>
      <c r="R625" s="12"/>
      <c r="S625" s="70"/>
      <c r="T625" s="69"/>
      <c r="U625" s="70"/>
      <c r="V625" s="69"/>
      <c r="W625" s="69"/>
      <c r="X625" s="71"/>
      <c r="Y625" s="11"/>
      <c r="Z625" s="72"/>
      <c r="AA625" s="71"/>
      <c r="AE625" s="12"/>
      <c r="AF625" s="12"/>
      <c r="AH625" s="69"/>
      <c r="AI625" s="70"/>
      <c r="AJ625" s="69"/>
      <c r="AK625" s="69"/>
      <c r="AL625" s="69"/>
      <c r="AM625" s="73"/>
      <c r="AN625" s="72"/>
      <c r="AO625" s="69"/>
      <c r="AP625" s="73"/>
      <c r="AQ625" s="69"/>
      <c r="AR625" s="69"/>
      <c r="AS625" s="16"/>
    </row>
    <row r="626" spans="2:45" x14ac:dyDescent="0.2">
      <c r="B626" s="13"/>
      <c r="C626" s="13"/>
      <c r="D626" s="69"/>
      <c r="E626" s="70"/>
      <c r="F626" s="69"/>
      <c r="G626" s="70"/>
      <c r="H626" s="69"/>
      <c r="I626" s="69"/>
      <c r="J626" s="71"/>
      <c r="K626" s="11"/>
      <c r="L626" s="72"/>
      <c r="M626" s="71"/>
      <c r="N626" s="11"/>
      <c r="Q626" s="12"/>
      <c r="R626" s="12"/>
      <c r="S626" s="70"/>
      <c r="T626" s="69"/>
      <c r="U626" s="70"/>
      <c r="V626" s="69"/>
      <c r="W626" s="69"/>
      <c r="X626" s="71"/>
      <c r="Y626" s="11"/>
      <c r="Z626" s="72"/>
      <c r="AA626" s="71"/>
      <c r="AE626" s="12"/>
      <c r="AF626" s="12"/>
      <c r="AH626" s="69"/>
      <c r="AI626" s="70"/>
      <c r="AJ626" s="69"/>
      <c r="AK626" s="69"/>
      <c r="AL626" s="69"/>
      <c r="AM626" s="73"/>
      <c r="AN626" s="72"/>
      <c r="AO626" s="69"/>
      <c r="AP626" s="73"/>
      <c r="AQ626" s="69"/>
      <c r="AR626" s="69"/>
      <c r="AS626" s="16"/>
    </row>
    <row r="627" spans="2:45" x14ac:dyDescent="0.2">
      <c r="B627" s="13"/>
      <c r="C627" s="13"/>
      <c r="D627" s="69"/>
      <c r="E627" s="70"/>
      <c r="F627" s="69"/>
      <c r="G627" s="70"/>
      <c r="H627" s="69"/>
      <c r="I627" s="69"/>
      <c r="J627" s="71"/>
      <c r="K627" s="11"/>
      <c r="L627" s="72"/>
      <c r="M627" s="71"/>
      <c r="N627" s="11"/>
      <c r="Q627" s="12"/>
      <c r="R627" s="12"/>
      <c r="S627" s="70"/>
      <c r="T627" s="69"/>
      <c r="U627" s="70"/>
      <c r="V627" s="69"/>
      <c r="W627" s="69"/>
      <c r="X627" s="71"/>
      <c r="Y627" s="11"/>
      <c r="Z627" s="72"/>
      <c r="AA627" s="71"/>
      <c r="AE627" s="12"/>
      <c r="AF627" s="12"/>
      <c r="AH627" s="69"/>
      <c r="AI627" s="70"/>
      <c r="AJ627" s="69"/>
      <c r="AK627" s="69"/>
      <c r="AL627" s="69"/>
      <c r="AM627" s="73"/>
      <c r="AN627" s="72"/>
      <c r="AO627" s="69"/>
      <c r="AP627" s="73"/>
      <c r="AQ627" s="69"/>
      <c r="AR627" s="69"/>
      <c r="AS627" s="16"/>
    </row>
    <row r="628" spans="2:45" x14ac:dyDescent="0.2">
      <c r="B628" s="13"/>
      <c r="C628" s="13"/>
      <c r="D628" s="69"/>
      <c r="E628" s="70"/>
      <c r="F628" s="69"/>
      <c r="G628" s="70"/>
      <c r="H628" s="69"/>
      <c r="I628" s="69"/>
      <c r="J628" s="71"/>
      <c r="K628" s="11"/>
      <c r="L628" s="72"/>
      <c r="M628" s="71"/>
      <c r="N628" s="11"/>
      <c r="Q628" s="12"/>
      <c r="R628" s="12"/>
      <c r="S628" s="70"/>
      <c r="T628" s="69"/>
      <c r="U628" s="70"/>
      <c r="V628" s="69"/>
      <c r="W628" s="69"/>
      <c r="X628" s="71"/>
      <c r="Y628" s="11"/>
      <c r="Z628" s="72"/>
      <c r="AA628" s="71"/>
      <c r="AE628" s="12"/>
      <c r="AF628" s="12"/>
      <c r="AH628" s="69"/>
      <c r="AI628" s="70"/>
      <c r="AJ628" s="69"/>
      <c r="AK628" s="69"/>
      <c r="AL628" s="69"/>
      <c r="AM628" s="73"/>
      <c r="AN628" s="72"/>
      <c r="AO628" s="69"/>
      <c r="AP628" s="73"/>
      <c r="AQ628" s="69"/>
      <c r="AR628" s="69"/>
      <c r="AS628" s="16"/>
    </row>
    <row r="629" spans="2:45" x14ac:dyDescent="0.2">
      <c r="B629" s="13"/>
      <c r="C629" s="13"/>
      <c r="D629" s="69"/>
      <c r="E629" s="70"/>
      <c r="F629" s="69"/>
      <c r="G629" s="70"/>
      <c r="H629" s="69"/>
      <c r="I629" s="69"/>
      <c r="J629" s="71"/>
      <c r="K629" s="11"/>
      <c r="L629" s="72"/>
      <c r="M629" s="71"/>
      <c r="N629" s="11"/>
      <c r="Q629" s="12"/>
      <c r="R629" s="12"/>
      <c r="S629" s="70"/>
      <c r="T629" s="69"/>
      <c r="U629" s="70"/>
      <c r="V629" s="69"/>
      <c r="W629" s="69"/>
      <c r="X629" s="71"/>
      <c r="Y629" s="11"/>
      <c r="Z629" s="72"/>
      <c r="AA629" s="71"/>
      <c r="AE629" s="12"/>
      <c r="AF629" s="12"/>
      <c r="AH629" s="69"/>
      <c r="AI629" s="70"/>
      <c r="AJ629" s="69"/>
      <c r="AK629" s="69"/>
      <c r="AL629" s="69"/>
      <c r="AM629" s="73"/>
      <c r="AN629" s="72"/>
      <c r="AO629" s="69"/>
      <c r="AP629" s="73"/>
      <c r="AQ629" s="69"/>
      <c r="AR629" s="69"/>
      <c r="AS629" s="16"/>
    </row>
    <row r="630" spans="2:45" x14ac:dyDescent="0.2">
      <c r="B630" s="13"/>
      <c r="C630" s="13"/>
      <c r="D630" s="69"/>
      <c r="E630" s="70"/>
      <c r="F630" s="69"/>
      <c r="G630" s="70"/>
      <c r="H630" s="69"/>
      <c r="I630" s="69"/>
      <c r="J630" s="71"/>
      <c r="K630" s="11"/>
      <c r="L630" s="72"/>
      <c r="M630" s="71"/>
      <c r="N630" s="11"/>
      <c r="Q630" s="12"/>
      <c r="R630" s="12"/>
      <c r="S630" s="70"/>
      <c r="T630" s="69"/>
      <c r="U630" s="70"/>
      <c r="V630" s="69"/>
      <c r="W630" s="69"/>
      <c r="X630" s="71"/>
      <c r="Y630" s="11"/>
      <c r="Z630" s="72"/>
      <c r="AA630" s="71"/>
      <c r="AE630" s="12"/>
      <c r="AF630" s="12"/>
      <c r="AH630" s="69"/>
      <c r="AI630" s="70"/>
      <c r="AJ630" s="69"/>
      <c r="AK630" s="69"/>
      <c r="AL630" s="69"/>
      <c r="AM630" s="73"/>
      <c r="AN630" s="72"/>
      <c r="AO630" s="69"/>
      <c r="AP630" s="73"/>
      <c r="AQ630" s="69"/>
      <c r="AR630" s="69"/>
      <c r="AS630" s="16"/>
    </row>
    <row r="631" spans="2:45" x14ac:dyDescent="0.2">
      <c r="B631" s="13"/>
      <c r="C631" s="13"/>
      <c r="D631" s="69"/>
      <c r="E631" s="70"/>
      <c r="F631" s="69"/>
      <c r="G631" s="70"/>
      <c r="H631" s="69"/>
      <c r="I631" s="69"/>
      <c r="J631" s="71"/>
      <c r="K631" s="11"/>
      <c r="L631" s="72"/>
      <c r="M631" s="71"/>
      <c r="N631" s="11"/>
      <c r="Q631" s="12"/>
      <c r="R631" s="12"/>
      <c r="S631" s="70"/>
      <c r="T631" s="69"/>
      <c r="U631" s="70"/>
      <c r="V631" s="69"/>
      <c r="W631" s="69"/>
      <c r="X631" s="71"/>
      <c r="Y631" s="11"/>
      <c r="Z631" s="72"/>
      <c r="AA631" s="71"/>
      <c r="AE631" s="12"/>
      <c r="AF631" s="12"/>
      <c r="AH631" s="69"/>
      <c r="AI631" s="70"/>
      <c r="AJ631" s="69"/>
      <c r="AK631" s="69"/>
      <c r="AL631" s="69"/>
      <c r="AM631" s="73"/>
      <c r="AN631" s="72"/>
      <c r="AO631" s="69"/>
      <c r="AP631" s="73"/>
      <c r="AQ631" s="69"/>
      <c r="AR631" s="69"/>
      <c r="AS631" s="16"/>
    </row>
    <row r="632" spans="2:45" x14ac:dyDescent="0.2">
      <c r="B632" s="13"/>
      <c r="C632" s="13"/>
      <c r="D632" s="69"/>
      <c r="E632" s="70"/>
      <c r="F632" s="69"/>
      <c r="G632" s="70"/>
      <c r="H632" s="69"/>
      <c r="I632" s="69"/>
      <c r="J632" s="71"/>
      <c r="K632" s="11"/>
      <c r="L632" s="72"/>
      <c r="M632" s="71"/>
      <c r="N632" s="11"/>
      <c r="Q632" s="12"/>
      <c r="R632" s="12"/>
      <c r="S632" s="70"/>
      <c r="T632" s="69"/>
      <c r="U632" s="70"/>
      <c r="V632" s="69"/>
      <c r="W632" s="69"/>
      <c r="X632" s="71"/>
      <c r="Y632" s="11"/>
      <c r="Z632" s="72"/>
      <c r="AA632" s="71"/>
      <c r="AE632" s="12"/>
      <c r="AF632" s="12"/>
      <c r="AH632" s="69"/>
      <c r="AI632" s="70"/>
      <c r="AJ632" s="69"/>
      <c r="AK632" s="69"/>
      <c r="AL632" s="69"/>
      <c r="AM632" s="73"/>
      <c r="AN632" s="72"/>
      <c r="AO632" s="69"/>
      <c r="AP632" s="73"/>
      <c r="AQ632" s="69"/>
      <c r="AR632" s="69"/>
      <c r="AS632" s="16"/>
    </row>
    <row r="633" spans="2:45" x14ac:dyDescent="0.2">
      <c r="B633" s="13"/>
      <c r="C633" s="13"/>
      <c r="D633" s="69"/>
      <c r="E633" s="70"/>
      <c r="F633" s="69"/>
      <c r="G633" s="70"/>
      <c r="H633" s="69"/>
      <c r="I633" s="69"/>
      <c r="J633" s="71"/>
      <c r="K633" s="11"/>
      <c r="L633" s="72"/>
      <c r="M633" s="71"/>
      <c r="N633" s="11"/>
      <c r="Q633" s="12"/>
      <c r="R633" s="12"/>
      <c r="S633" s="70"/>
      <c r="T633" s="69"/>
      <c r="U633" s="70"/>
      <c r="V633" s="69"/>
      <c r="W633" s="69"/>
      <c r="X633" s="71"/>
      <c r="Y633" s="11"/>
      <c r="Z633" s="72"/>
      <c r="AA633" s="71"/>
      <c r="AE633" s="12"/>
      <c r="AF633" s="12"/>
      <c r="AH633" s="69"/>
      <c r="AI633" s="70"/>
      <c r="AJ633" s="69"/>
      <c r="AK633" s="69"/>
      <c r="AL633" s="69"/>
      <c r="AM633" s="73"/>
      <c r="AN633" s="72"/>
      <c r="AO633" s="69"/>
      <c r="AP633" s="73"/>
      <c r="AQ633" s="69"/>
      <c r="AR633" s="69"/>
      <c r="AS633" s="16"/>
    </row>
    <row r="634" spans="2:45" x14ac:dyDescent="0.2">
      <c r="B634" s="13"/>
      <c r="C634" s="13"/>
      <c r="D634" s="69"/>
      <c r="E634" s="70"/>
      <c r="F634" s="69"/>
      <c r="G634" s="70"/>
      <c r="H634" s="69"/>
      <c r="I634" s="69"/>
      <c r="J634" s="71"/>
      <c r="K634" s="11"/>
      <c r="L634" s="72"/>
      <c r="M634" s="71"/>
      <c r="N634" s="11"/>
      <c r="Q634" s="12"/>
      <c r="R634" s="12"/>
      <c r="S634" s="70"/>
      <c r="T634" s="69"/>
      <c r="U634" s="70"/>
      <c r="V634" s="69"/>
      <c r="W634" s="69"/>
      <c r="X634" s="71"/>
      <c r="Y634" s="11"/>
      <c r="Z634" s="72"/>
      <c r="AA634" s="71"/>
      <c r="AE634" s="12"/>
      <c r="AF634" s="12"/>
      <c r="AH634" s="69"/>
      <c r="AI634" s="70"/>
      <c r="AJ634" s="69"/>
      <c r="AK634" s="69"/>
      <c r="AL634" s="69"/>
      <c r="AM634" s="73"/>
      <c r="AN634" s="72"/>
      <c r="AO634" s="69"/>
      <c r="AP634" s="73"/>
      <c r="AQ634" s="69"/>
      <c r="AR634" s="69"/>
      <c r="AS634" s="16"/>
    </row>
    <row r="635" spans="2:45" x14ac:dyDescent="0.2">
      <c r="E635" s="3"/>
      <c r="Q635" s="12"/>
      <c r="R635" s="12"/>
      <c r="S635" s="70"/>
      <c r="AA635" s="4"/>
      <c r="AE635" s="12"/>
      <c r="AF635" s="12"/>
    </row>
    <row r="636" spans="2:45" x14ac:dyDescent="0.2">
      <c r="E636" s="3"/>
      <c r="Q636" s="12"/>
      <c r="R636" s="12"/>
      <c r="S636" s="70"/>
      <c r="AA636" s="4"/>
      <c r="AE636" s="12"/>
      <c r="AF636" s="12"/>
    </row>
    <row r="637" spans="2:45" x14ac:dyDescent="0.2">
      <c r="E637" s="3"/>
      <c r="S637" s="70"/>
      <c r="AA637" s="4"/>
      <c r="AE637" s="12"/>
      <c r="AF637" s="12"/>
    </row>
    <row r="638" spans="2:45" x14ac:dyDescent="0.2">
      <c r="E638" s="3"/>
      <c r="S638" s="70"/>
      <c r="AA638" s="4"/>
      <c r="AE638" s="12"/>
      <c r="AF638" s="12"/>
    </row>
    <row r="639" spans="2:45" x14ac:dyDescent="0.2">
      <c r="E639" s="3"/>
      <c r="S639" s="70"/>
      <c r="AA639" s="4"/>
      <c r="AE639" s="12"/>
      <c r="AF639" s="12"/>
    </row>
    <row r="640" spans="2:45" x14ac:dyDescent="0.2">
      <c r="E640" s="3"/>
      <c r="S640" s="70"/>
      <c r="AA640" s="4"/>
      <c r="AE640" s="12"/>
      <c r="AF640" s="12"/>
    </row>
    <row r="641" spans="5:32" x14ac:dyDescent="0.2">
      <c r="E641" s="3"/>
      <c r="S641" s="70"/>
      <c r="AA641" s="4"/>
      <c r="AE641" s="12"/>
      <c r="AF641" s="12"/>
    </row>
    <row r="642" spans="5:32" x14ac:dyDescent="0.2">
      <c r="E642" s="3"/>
      <c r="S642" s="70"/>
      <c r="AA642" s="4"/>
      <c r="AE642" s="12"/>
      <c r="AF642" s="12"/>
    </row>
    <row r="643" spans="5:32" x14ac:dyDescent="0.2">
      <c r="E643" s="3"/>
      <c r="S643" s="70"/>
      <c r="AA643" s="4"/>
      <c r="AE643" s="12"/>
      <c r="AF643" s="12"/>
    </row>
    <row r="644" spans="5:32" x14ac:dyDescent="0.2">
      <c r="E644" s="3"/>
      <c r="S644" s="70"/>
      <c r="AA644" s="4"/>
      <c r="AE644" s="12"/>
      <c r="AF644" s="12"/>
    </row>
    <row r="645" spans="5:32" x14ac:dyDescent="0.2">
      <c r="E645" s="3"/>
      <c r="S645" s="70"/>
      <c r="AA645" s="4"/>
      <c r="AE645" s="12"/>
      <c r="AF645" s="12"/>
    </row>
    <row r="646" spans="5:32" x14ac:dyDescent="0.2">
      <c r="E646" s="3"/>
      <c r="S646" s="70"/>
      <c r="AA646" s="4"/>
      <c r="AE646" s="12"/>
      <c r="AF646" s="12"/>
    </row>
    <row r="647" spans="5:32" x14ac:dyDescent="0.2">
      <c r="E647" s="3"/>
      <c r="S647" s="70"/>
      <c r="AA647" s="4"/>
      <c r="AE647" s="12"/>
      <c r="AF647" s="12"/>
    </row>
    <row r="648" spans="5:32" x14ac:dyDescent="0.2">
      <c r="E648" s="3"/>
      <c r="S648" s="70"/>
      <c r="AA648" s="4"/>
    </row>
    <row r="649" spans="5:32" x14ac:dyDescent="0.2">
      <c r="E649" s="3"/>
      <c r="S649" s="70"/>
      <c r="AA649" s="4"/>
    </row>
    <row r="650" spans="5:32" x14ac:dyDescent="0.2">
      <c r="E650" s="3"/>
      <c r="S650" s="70"/>
      <c r="AA650" s="4"/>
    </row>
    <row r="651" spans="5:32" x14ac:dyDescent="0.2">
      <c r="E651" s="3"/>
      <c r="S651" s="70"/>
      <c r="AA651" s="4"/>
    </row>
    <row r="652" spans="5:32" x14ac:dyDescent="0.2">
      <c r="E652" s="3"/>
      <c r="S652" s="70"/>
      <c r="AA652" s="4"/>
    </row>
    <row r="653" spans="5:32" x14ac:dyDescent="0.2">
      <c r="E653" s="3"/>
      <c r="S653" s="70"/>
      <c r="AA653" s="4"/>
    </row>
    <row r="654" spans="5:32" x14ac:dyDescent="0.2">
      <c r="E654" s="3"/>
      <c r="S654" s="70"/>
      <c r="AA654" s="4"/>
    </row>
    <row r="655" spans="5:32" x14ac:dyDescent="0.2">
      <c r="E655" s="3"/>
      <c r="S655" s="70"/>
      <c r="AA655" s="4"/>
    </row>
    <row r="656" spans="5:32" x14ac:dyDescent="0.2">
      <c r="E656" s="3"/>
      <c r="S656" s="70"/>
      <c r="AA656" s="4"/>
    </row>
    <row r="657" spans="5:19" x14ac:dyDescent="0.2">
      <c r="E657" s="3"/>
      <c r="S657" s="70"/>
    </row>
    <row r="658" spans="5:19" x14ac:dyDescent="0.2">
      <c r="E658" s="3"/>
      <c r="S658" s="70"/>
    </row>
    <row r="659" spans="5:19" x14ac:dyDescent="0.2">
      <c r="E659" s="3"/>
      <c r="S659" s="70"/>
    </row>
    <row r="660" spans="5:19" x14ac:dyDescent="0.2">
      <c r="E660" s="3"/>
      <c r="S660" s="70"/>
    </row>
    <row r="661" spans="5:19" x14ac:dyDescent="0.2">
      <c r="E661" s="3"/>
      <c r="S661" s="70"/>
    </row>
    <row r="662" spans="5:19" x14ac:dyDescent="0.2">
      <c r="E662" s="3"/>
      <c r="S662" s="70"/>
    </row>
    <row r="663" spans="5:19" x14ac:dyDescent="0.2">
      <c r="E663" s="3"/>
      <c r="S663" s="70"/>
    </row>
    <row r="664" spans="5:19" x14ac:dyDescent="0.2">
      <c r="E664" s="3"/>
      <c r="S664" s="70"/>
    </row>
    <row r="665" spans="5:19" x14ac:dyDescent="0.2">
      <c r="E665" s="3"/>
      <c r="S665" s="70"/>
    </row>
    <row r="666" spans="5:19" x14ac:dyDescent="0.2">
      <c r="E666" s="3"/>
      <c r="S666" s="70"/>
    </row>
    <row r="667" spans="5:19" x14ac:dyDescent="0.2">
      <c r="E667" s="3"/>
      <c r="S667" s="70"/>
    </row>
    <row r="668" spans="5:19" x14ac:dyDescent="0.2">
      <c r="E668" s="3"/>
      <c r="S668" s="70"/>
    </row>
    <row r="669" spans="5:19" x14ac:dyDescent="0.2">
      <c r="E669" s="3"/>
      <c r="S669" s="70"/>
    </row>
    <row r="670" spans="5:19" x14ac:dyDescent="0.2">
      <c r="E670" s="3"/>
      <c r="S670" s="70"/>
    </row>
    <row r="671" spans="5:19" x14ac:dyDescent="0.2">
      <c r="E671" s="3"/>
      <c r="S671" s="70"/>
    </row>
    <row r="672" spans="5:19" x14ac:dyDescent="0.2">
      <c r="E672" s="3"/>
      <c r="S672" s="70"/>
    </row>
    <row r="673" spans="5:19" x14ac:dyDescent="0.2">
      <c r="E673" s="3"/>
      <c r="S673" s="70"/>
    </row>
    <row r="674" spans="5:19" x14ac:dyDescent="0.2">
      <c r="E674" s="3"/>
      <c r="S674" s="70"/>
    </row>
    <row r="675" spans="5:19" x14ac:dyDescent="0.2">
      <c r="E675" s="3"/>
      <c r="S675" s="70"/>
    </row>
    <row r="676" spans="5:19" x14ac:dyDescent="0.2">
      <c r="E676" s="3"/>
      <c r="S676" s="70"/>
    </row>
    <row r="677" spans="5:19" x14ac:dyDescent="0.2">
      <c r="E677" s="3"/>
      <c r="S677" s="70"/>
    </row>
    <row r="678" spans="5:19" x14ac:dyDescent="0.2">
      <c r="E678" s="3"/>
      <c r="S678" s="70"/>
    </row>
    <row r="679" spans="5:19" x14ac:dyDescent="0.2">
      <c r="E679" s="3"/>
      <c r="S679" s="70"/>
    </row>
    <row r="680" spans="5:19" x14ac:dyDescent="0.2">
      <c r="E680" s="3"/>
      <c r="S680" s="70"/>
    </row>
    <row r="681" spans="5:19" x14ac:dyDescent="0.2">
      <c r="E681" s="3"/>
      <c r="S681" s="70"/>
    </row>
    <row r="682" spans="5:19" x14ac:dyDescent="0.2">
      <c r="E682" s="3"/>
      <c r="S682" s="70"/>
    </row>
    <row r="683" spans="5:19" x14ac:dyDescent="0.2">
      <c r="E683" s="3"/>
      <c r="S683" s="70"/>
    </row>
    <row r="684" spans="5:19" x14ac:dyDescent="0.2">
      <c r="E684" s="3"/>
      <c r="S684" s="70"/>
    </row>
    <row r="685" spans="5:19" x14ac:dyDescent="0.2">
      <c r="E685" s="3"/>
      <c r="S685" s="70"/>
    </row>
    <row r="686" spans="5:19" x14ac:dyDescent="0.2">
      <c r="E686" s="3"/>
      <c r="S686" s="70"/>
    </row>
    <row r="687" spans="5:19" x14ac:dyDescent="0.2">
      <c r="E687" s="3"/>
      <c r="S687" s="70"/>
    </row>
    <row r="688" spans="5:19" x14ac:dyDescent="0.2">
      <c r="E688" s="3"/>
      <c r="S688" s="70"/>
    </row>
    <row r="689" spans="5:19" x14ac:dyDescent="0.2">
      <c r="E689" s="3"/>
      <c r="S689" s="70"/>
    </row>
    <row r="690" spans="5:19" x14ac:dyDescent="0.2">
      <c r="E690" s="3"/>
      <c r="S690" s="70"/>
    </row>
    <row r="691" spans="5:19" x14ac:dyDescent="0.2">
      <c r="E691" s="3"/>
      <c r="S691" s="70"/>
    </row>
    <row r="692" spans="5:19" x14ac:dyDescent="0.2">
      <c r="E692" s="3"/>
      <c r="S692" s="70"/>
    </row>
    <row r="693" spans="5:19" x14ac:dyDescent="0.2">
      <c r="E693" s="3"/>
      <c r="S693" s="70"/>
    </row>
    <row r="694" spans="5:19" x14ac:dyDescent="0.2">
      <c r="E694" s="3"/>
      <c r="S694" s="70"/>
    </row>
    <row r="695" spans="5:19" x14ac:dyDescent="0.2">
      <c r="E695" s="3"/>
      <c r="S695" s="70"/>
    </row>
    <row r="696" spans="5:19" x14ac:dyDescent="0.2">
      <c r="E696" s="3"/>
      <c r="S696" s="70"/>
    </row>
    <row r="697" spans="5:19" x14ac:dyDescent="0.2">
      <c r="E697" s="3"/>
      <c r="S697" s="70"/>
    </row>
    <row r="698" spans="5:19" x14ac:dyDescent="0.2">
      <c r="E698" s="3"/>
      <c r="S698" s="70"/>
    </row>
    <row r="699" spans="5:19" x14ac:dyDescent="0.2">
      <c r="E699" s="3"/>
      <c r="S699" s="70"/>
    </row>
    <row r="700" spans="5:19" x14ac:dyDescent="0.2">
      <c r="E700" s="3"/>
      <c r="S700" s="70"/>
    </row>
    <row r="701" spans="5:19" x14ac:dyDescent="0.2">
      <c r="E701" s="3"/>
      <c r="S701" s="70"/>
    </row>
    <row r="702" spans="5:19" x14ac:dyDescent="0.2">
      <c r="E702" s="3"/>
      <c r="S702" s="70"/>
    </row>
    <row r="703" spans="5:19" x14ac:dyDescent="0.2">
      <c r="E703" s="3"/>
      <c r="S703" s="70"/>
    </row>
    <row r="704" spans="5:19" x14ac:dyDescent="0.2">
      <c r="E704" s="3"/>
      <c r="S704" s="70"/>
    </row>
    <row r="705" spans="5:19" x14ac:dyDescent="0.2">
      <c r="E705" s="3"/>
      <c r="S705" s="70"/>
    </row>
    <row r="706" spans="5:19" x14ac:dyDescent="0.2">
      <c r="E706" s="3"/>
      <c r="S706" s="70"/>
    </row>
    <row r="707" spans="5:19" x14ac:dyDescent="0.2">
      <c r="E707" s="3"/>
      <c r="S707" s="70"/>
    </row>
    <row r="708" spans="5:19" x14ac:dyDescent="0.2">
      <c r="E708" s="3"/>
      <c r="S708" s="70"/>
    </row>
    <row r="709" spans="5:19" x14ac:dyDescent="0.2">
      <c r="E709" s="3"/>
      <c r="S709" s="70"/>
    </row>
    <row r="710" spans="5:19" x14ac:dyDescent="0.2">
      <c r="E710" s="3"/>
      <c r="S710" s="70"/>
    </row>
    <row r="711" spans="5:19" x14ac:dyDescent="0.2">
      <c r="E711" s="3"/>
      <c r="S711" s="70"/>
    </row>
    <row r="712" spans="5:19" x14ac:dyDescent="0.2">
      <c r="E712" s="3"/>
      <c r="S712" s="70"/>
    </row>
    <row r="713" spans="5:19" x14ac:dyDescent="0.2">
      <c r="E713" s="3"/>
      <c r="S713" s="70"/>
    </row>
    <row r="714" spans="5:19" x14ac:dyDescent="0.2">
      <c r="E714" s="3"/>
      <c r="S714" s="70"/>
    </row>
    <row r="715" spans="5:19" x14ac:dyDescent="0.2">
      <c r="E715" s="3"/>
      <c r="S715" s="70"/>
    </row>
    <row r="716" spans="5:19" x14ac:dyDescent="0.2">
      <c r="E716" s="3"/>
      <c r="S716" s="70"/>
    </row>
    <row r="717" spans="5:19" x14ac:dyDescent="0.2">
      <c r="E717" s="3"/>
      <c r="S717" s="70"/>
    </row>
    <row r="718" spans="5:19" x14ac:dyDescent="0.2">
      <c r="E718" s="3"/>
      <c r="S718" s="70"/>
    </row>
    <row r="719" spans="5:19" x14ac:dyDescent="0.2">
      <c r="E719" s="3"/>
      <c r="S719" s="70"/>
    </row>
    <row r="720" spans="5:19" x14ac:dyDescent="0.2">
      <c r="E720" s="3"/>
      <c r="S720" s="70"/>
    </row>
    <row r="721" spans="5:19" x14ac:dyDescent="0.2">
      <c r="E721" s="3"/>
      <c r="S721" s="70"/>
    </row>
    <row r="722" spans="5:19" x14ac:dyDescent="0.2">
      <c r="E722" s="3"/>
      <c r="S722" s="70"/>
    </row>
    <row r="723" spans="5:19" x14ac:dyDescent="0.2">
      <c r="E723" s="3"/>
      <c r="S723" s="70"/>
    </row>
    <row r="724" spans="5:19" x14ac:dyDescent="0.2">
      <c r="E724" s="3"/>
      <c r="S724" s="70"/>
    </row>
    <row r="725" spans="5:19" x14ac:dyDescent="0.2">
      <c r="E725" s="3"/>
      <c r="S725" s="70"/>
    </row>
    <row r="726" spans="5:19" x14ac:dyDescent="0.2">
      <c r="E726" s="3"/>
      <c r="S726" s="70"/>
    </row>
    <row r="727" spans="5:19" x14ac:dyDescent="0.2">
      <c r="E727" s="3"/>
      <c r="S727" s="70"/>
    </row>
    <row r="728" spans="5:19" x14ac:dyDescent="0.2">
      <c r="E728" s="3"/>
      <c r="S728" s="70"/>
    </row>
    <row r="729" spans="5:19" x14ac:dyDescent="0.2">
      <c r="E729" s="3"/>
      <c r="S729" s="70"/>
    </row>
    <row r="730" spans="5:19" x14ac:dyDescent="0.2">
      <c r="E730" s="3"/>
      <c r="S730" s="70"/>
    </row>
    <row r="731" spans="5:19" x14ac:dyDescent="0.2">
      <c r="E731" s="3"/>
      <c r="S731" s="70"/>
    </row>
    <row r="732" spans="5:19" x14ac:dyDescent="0.2">
      <c r="E732" s="3"/>
      <c r="S732" s="70"/>
    </row>
    <row r="733" spans="5:19" x14ac:dyDescent="0.2">
      <c r="E733" s="3"/>
      <c r="S733" s="70"/>
    </row>
    <row r="734" spans="5:19" x14ac:dyDescent="0.2">
      <c r="E734" s="3"/>
      <c r="S734" s="70"/>
    </row>
    <row r="735" spans="5:19" x14ac:dyDescent="0.2">
      <c r="E735" s="3"/>
      <c r="S735" s="70"/>
    </row>
    <row r="736" spans="5:19" x14ac:dyDescent="0.2">
      <c r="E736" s="3"/>
      <c r="S736" s="70"/>
    </row>
    <row r="737" spans="5:19" x14ac:dyDescent="0.2">
      <c r="E737" s="3"/>
      <c r="S737" s="70"/>
    </row>
    <row r="738" spans="5:19" x14ac:dyDescent="0.2">
      <c r="E738" s="3"/>
      <c r="S738" s="70"/>
    </row>
    <row r="739" spans="5:19" x14ac:dyDescent="0.2">
      <c r="E739" s="3"/>
      <c r="S739" s="70"/>
    </row>
    <row r="740" spans="5:19" x14ac:dyDescent="0.2">
      <c r="E740" s="3"/>
      <c r="S740" s="70"/>
    </row>
    <row r="741" spans="5:19" x14ac:dyDescent="0.2">
      <c r="E741" s="3"/>
      <c r="S741" s="70"/>
    </row>
    <row r="742" spans="5:19" x14ac:dyDescent="0.2">
      <c r="E742" s="3"/>
      <c r="S742" s="70"/>
    </row>
    <row r="743" spans="5:19" x14ac:dyDescent="0.2">
      <c r="E743" s="3"/>
      <c r="S743" s="70"/>
    </row>
    <row r="744" spans="5:19" x14ac:dyDescent="0.2">
      <c r="E744" s="3"/>
      <c r="S744" s="70"/>
    </row>
    <row r="745" spans="5:19" x14ac:dyDescent="0.2">
      <c r="E745" s="3"/>
      <c r="S745" s="70"/>
    </row>
    <row r="746" spans="5:19" x14ac:dyDescent="0.2">
      <c r="E746" s="3"/>
      <c r="S746" s="70"/>
    </row>
    <row r="747" spans="5:19" x14ac:dyDescent="0.2">
      <c r="E747" s="3"/>
      <c r="S747" s="70"/>
    </row>
    <row r="748" spans="5:19" x14ac:dyDescent="0.2">
      <c r="E748" s="3"/>
      <c r="S748" s="70"/>
    </row>
    <row r="749" spans="5:19" x14ac:dyDescent="0.2">
      <c r="E749" s="3"/>
      <c r="S749" s="70"/>
    </row>
    <row r="750" spans="5:19" x14ac:dyDescent="0.2">
      <c r="E750" s="3"/>
      <c r="S750" s="70"/>
    </row>
    <row r="751" spans="5:19" x14ac:dyDescent="0.2">
      <c r="E751" s="3"/>
      <c r="S751" s="70"/>
    </row>
    <row r="752" spans="5:19" x14ac:dyDescent="0.2">
      <c r="E752" s="3"/>
      <c r="S752" s="70"/>
    </row>
    <row r="753" spans="5:19" x14ac:dyDescent="0.2">
      <c r="E753" s="3"/>
      <c r="S753" s="70"/>
    </row>
    <row r="754" spans="5:19" x14ac:dyDescent="0.2">
      <c r="E754" s="3"/>
      <c r="S754" s="70"/>
    </row>
    <row r="755" spans="5:19" x14ac:dyDescent="0.2">
      <c r="E755" s="3"/>
      <c r="S755" s="70"/>
    </row>
    <row r="756" spans="5:19" x14ac:dyDescent="0.2">
      <c r="E756" s="3"/>
      <c r="S756" s="70"/>
    </row>
    <row r="757" spans="5:19" x14ac:dyDescent="0.2">
      <c r="E757" s="3"/>
      <c r="S757" s="70"/>
    </row>
    <row r="758" spans="5:19" x14ac:dyDescent="0.2">
      <c r="E758" s="3"/>
      <c r="S758" s="70"/>
    </row>
    <row r="759" spans="5:19" x14ac:dyDescent="0.2">
      <c r="E759" s="3"/>
      <c r="S759" s="70"/>
    </row>
    <row r="760" spans="5:19" x14ac:dyDescent="0.2">
      <c r="E760" s="3"/>
      <c r="S760" s="70"/>
    </row>
    <row r="761" spans="5:19" x14ac:dyDescent="0.2">
      <c r="E761" s="3"/>
      <c r="S761" s="70"/>
    </row>
    <row r="762" spans="5:19" x14ac:dyDescent="0.2">
      <c r="E762" s="3"/>
      <c r="S762" s="70"/>
    </row>
    <row r="763" spans="5:19" x14ac:dyDescent="0.2">
      <c r="E763" s="3"/>
      <c r="S763" s="70"/>
    </row>
    <row r="764" spans="5:19" x14ac:dyDescent="0.2">
      <c r="E764" s="3"/>
      <c r="S764" s="70"/>
    </row>
    <row r="765" spans="5:19" x14ac:dyDescent="0.2">
      <c r="E765" s="3"/>
      <c r="S765" s="70"/>
    </row>
    <row r="766" spans="5:19" x14ac:dyDescent="0.2">
      <c r="E766" s="3"/>
      <c r="S766" s="70"/>
    </row>
    <row r="767" spans="5:19" x14ac:dyDescent="0.2">
      <c r="E767" s="3"/>
      <c r="S767" s="70"/>
    </row>
    <row r="768" spans="5:19" x14ac:dyDescent="0.2">
      <c r="E768" s="3"/>
      <c r="S768" s="70"/>
    </row>
    <row r="769" spans="5:19" x14ac:dyDescent="0.2">
      <c r="E769" s="3"/>
      <c r="S769" s="70"/>
    </row>
    <row r="770" spans="5:19" x14ac:dyDescent="0.2">
      <c r="E770" s="3"/>
      <c r="S770" s="70"/>
    </row>
    <row r="771" spans="5:19" x14ac:dyDescent="0.2">
      <c r="E771" s="3"/>
      <c r="S771" s="70"/>
    </row>
    <row r="772" spans="5:19" x14ac:dyDescent="0.2">
      <c r="E772" s="3"/>
      <c r="S772" s="70"/>
    </row>
    <row r="773" spans="5:19" x14ac:dyDescent="0.2">
      <c r="E773" s="3"/>
      <c r="S773" s="70"/>
    </row>
    <row r="774" spans="5:19" x14ac:dyDescent="0.2">
      <c r="E774" s="3"/>
      <c r="S774" s="70"/>
    </row>
    <row r="775" spans="5:19" x14ac:dyDescent="0.2">
      <c r="E775" s="3"/>
      <c r="S775" s="70"/>
    </row>
    <row r="776" spans="5:19" x14ac:dyDescent="0.2">
      <c r="E776" s="3"/>
      <c r="S776" s="70"/>
    </row>
    <row r="777" spans="5:19" x14ac:dyDescent="0.2">
      <c r="E777" s="3"/>
      <c r="S777" s="70"/>
    </row>
    <row r="778" spans="5:19" x14ac:dyDescent="0.2">
      <c r="E778" s="3"/>
      <c r="S778" s="70"/>
    </row>
    <row r="779" spans="5:19" x14ac:dyDescent="0.2">
      <c r="E779" s="3"/>
      <c r="S779" s="70"/>
    </row>
    <row r="780" spans="5:19" x14ac:dyDescent="0.2">
      <c r="E780" s="3"/>
      <c r="S780" s="70"/>
    </row>
    <row r="781" spans="5:19" x14ac:dyDescent="0.2">
      <c r="E781" s="3"/>
      <c r="S781" s="70"/>
    </row>
    <row r="782" spans="5:19" x14ac:dyDescent="0.2">
      <c r="E782" s="3"/>
      <c r="S782" s="70"/>
    </row>
    <row r="783" spans="5:19" x14ac:dyDescent="0.2">
      <c r="E783" s="3"/>
      <c r="S783" s="70"/>
    </row>
    <row r="784" spans="5:19" x14ac:dyDescent="0.2">
      <c r="E784" s="3"/>
      <c r="S784" s="70"/>
    </row>
    <row r="785" spans="5:19" x14ac:dyDescent="0.2">
      <c r="E785" s="3"/>
      <c r="S785" s="70"/>
    </row>
    <row r="786" spans="5:19" x14ac:dyDescent="0.2">
      <c r="E786" s="3"/>
      <c r="S786" s="70"/>
    </row>
    <row r="787" spans="5:19" x14ac:dyDescent="0.2">
      <c r="E787" s="3"/>
      <c r="S787" s="70"/>
    </row>
    <row r="788" spans="5:19" x14ac:dyDescent="0.2">
      <c r="E788" s="3"/>
      <c r="S788" s="70"/>
    </row>
    <row r="789" spans="5:19" x14ac:dyDescent="0.2">
      <c r="E789" s="3"/>
      <c r="S789" s="70"/>
    </row>
    <row r="790" spans="5:19" x14ac:dyDescent="0.2">
      <c r="E790" s="3"/>
      <c r="S790" s="70"/>
    </row>
    <row r="791" spans="5:19" x14ac:dyDescent="0.2">
      <c r="E791" s="3"/>
      <c r="S791" s="70"/>
    </row>
    <row r="792" spans="5:19" x14ac:dyDescent="0.2">
      <c r="E792" s="3"/>
      <c r="S792" s="70"/>
    </row>
    <row r="793" spans="5:19" x14ac:dyDescent="0.2">
      <c r="E793" s="3"/>
      <c r="S793" s="70"/>
    </row>
    <row r="794" spans="5:19" x14ac:dyDescent="0.2">
      <c r="E794" s="3"/>
      <c r="S794" s="70"/>
    </row>
    <row r="795" spans="5:19" x14ac:dyDescent="0.2">
      <c r="E795" s="3"/>
      <c r="S795" s="70"/>
    </row>
    <row r="796" spans="5:19" x14ac:dyDescent="0.2">
      <c r="E796" s="3"/>
      <c r="S796" s="70"/>
    </row>
    <row r="797" spans="5:19" x14ac:dyDescent="0.2">
      <c r="E797" s="3"/>
      <c r="S797" s="70"/>
    </row>
    <row r="798" spans="5:19" x14ac:dyDescent="0.2">
      <c r="E798" s="3"/>
      <c r="S798" s="70"/>
    </row>
    <row r="799" spans="5:19" x14ac:dyDescent="0.2">
      <c r="E799" s="3"/>
      <c r="S799" s="70"/>
    </row>
    <row r="800" spans="5:19" x14ac:dyDescent="0.2">
      <c r="E800" s="3"/>
      <c r="S800" s="70"/>
    </row>
    <row r="801" spans="5:19" x14ac:dyDescent="0.2">
      <c r="E801" s="3"/>
      <c r="S801" s="70"/>
    </row>
    <row r="802" spans="5:19" x14ac:dyDescent="0.2">
      <c r="E802" s="3"/>
      <c r="S802" s="70"/>
    </row>
    <row r="803" spans="5:19" x14ac:dyDescent="0.2">
      <c r="E803" s="3"/>
      <c r="S803" s="70"/>
    </row>
    <row r="804" spans="5:19" x14ac:dyDescent="0.2">
      <c r="E804" s="3"/>
      <c r="S804" s="70"/>
    </row>
    <row r="805" spans="5:19" x14ac:dyDescent="0.2">
      <c r="E805" s="3"/>
      <c r="S805" s="70"/>
    </row>
    <row r="806" spans="5:19" x14ac:dyDescent="0.2">
      <c r="E806" s="3"/>
      <c r="S806" s="70"/>
    </row>
    <row r="807" spans="5:19" x14ac:dyDescent="0.2">
      <c r="E807" s="3"/>
      <c r="S807" s="70"/>
    </row>
    <row r="808" spans="5:19" x14ac:dyDescent="0.2">
      <c r="E808" s="3"/>
      <c r="S808" s="70"/>
    </row>
    <row r="809" spans="5:19" x14ac:dyDescent="0.2">
      <c r="E809" s="3"/>
      <c r="S809" s="70"/>
    </row>
    <row r="810" spans="5:19" x14ac:dyDescent="0.2">
      <c r="E810" s="3"/>
      <c r="S810" s="70"/>
    </row>
    <row r="811" spans="5:19" x14ac:dyDescent="0.2">
      <c r="E811" s="3"/>
      <c r="S811" s="70"/>
    </row>
    <row r="812" spans="5:19" x14ac:dyDescent="0.2">
      <c r="E812" s="3"/>
      <c r="S812" s="70"/>
    </row>
    <row r="813" spans="5:19" x14ac:dyDescent="0.2">
      <c r="E813" s="3"/>
      <c r="S813" s="70"/>
    </row>
    <row r="814" spans="5:19" x14ac:dyDescent="0.2">
      <c r="E814" s="3"/>
      <c r="S814" s="70"/>
    </row>
    <row r="815" spans="5:19" x14ac:dyDescent="0.2">
      <c r="E815" s="3"/>
      <c r="S815" s="70"/>
    </row>
    <row r="816" spans="5:19" x14ac:dyDescent="0.2">
      <c r="E816" s="3"/>
      <c r="S816" s="70"/>
    </row>
    <row r="817" spans="5:19" x14ac:dyDescent="0.2">
      <c r="E817" s="3"/>
      <c r="S817" s="70"/>
    </row>
    <row r="818" spans="5:19" x14ac:dyDescent="0.2">
      <c r="E818" s="3"/>
      <c r="S818" s="70"/>
    </row>
    <row r="819" spans="5:19" x14ac:dyDescent="0.2">
      <c r="E819" s="3"/>
      <c r="S819" s="70"/>
    </row>
    <row r="820" spans="5:19" x14ac:dyDescent="0.2">
      <c r="E820" s="3"/>
      <c r="S820" s="70"/>
    </row>
    <row r="821" spans="5:19" x14ac:dyDescent="0.2">
      <c r="E821" s="3"/>
      <c r="S821" s="70"/>
    </row>
    <row r="822" spans="5:19" x14ac:dyDescent="0.2">
      <c r="E822" s="3"/>
      <c r="S822" s="70"/>
    </row>
    <row r="823" spans="5:19" x14ac:dyDescent="0.2">
      <c r="E823" s="3"/>
      <c r="S823" s="70"/>
    </row>
    <row r="824" spans="5:19" x14ac:dyDescent="0.2">
      <c r="E824" s="3"/>
      <c r="S824" s="70"/>
    </row>
    <row r="825" spans="5:19" x14ac:dyDescent="0.2">
      <c r="E825" s="3"/>
      <c r="S825" s="70"/>
    </row>
    <row r="826" spans="5:19" x14ac:dyDescent="0.2">
      <c r="E826" s="3"/>
      <c r="S826" s="70"/>
    </row>
    <row r="827" spans="5:19" x14ac:dyDescent="0.2">
      <c r="E827" s="3"/>
      <c r="S827" s="70"/>
    </row>
    <row r="828" spans="5:19" x14ac:dyDescent="0.2">
      <c r="E828" s="3"/>
      <c r="S828" s="70"/>
    </row>
    <row r="829" spans="5:19" x14ac:dyDescent="0.2">
      <c r="E829" s="3"/>
      <c r="S829" s="70"/>
    </row>
    <row r="830" spans="5:19" x14ac:dyDescent="0.2">
      <c r="E830" s="3"/>
      <c r="S830" s="70"/>
    </row>
    <row r="831" spans="5:19" x14ac:dyDescent="0.2">
      <c r="E831" s="3"/>
      <c r="S831" s="70"/>
    </row>
    <row r="832" spans="5:19" x14ac:dyDescent="0.2">
      <c r="E832" s="3"/>
      <c r="S832" s="70"/>
    </row>
    <row r="833" spans="5:19" x14ac:dyDescent="0.2">
      <c r="E833" s="3"/>
      <c r="S833" s="70"/>
    </row>
    <row r="834" spans="5:19" x14ac:dyDescent="0.2">
      <c r="E834" s="3"/>
      <c r="S834" s="70"/>
    </row>
    <row r="835" spans="5:19" x14ac:dyDescent="0.2">
      <c r="E835" s="3"/>
      <c r="S835" s="70"/>
    </row>
    <row r="836" spans="5:19" x14ac:dyDescent="0.2">
      <c r="E836" s="3"/>
      <c r="S836" s="70"/>
    </row>
    <row r="837" spans="5:19" x14ac:dyDescent="0.2">
      <c r="E837" s="3"/>
      <c r="S837" s="70"/>
    </row>
    <row r="838" spans="5:19" x14ac:dyDescent="0.2">
      <c r="E838" s="3"/>
      <c r="S838" s="70"/>
    </row>
    <row r="839" spans="5:19" x14ac:dyDescent="0.2">
      <c r="E839" s="3"/>
      <c r="S839" s="70"/>
    </row>
    <row r="840" spans="5:19" x14ac:dyDescent="0.2">
      <c r="E840" s="3"/>
      <c r="S840" s="70"/>
    </row>
    <row r="841" spans="5:19" x14ac:dyDescent="0.2">
      <c r="E841" s="3"/>
      <c r="S841" s="70"/>
    </row>
    <row r="842" spans="5:19" x14ac:dyDescent="0.2">
      <c r="E842" s="3"/>
      <c r="S842" s="70"/>
    </row>
    <row r="843" spans="5:19" x14ac:dyDescent="0.2">
      <c r="E843" s="3"/>
      <c r="S843" s="70"/>
    </row>
    <row r="844" spans="5:19" x14ac:dyDescent="0.2">
      <c r="E844" s="3"/>
      <c r="S844" s="70"/>
    </row>
    <row r="845" spans="5:19" x14ac:dyDescent="0.2">
      <c r="E845" s="3"/>
      <c r="S845" s="70"/>
    </row>
    <row r="846" spans="5:19" x14ac:dyDescent="0.2">
      <c r="E846" s="3"/>
      <c r="S846" s="70"/>
    </row>
    <row r="847" spans="5:19" x14ac:dyDescent="0.2">
      <c r="E847" s="3"/>
      <c r="S847" s="70"/>
    </row>
    <row r="848" spans="5:19" x14ac:dyDescent="0.2">
      <c r="E848" s="3"/>
      <c r="S848" s="70"/>
    </row>
    <row r="849" spans="5:19" x14ac:dyDescent="0.2">
      <c r="E849" s="3"/>
      <c r="S849" s="70"/>
    </row>
    <row r="850" spans="5:19" x14ac:dyDescent="0.2">
      <c r="E850" s="3"/>
      <c r="S850" s="70"/>
    </row>
    <row r="851" spans="5:19" x14ac:dyDescent="0.2">
      <c r="E851" s="3"/>
      <c r="S851" s="70"/>
    </row>
    <row r="852" spans="5:19" x14ac:dyDescent="0.2">
      <c r="E852" s="3"/>
      <c r="S852" s="70"/>
    </row>
    <row r="853" spans="5:19" x14ac:dyDescent="0.2">
      <c r="E853" s="3"/>
      <c r="S853" s="70"/>
    </row>
    <row r="854" spans="5:19" x14ac:dyDescent="0.2">
      <c r="E854" s="3"/>
      <c r="S854" s="70"/>
    </row>
    <row r="855" spans="5:19" x14ac:dyDescent="0.2">
      <c r="E855" s="3"/>
      <c r="S855" s="70"/>
    </row>
    <row r="856" spans="5:19" x14ac:dyDescent="0.2">
      <c r="E856" s="3"/>
      <c r="S856" s="70"/>
    </row>
    <row r="857" spans="5:19" x14ac:dyDescent="0.2">
      <c r="E857" s="3"/>
      <c r="S857" s="70"/>
    </row>
    <row r="858" spans="5:19" x14ac:dyDescent="0.2">
      <c r="E858" s="3"/>
      <c r="S858" s="70"/>
    </row>
    <row r="859" spans="5:19" x14ac:dyDescent="0.2">
      <c r="E859" s="3"/>
      <c r="S859" s="70"/>
    </row>
    <row r="860" spans="5:19" x14ac:dyDescent="0.2">
      <c r="E860" s="3"/>
      <c r="S860" s="70"/>
    </row>
    <row r="861" spans="5:19" x14ac:dyDescent="0.2">
      <c r="E861" s="3"/>
      <c r="S861" s="70"/>
    </row>
    <row r="862" spans="5:19" x14ac:dyDescent="0.2">
      <c r="E862" s="3"/>
      <c r="S862" s="70"/>
    </row>
    <row r="863" spans="5:19" x14ac:dyDescent="0.2">
      <c r="E863" s="3"/>
      <c r="S863" s="70"/>
    </row>
    <row r="864" spans="5:19" x14ac:dyDescent="0.2">
      <c r="E864" s="3"/>
      <c r="S864" s="70"/>
    </row>
    <row r="865" spans="5:19" x14ac:dyDescent="0.2">
      <c r="E865" s="3"/>
      <c r="S865" s="70"/>
    </row>
    <row r="866" spans="5:19" x14ac:dyDescent="0.2">
      <c r="E866" s="3"/>
      <c r="S866" s="70"/>
    </row>
    <row r="867" spans="5:19" x14ac:dyDescent="0.2">
      <c r="E867" s="3"/>
      <c r="S867" s="70"/>
    </row>
    <row r="868" spans="5:19" x14ac:dyDescent="0.2">
      <c r="E868" s="3"/>
      <c r="S868" s="70"/>
    </row>
    <row r="869" spans="5:19" x14ac:dyDescent="0.2">
      <c r="E869" s="3"/>
      <c r="S869" s="70"/>
    </row>
    <row r="870" spans="5:19" x14ac:dyDescent="0.2">
      <c r="E870" s="3"/>
      <c r="S870" s="70"/>
    </row>
    <row r="871" spans="5:19" x14ac:dyDescent="0.2">
      <c r="E871" s="3"/>
      <c r="S871" s="70"/>
    </row>
    <row r="872" spans="5:19" x14ac:dyDescent="0.2">
      <c r="E872" s="3"/>
      <c r="S872" s="70"/>
    </row>
    <row r="873" spans="5:19" x14ac:dyDescent="0.2">
      <c r="E873" s="3"/>
      <c r="S873" s="70"/>
    </row>
    <row r="874" spans="5:19" x14ac:dyDescent="0.2">
      <c r="E874" s="3"/>
      <c r="S874" s="70"/>
    </row>
    <row r="875" spans="5:19" x14ac:dyDescent="0.2">
      <c r="E875" s="3"/>
      <c r="S875" s="70"/>
    </row>
    <row r="876" spans="5:19" x14ac:dyDescent="0.2">
      <c r="E876" s="3"/>
      <c r="S876" s="70"/>
    </row>
    <row r="877" spans="5:19" x14ac:dyDescent="0.2">
      <c r="E877" s="3"/>
      <c r="S877" s="70"/>
    </row>
    <row r="878" spans="5:19" x14ac:dyDescent="0.2">
      <c r="E878" s="3"/>
      <c r="S878" s="70"/>
    </row>
    <row r="879" spans="5:19" x14ac:dyDescent="0.2">
      <c r="E879" s="3"/>
      <c r="S879" s="70"/>
    </row>
    <row r="880" spans="5:19" x14ac:dyDescent="0.2">
      <c r="E880" s="3"/>
      <c r="S880" s="70"/>
    </row>
    <row r="881" spans="5:19" x14ac:dyDescent="0.2">
      <c r="E881" s="3"/>
      <c r="S881" s="70"/>
    </row>
    <row r="882" spans="5:19" x14ac:dyDescent="0.2">
      <c r="E882" s="3"/>
      <c r="S882" s="70"/>
    </row>
    <row r="883" spans="5:19" x14ac:dyDescent="0.2">
      <c r="E883" s="3"/>
      <c r="S883" s="70"/>
    </row>
    <row r="884" spans="5:19" x14ac:dyDescent="0.2">
      <c r="E884" s="3"/>
      <c r="S884" s="70"/>
    </row>
    <row r="885" spans="5:19" x14ac:dyDescent="0.2">
      <c r="E885" s="3"/>
      <c r="S885" s="70"/>
    </row>
    <row r="886" spans="5:19" x14ac:dyDescent="0.2">
      <c r="E886" s="3"/>
      <c r="S886" s="70"/>
    </row>
    <row r="887" spans="5:19" x14ac:dyDescent="0.2">
      <c r="E887" s="3"/>
      <c r="S887" s="70"/>
    </row>
    <row r="888" spans="5:19" x14ac:dyDescent="0.2">
      <c r="E888" s="3"/>
      <c r="S888" s="70"/>
    </row>
    <row r="889" spans="5:19" x14ac:dyDescent="0.2">
      <c r="E889" s="3"/>
      <c r="S889" s="70"/>
    </row>
    <row r="890" spans="5:19" x14ac:dyDescent="0.2">
      <c r="E890" s="3"/>
      <c r="S890" s="70"/>
    </row>
    <row r="891" spans="5:19" x14ac:dyDescent="0.2">
      <c r="E891" s="3"/>
      <c r="S891" s="70"/>
    </row>
    <row r="892" spans="5:19" x14ac:dyDescent="0.2">
      <c r="E892" s="3"/>
      <c r="S892" s="70"/>
    </row>
    <row r="893" spans="5:19" x14ac:dyDescent="0.2">
      <c r="E893" s="3"/>
      <c r="S893" s="70"/>
    </row>
    <row r="894" spans="5:19" x14ac:dyDescent="0.2">
      <c r="E894" s="3"/>
      <c r="S894" s="70"/>
    </row>
    <row r="895" spans="5:19" x14ac:dyDescent="0.2">
      <c r="E895" s="3"/>
      <c r="S895" s="70"/>
    </row>
    <row r="896" spans="5:19" x14ac:dyDescent="0.2">
      <c r="E896" s="3"/>
      <c r="S896" s="70"/>
    </row>
    <row r="897" spans="5:19" x14ac:dyDescent="0.2">
      <c r="E897" s="3"/>
      <c r="S897" s="70"/>
    </row>
    <row r="898" spans="5:19" x14ac:dyDescent="0.2">
      <c r="E898" s="3"/>
      <c r="S898" s="70"/>
    </row>
    <row r="899" spans="5:19" x14ac:dyDescent="0.2">
      <c r="E899" s="3"/>
      <c r="S899" s="70"/>
    </row>
    <row r="900" spans="5:19" x14ac:dyDescent="0.2">
      <c r="E900" s="3"/>
      <c r="S900" s="70"/>
    </row>
    <row r="901" spans="5:19" x14ac:dyDescent="0.2">
      <c r="E901" s="3"/>
      <c r="S901" s="70"/>
    </row>
    <row r="902" spans="5:19" x14ac:dyDescent="0.2">
      <c r="E902" s="3"/>
      <c r="S902" s="70"/>
    </row>
    <row r="903" spans="5:19" x14ac:dyDescent="0.2">
      <c r="E903" s="3"/>
      <c r="S903" s="70"/>
    </row>
    <row r="904" spans="5:19" x14ac:dyDescent="0.2">
      <c r="E904" s="3"/>
      <c r="S904" s="70"/>
    </row>
    <row r="905" spans="5:19" x14ac:dyDescent="0.2">
      <c r="E905" s="3"/>
      <c r="S905" s="70"/>
    </row>
    <row r="906" spans="5:19" x14ac:dyDescent="0.2">
      <c r="E906" s="3"/>
      <c r="S906" s="70"/>
    </row>
    <row r="907" spans="5:19" x14ac:dyDescent="0.2">
      <c r="E907" s="3"/>
      <c r="S907" s="70"/>
    </row>
    <row r="908" spans="5:19" x14ac:dyDescent="0.2">
      <c r="E908" s="3"/>
      <c r="S908" s="70"/>
    </row>
    <row r="909" spans="5:19" x14ac:dyDescent="0.2">
      <c r="E909" s="3"/>
      <c r="S909" s="70"/>
    </row>
    <row r="910" spans="5:19" x14ac:dyDescent="0.2">
      <c r="E910" s="3"/>
      <c r="S910" s="70"/>
    </row>
    <row r="911" spans="5:19" x14ac:dyDescent="0.2">
      <c r="E911" s="3"/>
      <c r="S911" s="70"/>
    </row>
    <row r="912" spans="5:19" x14ac:dyDescent="0.2">
      <c r="E912" s="3"/>
      <c r="S912" s="70"/>
    </row>
    <row r="913" spans="5:19" x14ac:dyDescent="0.2">
      <c r="E913" s="3"/>
      <c r="S913" s="70"/>
    </row>
    <row r="914" spans="5:19" x14ac:dyDescent="0.2">
      <c r="E914" s="3"/>
      <c r="S914" s="70"/>
    </row>
    <row r="915" spans="5:19" x14ac:dyDescent="0.2">
      <c r="E915" s="3"/>
      <c r="S915" s="70"/>
    </row>
    <row r="916" spans="5:19" x14ac:dyDescent="0.2">
      <c r="E916" s="3"/>
      <c r="S916" s="70"/>
    </row>
    <row r="917" spans="5:19" x14ac:dyDescent="0.2">
      <c r="E917" s="3"/>
      <c r="S917" s="70"/>
    </row>
    <row r="918" spans="5:19" x14ac:dyDescent="0.2">
      <c r="E918" s="3"/>
      <c r="S918" s="70"/>
    </row>
    <row r="919" spans="5:19" x14ac:dyDescent="0.2">
      <c r="E919" s="3"/>
      <c r="S919" s="70"/>
    </row>
    <row r="920" spans="5:19" x14ac:dyDescent="0.2">
      <c r="E920" s="3"/>
      <c r="S920" s="70"/>
    </row>
    <row r="921" spans="5:19" x14ac:dyDescent="0.2">
      <c r="E921" s="3"/>
      <c r="S921" s="70"/>
    </row>
    <row r="922" spans="5:19" x14ac:dyDescent="0.2">
      <c r="E922" s="3"/>
      <c r="S922" s="70"/>
    </row>
    <row r="923" spans="5:19" x14ac:dyDescent="0.2">
      <c r="E923" s="3"/>
      <c r="S923" s="70"/>
    </row>
    <row r="924" spans="5:19" x14ac:dyDescent="0.2">
      <c r="E924" s="3"/>
      <c r="S924" s="70"/>
    </row>
    <row r="925" spans="5:19" x14ac:dyDescent="0.2">
      <c r="E925" s="3"/>
      <c r="S925" s="70"/>
    </row>
    <row r="926" spans="5:19" x14ac:dyDescent="0.2">
      <c r="E926" s="3"/>
      <c r="S926" s="70"/>
    </row>
    <row r="927" spans="5:19" x14ac:dyDescent="0.2">
      <c r="E927" s="3"/>
      <c r="S927" s="70"/>
    </row>
    <row r="928" spans="5:19" x14ac:dyDescent="0.2">
      <c r="E928" s="3"/>
      <c r="S928" s="70"/>
    </row>
    <row r="929" spans="5:19" x14ac:dyDescent="0.2">
      <c r="E929" s="3"/>
      <c r="S929" s="70"/>
    </row>
    <row r="930" spans="5:19" x14ac:dyDescent="0.2">
      <c r="E930" s="3"/>
      <c r="S930" s="70"/>
    </row>
    <row r="931" spans="5:19" x14ac:dyDescent="0.2">
      <c r="E931" s="3"/>
      <c r="S931" s="70"/>
    </row>
    <row r="932" spans="5:19" x14ac:dyDescent="0.2">
      <c r="E932" s="3"/>
      <c r="S932" s="70"/>
    </row>
    <row r="933" spans="5:19" x14ac:dyDescent="0.2">
      <c r="E933" s="3"/>
      <c r="S933" s="70"/>
    </row>
    <row r="934" spans="5:19" x14ac:dyDescent="0.2">
      <c r="E934" s="3"/>
      <c r="S934" s="70"/>
    </row>
    <row r="935" spans="5:19" x14ac:dyDescent="0.2">
      <c r="E935" s="3"/>
      <c r="S935" s="70"/>
    </row>
    <row r="936" spans="5:19" x14ac:dyDescent="0.2">
      <c r="E936" s="3"/>
      <c r="S936" s="70"/>
    </row>
    <row r="937" spans="5:19" x14ac:dyDescent="0.2">
      <c r="E937" s="3"/>
      <c r="S937" s="70"/>
    </row>
    <row r="938" spans="5:19" x14ac:dyDescent="0.2">
      <c r="E938" s="3"/>
      <c r="S938" s="70"/>
    </row>
    <row r="939" spans="5:19" x14ac:dyDescent="0.2">
      <c r="E939" s="3"/>
      <c r="S939" s="70"/>
    </row>
    <row r="940" spans="5:19" x14ac:dyDescent="0.2">
      <c r="E940" s="3"/>
      <c r="S940" s="70"/>
    </row>
    <row r="941" spans="5:19" x14ac:dyDescent="0.2">
      <c r="E941" s="3"/>
      <c r="S941" s="70"/>
    </row>
    <row r="942" spans="5:19" x14ac:dyDescent="0.2">
      <c r="E942" s="3"/>
      <c r="S942" s="70"/>
    </row>
    <row r="943" spans="5:19" x14ac:dyDescent="0.2">
      <c r="E943" s="3"/>
      <c r="S943" s="70"/>
    </row>
    <row r="944" spans="5:19" x14ac:dyDescent="0.2">
      <c r="E944" s="3"/>
      <c r="S944" s="70"/>
    </row>
    <row r="945" spans="5:19" x14ac:dyDescent="0.2">
      <c r="E945" s="3"/>
      <c r="S945" s="70"/>
    </row>
    <row r="946" spans="5:19" x14ac:dyDescent="0.2">
      <c r="E946" s="3"/>
      <c r="S946" s="70"/>
    </row>
    <row r="947" spans="5:19" x14ac:dyDescent="0.2">
      <c r="E947" s="3"/>
      <c r="S947" s="70"/>
    </row>
    <row r="948" spans="5:19" x14ac:dyDescent="0.2">
      <c r="E948" s="3"/>
      <c r="S948" s="70"/>
    </row>
    <row r="949" spans="5:19" x14ac:dyDescent="0.2">
      <c r="E949" s="3"/>
      <c r="S949" s="70"/>
    </row>
    <row r="950" spans="5:19" x14ac:dyDescent="0.2">
      <c r="E950" s="3"/>
      <c r="S950" s="70"/>
    </row>
    <row r="951" spans="5:19" x14ac:dyDescent="0.2">
      <c r="E951" s="3"/>
      <c r="S951" s="70"/>
    </row>
    <row r="952" spans="5:19" x14ac:dyDescent="0.2">
      <c r="E952" s="3"/>
      <c r="S952" s="70"/>
    </row>
    <row r="953" spans="5:19" x14ac:dyDescent="0.2">
      <c r="E953" s="3"/>
      <c r="S953" s="70"/>
    </row>
    <row r="954" spans="5:19" x14ac:dyDescent="0.2">
      <c r="E954" s="3"/>
      <c r="S954" s="70"/>
    </row>
    <row r="955" spans="5:19" x14ac:dyDescent="0.2">
      <c r="E955" s="3"/>
      <c r="S955" s="70"/>
    </row>
    <row r="956" spans="5:19" x14ac:dyDescent="0.2">
      <c r="E956" s="3"/>
      <c r="S956" s="70"/>
    </row>
    <row r="957" spans="5:19" x14ac:dyDescent="0.2">
      <c r="E957" s="3"/>
      <c r="S957" s="70"/>
    </row>
    <row r="958" spans="5:19" x14ac:dyDescent="0.2">
      <c r="E958" s="3"/>
      <c r="S958" s="70"/>
    </row>
    <row r="959" spans="5:19" x14ac:dyDescent="0.2">
      <c r="E959" s="3"/>
      <c r="S959" s="70"/>
    </row>
    <row r="960" spans="5:19" x14ac:dyDescent="0.2">
      <c r="E960" s="3"/>
      <c r="S960" s="70"/>
    </row>
    <row r="961" spans="5:19" x14ac:dyDescent="0.2">
      <c r="E961" s="3"/>
      <c r="S961" s="70"/>
    </row>
    <row r="962" spans="5:19" x14ac:dyDescent="0.2">
      <c r="E962" s="3"/>
      <c r="S962" s="70"/>
    </row>
    <row r="963" spans="5:19" x14ac:dyDescent="0.2">
      <c r="E963" s="3"/>
      <c r="S963" s="70"/>
    </row>
    <row r="964" spans="5:19" x14ac:dyDescent="0.2">
      <c r="E964" s="3"/>
      <c r="S964" s="70"/>
    </row>
    <row r="965" spans="5:19" x14ac:dyDescent="0.2">
      <c r="E965" s="3"/>
      <c r="S965" s="70"/>
    </row>
    <row r="966" spans="5:19" x14ac:dyDescent="0.2">
      <c r="E966" s="3"/>
      <c r="S966" s="70"/>
    </row>
    <row r="967" spans="5:19" x14ac:dyDescent="0.2">
      <c r="E967" s="3"/>
      <c r="S967" s="70"/>
    </row>
    <row r="968" spans="5:19" x14ac:dyDescent="0.2">
      <c r="E968" s="3"/>
      <c r="S968" s="70"/>
    </row>
    <row r="969" spans="5:19" x14ac:dyDescent="0.2">
      <c r="E969" s="3"/>
      <c r="S969" s="70"/>
    </row>
    <row r="970" spans="5:19" x14ac:dyDescent="0.2">
      <c r="E970" s="3"/>
      <c r="S970" s="70"/>
    </row>
    <row r="971" spans="5:19" x14ac:dyDescent="0.2">
      <c r="E971" s="3"/>
      <c r="S971" s="70"/>
    </row>
    <row r="972" spans="5:19" x14ac:dyDescent="0.2">
      <c r="E972" s="3"/>
      <c r="S972" s="70"/>
    </row>
    <row r="973" spans="5:19" x14ac:dyDescent="0.2">
      <c r="E973" s="3"/>
      <c r="S973" s="70"/>
    </row>
    <row r="974" spans="5:19" x14ac:dyDescent="0.2">
      <c r="E974" s="3"/>
      <c r="S974" s="70"/>
    </row>
    <row r="975" spans="5:19" x14ac:dyDescent="0.2">
      <c r="E975" s="3"/>
      <c r="S975" s="70"/>
    </row>
    <row r="976" spans="5:19" x14ac:dyDescent="0.2">
      <c r="E976" s="3"/>
      <c r="S976" s="70"/>
    </row>
    <row r="977" spans="5:19" x14ac:dyDescent="0.2">
      <c r="E977" s="3"/>
      <c r="S977" s="70"/>
    </row>
    <row r="978" spans="5:19" x14ac:dyDescent="0.2">
      <c r="E978" s="3"/>
      <c r="S978" s="70"/>
    </row>
    <row r="979" spans="5:19" x14ac:dyDescent="0.2">
      <c r="E979" s="3"/>
      <c r="S979" s="70"/>
    </row>
    <row r="980" spans="5:19" x14ac:dyDescent="0.2">
      <c r="E980" s="3"/>
      <c r="S980" s="70"/>
    </row>
    <row r="981" spans="5:19" x14ac:dyDescent="0.2">
      <c r="E981" s="3"/>
      <c r="S981" s="70"/>
    </row>
    <row r="982" spans="5:19" x14ac:dyDescent="0.2">
      <c r="E982" s="3"/>
      <c r="S982" s="70"/>
    </row>
    <row r="983" spans="5:19" x14ac:dyDescent="0.2">
      <c r="E983" s="3"/>
      <c r="S983" s="70"/>
    </row>
    <row r="984" spans="5:19" x14ac:dyDescent="0.2">
      <c r="E984" s="3"/>
      <c r="S984" s="70"/>
    </row>
    <row r="985" spans="5:19" x14ac:dyDescent="0.2">
      <c r="E985" s="3"/>
      <c r="S985" s="70"/>
    </row>
    <row r="986" spans="5:19" x14ac:dyDescent="0.2">
      <c r="E986" s="3"/>
      <c r="S986" s="70"/>
    </row>
    <row r="987" spans="5:19" x14ac:dyDescent="0.2">
      <c r="E987" s="3"/>
      <c r="S987" s="70"/>
    </row>
    <row r="988" spans="5:19" x14ac:dyDescent="0.2">
      <c r="E988" s="3"/>
      <c r="S988" s="70"/>
    </row>
    <row r="989" spans="5:19" x14ac:dyDescent="0.2">
      <c r="E989" s="3"/>
      <c r="S989" s="70"/>
    </row>
    <row r="990" spans="5:19" x14ac:dyDescent="0.2">
      <c r="E990" s="3"/>
      <c r="S990" s="70"/>
    </row>
    <row r="991" spans="5:19" x14ac:dyDescent="0.2">
      <c r="E991" s="3"/>
      <c r="S991" s="70"/>
    </row>
    <row r="992" spans="5:19" x14ac:dyDescent="0.2">
      <c r="E992" s="3"/>
      <c r="S992" s="70"/>
    </row>
    <row r="993" spans="5:19" x14ac:dyDescent="0.2">
      <c r="E993" s="3"/>
      <c r="S993" s="70"/>
    </row>
    <row r="994" spans="5:19" x14ac:dyDescent="0.2">
      <c r="E994" s="3"/>
      <c r="S994" s="70"/>
    </row>
    <row r="995" spans="5:19" x14ac:dyDescent="0.2">
      <c r="E995" s="3"/>
      <c r="S995" s="70"/>
    </row>
    <row r="996" spans="5:19" x14ac:dyDescent="0.2">
      <c r="E996" s="3"/>
      <c r="S996" s="70"/>
    </row>
    <row r="997" spans="5:19" x14ac:dyDescent="0.2">
      <c r="E997" s="3"/>
      <c r="S997" s="70"/>
    </row>
    <row r="998" spans="5:19" x14ac:dyDescent="0.2">
      <c r="E998" s="3"/>
      <c r="S998" s="70"/>
    </row>
    <row r="999" spans="5:19" x14ac:dyDescent="0.2">
      <c r="E999" s="3"/>
      <c r="S999" s="70"/>
    </row>
    <row r="1000" spans="5:19" x14ac:dyDescent="0.2">
      <c r="E1000" s="3"/>
      <c r="S1000" s="70"/>
    </row>
    <row r="1001" spans="5:19" x14ac:dyDescent="0.2">
      <c r="E1001" s="3"/>
      <c r="S1001" s="70"/>
    </row>
    <row r="1002" spans="5:19" x14ac:dyDescent="0.2">
      <c r="E1002" s="3"/>
      <c r="S1002" s="70"/>
    </row>
    <row r="1003" spans="5:19" x14ac:dyDescent="0.2">
      <c r="E1003" s="3"/>
      <c r="S1003" s="70"/>
    </row>
    <row r="1004" spans="5:19" x14ac:dyDescent="0.2">
      <c r="E1004" s="3"/>
      <c r="S1004" s="70"/>
    </row>
    <row r="1005" spans="5:19" x14ac:dyDescent="0.2">
      <c r="E1005" s="3"/>
      <c r="S1005" s="70"/>
    </row>
    <row r="1006" spans="5:19" x14ac:dyDescent="0.2">
      <c r="E1006" s="3"/>
      <c r="S1006" s="70"/>
    </row>
    <row r="1007" spans="5:19" x14ac:dyDescent="0.2">
      <c r="E1007" s="3"/>
      <c r="S1007" s="70"/>
    </row>
    <row r="1008" spans="5:19" x14ac:dyDescent="0.2">
      <c r="E1008" s="3"/>
      <c r="S1008" s="70"/>
    </row>
    <row r="1009" spans="5:19" x14ac:dyDescent="0.2">
      <c r="E1009" s="3"/>
      <c r="S1009" s="70"/>
    </row>
    <row r="1010" spans="5:19" x14ac:dyDescent="0.2">
      <c r="E1010" s="3"/>
      <c r="S1010" s="70"/>
    </row>
    <row r="1011" spans="5:19" x14ac:dyDescent="0.2">
      <c r="E1011" s="3"/>
      <c r="S1011" s="70"/>
    </row>
    <row r="1012" spans="5:19" x14ac:dyDescent="0.2">
      <c r="E1012" s="3"/>
      <c r="S1012" s="70"/>
    </row>
    <row r="1013" spans="5:19" x14ac:dyDescent="0.2">
      <c r="E1013" s="3"/>
      <c r="S1013" s="70"/>
    </row>
    <row r="1014" spans="5:19" x14ac:dyDescent="0.2">
      <c r="E1014" s="3"/>
      <c r="S1014" s="70"/>
    </row>
    <row r="1015" spans="5:19" x14ac:dyDescent="0.2">
      <c r="E1015" s="3"/>
      <c r="S1015" s="70"/>
    </row>
    <row r="1016" spans="5:19" x14ac:dyDescent="0.2">
      <c r="E1016" s="3"/>
      <c r="S1016" s="70"/>
    </row>
    <row r="1017" spans="5:19" x14ac:dyDescent="0.2">
      <c r="E1017" s="3"/>
      <c r="S1017" s="70"/>
    </row>
    <row r="1018" spans="5:19" x14ac:dyDescent="0.2">
      <c r="E1018" s="3"/>
      <c r="S1018" s="70"/>
    </row>
    <row r="1019" spans="5:19" x14ac:dyDescent="0.2">
      <c r="E1019" s="3"/>
      <c r="S1019" s="70"/>
    </row>
    <row r="1020" spans="5:19" x14ac:dyDescent="0.2">
      <c r="E1020" s="3"/>
      <c r="S1020" s="70"/>
    </row>
    <row r="1021" spans="5:19" x14ac:dyDescent="0.2">
      <c r="E1021" s="3"/>
      <c r="S1021" s="70"/>
    </row>
    <row r="1022" spans="5:19" x14ac:dyDescent="0.2">
      <c r="E1022" s="3"/>
      <c r="S1022" s="70"/>
    </row>
    <row r="1023" spans="5:19" x14ac:dyDescent="0.2">
      <c r="E1023" s="3"/>
      <c r="S1023" s="70"/>
    </row>
    <row r="1024" spans="5:19" x14ac:dyDescent="0.2">
      <c r="E1024" s="3"/>
      <c r="S1024" s="70"/>
    </row>
    <row r="1025" spans="5:19" x14ac:dyDescent="0.2">
      <c r="E1025" s="3"/>
      <c r="S1025" s="70"/>
    </row>
    <row r="1026" spans="5:19" x14ac:dyDescent="0.2">
      <c r="E1026" s="3"/>
      <c r="S1026" s="70"/>
    </row>
    <row r="1027" spans="5:19" x14ac:dyDescent="0.2">
      <c r="E1027" s="3"/>
      <c r="S1027" s="70"/>
    </row>
    <row r="1028" spans="5:19" x14ac:dyDescent="0.2">
      <c r="E1028" s="3"/>
      <c r="S1028" s="70"/>
    </row>
    <row r="1029" spans="5:19" x14ac:dyDescent="0.2">
      <c r="E1029" s="3"/>
      <c r="S1029" s="70"/>
    </row>
    <row r="1030" spans="5:19" x14ac:dyDescent="0.2">
      <c r="E1030" s="3"/>
      <c r="S1030" s="70"/>
    </row>
    <row r="1031" spans="5:19" x14ac:dyDescent="0.2">
      <c r="E1031" s="3"/>
      <c r="S1031" s="70"/>
    </row>
    <row r="1032" spans="5:19" x14ac:dyDescent="0.2">
      <c r="E1032" s="3"/>
      <c r="S1032" s="70"/>
    </row>
    <row r="1033" spans="5:19" x14ac:dyDescent="0.2">
      <c r="E1033" s="3"/>
      <c r="S1033" s="70"/>
    </row>
    <row r="1034" spans="5:19" x14ac:dyDescent="0.2">
      <c r="E1034" s="3"/>
      <c r="S1034" s="70"/>
    </row>
    <row r="1035" spans="5:19" x14ac:dyDescent="0.2">
      <c r="E1035" s="3"/>
      <c r="S1035" s="70"/>
    </row>
    <row r="1036" spans="5:19" x14ac:dyDescent="0.2">
      <c r="E1036" s="3"/>
      <c r="S1036" s="70"/>
    </row>
    <row r="1037" spans="5:19" x14ac:dyDescent="0.2">
      <c r="E1037" s="3"/>
      <c r="S1037" s="70"/>
    </row>
    <row r="1038" spans="5:19" x14ac:dyDescent="0.2">
      <c r="E1038" s="3"/>
      <c r="S1038" s="70"/>
    </row>
    <row r="1039" spans="5:19" x14ac:dyDescent="0.2">
      <c r="E1039" s="3"/>
      <c r="S1039" s="70"/>
    </row>
    <row r="1040" spans="5:19" x14ac:dyDescent="0.2">
      <c r="E1040" s="3"/>
      <c r="S1040" s="70"/>
    </row>
    <row r="1041" spans="5:19" x14ac:dyDescent="0.2">
      <c r="E1041" s="3"/>
      <c r="S1041" s="70"/>
    </row>
    <row r="1042" spans="5:19" x14ac:dyDescent="0.2">
      <c r="E1042" s="3"/>
      <c r="S1042" s="70"/>
    </row>
    <row r="1043" spans="5:19" x14ac:dyDescent="0.2">
      <c r="E1043" s="3"/>
      <c r="S1043" s="70"/>
    </row>
    <row r="1044" spans="5:19" x14ac:dyDescent="0.2">
      <c r="E1044" s="3"/>
      <c r="S1044" s="70"/>
    </row>
    <row r="1045" spans="5:19" x14ac:dyDescent="0.2">
      <c r="E1045" s="3"/>
      <c r="S1045" s="70"/>
    </row>
    <row r="1046" spans="5:19" x14ac:dyDescent="0.2">
      <c r="E1046" s="3"/>
      <c r="S1046" s="70"/>
    </row>
    <row r="1047" spans="5:19" x14ac:dyDescent="0.2">
      <c r="E1047" s="3"/>
      <c r="S1047" s="70"/>
    </row>
    <row r="1048" spans="5:19" x14ac:dyDescent="0.2">
      <c r="E1048" s="3"/>
      <c r="S1048" s="70"/>
    </row>
    <row r="1049" spans="5:19" x14ac:dyDescent="0.2">
      <c r="E1049" s="3"/>
      <c r="S1049" s="70"/>
    </row>
    <row r="1050" spans="5:19" x14ac:dyDescent="0.2">
      <c r="E1050" s="3"/>
      <c r="S1050" s="70"/>
    </row>
    <row r="1051" spans="5:19" x14ac:dyDescent="0.2">
      <c r="E1051" s="3"/>
      <c r="S1051" s="70"/>
    </row>
    <row r="1052" spans="5:19" x14ac:dyDescent="0.2">
      <c r="E1052" s="3"/>
      <c r="S1052" s="70"/>
    </row>
    <row r="1053" spans="5:19" x14ac:dyDescent="0.2">
      <c r="E1053" s="3"/>
      <c r="S1053" s="70"/>
    </row>
    <row r="1054" spans="5:19" x14ac:dyDescent="0.2">
      <c r="E1054" s="3"/>
      <c r="S1054" s="70"/>
    </row>
    <row r="1055" spans="5:19" x14ac:dyDescent="0.2">
      <c r="E1055" s="3"/>
      <c r="S1055" s="70"/>
    </row>
    <row r="1056" spans="5:19" x14ac:dyDescent="0.2">
      <c r="E1056" s="3"/>
      <c r="S1056" s="70"/>
    </row>
    <row r="1057" spans="5:19" x14ac:dyDescent="0.2">
      <c r="E1057" s="3"/>
      <c r="S1057" s="70"/>
    </row>
    <row r="1058" spans="5:19" x14ac:dyDescent="0.2">
      <c r="E1058" s="3"/>
      <c r="S1058" s="70"/>
    </row>
    <row r="1059" spans="5:19" x14ac:dyDescent="0.2">
      <c r="E1059" s="3"/>
      <c r="S1059" s="70"/>
    </row>
    <row r="1060" spans="5:19" x14ac:dyDescent="0.2">
      <c r="E1060" s="3"/>
      <c r="S1060" s="70"/>
    </row>
    <row r="1061" spans="5:19" x14ac:dyDescent="0.2">
      <c r="E1061" s="3"/>
      <c r="S1061" s="70"/>
    </row>
    <row r="1062" spans="5:19" x14ac:dyDescent="0.2">
      <c r="E1062" s="3"/>
      <c r="S1062" s="70"/>
    </row>
    <row r="1063" spans="5:19" x14ac:dyDescent="0.2">
      <c r="E1063" s="3"/>
      <c r="S1063" s="70"/>
    </row>
    <row r="1064" spans="5:19" x14ac:dyDescent="0.2">
      <c r="E1064" s="3"/>
      <c r="S1064" s="70"/>
    </row>
    <row r="1065" spans="5:19" x14ac:dyDescent="0.2">
      <c r="E1065" s="3"/>
      <c r="S1065" s="70"/>
    </row>
    <row r="1066" spans="5:19" x14ac:dyDescent="0.2">
      <c r="E1066" s="3"/>
      <c r="S1066" s="70"/>
    </row>
    <row r="1067" spans="5:19" x14ac:dyDescent="0.2">
      <c r="E1067" s="3"/>
      <c r="S1067" s="70"/>
    </row>
    <row r="1068" spans="5:19" x14ac:dyDescent="0.2">
      <c r="E1068" s="3"/>
      <c r="S1068" s="70"/>
    </row>
    <row r="1069" spans="5:19" x14ac:dyDescent="0.2">
      <c r="E1069" s="3"/>
      <c r="S1069" s="70"/>
    </row>
    <row r="1070" spans="5:19" x14ac:dyDescent="0.2">
      <c r="E1070" s="3"/>
      <c r="S1070" s="70"/>
    </row>
    <row r="1071" spans="5:19" x14ac:dyDescent="0.2">
      <c r="E1071" s="3"/>
      <c r="S1071" s="70"/>
    </row>
    <row r="1072" spans="5:19" x14ac:dyDescent="0.2">
      <c r="E1072" s="3"/>
      <c r="S1072" s="70"/>
    </row>
    <row r="1073" spans="5:19" x14ac:dyDescent="0.2">
      <c r="E1073" s="3"/>
      <c r="S1073" s="70"/>
    </row>
    <row r="1074" spans="5:19" x14ac:dyDescent="0.2">
      <c r="E1074" s="3"/>
      <c r="S1074" s="70"/>
    </row>
    <row r="1075" spans="5:19" x14ac:dyDescent="0.2">
      <c r="E1075" s="3"/>
      <c r="S1075" s="70"/>
    </row>
    <row r="1076" spans="5:19" x14ac:dyDescent="0.2">
      <c r="E1076" s="3"/>
      <c r="S1076" s="70"/>
    </row>
    <row r="1077" spans="5:19" x14ac:dyDescent="0.2">
      <c r="E1077" s="3"/>
      <c r="S1077" s="70"/>
    </row>
    <row r="1078" spans="5:19" x14ac:dyDescent="0.2">
      <c r="E1078" s="3"/>
      <c r="S1078" s="70"/>
    </row>
    <row r="1079" spans="5:19" x14ac:dyDescent="0.2">
      <c r="E1079" s="3"/>
      <c r="S1079" s="70"/>
    </row>
    <row r="1080" spans="5:19" x14ac:dyDescent="0.2">
      <c r="E1080" s="3"/>
      <c r="S1080" s="70"/>
    </row>
    <row r="1081" spans="5:19" x14ac:dyDescent="0.2">
      <c r="E1081" s="3"/>
      <c r="S1081" s="70"/>
    </row>
    <row r="1082" spans="5:19" x14ac:dyDescent="0.2">
      <c r="E1082" s="3"/>
      <c r="S1082" s="70"/>
    </row>
    <row r="1083" spans="5:19" x14ac:dyDescent="0.2">
      <c r="E1083" s="3"/>
      <c r="S1083" s="70"/>
    </row>
    <row r="1084" spans="5:19" x14ac:dyDescent="0.2">
      <c r="E1084" s="3"/>
      <c r="S1084" s="70"/>
    </row>
    <row r="1085" spans="5:19" x14ac:dyDescent="0.2">
      <c r="E1085" s="3"/>
      <c r="S1085" s="70"/>
    </row>
    <row r="1086" spans="5:19" x14ac:dyDescent="0.2">
      <c r="E1086" s="3"/>
      <c r="S1086" s="70"/>
    </row>
    <row r="1087" spans="5:19" x14ac:dyDescent="0.2">
      <c r="E1087" s="3"/>
      <c r="S1087" s="70"/>
    </row>
    <row r="1088" spans="5:19" x14ac:dyDescent="0.2">
      <c r="E1088" s="3"/>
      <c r="S1088" s="70"/>
    </row>
    <row r="1089" spans="5:19" x14ac:dyDescent="0.2">
      <c r="E1089" s="3"/>
      <c r="S1089" s="70"/>
    </row>
    <row r="1090" spans="5:19" x14ac:dyDescent="0.2">
      <c r="E1090" s="3"/>
      <c r="S1090" s="70"/>
    </row>
    <row r="1091" spans="5:19" x14ac:dyDescent="0.2">
      <c r="E1091" s="3"/>
      <c r="S1091" s="70"/>
    </row>
    <row r="1092" spans="5:19" x14ac:dyDescent="0.2">
      <c r="E1092" s="3"/>
      <c r="S1092" s="70"/>
    </row>
    <row r="1093" spans="5:19" x14ac:dyDescent="0.2">
      <c r="E1093" s="3"/>
      <c r="S1093" s="70"/>
    </row>
    <row r="1094" spans="5:19" x14ac:dyDescent="0.2">
      <c r="E1094" s="3"/>
      <c r="S1094" s="70"/>
    </row>
    <row r="1095" spans="5:19" x14ac:dyDescent="0.2">
      <c r="E1095" s="3"/>
      <c r="S1095" s="70"/>
    </row>
    <row r="1096" spans="5:19" x14ac:dyDescent="0.2">
      <c r="E1096" s="3"/>
      <c r="S1096" s="70"/>
    </row>
    <row r="1097" spans="5:19" x14ac:dyDescent="0.2">
      <c r="E1097" s="3"/>
      <c r="S1097" s="70"/>
    </row>
    <row r="1098" spans="5:19" x14ac:dyDescent="0.2">
      <c r="E1098" s="3"/>
      <c r="S1098" s="70"/>
    </row>
    <row r="1099" spans="5:19" x14ac:dyDescent="0.2">
      <c r="E1099" s="3"/>
      <c r="S1099" s="70"/>
    </row>
    <row r="1100" spans="5:19" x14ac:dyDescent="0.2">
      <c r="E1100" s="3"/>
      <c r="S1100" s="70"/>
    </row>
    <row r="1101" spans="5:19" x14ac:dyDescent="0.2">
      <c r="E1101" s="3"/>
      <c r="S1101" s="70"/>
    </row>
    <row r="1102" spans="5:19" x14ac:dyDescent="0.2">
      <c r="E1102" s="3"/>
      <c r="S1102" s="70"/>
    </row>
    <row r="1103" spans="5:19" x14ac:dyDescent="0.2">
      <c r="E1103" s="3"/>
      <c r="S1103" s="70"/>
    </row>
    <row r="1104" spans="5:19" x14ac:dyDescent="0.2">
      <c r="E1104" s="3"/>
      <c r="S1104" s="70"/>
    </row>
    <row r="1105" spans="5:19" x14ac:dyDescent="0.2">
      <c r="E1105" s="3"/>
      <c r="S1105" s="70"/>
    </row>
    <row r="1106" spans="5:19" x14ac:dyDescent="0.2">
      <c r="E1106" s="3"/>
      <c r="S1106" s="70"/>
    </row>
    <row r="1107" spans="5:19" x14ac:dyDescent="0.2">
      <c r="E1107" s="3"/>
      <c r="S1107" s="70"/>
    </row>
    <row r="1108" spans="5:19" x14ac:dyDescent="0.2">
      <c r="E1108" s="3"/>
      <c r="S1108" s="70"/>
    </row>
    <row r="1109" spans="5:19" x14ac:dyDescent="0.2">
      <c r="E1109" s="3"/>
      <c r="S1109" s="70"/>
    </row>
    <row r="1110" spans="5:19" x14ac:dyDescent="0.2">
      <c r="E1110" s="3"/>
      <c r="S1110" s="70"/>
    </row>
    <row r="1111" spans="5:19" x14ac:dyDescent="0.2">
      <c r="E1111" s="3"/>
      <c r="S1111" s="70"/>
    </row>
    <row r="1112" spans="5:19" x14ac:dyDescent="0.2">
      <c r="E1112" s="3"/>
      <c r="S1112" s="70"/>
    </row>
    <row r="1113" spans="5:19" x14ac:dyDescent="0.2">
      <c r="E1113" s="3"/>
      <c r="S1113" s="70"/>
    </row>
    <row r="1114" spans="5:19" x14ac:dyDescent="0.2">
      <c r="E1114" s="3"/>
      <c r="S1114" s="70"/>
    </row>
    <row r="1115" spans="5:19" x14ac:dyDescent="0.2">
      <c r="E1115" s="3"/>
      <c r="S1115" s="70"/>
    </row>
    <row r="1116" spans="5:19" x14ac:dyDescent="0.2">
      <c r="E1116" s="3"/>
      <c r="S1116" s="70"/>
    </row>
    <row r="1117" spans="5:19" x14ac:dyDescent="0.2">
      <c r="E1117" s="3"/>
      <c r="S1117" s="70"/>
    </row>
    <row r="1118" spans="5:19" x14ac:dyDescent="0.2">
      <c r="E1118" s="3"/>
      <c r="S1118" s="70"/>
    </row>
    <row r="1119" spans="5:19" x14ac:dyDescent="0.2">
      <c r="E1119" s="3"/>
      <c r="S1119" s="70"/>
    </row>
    <row r="1120" spans="5:19" x14ac:dyDescent="0.2">
      <c r="E1120" s="3"/>
      <c r="S1120" s="70"/>
    </row>
    <row r="1121" spans="5:19" x14ac:dyDescent="0.2">
      <c r="E1121" s="3"/>
      <c r="S1121" s="70"/>
    </row>
    <row r="1122" spans="5:19" x14ac:dyDescent="0.2">
      <c r="E1122" s="3"/>
      <c r="S1122" s="70"/>
    </row>
    <row r="1123" spans="5:19" x14ac:dyDescent="0.2">
      <c r="E1123" s="3"/>
      <c r="S1123" s="70"/>
    </row>
    <row r="1124" spans="5:19" x14ac:dyDescent="0.2">
      <c r="E1124" s="3"/>
      <c r="S1124" s="70"/>
    </row>
    <row r="1125" spans="5:19" x14ac:dyDescent="0.2">
      <c r="E1125" s="3"/>
      <c r="S1125" s="70"/>
    </row>
    <row r="1126" spans="5:19" x14ac:dyDescent="0.2">
      <c r="E1126" s="3"/>
      <c r="S1126" s="70"/>
    </row>
    <row r="1127" spans="5:19" x14ac:dyDescent="0.2">
      <c r="E1127" s="3"/>
      <c r="S1127" s="70"/>
    </row>
    <row r="1128" spans="5:19" x14ac:dyDescent="0.2">
      <c r="E1128" s="3"/>
      <c r="S1128" s="70"/>
    </row>
    <row r="1129" spans="5:19" x14ac:dyDescent="0.2">
      <c r="E1129" s="3"/>
      <c r="S1129" s="70"/>
    </row>
    <row r="1130" spans="5:19" x14ac:dyDescent="0.2">
      <c r="E1130" s="3"/>
      <c r="S1130" s="70"/>
    </row>
    <row r="1131" spans="5:19" x14ac:dyDescent="0.2">
      <c r="E1131" s="3"/>
      <c r="S1131" s="70"/>
    </row>
    <row r="1132" spans="5:19" x14ac:dyDescent="0.2">
      <c r="E1132" s="3"/>
      <c r="S1132" s="70"/>
    </row>
    <row r="1133" spans="5:19" x14ac:dyDescent="0.2">
      <c r="E1133" s="3"/>
      <c r="S1133" s="70"/>
    </row>
    <row r="1134" spans="5:19" x14ac:dyDescent="0.2">
      <c r="E1134" s="3"/>
      <c r="S1134" s="70"/>
    </row>
    <row r="1135" spans="5:19" x14ac:dyDescent="0.2">
      <c r="E1135" s="3"/>
      <c r="S1135" s="70"/>
    </row>
    <row r="1136" spans="5:19" x14ac:dyDescent="0.2">
      <c r="E1136" s="3"/>
      <c r="S1136" s="70"/>
    </row>
    <row r="1137" spans="5:19" x14ac:dyDescent="0.2">
      <c r="E1137" s="3"/>
      <c r="S1137" s="70"/>
    </row>
    <row r="1138" spans="5:19" x14ac:dyDescent="0.2">
      <c r="E1138" s="3"/>
      <c r="S1138" s="70"/>
    </row>
    <row r="1139" spans="5:19" x14ac:dyDescent="0.2">
      <c r="E1139" s="3"/>
      <c r="S1139" s="70"/>
    </row>
    <row r="1140" spans="5:19" x14ac:dyDescent="0.2">
      <c r="E1140" s="3"/>
      <c r="S1140" s="70"/>
    </row>
    <row r="1141" spans="5:19" x14ac:dyDescent="0.2">
      <c r="E1141" s="3"/>
      <c r="S1141" s="70"/>
    </row>
    <row r="1142" spans="5:19" x14ac:dyDescent="0.2">
      <c r="E1142" s="3"/>
      <c r="S1142" s="70"/>
    </row>
    <row r="1143" spans="5:19" x14ac:dyDescent="0.2">
      <c r="E1143" s="3"/>
      <c r="S1143" s="70"/>
    </row>
    <row r="1144" spans="5:19" x14ac:dyDescent="0.2">
      <c r="E1144" s="3"/>
      <c r="S1144" s="70"/>
    </row>
    <row r="1145" spans="5:19" x14ac:dyDescent="0.2">
      <c r="E1145" s="3"/>
      <c r="S1145" s="70"/>
    </row>
    <row r="1146" spans="5:19" x14ac:dyDescent="0.2">
      <c r="E1146" s="3"/>
      <c r="S1146" s="70"/>
    </row>
    <row r="1147" spans="5:19" x14ac:dyDescent="0.2">
      <c r="E1147" s="3"/>
      <c r="S1147" s="70"/>
    </row>
    <row r="1148" spans="5:19" x14ac:dyDescent="0.2">
      <c r="E1148" s="3"/>
      <c r="S1148" s="70"/>
    </row>
    <row r="1149" spans="5:19" x14ac:dyDescent="0.2">
      <c r="E1149" s="3"/>
      <c r="S1149" s="70"/>
    </row>
    <row r="1150" spans="5:19" x14ac:dyDescent="0.2">
      <c r="E1150" s="3"/>
      <c r="S1150" s="70"/>
    </row>
    <row r="1151" spans="5:19" x14ac:dyDescent="0.2">
      <c r="E1151" s="3"/>
      <c r="S1151" s="70"/>
    </row>
    <row r="1152" spans="5:19" x14ac:dyDescent="0.2">
      <c r="E1152" s="3"/>
      <c r="S1152" s="70"/>
    </row>
    <row r="1153" spans="5:19" x14ac:dyDescent="0.2">
      <c r="E1153" s="3"/>
      <c r="S1153" s="70"/>
    </row>
    <row r="1154" spans="5:19" x14ac:dyDescent="0.2">
      <c r="E1154" s="3"/>
      <c r="S1154" s="70"/>
    </row>
    <row r="1155" spans="5:19" x14ac:dyDescent="0.2">
      <c r="E1155" s="3"/>
      <c r="S1155" s="70"/>
    </row>
    <row r="1156" spans="5:19" x14ac:dyDescent="0.2">
      <c r="E1156" s="3"/>
      <c r="S1156" s="70"/>
    </row>
    <row r="1157" spans="5:19" x14ac:dyDescent="0.2">
      <c r="E1157" s="3"/>
      <c r="S1157" s="70"/>
    </row>
    <row r="1158" spans="5:19" x14ac:dyDescent="0.2">
      <c r="E1158" s="3"/>
      <c r="S1158" s="70"/>
    </row>
    <row r="1159" spans="5:19" x14ac:dyDescent="0.2">
      <c r="E1159" s="3"/>
      <c r="S1159" s="70"/>
    </row>
    <row r="1160" spans="5:19" x14ac:dyDescent="0.2">
      <c r="E1160" s="3"/>
      <c r="S1160" s="70"/>
    </row>
    <row r="1161" spans="5:19" x14ac:dyDescent="0.2">
      <c r="E1161" s="3"/>
      <c r="S1161" s="70"/>
    </row>
    <row r="1162" spans="5:19" x14ac:dyDescent="0.2">
      <c r="E1162" s="3"/>
      <c r="S1162" s="70"/>
    </row>
    <row r="1163" spans="5:19" x14ac:dyDescent="0.2">
      <c r="E1163" s="3"/>
      <c r="S1163" s="70"/>
    </row>
    <row r="1164" spans="5:19" x14ac:dyDescent="0.2">
      <c r="E1164" s="3"/>
      <c r="S1164" s="70"/>
    </row>
    <row r="1165" spans="5:19" x14ac:dyDescent="0.2">
      <c r="E1165" s="3"/>
      <c r="S1165" s="70"/>
    </row>
    <row r="1166" spans="5:19" x14ac:dyDescent="0.2">
      <c r="E1166" s="3"/>
      <c r="S1166" s="70"/>
    </row>
    <row r="1167" spans="5:19" x14ac:dyDescent="0.2">
      <c r="E1167" s="3"/>
      <c r="S1167" s="70"/>
    </row>
    <row r="1168" spans="5:19" x14ac:dyDescent="0.2">
      <c r="E1168" s="3"/>
      <c r="S1168" s="70"/>
    </row>
    <row r="1169" spans="5:19" x14ac:dyDescent="0.2">
      <c r="E1169" s="3"/>
      <c r="S1169" s="70"/>
    </row>
    <row r="1170" spans="5:19" x14ac:dyDescent="0.2">
      <c r="E1170" s="3"/>
      <c r="S1170" s="70"/>
    </row>
    <row r="1171" spans="5:19" x14ac:dyDescent="0.2">
      <c r="E1171" s="3"/>
      <c r="S1171" s="70"/>
    </row>
    <row r="1172" spans="5:19" x14ac:dyDescent="0.2">
      <c r="E1172" s="3"/>
      <c r="S1172" s="70"/>
    </row>
    <row r="1173" spans="5:19" x14ac:dyDescent="0.2">
      <c r="E1173" s="3"/>
      <c r="S1173" s="70"/>
    </row>
    <row r="1174" spans="5:19" x14ac:dyDescent="0.2">
      <c r="E1174" s="3"/>
      <c r="S1174" s="70"/>
    </row>
    <row r="1175" spans="5:19" x14ac:dyDescent="0.2">
      <c r="E1175" s="3"/>
      <c r="S1175" s="70"/>
    </row>
    <row r="1176" spans="5:19" x14ac:dyDescent="0.2">
      <c r="E1176" s="3"/>
      <c r="S1176" s="70"/>
    </row>
    <row r="1177" spans="5:19" x14ac:dyDescent="0.2">
      <c r="E1177" s="3"/>
      <c r="S1177" s="70"/>
    </row>
    <row r="1178" spans="5:19" x14ac:dyDescent="0.2">
      <c r="E1178" s="3"/>
      <c r="S1178" s="70"/>
    </row>
    <row r="1179" spans="5:19" x14ac:dyDescent="0.2">
      <c r="E1179" s="3"/>
      <c r="S1179" s="70"/>
    </row>
    <row r="1180" spans="5:19" x14ac:dyDescent="0.2">
      <c r="E1180" s="3"/>
      <c r="S1180" s="70"/>
    </row>
    <row r="1181" spans="5:19" x14ac:dyDescent="0.2">
      <c r="E1181" s="3"/>
      <c r="S1181" s="70"/>
    </row>
    <row r="1182" spans="5:19" x14ac:dyDescent="0.2">
      <c r="E1182" s="3"/>
      <c r="S1182" s="70"/>
    </row>
    <row r="1183" spans="5:19" x14ac:dyDescent="0.2">
      <c r="E1183" s="3"/>
      <c r="S1183" s="70"/>
    </row>
    <row r="1184" spans="5:19" x14ac:dyDescent="0.2">
      <c r="E1184" s="3"/>
      <c r="S1184" s="70"/>
    </row>
    <row r="1185" spans="5:19" x14ac:dyDescent="0.2">
      <c r="E1185" s="3"/>
      <c r="S1185" s="70"/>
    </row>
    <row r="1186" spans="5:19" x14ac:dyDescent="0.2">
      <c r="E1186" s="3"/>
      <c r="S1186" s="70"/>
    </row>
    <row r="1187" spans="5:19" x14ac:dyDescent="0.2">
      <c r="E1187" s="3"/>
      <c r="S1187" s="70"/>
    </row>
    <row r="1188" spans="5:19" x14ac:dyDescent="0.2">
      <c r="E1188" s="3"/>
      <c r="S1188" s="70"/>
    </row>
    <row r="1189" spans="5:19" x14ac:dyDescent="0.2">
      <c r="E1189" s="3"/>
      <c r="S1189" s="70"/>
    </row>
    <row r="1190" spans="5:19" x14ac:dyDescent="0.2">
      <c r="E1190" s="3"/>
      <c r="S1190" s="70"/>
    </row>
    <row r="1191" spans="5:19" x14ac:dyDescent="0.2">
      <c r="E1191" s="3"/>
      <c r="S1191" s="70"/>
    </row>
    <row r="1192" spans="5:19" x14ac:dyDescent="0.2">
      <c r="E1192" s="3"/>
      <c r="S1192" s="70"/>
    </row>
    <row r="1193" spans="5:19" x14ac:dyDescent="0.2">
      <c r="E1193" s="3"/>
      <c r="S1193" s="70"/>
    </row>
    <row r="1194" spans="5:19" x14ac:dyDescent="0.2">
      <c r="E1194" s="3"/>
      <c r="S1194" s="70"/>
    </row>
    <row r="1195" spans="5:19" x14ac:dyDescent="0.2">
      <c r="E1195" s="3"/>
      <c r="S1195" s="70"/>
    </row>
    <row r="1196" spans="5:19" x14ac:dyDescent="0.2">
      <c r="E1196" s="3"/>
      <c r="S1196" s="70"/>
    </row>
    <row r="1197" spans="5:19" x14ac:dyDescent="0.2">
      <c r="E1197" s="3"/>
      <c r="S1197" s="70"/>
    </row>
    <row r="1198" spans="5:19" x14ac:dyDescent="0.2">
      <c r="E1198" s="3"/>
      <c r="S1198" s="70"/>
    </row>
    <row r="1199" spans="5:19" x14ac:dyDescent="0.2">
      <c r="E1199" s="3"/>
      <c r="S1199" s="70"/>
    </row>
    <row r="1200" spans="5:19" x14ac:dyDescent="0.2">
      <c r="E1200" s="3"/>
      <c r="S1200" s="70"/>
    </row>
    <row r="1201" spans="5:19" x14ac:dyDescent="0.2">
      <c r="E1201" s="3"/>
      <c r="S1201" s="70"/>
    </row>
    <row r="1202" spans="5:19" x14ac:dyDescent="0.2">
      <c r="E1202" s="3"/>
      <c r="S1202" s="70"/>
    </row>
    <row r="1203" spans="5:19" x14ac:dyDescent="0.2">
      <c r="E1203" s="3"/>
      <c r="S1203" s="70"/>
    </row>
    <row r="1204" spans="5:19" x14ac:dyDescent="0.2">
      <c r="E1204" s="3"/>
      <c r="S1204" s="70"/>
    </row>
    <row r="1205" spans="5:19" x14ac:dyDescent="0.2">
      <c r="E1205" s="3"/>
      <c r="S1205" s="70"/>
    </row>
    <row r="1206" spans="5:19" x14ac:dyDescent="0.2">
      <c r="E1206" s="3"/>
      <c r="S1206" s="70"/>
    </row>
    <row r="1207" spans="5:19" x14ac:dyDescent="0.2">
      <c r="E1207" s="3"/>
      <c r="S1207" s="70"/>
    </row>
    <row r="1208" spans="5:19" x14ac:dyDescent="0.2">
      <c r="E1208" s="3"/>
      <c r="S1208" s="70"/>
    </row>
    <row r="1209" spans="5:19" x14ac:dyDescent="0.2">
      <c r="E1209" s="3"/>
      <c r="S1209" s="70"/>
    </row>
    <row r="1210" spans="5:19" x14ac:dyDescent="0.2">
      <c r="E1210" s="3"/>
      <c r="S1210" s="70"/>
    </row>
    <row r="1211" spans="5:19" x14ac:dyDescent="0.2">
      <c r="E1211" s="3"/>
      <c r="S1211" s="70"/>
    </row>
    <row r="1212" spans="5:19" x14ac:dyDescent="0.2">
      <c r="E1212" s="3"/>
      <c r="S1212" s="70"/>
    </row>
    <row r="1213" spans="5:19" x14ac:dyDescent="0.2">
      <c r="E1213" s="3"/>
      <c r="S1213" s="70"/>
    </row>
    <row r="1214" spans="5:19" x14ac:dyDescent="0.2">
      <c r="E1214" s="3"/>
      <c r="S1214" s="70"/>
    </row>
    <row r="1215" spans="5:19" x14ac:dyDescent="0.2">
      <c r="E1215" s="3"/>
      <c r="S1215" s="70"/>
    </row>
    <row r="1216" spans="5:19" x14ac:dyDescent="0.2">
      <c r="E1216" s="3"/>
      <c r="S1216" s="70"/>
    </row>
    <row r="1217" spans="5:19" x14ac:dyDescent="0.2">
      <c r="E1217" s="3"/>
      <c r="S1217" s="70"/>
    </row>
    <row r="1218" spans="5:19" x14ac:dyDescent="0.2">
      <c r="E1218" s="3"/>
      <c r="S1218" s="70"/>
    </row>
    <row r="1219" spans="5:19" x14ac:dyDescent="0.2">
      <c r="E1219" s="3"/>
      <c r="S1219" s="70"/>
    </row>
    <row r="1220" spans="5:19" x14ac:dyDescent="0.2">
      <c r="E1220" s="3"/>
      <c r="S1220" s="70"/>
    </row>
    <row r="1221" spans="5:19" x14ac:dyDescent="0.2">
      <c r="E1221" s="3"/>
      <c r="S1221" s="70"/>
    </row>
    <row r="1222" spans="5:19" x14ac:dyDescent="0.2">
      <c r="E1222" s="3"/>
      <c r="S1222" s="70"/>
    </row>
    <row r="1223" spans="5:19" x14ac:dyDescent="0.2">
      <c r="E1223" s="3"/>
      <c r="S1223" s="70"/>
    </row>
    <row r="1224" spans="5:19" x14ac:dyDescent="0.2">
      <c r="E1224" s="3"/>
      <c r="S1224" s="70"/>
    </row>
    <row r="1225" spans="5:19" x14ac:dyDescent="0.2">
      <c r="E1225" s="3"/>
      <c r="S1225" s="70"/>
    </row>
    <row r="1226" spans="5:19" x14ac:dyDescent="0.2">
      <c r="E1226" s="3"/>
      <c r="S1226" s="70"/>
    </row>
    <row r="1227" spans="5:19" x14ac:dyDescent="0.2">
      <c r="E1227" s="3"/>
      <c r="S1227" s="70"/>
    </row>
    <row r="1228" spans="5:19" x14ac:dyDescent="0.2">
      <c r="E1228" s="3"/>
      <c r="S1228" s="70"/>
    </row>
    <row r="1229" spans="5:19" x14ac:dyDescent="0.2">
      <c r="E1229" s="3"/>
      <c r="S1229" s="70"/>
    </row>
    <row r="1230" spans="5:19" x14ac:dyDescent="0.2">
      <c r="E1230" s="3"/>
      <c r="S1230" s="70"/>
    </row>
    <row r="1231" spans="5:19" x14ac:dyDescent="0.2">
      <c r="E1231" s="3"/>
      <c r="S1231" s="70"/>
    </row>
    <row r="1232" spans="5:19" x14ac:dyDescent="0.2">
      <c r="E1232" s="3"/>
      <c r="S1232" s="70"/>
    </row>
    <row r="1233" spans="5:19" x14ac:dyDescent="0.2">
      <c r="E1233" s="3"/>
      <c r="S1233" s="70"/>
    </row>
    <row r="1234" spans="5:19" x14ac:dyDescent="0.2">
      <c r="E1234" s="3"/>
      <c r="S1234" s="70"/>
    </row>
    <row r="1235" spans="5:19" x14ac:dyDescent="0.2">
      <c r="E1235" s="3"/>
      <c r="S1235" s="70"/>
    </row>
    <row r="1236" spans="5:19" x14ac:dyDescent="0.2">
      <c r="E1236" s="3"/>
      <c r="S1236" s="70"/>
    </row>
    <row r="1237" spans="5:19" x14ac:dyDescent="0.2">
      <c r="E1237" s="3"/>
      <c r="S1237" s="70"/>
    </row>
    <row r="1238" spans="5:19" x14ac:dyDescent="0.2">
      <c r="E1238" s="3"/>
      <c r="S1238" s="70"/>
    </row>
    <row r="1239" spans="5:19" x14ac:dyDescent="0.2">
      <c r="E1239" s="3"/>
      <c r="S1239" s="70"/>
    </row>
    <row r="1240" spans="5:19" x14ac:dyDescent="0.2">
      <c r="E1240" s="3"/>
      <c r="S1240" s="70"/>
    </row>
    <row r="1241" spans="5:19" x14ac:dyDescent="0.2">
      <c r="E1241" s="3"/>
      <c r="S1241" s="70"/>
    </row>
    <row r="1242" spans="5:19" x14ac:dyDescent="0.2">
      <c r="E1242" s="3"/>
      <c r="S1242" s="70"/>
    </row>
    <row r="1243" spans="5:19" x14ac:dyDescent="0.2">
      <c r="E1243" s="3"/>
      <c r="S1243" s="70"/>
    </row>
    <row r="1244" spans="5:19" x14ac:dyDescent="0.2">
      <c r="E1244" s="3"/>
      <c r="S1244" s="70"/>
    </row>
    <row r="1245" spans="5:19" x14ac:dyDescent="0.2">
      <c r="E1245" s="3"/>
      <c r="S1245" s="70"/>
    </row>
    <row r="1246" spans="5:19" x14ac:dyDescent="0.2">
      <c r="E1246" s="3"/>
      <c r="S1246" s="70"/>
    </row>
    <row r="1247" spans="5:19" x14ac:dyDescent="0.2">
      <c r="E1247" s="3"/>
      <c r="S1247" s="70"/>
    </row>
    <row r="1248" spans="5:19" x14ac:dyDescent="0.2">
      <c r="E1248" s="3"/>
      <c r="S1248" s="70"/>
    </row>
    <row r="1249" spans="5:19" x14ac:dyDescent="0.2">
      <c r="E1249" s="3"/>
      <c r="S1249" s="70"/>
    </row>
    <row r="1250" spans="5:19" x14ac:dyDescent="0.2">
      <c r="E1250" s="3"/>
      <c r="S1250" s="70"/>
    </row>
    <row r="1251" spans="5:19" x14ac:dyDescent="0.2">
      <c r="E1251" s="3"/>
      <c r="S1251" s="70"/>
    </row>
    <row r="1252" spans="5:19" x14ac:dyDescent="0.2">
      <c r="E1252" s="3"/>
      <c r="S1252" s="70"/>
    </row>
    <row r="1253" spans="5:19" x14ac:dyDescent="0.2">
      <c r="E1253" s="3"/>
      <c r="S1253" s="70"/>
    </row>
    <row r="1254" spans="5:19" x14ac:dyDescent="0.2">
      <c r="E1254" s="3"/>
      <c r="S1254" s="70"/>
    </row>
    <row r="1255" spans="5:19" x14ac:dyDescent="0.2">
      <c r="E1255" s="3"/>
      <c r="S1255" s="70"/>
    </row>
    <row r="1256" spans="5:19" x14ac:dyDescent="0.2">
      <c r="E1256" s="3"/>
      <c r="S1256" s="70"/>
    </row>
    <row r="1257" spans="5:19" x14ac:dyDescent="0.2">
      <c r="E1257" s="3"/>
      <c r="S1257" s="70"/>
    </row>
    <row r="1258" spans="5:19" x14ac:dyDescent="0.2">
      <c r="E1258" s="3"/>
      <c r="S1258" s="70"/>
    </row>
    <row r="1259" spans="5:19" x14ac:dyDescent="0.2">
      <c r="E1259" s="3"/>
      <c r="S1259" s="70"/>
    </row>
    <row r="1260" spans="5:19" x14ac:dyDescent="0.2">
      <c r="E1260" s="3"/>
      <c r="S1260" s="70"/>
    </row>
    <row r="1261" spans="5:19" x14ac:dyDescent="0.2">
      <c r="E1261" s="3"/>
      <c r="S1261" s="70"/>
    </row>
    <row r="1262" spans="5:19" x14ac:dyDescent="0.2">
      <c r="E1262" s="3"/>
      <c r="S1262" s="70"/>
    </row>
    <row r="1263" spans="5:19" x14ac:dyDescent="0.2">
      <c r="E1263" s="3"/>
      <c r="S1263" s="70"/>
    </row>
    <row r="1264" spans="5:19" x14ac:dyDescent="0.2">
      <c r="E1264" s="3"/>
      <c r="S1264" s="70"/>
    </row>
    <row r="1265" spans="5:19" x14ac:dyDescent="0.2">
      <c r="E1265" s="3"/>
      <c r="S1265" s="70"/>
    </row>
    <row r="1266" spans="5:19" x14ac:dyDescent="0.2">
      <c r="E1266" s="3"/>
      <c r="S1266" s="70"/>
    </row>
    <row r="1267" spans="5:19" x14ac:dyDescent="0.2">
      <c r="E1267" s="3"/>
      <c r="S1267" s="70"/>
    </row>
    <row r="1268" spans="5:19" x14ac:dyDescent="0.2">
      <c r="E1268" s="3"/>
      <c r="S1268" s="70"/>
    </row>
    <row r="1269" spans="5:19" x14ac:dyDescent="0.2">
      <c r="E1269" s="3"/>
      <c r="S1269" s="70"/>
    </row>
    <row r="1270" spans="5:19" x14ac:dyDescent="0.2">
      <c r="E1270" s="3"/>
      <c r="S1270" s="70"/>
    </row>
    <row r="1271" spans="5:19" x14ac:dyDescent="0.2">
      <c r="E1271" s="3"/>
      <c r="S1271" s="70"/>
    </row>
    <row r="1272" spans="5:19" x14ac:dyDescent="0.2">
      <c r="E1272" s="3"/>
      <c r="S1272" s="70"/>
    </row>
    <row r="1273" spans="5:19" x14ac:dyDescent="0.2">
      <c r="E1273" s="3"/>
      <c r="S1273" s="70"/>
    </row>
    <row r="1274" spans="5:19" x14ac:dyDescent="0.2">
      <c r="E1274" s="3"/>
      <c r="S1274" s="70"/>
    </row>
    <row r="1275" spans="5:19" x14ac:dyDescent="0.2">
      <c r="E1275" s="3"/>
      <c r="S1275" s="70"/>
    </row>
    <row r="1276" spans="5:19" x14ac:dyDescent="0.2">
      <c r="E1276" s="3"/>
      <c r="S1276" s="70"/>
    </row>
    <row r="1277" spans="5:19" x14ac:dyDescent="0.2">
      <c r="E1277" s="3"/>
      <c r="S1277" s="70"/>
    </row>
    <row r="1278" spans="5:19" x14ac:dyDescent="0.2">
      <c r="E1278" s="3"/>
      <c r="S1278" s="70"/>
    </row>
    <row r="1279" spans="5:19" x14ac:dyDescent="0.2">
      <c r="E1279" s="3"/>
      <c r="S1279" s="70"/>
    </row>
    <row r="1280" spans="5:19" x14ac:dyDescent="0.2">
      <c r="E1280" s="3"/>
      <c r="S1280" s="70"/>
    </row>
    <row r="1281" spans="5:19" x14ac:dyDescent="0.2">
      <c r="E1281" s="3"/>
      <c r="S1281" s="70"/>
    </row>
    <row r="1282" spans="5:19" x14ac:dyDescent="0.2">
      <c r="E1282" s="3"/>
      <c r="S1282" s="70"/>
    </row>
    <row r="1283" spans="5:19" x14ac:dyDescent="0.2">
      <c r="E1283" s="3"/>
      <c r="S1283" s="70"/>
    </row>
    <row r="1284" spans="5:19" x14ac:dyDescent="0.2">
      <c r="E1284" s="3"/>
      <c r="S1284" s="70"/>
    </row>
    <row r="1285" spans="5:19" x14ac:dyDescent="0.2">
      <c r="E1285" s="3"/>
      <c r="S1285" s="70"/>
    </row>
    <row r="1286" spans="5:19" x14ac:dyDescent="0.2">
      <c r="E1286" s="3"/>
      <c r="S1286" s="70"/>
    </row>
    <row r="1287" spans="5:19" x14ac:dyDescent="0.2">
      <c r="E1287" s="3"/>
      <c r="S1287" s="70"/>
    </row>
    <row r="1288" spans="5:19" x14ac:dyDescent="0.2">
      <c r="E1288" s="3"/>
      <c r="S1288" s="70"/>
    </row>
    <row r="1289" spans="5:19" x14ac:dyDescent="0.2">
      <c r="E1289" s="3"/>
      <c r="S1289" s="70"/>
    </row>
    <row r="1290" spans="5:19" x14ac:dyDescent="0.2">
      <c r="E1290" s="3"/>
      <c r="S1290" s="70"/>
    </row>
    <row r="1291" spans="5:19" x14ac:dyDescent="0.2">
      <c r="E1291" s="3"/>
      <c r="S1291" s="70"/>
    </row>
    <row r="1292" spans="5:19" x14ac:dyDescent="0.2">
      <c r="E1292" s="3"/>
      <c r="S1292" s="70"/>
    </row>
    <row r="1293" spans="5:19" x14ac:dyDescent="0.2">
      <c r="E1293" s="3"/>
      <c r="S1293" s="70"/>
    </row>
    <row r="1294" spans="5:19" x14ac:dyDescent="0.2">
      <c r="E1294" s="3"/>
      <c r="S1294" s="70"/>
    </row>
    <row r="1295" spans="5:19" x14ac:dyDescent="0.2">
      <c r="E1295" s="3"/>
      <c r="S1295" s="70"/>
    </row>
    <row r="1296" spans="5:19" x14ac:dyDescent="0.2">
      <c r="E1296" s="3"/>
      <c r="S1296" s="70"/>
    </row>
    <row r="1297" spans="5:19" x14ac:dyDescent="0.2">
      <c r="E1297" s="3"/>
      <c r="S1297" s="70"/>
    </row>
    <row r="1298" spans="5:19" x14ac:dyDescent="0.2">
      <c r="E1298" s="3"/>
      <c r="S1298" s="70"/>
    </row>
    <row r="1299" spans="5:19" x14ac:dyDescent="0.2">
      <c r="E1299" s="3"/>
      <c r="S1299" s="70"/>
    </row>
    <row r="1300" spans="5:19" x14ac:dyDescent="0.2">
      <c r="E1300" s="3"/>
      <c r="S1300" s="70"/>
    </row>
    <row r="1301" spans="5:19" x14ac:dyDescent="0.2">
      <c r="E1301" s="3"/>
      <c r="S1301" s="70"/>
    </row>
    <row r="1302" spans="5:19" x14ac:dyDescent="0.2">
      <c r="E1302" s="3"/>
      <c r="S1302" s="70"/>
    </row>
    <row r="1303" spans="5:19" x14ac:dyDescent="0.2">
      <c r="E1303" s="3"/>
      <c r="S1303" s="70"/>
    </row>
    <row r="1304" spans="5:19" x14ac:dyDescent="0.2">
      <c r="E1304" s="3"/>
      <c r="S1304" s="70"/>
    </row>
    <row r="1305" spans="5:19" x14ac:dyDescent="0.2">
      <c r="E1305" s="3"/>
      <c r="S1305" s="70"/>
    </row>
    <row r="1306" spans="5:19" x14ac:dyDescent="0.2">
      <c r="E1306" s="3"/>
      <c r="S1306" s="70"/>
    </row>
    <row r="1307" spans="5:19" x14ac:dyDescent="0.2">
      <c r="E1307" s="3"/>
      <c r="S1307" s="70"/>
    </row>
    <row r="1308" spans="5:19" x14ac:dyDescent="0.2">
      <c r="E1308" s="3"/>
      <c r="S1308" s="70"/>
    </row>
    <row r="1309" spans="5:19" x14ac:dyDescent="0.2">
      <c r="E1309" s="3"/>
      <c r="S1309" s="70"/>
    </row>
    <row r="1310" spans="5:19" x14ac:dyDescent="0.2">
      <c r="E1310" s="3"/>
      <c r="S1310" s="70"/>
    </row>
    <row r="1311" spans="5:19" x14ac:dyDescent="0.2">
      <c r="E1311" s="3"/>
      <c r="S1311" s="70"/>
    </row>
    <row r="1312" spans="5:19" x14ac:dyDescent="0.2">
      <c r="E1312" s="3"/>
      <c r="S1312" s="70"/>
    </row>
    <row r="1313" spans="5:19" x14ac:dyDescent="0.2">
      <c r="E1313" s="3"/>
      <c r="S1313" s="70"/>
    </row>
    <row r="1314" spans="5:19" x14ac:dyDescent="0.2">
      <c r="E1314" s="3"/>
      <c r="S1314" s="70"/>
    </row>
    <row r="1315" spans="5:19" x14ac:dyDescent="0.2">
      <c r="E1315" s="3"/>
      <c r="S1315" s="70"/>
    </row>
    <row r="1316" spans="5:19" x14ac:dyDescent="0.2">
      <c r="E1316" s="3"/>
      <c r="S1316" s="70"/>
    </row>
    <row r="1317" spans="5:19" x14ac:dyDescent="0.2">
      <c r="E1317" s="3"/>
      <c r="S1317" s="70"/>
    </row>
    <row r="1318" spans="5:19" x14ac:dyDescent="0.2">
      <c r="E1318" s="3"/>
      <c r="S1318" s="70"/>
    </row>
    <row r="1319" spans="5:19" x14ac:dyDescent="0.2">
      <c r="E1319" s="3"/>
      <c r="S1319" s="70"/>
    </row>
    <row r="1320" spans="5:19" x14ac:dyDescent="0.2">
      <c r="E1320" s="3"/>
      <c r="S1320" s="70"/>
    </row>
    <row r="1321" spans="5:19" x14ac:dyDescent="0.2">
      <c r="E1321" s="3"/>
      <c r="S1321" s="70"/>
    </row>
    <row r="1322" spans="5:19" x14ac:dyDescent="0.2">
      <c r="E1322" s="3"/>
      <c r="S1322" s="70"/>
    </row>
    <row r="1323" spans="5:19" x14ac:dyDescent="0.2">
      <c r="E1323" s="3"/>
      <c r="S1323" s="70"/>
    </row>
    <row r="1324" spans="5:19" x14ac:dyDescent="0.2">
      <c r="E1324" s="3"/>
      <c r="S1324" s="70"/>
    </row>
    <row r="1325" spans="5:19" x14ac:dyDescent="0.2">
      <c r="E1325" s="3"/>
      <c r="S1325" s="70"/>
    </row>
    <row r="1326" spans="5:19" x14ac:dyDescent="0.2">
      <c r="E1326" s="3"/>
      <c r="S1326" s="70"/>
    </row>
    <row r="1327" spans="5:19" x14ac:dyDescent="0.2">
      <c r="E1327" s="3"/>
      <c r="S1327" s="70"/>
    </row>
    <row r="1328" spans="5:19" x14ac:dyDescent="0.2">
      <c r="E1328" s="3"/>
      <c r="S1328" s="70"/>
    </row>
    <row r="1329" spans="5:19" x14ac:dyDescent="0.2">
      <c r="E1329" s="3"/>
      <c r="S1329" s="70"/>
    </row>
    <row r="1330" spans="5:19" x14ac:dyDescent="0.2">
      <c r="E1330" s="3"/>
      <c r="S1330" s="70"/>
    </row>
    <row r="1331" spans="5:19" x14ac:dyDescent="0.2">
      <c r="E1331" s="3"/>
      <c r="S1331" s="70"/>
    </row>
    <row r="1332" spans="5:19" x14ac:dyDescent="0.2">
      <c r="E1332" s="3"/>
      <c r="S1332" s="70"/>
    </row>
    <row r="1333" spans="5:19" x14ac:dyDescent="0.2">
      <c r="E1333" s="3"/>
      <c r="S1333" s="70"/>
    </row>
    <row r="1334" spans="5:19" x14ac:dyDescent="0.2">
      <c r="E1334" s="3"/>
      <c r="S1334" s="70"/>
    </row>
    <row r="1335" spans="5:19" x14ac:dyDescent="0.2">
      <c r="E1335" s="3"/>
      <c r="S1335" s="70"/>
    </row>
    <row r="1336" spans="5:19" x14ac:dyDescent="0.2">
      <c r="E1336" s="3"/>
      <c r="S1336" s="70"/>
    </row>
    <row r="1337" spans="5:19" x14ac:dyDescent="0.2">
      <c r="E1337" s="3"/>
      <c r="S1337" s="70"/>
    </row>
    <row r="1338" spans="5:19" x14ac:dyDescent="0.2">
      <c r="E1338" s="3"/>
      <c r="S1338" s="70"/>
    </row>
    <row r="1339" spans="5:19" x14ac:dyDescent="0.2">
      <c r="E1339" s="3"/>
      <c r="S1339" s="70"/>
    </row>
    <row r="1340" spans="5:19" x14ac:dyDescent="0.2">
      <c r="E1340" s="3"/>
      <c r="S1340" s="70"/>
    </row>
    <row r="1341" spans="5:19" x14ac:dyDescent="0.2">
      <c r="E1341" s="3"/>
      <c r="S1341" s="70"/>
    </row>
    <row r="1342" spans="5:19" x14ac:dyDescent="0.2">
      <c r="E1342" s="3"/>
      <c r="S1342" s="70"/>
    </row>
    <row r="1343" spans="5:19" x14ac:dyDescent="0.2">
      <c r="E1343" s="3"/>
      <c r="S1343" s="70"/>
    </row>
    <row r="1344" spans="5:19" x14ac:dyDescent="0.2">
      <c r="E1344" s="3"/>
      <c r="S1344" s="70"/>
    </row>
    <row r="1345" spans="5:19" x14ac:dyDescent="0.2">
      <c r="E1345" s="3"/>
      <c r="S1345" s="70"/>
    </row>
    <row r="1346" spans="5:19" x14ac:dyDescent="0.2">
      <c r="E1346" s="3"/>
      <c r="S1346" s="70"/>
    </row>
    <row r="1347" spans="5:19" x14ac:dyDescent="0.2">
      <c r="E1347" s="3"/>
      <c r="S1347" s="70"/>
    </row>
    <row r="1348" spans="5:19" x14ac:dyDescent="0.2">
      <c r="E1348" s="3"/>
      <c r="S1348" s="70"/>
    </row>
    <row r="1349" spans="5:19" x14ac:dyDescent="0.2">
      <c r="E1349" s="3"/>
      <c r="S1349" s="70"/>
    </row>
    <row r="1350" spans="5:19" x14ac:dyDescent="0.2">
      <c r="E1350" s="3"/>
      <c r="S1350" s="70"/>
    </row>
    <row r="1351" spans="5:19" x14ac:dyDescent="0.2">
      <c r="E1351" s="3"/>
      <c r="S1351" s="70"/>
    </row>
    <row r="1352" spans="5:19" x14ac:dyDescent="0.2">
      <c r="E1352" s="3"/>
      <c r="S1352" s="70"/>
    </row>
    <row r="1353" spans="5:19" x14ac:dyDescent="0.2">
      <c r="E1353" s="3"/>
      <c r="S1353" s="70"/>
    </row>
    <row r="1354" spans="5:19" x14ac:dyDescent="0.2">
      <c r="E1354" s="3"/>
      <c r="S1354" s="70"/>
    </row>
    <row r="1355" spans="5:19" x14ac:dyDescent="0.2">
      <c r="E1355" s="3"/>
      <c r="S1355" s="70"/>
    </row>
    <row r="1356" spans="5:19" x14ac:dyDescent="0.2">
      <c r="E1356" s="3"/>
      <c r="S1356" s="70"/>
    </row>
    <row r="1357" spans="5:19" x14ac:dyDescent="0.2">
      <c r="E1357" s="3"/>
      <c r="S1357" s="70"/>
    </row>
    <row r="1358" spans="5:19" x14ac:dyDescent="0.2">
      <c r="E1358" s="3"/>
      <c r="S1358" s="70"/>
    </row>
    <row r="1359" spans="5:19" x14ac:dyDescent="0.2">
      <c r="E1359" s="3"/>
      <c r="S1359" s="70"/>
    </row>
    <row r="1360" spans="5:19" x14ac:dyDescent="0.2">
      <c r="E1360" s="3"/>
      <c r="S1360" s="70"/>
    </row>
    <row r="1361" spans="5:19" x14ac:dyDescent="0.2">
      <c r="E1361" s="3"/>
      <c r="S1361" s="70"/>
    </row>
    <row r="1362" spans="5:19" x14ac:dyDescent="0.2">
      <c r="E1362" s="3"/>
      <c r="S1362" s="70"/>
    </row>
    <row r="1363" spans="5:19" x14ac:dyDescent="0.2">
      <c r="E1363" s="3"/>
      <c r="S1363" s="70"/>
    </row>
    <row r="1364" spans="5:19" x14ac:dyDescent="0.2">
      <c r="E1364" s="3"/>
      <c r="S1364" s="70"/>
    </row>
    <row r="1365" spans="5:19" x14ac:dyDescent="0.2">
      <c r="E1365" s="3"/>
      <c r="S1365" s="70"/>
    </row>
    <row r="1366" spans="5:19" x14ac:dyDescent="0.2">
      <c r="E1366" s="3"/>
      <c r="S1366" s="70"/>
    </row>
    <row r="1367" spans="5:19" x14ac:dyDescent="0.2">
      <c r="E1367" s="3"/>
      <c r="S1367" s="70"/>
    </row>
    <row r="1368" spans="5:19" x14ac:dyDescent="0.2">
      <c r="E1368" s="3"/>
      <c r="S1368" s="70"/>
    </row>
    <row r="1369" spans="5:19" x14ac:dyDescent="0.2">
      <c r="E1369" s="3"/>
      <c r="S1369" s="70"/>
    </row>
    <row r="1370" spans="5:19" x14ac:dyDescent="0.2">
      <c r="E1370" s="3"/>
      <c r="S1370" s="70"/>
    </row>
    <row r="1371" spans="5:19" x14ac:dyDescent="0.2">
      <c r="E1371" s="3"/>
      <c r="S1371" s="70"/>
    </row>
    <row r="1372" spans="5:19" x14ac:dyDescent="0.2">
      <c r="E1372" s="3"/>
      <c r="S1372" s="70"/>
    </row>
    <row r="1373" spans="5:19" x14ac:dyDescent="0.2">
      <c r="E1373" s="3"/>
      <c r="S1373" s="70"/>
    </row>
    <row r="1374" spans="5:19" x14ac:dyDescent="0.2">
      <c r="E1374" s="3"/>
      <c r="S1374" s="70"/>
    </row>
    <row r="1375" spans="5:19" x14ac:dyDescent="0.2">
      <c r="E1375" s="3"/>
      <c r="S1375" s="70"/>
    </row>
    <row r="1376" spans="5:19" x14ac:dyDescent="0.2">
      <c r="E1376" s="3"/>
      <c r="S1376" s="70"/>
    </row>
    <row r="1377" spans="5:19" x14ac:dyDescent="0.2">
      <c r="E1377" s="3"/>
      <c r="S1377" s="70"/>
    </row>
    <row r="1378" spans="5:19" x14ac:dyDescent="0.2">
      <c r="E1378" s="3"/>
      <c r="S1378" s="70"/>
    </row>
    <row r="1379" spans="5:19" x14ac:dyDescent="0.2">
      <c r="E1379" s="3"/>
      <c r="S1379" s="70"/>
    </row>
    <row r="1380" spans="5:19" x14ac:dyDescent="0.2">
      <c r="E1380" s="3"/>
      <c r="S1380" s="70"/>
    </row>
    <row r="1381" spans="5:19" x14ac:dyDescent="0.2">
      <c r="E1381" s="3"/>
      <c r="S1381" s="70"/>
    </row>
    <row r="1382" spans="5:19" x14ac:dyDescent="0.2">
      <c r="E1382" s="3"/>
      <c r="S1382" s="70"/>
    </row>
    <row r="1383" spans="5:19" x14ac:dyDescent="0.2">
      <c r="E1383" s="3"/>
      <c r="S1383" s="70"/>
    </row>
    <row r="1384" spans="5:19" x14ac:dyDescent="0.2">
      <c r="E1384" s="3"/>
      <c r="S1384" s="70"/>
    </row>
    <row r="1385" spans="5:19" x14ac:dyDescent="0.2">
      <c r="E1385" s="3"/>
      <c r="S1385" s="70"/>
    </row>
    <row r="1386" spans="5:19" x14ac:dyDescent="0.2">
      <c r="E1386" s="3"/>
      <c r="S1386" s="70"/>
    </row>
    <row r="1387" spans="5:19" x14ac:dyDescent="0.2">
      <c r="E1387" s="3"/>
      <c r="S1387" s="70"/>
    </row>
    <row r="1388" spans="5:19" x14ac:dyDescent="0.2">
      <c r="E1388" s="3"/>
      <c r="S1388" s="70"/>
    </row>
    <row r="1389" spans="5:19" x14ac:dyDescent="0.2">
      <c r="E1389" s="3"/>
      <c r="S1389" s="70"/>
    </row>
    <row r="1390" spans="5:19" x14ac:dyDescent="0.2">
      <c r="E1390" s="3"/>
      <c r="S1390" s="70"/>
    </row>
    <row r="1391" spans="5:19" x14ac:dyDescent="0.2">
      <c r="E1391" s="3"/>
      <c r="S1391" s="70"/>
    </row>
    <row r="1392" spans="5:19" x14ac:dyDescent="0.2">
      <c r="E1392" s="3"/>
      <c r="S1392" s="70"/>
    </row>
    <row r="1393" spans="5:19" x14ac:dyDescent="0.2">
      <c r="E1393" s="3"/>
      <c r="S1393" s="70"/>
    </row>
    <row r="1394" spans="5:19" x14ac:dyDescent="0.2">
      <c r="E1394" s="3"/>
      <c r="S1394" s="70"/>
    </row>
    <row r="1395" spans="5:19" x14ac:dyDescent="0.2">
      <c r="E1395" s="3"/>
      <c r="S1395" s="70"/>
    </row>
    <row r="1396" spans="5:19" x14ac:dyDescent="0.2">
      <c r="E1396" s="3"/>
      <c r="S1396" s="70"/>
    </row>
    <row r="1397" spans="5:19" x14ac:dyDescent="0.2">
      <c r="E1397" s="3"/>
      <c r="S1397" s="70"/>
    </row>
    <row r="1398" spans="5:19" x14ac:dyDescent="0.2">
      <c r="E1398" s="3"/>
      <c r="S1398" s="70"/>
    </row>
    <row r="1399" spans="5:19" x14ac:dyDescent="0.2">
      <c r="E1399" s="3"/>
      <c r="S1399" s="70"/>
    </row>
    <row r="1400" spans="5:19" x14ac:dyDescent="0.2">
      <c r="E1400" s="3"/>
      <c r="S1400" s="70"/>
    </row>
    <row r="1401" spans="5:19" x14ac:dyDescent="0.2">
      <c r="E1401" s="3"/>
      <c r="S1401" s="70"/>
    </row>
    <row r="1402" spans="5:19" x14ac:dyDescent="0.2">
      <c r="E1402" s="3"/>
      <c r="S1402" s="70"/>
    </row>
    <row r="1403" spans="5:19" x14ac:dyDescent="0.2">
      <c r="E1403" s="3"/>
      <c r="S1403" s="70"/>
    </row>
    <row r="1404" spans="5:19" x14ac:dyDescent="0.2">
      <c r="E1404" s="3"/>
      <c r="S1404" s="70"/>
    </row>
    <row r="1405" spans="5:19" x14ac:dyDescent="0.2">
      <c r="E1405" s="3"/>
      <c r="S1405" s="70"/>
    </row>
    <row r="1406" spans="5:19" x14ac:dyDescent="0.2">
      <c r="E1406" s="3"/>
      <c r="S1406" s="70"/>
    </row>
    <row r="1407" spans="5:19" x14ac:dyDescent="0.2">
      <c r="E1407" s="3"/>
      <c r="S1407" s="70"/>
    </row>
    <row r="1408" spans="5:19" x14ac:dyDescent="0.2">
      <c r="E1408" s="3"/>
      <c r="S1408" s="70"/>
    </row>
    <row r="1409" spans="5:19" x14ac:dyDescent="0.2">
      <c r="E1409" s="3"/>
      <c r="S1409" s="70"/>
    </row>
    <row r="1410" spans="5:19" x14ac:dyDescent="0.2">
      <c r="E1410" s="3"/>
      <c r="S1410" s="70"/>
    </row>
    <row r="1411" spans="5:19" x14ac:dyDescent="0.2">
      <c r="E1411" s="3"/>
      <c r="S1411" s="70"/>
    </row>
    <row r="1412" spans="5:19" x14ac:dyDescent="0.2">
      <c r="E1412" s="3"/>
      <c r="S1412" s="70"/>
    </row>
    <row r="1413" spans="5:19" x14ac:dyDescent="0.2">
      <c r="E1413" s="3"/>
      <c r="S1413" s="70"/>
    </row>
    <row r="1414" spans="5:19" x14ac:dyDescent="0.2">
      <c r="E1414" s="3"/>
      <c r="S1414" s="70"/>
    </row>
    <row r="1415" spans="5:19" x14ac:dyDescent="0.2">
      <c r="E1415" s="3"/>
      <c r="S1415" s="70"/>
    </row>
    <row r="1416" spans="5:19" x14ac:dyDescent="0.2">
      <c r="E1416" s="3"/>
      <c r="S1416" s="70"/>
    </row>
    <row r="1417" spans="5:19" x14ac:dyDescent="0.2">
      <c r="E1417" s="3"/>
      <c r="S1417" s="70"/>
    </row>
    <row r="1418" spans="5:19" x14ac:dyDescent="0.2">
      <c r="E1418" s="3"/>
      <c r="S1418" s="70"/>
    </row>
    <row r="1419" spans="5:19" x14ac:dyDescent="0.2">
      <c r="E1419" s="3"/>
      <c r="S1419" s="70"/>
    </row>
    <row r="1420" spans="5:19" x14ac:dyDescent="0.2">
      <c r="E1420" s="3"/>
      <c r="S1420" s="70"/>
    </row>
    <row r="1421" spans="5:19" x14ac:dyDescent="0.2">
      <c r="E1421" s="3"/>
      <c r="S1421" s="70"/>
    </row>
    <row r="1422" spans="5:19" x14ac:dyDescent="0.2">
      <c r="E1422" s="3"/>
      <c r="S1422" s="70"/>
    </row>
    <row r="1423" spans="5:19" x14ac:dyDescent="0.2">
      <c r="E1423" s="3"/>
      <c r="S1423" s="70"/>
    </row>
    <row r="1424" spans="5:19" x14ac:dyDescent="0.2">
      <c r="E1424" s="3"/>
      <c r="S1424" s="70"/>
    </row>
    <row r="1425" spans="5:19" x14ac:dyDescent="0.2">
      <c r="E1425" s="3"/>
      <c r="S1425" s="70"/>
    </row>
    <row r="1426" spans="5:19" x14ac:dyDescent="0.2">
      <c r="E1426" s="3"/>
      <c r="S1426" s="70"/>
    </row>
    <row r="1427" spans="5:19" x14ac:dyDescent="0.2">
      <c r="E1427" s="3"/>
      <c r="S1427" s="70"/>
    </row>
    <row r="1428" spans="5:19" x14ac:dyDescent="0.2">
      <c r="E1428" s="3"/>
      <c r="S1428" s="70"/>
    </row>
    <row r="1429" spans="5:19" x14ac:dyDescent="0.2">
      <c r="E1429" s="3"/>
      <c r="S1429" s="70"/>
    </row>
    <row r="1430" spans="5:19" x14ac:dyDescent="0.2">
      <c r="E1430" s="3"/>
      <c r="S1430" s="70"/>
    </row>
    <row r="1431" spans="5:19" x14ac:dyDescent="0.2">
      <c r="E1431" s="3"/>
      <c r="S1431" s="70"/>
    </row>
    <row r="1432" spans="5:19" x14ac:dyDescent="0.2">
      <c r="E1432" s="3"/>
      <c r="S1432" s="70"/>
    </row>
    <row r="1433" spans="5:19" x14ac:dyDescent="0.2">
      <c r="E1433" s="3"/>
      <c r="S1433" s="70"/>
    </row>
    <row r="1434" spans="5:19" x14ac:dyDescent="0.2">
      <c r="E1434" s="3"/>
      <c r="S1434" s="70"/>
    </row>
    <row r="1435" spans="5:19" x14ac:dyDescent="0.2">
      <c r="E1435" s="3"/>
      <c r="S1435" s="70"/>
    </row>
    <row r="1436" spans="5:19" x14ac:dyDescent="0.2">
      <c r="E1436" s="3"/>
      <c r="S1436" s="70"/>
    </row>
    <row r="1437" spans="5:19" x14ac:dyDescent="0.2">
      <c r="E1437" s="3"/>
      <c r="S1437" s="70"/>
    </row>
    <row r="1438" spans="5:19" x14ac:dyDescent="0.2">
      <c r="E1438" s="3"/>
      <c r="S1438" s="70"/>
    </row>
    <row r="1439" spans="5:19" x14ac:dyDescent="0.2">
      <c r="E1439" s="3"/>
      <c r="S1439" s="70"/>
    </row>
    <row r="1440" spans="5:19" x14ac:dyDescent="0.2">
      <c r="E1440" s="3"/>
      <c r="S1440" s="70"/>
    </row>
    <row r="1441" spans="5:19" x14ac:dyDescent="0.2">
      <c r="E1441" s="3"/>
      <c r="S1441" s="70"/>
    </row>
    <row r="1442" spans="5:19" x14ac:dyDescent="0.2">
      <c r="E1442" s="3"/>
      <c r="S1442" s="70"/>
    </row>
    <row r="1443" spans="5:19" x14ac:dyDescent="0.2">
      <c r="E1443" s="3"/>
      <c r="S1443" s="70"/>
    </row>
    <row r="1444" spans="5:19" x14ac:dyDescent="0.2">
      <c r="E1444" s="3"/>
      <c r="S1444" s="70"/>
    </row>
    <row r="1445" spans="5:19" x14ac:dyDescent="0.2">
      <c r="E1445" s="3"/>
      <c r="S1445" s="70"/>
    </row>
    <row r="1446" spans="5:19" x14ac:dyDescent="0.2">
      <c r="E1446" s="3"/>
      <c r="S1446" s="70"/>
    </row>
    <row r="1447" spans="5:19" x14ac:dyDescent="0.2">
      <c r="E1447" s="3"/>
      <c r="S1447" s="70"/>
    </row>
    <row r="1448" spans="5:19" x14ac:dyDescent="0.2">
      <c r="E1448" s="3"/>
      <c r="S1448" s="70"/>
    </row>
    <row r="1449" spans="5:19" x14ac:dyDescent="0.2">
      <c r="E1449" s="3"/>
      <c r="S1449" s="70"/>
    </row>
    <row r="1450" spans="5:19" x14ac:dyDescent="0.2">
      <c r="E1450" s="3"/>
      <c r="S1450" s="70"/>
    </row>
    <row r="1451" spans="5:19" x14ac:dyDescent="0.2">
      <c r="E1451" s="3"/>
      <c r="S1451" s="70"/>
    </row>
    <row r="1452" spans="5:19" x14ac:dyDescent="0.2">
      <c r="E1452" s="3"/>
      <c r="S1452" s="70"/>
    </row>
    <row r="1453" spans="5:19" x14ac:dyDescent="0.2">
      <c r="E1453" s="3"/>
      <c r="S1453" s="70"/>
    </row>
    <row r="1454" spans="5:19" x14ac:dyDescent="0.2">
      <c r="E1454" s="3"/>
      <c r="S1454" s="70"/>
    </row>
    <row r="1455" spans="5:19" x14ac:dyDescent="0.2">
      <c r="E1455" s="3"/>
      <c r="S1455" s="70"/>
    </row>
    <row r="1456" spans="5:19" x14ac:dyDescent="0.2">
      <c r="E1456" s="3"/>
      <c r="S1456" s="70"/>
    </row>
    <row r="1457" spans="5:19" x14ac:dyDescent="0.2">
      <c r="E1457" s="3"/>
      <c r="S1457" s="70"/>
    </row>
    <row r="1458" spans="5:19" x14ac:dyDescent="0.2">
      <c r="E1458" s="3"/>
      <c r="S1458" s="70"/>
    </row>
    <row r="1459" spans="5:19" x14ac:dyDescent="0.2">
      <c r="E1459" s="3"/>
      <c r="S1459" s="70"/>
    </row>
    <row r="1460" spans="5:19" x14ac:dyDescent="0.2">
      <c r="E1460" s="3"/>
      <c r="S1460" s="70"/>
    </row>
    <row r="1461" spans="5:19" x14ac:dyDescent="0.2">
      <c r="E1461" s="3"/>
      <c r="S1461" s="70"/>
    </row>
    <row r="1462" spans="5:19" x14ac:dyDescent="0.2">
      <c r="E1462" s="3"/>
      <c r="S1462" s="70"/>
    </row>
    <row r="1463" spans="5:19" x14ac:dyDescent="0.2">
      <c r="E1463" s="3"/>
      <c r="S1463" s="70"/>
    </row>
    <row r="1464" spans="5:19" x14ac:dyDescent="0.2">
      <c r="E1464" s="3"/>
      <c r="S1464" s="70"/>
    </row>
    <row r="1465" spans="5:19" x14ac:dyDescent="0.2">
      <c r="E1465" s="3"/>
      <c r="S1465" s="70"/>
    </row>
    <row r="1466" spans="5:19" x14ac:dyDescent="0.2">
      <c r="E1466" s="3"/>
      <c r="S1466" s="70"/>
    </row>
    <row r="1467" spans="5:19" x14ac:dyDescent="0.2">
      <c r="E1467" s="3"/>
      <c r="S1467" s="70"/>
    </row>
    <row r="1468" spans="5:19" x14ac:dyDescent="0.2">
      <c r="E1468" s="3"/>
      <c r="S1468" s="70"/>
    </row>
    <row r="1469" spans="5:19" x14ac:dyDescent="0.2">
      <c r="E1469" s="3"/>
      <c r="S1469" s="70"/>
    </row>
    <row r="1470" spans="5:19" x14ac:dyDescent="0.2">
      <c r="E1470" s="3"/>
      <c r="S1470" s="70"/>
    </row>
    <row r="1471" spans="5:19" x14ac:dyDescent="0.2">
      <c r="E1471" s="3"/>
      <c r="S1471" s="70"/>
    </row>
    <row r="1472" spans="5:19" x14ac:dyDescent="0.2">
      <c r="E1472" s="3"/>
      <c r="S1472" s="70"/>
    </row>
    <row r="1473" spans="5:19" x14ac:dyDescent="0.2">
      <c r="E1473" s="3"/>
      <c r="S1473" s="70"/>
    </row>
    <row r="1474" spans="5:19" x14ac:dyDescent="0.2">
      <c r="E1474" s="3"/>
      <c r="S1474" s="70"/>
    </row>
    <row r="1475" spans="5:19" x14ac:dyDescent="0.2">
      <c r="E1475" s="3"/>
      <c r="S1475" s="70"/>
    </row>
    <row r="1476" spans="5:19" x14ac:dyDescent="0.2">
      <c r="E1476" s="3"/>
      <c r="S1476" s="70"/>
    </row>
    <row r="1477" spans="5:19" x14ac:dyDescent="0.2">
      <c r="E1477" s="3"/>
      <c r="S1477" s="70"/>
    </row>
    <row r="1478" spans="5:19" x14ac:dyDescent="0.2">
      <c r="E1478" s="3"/>
      <c r="S1478" s="70"/>
    </row>
    <row r="1479" spans="5:19" x14ac:dyDescent="0.2">
      <c r="E1479" s="3"/>
      <c r="S1479" s="70"/>
    </row>
    <row r="1480" spans="5:19" x14ac:dyDescent="0.2">
      <c r="E1480" s="3"/>
      <c r="S1480" s="70"/>
    </row>
    <row r="1481" spans="5:19" x14ac:dyDescent="0.2">
      <c r="E1481" s="3"/>
      <c r="S1481" s="70"/>
    </row>
    <row r="1482" spans="5:19" x14ac:dyDescent="0.2">
      <c r="E1482" s="3"/>
      <c r="S1482" s="70"/>
    </row>
    <row r="1483" spans="5:19" x14ac:dyDescent="0.2">
      <c r="E1483" s="3"/>
      <c r="S1483" s="70"/>
    </row>
    <row r="1484" spans="5:19" x14ac:dyDescent="0.2">
      <c r="E1484" s="3"/>
      <c r="S1484" s="70"/>
    </row>
    <row r="1485" spans="5:19" x14ac:dyDescent="0.2">
      <c r="E1485" s="3"/>
      <c r="S1485" s="70"/>
    </row>
    <row r="1486" spans="5:19" x14ac:dyDescent="0.2">
      <c r="E1486" s="3"/>
      <c r="S1486" s="70"/>
    </row>
    <row r="1487" spans="5:19" x14ac:dyDescent="0.2">
      <c r="E1487" s="3"/>
      <c r="S1487" s="70"/>
    </row>
    <row r="1488" spans="5:19" x14ac:dyDescent="0.2">
      <c r="E1488" s="3"/>
      <c r="S1488" s="70"/>
    </row>
    <row r="1489" spans="5:19" x14ac:dyDescent="0.2">
      <c r="E1489" s="3"/>
      <c r="S1489" s="70"/>
    </row>
    <row r="1490" spans="5:19" x14ac:dyDescent="0.2">
      <c r="E1490" s="3"/>
      <c r="S1490" s="70"/>
    </row>
    <row r="1491" spans="5:19" x14ac:dyDescent="0.2">
      <c r="E1491" s="3"/>
      <c r="S1491" s="70"/>
    </row>
    <row r="1492" spans="5:19" x14ac:dyDescent="0.2">
      <c r="E1492" s="3"/>
      <c r="S1492" s="70"/>
    </row>
    <row r="1493" spans="5:19" x14ac:dyDescent="0.2">
      <c r="E1493" s="3"/>
      <c r="S1493" s="70"/>
    </row>
    <row r="1494" spans="5:19" x14ac:dyDescent="0.2">
      <c r="E1494" s="3"/>
      <c r="S1494" s="70"/>
    </row>
    <row r="1495" spans="5:19" x14ac:dyDescent="0.2">
      <c r="E1495" s="3"/>
      <c r="S1495" s="70"/>
    </row>
    <row r="1496" spans="5:19" x14ac:dyDescent="0.2">
      <c r="E1496" s="3"/>
      <c r="S1496" s="70"/>
    </row>
    <row r="1497" spans="5:19" x14ac:dyDescent="0.2">
      <c r="E1497" s="3"/>
      <c r="S1497" s="70"/>
    </row>
    <row r="1498" spans="5:19" x14ac:dyDescent="0.2">
      <c r="E1498" s="3"/>
      <c r="S1498" s="70"/>
    </row>
    <row r="1499" spans="5:19" x14ac:dyDescent="0.2">
      <c r="E1499" s="3"/>
      <c r="S1499" s="70"/>
    </row>
    <row r="1500" spans="5:19" x14ac:dyDescent="0.2">
      <c r="E1500" s="3"/>
      <c r="S1500" s="70"/>
    </row>
    <row r="1501" spans="5:19" x14ac:dyDescent="0.2">
      <c r="E1501" s="3"/>
      <c r="S1501" s="70"/>
    </row>
    <row r="1502" spans="5:19" x14ac:dyDescent="0.2">
      <c r="E1502" s="3"/>
      <c r="S1502" s="70"/>
    </row>
    <row r="1503" spans="5:19" x14ac:dyDescent="0.2">
      <c r="E1503" s="3"/>
      <c r="S1503" s="70"/>
    </row>
    <row r="1504" spans="5:19" x14ac:dyDescent="0.2">
      <c r="E1504" s="3"/>
      <c r="S1504" s="70"/>
    </row>
    <row r="1505" spans="5:19" x14ac:dyDescent="0.2">
      <c r="E1505" s="3"/>
      <c r="S1505" s="70"/>
    </row>
    <row r="1506" spans="5:19" x14ac:dyDescent="0.2">
      <c r="E1506" s="3"/>
      <c r="S1506" s="70"/>
    </row>
    <row r="1507" spans="5:19" x14ac:dyDescent="0.2">
      <c r="E1507" s="3"/>
      <c r="S1507" s="70"/>
    </row>
    <row r="1508" spans="5:19" x14ac:dyDescent="0.2">
      <c r="E1508" s="3"/>
      <c r="S1508" s="70"/>
    </row>
    <row r="1509" spans="5:19" x14ac:dyDescent="0.2">
      <c r="E1509" s="3"/>
      <c r="S1509" s="70"/>
    </row>
    <row r="1510" spans="5:19" x14ac:dyDescent="0.2">
      <c r="E1510" s="3"/>
      <c r="S1510" s="70"/>
    </row>
    <row r="1511" spans="5:19" x14ac:dyDescent="0.2">
      <c r="E1511" s="3"/>
      <c r="S1511" s="70"/>
    </row>
    <row r="1512" spans="5:19" x14ac:dyDescent="0.2">
      <c r="E1512" s="3"/>
      <c r="S1512" s="70"/>
    </row>
    <row r="1513" spans="5:19" x14ac:dyDescent="0.2">
      <c r="E1513" s="3"/>
      <c r="S1513" s="70"/>
    </row>
    <row r="1514" spans="5:19" x14ac:dyDescent="0.2">
      <c r="E1514" s="3"/>
      <c r="S1514" s="70"/>
    </row>
    <row r="1515" spans="5:19" x14ac:dyDescent="0.2">
      <c r="E1515" s="3"/>
      <c r="S1515" s="70"/>
    </row>
    <row r="1516" spans="5:19" x14ac:dyDescent="0.2">
      <c r="E1516" s="3"/>
      <c r="S1516" s="70"/>
    </row>
    <row r="1517" spans="5:19" x14ac:dyDescent="0.2">
      <c r="E1517" s="3"/>
      <c r="S1517" s="70"/>
    </row>
    <row r="1518" spans="5:19" x14ac:dyDescent="0.2">
      <c r="E1518" s="3"/>
      <c r="S1518" s="70"/>
    </row>
    <row r="1519" spans="5:19" x14ac:dyDescent="0.2">
      <c r="E1519" s="3"/>
      <c r="S1519" s="70"/>
    </row>
    <row r="1520" spans="5:19" x14ac:dyDescent="0.2">
      <c r="E1520" s="3"/>
      <c r="S1520" s="70"/>
    </row>
    <row r="1521" spans="5:19" x14ac:dyDescent="0.2">
      <c r="E1521" s="3"/>
      <c r="S1521" s="70"/>
    </row>
    <row r="1522" spans="5:19" x14ac:dyDescent="0.2">
      <c r="E1522" s="3"/>
      <c r="S1522" s="70"/>
    </row>
    <row r="1523" spans="5:19" x14ac:dyDescent="0.2">
      <c r="E1523" s="3"/>
      <c r="S1523" s="70"/>
    </row>
    <row r="1524" spans="5:19" x14ac:dyDescent="0.2">
      <c r="E1524" s="3"/>
      <c r="S1524" s="70"/>
    </row>
    <row r="1525" spans="5:19" x14ac:dyDescent="0.2">
      <c r="E1525" s="3"/>
      <c r="S1525" s="70"/>
    </row>
    <row r="1526" spans="5:19" x14ac:dyDescent="0.2">
      <c r="E1526" s="3"/>
      <c r="S1526" s="70"/>
    </row>
    <row r="1527" spans="5:19" x14ac:dyDescent="0.2">
      <c r="E1527" s="3"/>
      <c r="S1527" s="70"/>
    </row>
    <row r="1528" spans="5:19" x14ac:dyDescent="0.2">
      <c r="E1528" s="3"/>
      <c r="S1528" s="70"/>
    </row>
    <row r="1529" spans="5:19" x14ac:dyDescent="0.2">
      <c r="E1529" s="3"/>
      <c r="S1529" s="70"/>
    </row>
    <row r="1530" spans="5:19" x14ac:dyDescent="0.2">
      <c r="E1530" s="3"/>
      <c r="S1530" s="70"/>
    </row>
    <row r="1531" spans="5:19" x14ac:dyDescent="0.2">
      <c r="E1531" s="3"/>
      <c r="S1531" s="70"/>
    </row>
    <row r="1532" spans="5:19" x14ac:dyDescent="0.2">
      <c r="E1532" s="3"/>
      <c r="S1532" s="70"/>
    </row>
    <row r="1533" spans="5:19" x14ac:dyDescent="0.2">
      <c r="E1533" s="3"/>
      <c r="S1533" s="70"/>
    </row>
    <row r="1534" spans="5:19" x14ac:dyDescent="0.2">
      <c r="E1534" s="3"/>
      <c r="S1534" s="70"/>
    </row>
    <row r="1535" spans="5:19" x14ac:dyDescent="0.2">
      <c r="E1535" s="3"/>
      <c r="S1535" s="70"/>
    </row>
    <row r="1536" spans="5:19" x14ac:dyDescent="0.2">
      <c r="E1536" s="3"/>
      <c r="S1536" s="70"/>
    </row>
    <row r="1537" spans="5:19" x14ac:dyDescent="0.2">
      <c r="E1537" s="3"/>
      <c r="S1537" s="70"/>
    </row>
    <row r="1538" spans="5:19" x14ac:dyDescent="0.2">
      <c r="E1538" s="3"/>
      <c r="S1538" s="70"/>
    </row>
    <row r="1539" spans="5:19" x14ac:dyDescent="0.2">
      <c r="E1539" s="3"/>
      <c r="S1539" s="70"/>
    </row>
    <row r="1540" spans="5:19" x14ac:dyDescent="0.2">
      <c r="E1540" s="3"/>
      <c r="S1540" s="70"/>
    </row>
    <row r="1541" spans="5:19" x14ac:dyDescent="0.2">
      <c r="E1541" s="3"/>
      <c r="S1541" s="70"/>
    </row>
    <row r="1542" spans="5:19" x14ac:dyDescent="0.2">
      <c r="E1542" s="3"/>
      <c r="S1542" s="70"/>
    </row>
    <row r="1543" spans="5:19" x14ac:dyDescent="0.2">
      <c r="E1543" s="3"/>
      <c r="S1543" s="70"/>
    </row>
    <row r="1544" spans="5:19" x14ac:dyDescent="0.2">
      <c r="E1544" s="3"/>
      <c r="S1544" s="70"/>
    </row>
    <row r="1545" spans="5:19" x14ac:dyDescent="0.2">
      <c r="E1545" s="3"/>
      <c r="S1545" s="70"/>
    </row>
    <row r="1546" spans="5:19" x14ac:dyDescent="0.2">
      <c r="E1546" s="3"/>
      <c r="S1546" s="70"/>
    </row>
    <row r="1547" spans="5:19" x14ac:dyDescent="0.2">
      <c r="E1547" s="3"/>
      <c r="S1547" s="70"/>
    </row>
    <row r="1548" spans="5:19" x14ac:dyDescent="0.2">
      <c r="E1548" s="3"/>
      <c r="S1548" s="70"/>
    </row>
    <row r="1549" spans="5:19" x14ac:dyDescent="0.2">
      <c r="E1549" s="3"/>
      <c r="S1549" s="70"/>
    </row>
    <row r="1550" spans="5:19" x14ac:dyDescent="0.2">
      <c r="E1550" s="3"/>
      <c r="S1550" s="70"/>
    </row>
    <row r="1551" spans="5:19" x14ac:dyDescent="0.2">
      <c r="E1551" s="3"/>
      <c r="S1551" s="70"/>
    </row>
    <row r="1552" spans="5:19" x14ac:dyDescent="0.2">
      <c r="E1552" s="3"/>
      <c r="S1552" s="70"/>
    </row>
    <row r="1553" spans="5:19" x14ac:dyDescent="0.2">
      <c r="E1553" s="3"/>
      <c r="S1553" s="70"/>
    </row>
    <row r="1554" spans="5:19" x14ac:dyDescent="0.2">
      <c r="E1554" s="3"/>
      <c r="S1554" s="70"/>
    </row>
    <row r="1555" spans="5:19" x14ac:dyDescent="0.2">
      <c r="E1555" s="3"/>
      <c r="S1555" s="70"/>
    </row>
    <row r="1556" spans="5:19" x14ac:dyDescent="0.2">
      <c r="E1556" s="3"/>
      <c r="S1556" s="70"/>
    </row>
    <row r="1557" spans="5:19" x14ac:dyDescent="0.2">
      <c r="E1557" s="3"/>
      <c r="S1557" s="70"/>
    </row>
    <row r="1558" spans="5:19" x14ac:dyDescent="0.2">
      <c r="E1558" s="3"/>
      <c r="S1558" s="70"/>
    </row>
    <row r="1559" spans="5:19" x14ac:dyDescent="0.2">
      <c r="E1559" s="3"/>
      <c r="S1559" s="70"/>
    </row>
    <row r="1560" spans="5:19" x14ac:dyDescent="0.2">
      <c r="E1560" s="3"/>
      <c r="S1560" s="70"/>
    </row>
    <row r="1561" spans="5:19" x14ac:dyDescent="0.2">
      <c r="E1561" s="3"/>
      <c r="S1561" s="70"/>
    </row>
    <row r="1562" spans="5:19" x14ac:dyDescent="0.2">
      <c r="E1562" s="3"/>
      <c r="S1562" s="70"/>
    </row>
    <row r="1563" spans="5:19" x14ac:dyDescent="0.2">
      <c r="E1563" s="3"/>
      <c r="S1563" s="70"/>
    </row>
    <row r="1564" spans="5:19" x14ac:dyDescent="0.2">
      <c r="E1564" s="3"/>
      <c r="S1564" s="70"/>
    </row>
    <row r="1565" spans="5:19" x14ac:dyDescent="0.2">
      <c r="E1565" s="3"/>
      <c r="S1565" s="70"/>
    </row>
    <row r="1566" spans="5:19" x14ac:dyDescent="0.2">
      <c r="E1566" s="3"/>
      <c r="S1566" s="70"/>
    </row>
    <row r="1567" spans="5:19" x14ac:dyDescent="0.2">
      <c r="E1567" s="3"/>
      <c r="S1567" s="70"/>
    </row>
    <row r="1568" spans="5:19" x14ac:dyDescent="0.2">
      <c r="E1568" s="3"/>
      <c r="S1568" s="70"/>
    </row>
    <row r="1569" spans="5:19" x14ac:dyDescent="0.2">
      <c r="E1569" s="3"/>
      <c r="S1569" s="70"/>
    </row>
    <row r="1570" spans="5:19" x14ac:dyDescent="0.2">
      <c r="E1570" s="3"/>
      <c r="S1570" s="70"/>
    </row>
    <row r="1571" spans="5:19" x14ac:dyDescent="0.2">
      <c r="E1571" s="3"/>
      <c r="S1571" s="70"/>
    </row>
    <row r="1572" spans="5:19" x14ac:dyDescent="0.2">
      <c r="E1572" s="3"/>
      <c r="S1572" s="70"/>
    </row>
    <row r="1573" spans="5:19" x14ac:dyDescent="0.2">
      <c r="E1573" s="3"/>
      <c r="S1573" s="70"/>
    </row>
    <row r="1574" spans="5:19" x14ac:dyDescent="0.2">
      <c r="E1574" s="3"/>
      <c r="S1574" s="70"/>
    </row>
    <row r="1575" spans="5:19" x14ac:dyDescent="0.2">
      <c r="E1575" s="3"/>
      <c r="S1575" s="70"/>
    </row>
    <row r="1576" spans="5:19" x14ac:dyDescent="0.2">
      <c r="E1576" s="3"/>
      <c r="S1576" s="70"/>
    </row>
    <row r="1577" spans="5:19" x14ac:dyDescent="0.2">
      <c r="E1577" s="3"/>
      <c r="S1577" s="70"/>
    </row>
    <row r="1578" spans="5:19" x14ac:dyDescent="0.2">
      <c r="E1578" s="3"/>
      <c r="S1578" s="70"/>
    </row>
    <row r="1579" spans="5:19" x14ac:dyDescent="0.2">
      <c r="E1579" s="3"/>
      <c r="S1579" s="70"/>
    </row>
    <row r="1580" spans="5:19" x14ac:dyDescent="0.2">
      <c r="E1580" s="3"/>
      <c r="S1580" s="70"/>
    </row>
    <row r="1581" spans="5:19" x14ac:dyDescent="0.2">
      <c r="E1581" s="3"/>
      <c r="S1581" s="70"/>
    </row>
    <row r="1582" spans="5:19" x14ac:dyDescent="0.2">
      <c r="E1582" s="3"/>
      <c r="S1582" s="70"/>
    </row>
    <row r="1583" spans="5:19" x14ac:dyDescent="0.2">
      <c r="E1583" s="3"/>
      <c r="S1583" s="70"/>
    </row>
    <row r="1584" spans="5:19" x14ac:dyDescent="0.2">
      <c r="E1584" s="3"/>
      <c r="S1584" s="70"/>
    </row>
    <row r="1585" spans="5:19" x14ac:dyDescent="0.2">
      <c r="E1585" s="3"/>
      <c r="S1585" s="70"/>
    </row>
    <row r="1586" spans="5:19" x14ac:dyDescent="0.2">
      <c r="E1586" s="3"/>
      <c r="S1586" s="70"/>
    </row>
    <row r="1587" spans="5:19" x14ac:dyDescent="0.2">
      <c r="E1587" s="3"/>
      <c r="S1587" s="70"/>
    </row>
    <row r="1588" spans="5:19" x14ac:dyDescent="0.2">
      <c r="E1588" s="3"/>
      <c r="S1588" s="70"/>
    </row>
    <row r="1589" spans="5:19" x14ac:dyDescent="0.2">
      <c r="E1589" s="3"/>
      <c r="S1589" s="70"/>
    </row>
    <row r="1590" spans="5:19" x14ac:dyDescent="0.2">
      <c r="E1590" s="3"/>
      <c r="S1590" s="70"/>
    </row>
    <row r="1591" spans="5:19" x14ac:dyDescent="0.2">
      <c r="E1591" s="3"/>
      <c r="S1591" s="70"/>
    </row>
    <row r="1592" spans="5:19" x14ac:dyDescent="0.2">
      <c r="E1592" s="3"/>
      <c r="S1592" s="70"/>
    </row>
    <row r="1593" spans="5:19" x14ac:dyDescent="0.2">
      <c r="E1593" s="3"/>
      <c r="S1593" s="70"/>
    </row>
    <row r="1594" spans="5:19" x14ac:dyDescent="0.2">
      <c r="E1594" s="3"/>
      <c r="S1594" s="70"/>
    </row>
    <row r="1595" spans="5:19" x14ac:dyDescent="0.2">
      <c r="E1595" s="3"/>
      <c r="S1595" s="70"/>
    </row>
    <row r="1596" spans="5:19" x14ac:dyDescent="0.2">
      <c r="E1596" s="3"/>
      <c r="S1596" s="70"/>
    </row>
    <row r="1597" spans="5:19" x14ac:dyDescent="0.2">
      <c r="E1597" s="3"/>
      <c r="S1597" s="70"/>
    </row>
    <row r="1598" spans="5:19" x14ac:dyDescent="0.2">
      <c r="E1598" s="3"/>
      <c r="S1598" s="70"/>
    </row>
    <row r="1599" spans="5:19" x14ac:dyDescent="0.2">
      <c r="E1599" s="3"/>
      <c r="S1599" s="70"/>
    </row>
    <row r="1600" spans="5:19" x14ac:dyDescent="0.2">
      <c r="E1600" s="3"/>
      <c r="S1600" s="70"/>
    </row>
    <row r="1601" spans="5:19" x14ac:dyDescent="0.2">
      <c r="E1601" s="3"/>
      <c r="S1601" s="70"/>
    </row>
    <row r="1602" spans="5:19" x14ac:dyDescent="0.2">
      <c r="E1602" s="3"/>
      <c r="S1602" s="70"/>
    </row>
    <row r="1603" spans="5:19" x14ac:dyDescent="0.2">
      <c r="E1603" s="3"/>
      <c r="S1603" s="70"/>
    </row>
    <row r="1604" spans="5:19" x14ac:dyDescent="0.2">
      <c r="E1604" s="3"/>
      <c r="S1604" s="70"/>
    </row>
    <row r="1605" spans="5:19" x14ac:dyDescent="0.2">
      <c r="E1605" s="3"/>
      <c r="S1605" s="70"/>
    </row>
    <row r="1606" spans="5:19" x14ac:dyDescent="0.2">
      <c r="E1606" s="3"/>
      <c r="S1606" s="70"/>
    </row>
    <row r="1607" spans="5:19" x14ac:dyDescent="0.2">
      <c r="E1607" s="3"/>
      <c r="S1607" s="70"/>
    </row>
    <row r="1608" spans="5:19" x14ac:dyDescent="0.2">
      <c r="E1608" s="3"/>
      <c r="S1608" s="70"/>
    </row>
    <row r="1609" spans="5:19" x14ac:dyDescent="0.2">
      <c r="E1609" s="3"/>
      <c r="S1609" s="70"/>
    </row>
    <row r="1610" spans="5:19" x14ac:dyDescent="0.2">
      <c r="E1610" s="3"/>
      <c r="S1610" s="70"/>
    </row>
    <row r="1611" spans="5:19" x14ac:dyDescent="0.2">
      <c r="E1611" s="3"/>
      <c r="S1611" s="70"/>
    </row>
    <row r="1612" spans="5:19" x14ac:dyDescent="0.2">
      <c r="E1612" s="3"/>
      <c r="S1612" s="70"/>
    </row>
    <row r="1613" spans="5:19" x14ac:dyDescent="0.2">
      <c r="E1613" s="3"/>
      <c r="S1613" s="70"/>
    </row>
    <row r="1614" spans="5:19" x14ac:dyDescent="0.2">
      <c r="E1614" s="3"/>
      <c r="S1614" s="70"/>
    </row>
    <row r="1615" spans="5:19" x14ac:dyDescent="0.2">
      <c r="E1615" s="3"/>
      <c r="S1615" s="70"/>
    </row>
    <row r="1616" spans="5:19" x14ac:dyDescent="0.2">
      <c r="E1616" s="3"/>
      <c r="S1616" s="70"/>
    </row>
    <row r="1617" spans="5:19" x14ac:dyDescent="0.2">
      <c r="E1617" s="3"/>
      <c r="S1617" s="70"/>
    </row>
    <row r="1618" spans="5:19" x14ac:dyDescent="0.2">
      <c r="E1618" s="3"/>
      <c r="S1618" s="70"/>
    </row>
    <row r="1619" spans="5:19" x14ac:dyDescent="0.2">
      <c r="E1619" s="3"/>
      <c r="S1619" s="70"/>
    </row>
    <row r="1620" spans="5:19" x14ac:dyDescent="0.2">
      <c r="E1620" s="3"/>
      <c r="S1620" s="70"/>
    </row>
    <row r="1621" spans="5:19" x14ac:dyDescent="0.2">
      <c r="E1621" s="3"/>
      <c r="S1621" s="70"/>
    </row>
    <row r="1622" spans="5:19" x14ac:dyDescent="0.2">
      <c r="E1622" s="3"/>
      <c r="S1622" s="70"/>
    </row>
    <row r="1623" spans="5:19" x14ac:dyDescent="0.2">
      <c r="E1623" s="3"/>
      <c r="S1623" s="70"/>
    </row>
    <row r="1624" spans="5:19" x14ac:dyDescent="0.2">
      <c r="E1624" s="3"/>
      <c r="S1624" s="70"/>
    </row>
    <row r="1625" spans="5:19" x14ac:dyDescent="0.2">
      <c r="E1625" s="3"/>
      <c r="S1625" s="70"/>
    </row>
    <row r="1626" spans="5:19" x14ac:dyDescent="0.2">
      <c r="E1626" s="3"/>
      <c r="S1626" s="70"/>
    </row>
    <row r="1627" spans="5:19" x14ac:dyDescent="0.2">
      <c r="E1627" s="3"/>
      <c r="S1627" s="70"/>
    </row>
    <row r="1628" spans="5:19" x14ac:dyDescent="0.2">
      <c r="E1628" s="3"/>
      <c r="S1628" s="70"/>
    </row>
    <row r="1629" spans="5:19" x14ac:dyDescent="0.2">
      <c r="E1629" s="3"/>
      <c r="S1629" s="70"/>
    </row>
    <row r="1630" spans="5:19" x14ac:dyDescent="0.2">
      <c r="E1630" s="3"/>
      <c r="S1630" s="70"/>
    </row>
    <row r="1631" spans="5:19" x14ac:dyDescent="0.2">
      <c r="E1631" s="3"/>
      <c r="S1631" s="70"/>
    </row>
    <row r="1632" spans="5:19" x14ac:dyDescent="0.2">
      <c r="E1632" s="3"/>
      <c r="S1632" s="70"/>
    </row>
    <row r="1633" spans="5:19" x14ac:dyDescent="0.2">
      <c r="E1633" s="3"/>
      <c r="S1633" s="70"/>
    </row>
    <row r="1634" spans="5:19" x14ac:dyDescent="0.2">
      <c r="E1634" s="3"/>
      <c r="S1634" s="70"/>
    </row>
    <row r="1635" spans="5:19" x14ac:dyDescent="0.2">
      <c r="E1635" s="3"/>
      <c r="S1635" s="70"/>
    </row>
    <row r="1636" spans="5:19" x14ac:dyDescent="0.2">
      <c r="E1636" s="3"/>
      <c r="S1636" s="70"/>
    </row>
    <row r="1637" spans="5:19" x14ac:dyDescent="0.2">
      <c r="E1637" s="3"/>
      <c r="S1637" s="70"/>
    </row>
    <row r="1638" spans="5:19" x14ac:dyDescent="0.2">
      <c r="E1638" s="3"/>
      <c r="S1638" s="70"/>
    </row>
    <row r="1639" spans="5:19" x14ac:dyDescent="0.2">
      <c r="E1639" s="3"/>
      <c r="S1639" s="70"/>
    </row>
    <row r="1640" spans="5:19" x14ac:dyDescent="0.2">
      <c r="E1640" s="3"/>
      <c r="S1640" s="70"/>
    </row>
    <row r="1641" spans="5:19" x14ac:dyDescent="0.2">
      <c r="E1641" s="3"/>
      <c r="S1641" s="70"/>
    </row>
    <row r="1642" spans="5:19" x14ac:dyDescent="0.2">
      <c r="E1642" s="3"/>
      <c r="S1642" s="70"/>
    </row>
    <row r="1643" spans="5:19" x14ac:dyDescent="0.2">
      <c r="E1643" s="3"/>
      <c r="S1643" s="70"/>
    </row>
    <row r="1644" spans="5:19" x14ac:dyDescent="0.2">
      <c r="E1644" s="3"/>
      <c r="S1644" s="70"/>
    </row>
    <row r="1645" spans="5:19" x14ac:dyDescent="0.2">
      <c r="E1645" s="3"/>
      <c r="S1645" s="70"/>
    </row>
    <row r="1646" spans="5:19" x14ac:dyDescent="0.2">
      <c r="E1646" s="3"/>
      <c r="S1646" s="70"/>
    </row>
    <row r="1647" spans="5:19" x14ac:dyDescent="0.2">
      <c r="E1647" s="3"/>
      <c r="S1647" s="70"/>
    </row>
    <row r="1648" spans="5:19" x14ac:dyDescent="0.2">
      <c r="E1648" s="3"/>
      <c r="S1648" s="70"/>
    </row>
    <row r="1649" spans="5:19" x14ac:dyDescent="0.2">
      <c r="E1649" s="3"/>
      <c r="S1649" s="70"/>
    </row>
    <row r="1650" spans="5:19" x14ac:dyDescent="0.2">
      <c r="E1650" s="3"/>
      <c r="S1650" s="70"/>
    </row>
    <row r="1651" spans="5:19" x14ac:dyDescent="0.2">
      <c r="E1651" s="3"/>
      <c r="S1651" s="70"/>
    </row>
    <row r="1652" spans="5:19" x14ac:dyDescent="0.2">
      <c r="E1652" s="3"/>
      <c r="S1652" s="70"/>
    </row>
    <row r="1653" spans="5:19" x14ac:dyDescent="0.2">
      <c r="E1653" s="3"/>
      <c r="S1653" s="70"/>
    </row>
    <row r="1654" spans="5:19" x14ac:dyDescent="0.2">
      <c r="E1654" s="3"/>
      <c r="S1654" s="70"/>
    </row>
    <row r="1655" spans="5:19" x14ac:dyDescent="0.2">
      <c r="E1655" s="3"/>
      <c r="S1655" s="70"/>
    </row>
    <row r="1656" spans="5:19" x14ac:dyDescent="0.2">
      <c r="E1656" s="3"/>
      <c r="S1656" s="70"/>
    </row>
    <row r="1657" spans="5:19" x14ac:dyDescent="0.2">
      <c r="E1657" s="3"/>
      <c r="S1657" s="70"/>
    </row>
    <row r="1658" spans="5:19" x14ac:dyDescent="0.2">
      <c r="E1658" s="3"/>
      <c r="S1658" s="70"/>
    </row>
    <row r="1659" spans="5:19" x14ac:dyDescent="0.2">
      <c r="E1659" s="3"/>
      <c r="S1659" s="70"/>
    </row>
    <row r="1660" spans="5:19" x14ac:dyDescent="0.2">
      <c r="E1660" s="3"/>
      <c r="S1660" s="70"/>
    </row>
    <row r="1661" spans="5:19" x14ac:dyDescent="0.2">
      <c r="E1661" s="3"/>
      <c r="S1661" s="70"/>
    </row>
    <row r="1662" spans="5:19" x14ac:dyDescent="0.2">
      <c r="E1662" s="3"/>
      <c r="S1662" s="70"/>
    </row>
    <row r="1663" spans="5:19" x14ac:dyDescent="0.2">
      <c r="E1663" s="3"/>
      <c r="S1663" s="70"/>
    </row>
    <row r="1664" spans="5:19" x14ac:dyDescent="0.2">
      <c r="E1664" s="3"/>
      <c r="S1664" s="70"/>
    </row>
    <row r="1665" spans="5:19" x14ac:dyDescent="0.2">
      <c r="E1665" s="3"/>
      <c r="S1665" s="70"/>
    </row>
    <row r="1666" spans="5:19" x14ac:dyDescent="0.2">
      <c r="E1666" s="3"/>
      <c r="S1666" s="70"/>
    </row>
    <row r="1667" spans="5:19" x14ac:dyDescent="0.2">
      <c r="E1667" s="3"/>
      <c r="S1667" s="70"/>
    </row>
    <row r="1668" spans="5:19" x14ac:dyDescent="0.2">
      <c r="E1668" s="3"/>
      <c r="S1668" s="70"/>
    </row>
    <row r="1669" spans="5:19" x14ac:dyDescent="0.2">
      <c r="E1669" s="3"/>
      <c r="S1669" s="70"/>
    </row>
    <row r="1670" spans="5:19" x14ac:dyDescent="0.2">
      <c r="E1670" s="3"/>
      <c r="S1670" s="70"/>
    </row>
    <row r="1671" spans="5:19" x14ac:dyDescent="0.2">
      <c r="E1671" s="3"/>
      <c r="S1671" s="70"/>
    </row>
    <row r="1672" spans="5:19" x14ac:dyDescent="0.2">
      <c r="E1672" s="3"/>
      <c r="S1672" s="70"/>
    </row>
    <row r="1673" spans="5:19" x14ac:dyDescent="0.2">
      <c r="E1673" s="3"/>
      <c r="S1673" s="70"/>
    </row>
    <row r="1674" spans="5:19" x14ac:dyDescent="0.2">
      <c r="E1674" s="3"/>
      <c r="S1674" s="70"/>
    </row>
    <row r="1675" spans="5:19" x14ac:dyDescent="0.2">
      <c r="E1675" s="3"/>
      <c r="S1675" s="70"/>
    </row>
    <row r="1676" spans="5:19" x14ac:dyDescent="0.2">
      <c r="E1676" s="3"/>
      <c r="S1676" s="70"/>
    </row>
    <row r="1677" spans="5:19" x14ac:dyDescent="0.2">
      <c r="E1677" s="3"/>
      <c r="S1677" s="70"/>
    </row>
    <row r="1678" spans="5:19" x14ac:dyDescent="0.2">
      <c r="E1678" s="3"/>
      <c r="S1678" s="70"/>
    </row>
    <row r="1679" spans="5:19" x14ac:dyDescent="0.2">
      <c r="E1679" s="3"/>
      <c r="S1679" s="70"/>
    </row>
    <row r="1680" spans="5:19" x14ac:dyDescent="0.2">
      <c r="E1680" s="3"/>
      <c r="S1680" s="70"/>
    </row>
    <row r="1681" spans="5:19" x14ac:dyDescent="0.2">
      <c r="E1681" s="3"/>
      <c r="S1681" s="70"/>
    </row>
    <row r="1682" spans="5:19" x14ac:dyDescent="0.2">
      <c r="E1682" s="3"/>
      <c r="S1682" s="70"/>
    </row>
    <row r="1683" spans="5:19" x14ac:dyDescent="0.2">
      <c r="E1683" s="3"/>
      <c r="S1683" s="70"/>
    </row>
    <row r="1684" spans="5:19" x14ac:dyDescent="0.2">
      <c r="E1684" s="3"/>
      <c r="S1684" s="70"/>
    </row>
    <row r="1685" spans="5:19" x14ac:dyDescent="0.2">
      <c r="E1685" s="3"/>
      <c r="S1685" s="70"/>
    </row>
    <row r="1686" spans="5:19" x14ac:dyDescent="0.2">
      <c r="E1686" s="3"/>
      <c r="S1686" s="70"/>
    </row>
    <row r="1687" spans="5:19" x14ac:dyDescent="0.2">
      <c r="E1687" s="3"/>
      <c r="S1687" s="70"/>
    </row>
    <row r="1688" spans="5:19" x14ac:dyDescent="0.2">
      <c r="E1688" s="3"/>
      <c r="S1688" s="70"/>
    </row>
    <row r="1689" spans="5:19" x14ac:dyDescent="0.2">
      <c r="E1689" s="3"/>
      <c r="S1689" s="70"/>
    </row>
    <row r="1690" spans="5:19" x14ac:dyDescent="0.2">
      <c r="E1690" s="3"/>
      <c r="S1690" s="70"/>
    </row>
    <row r="1691" spans="5:19" x14ac:dyDescent="0.2">
      <c r="E1691" s="3"/>
      <c r="S1691" s="70"/>
    </row>
    <row r="1692" spans="5:19" x14ac:dyDescent="0.2">
      <c r="E1692" s="3"/>
      <c r="S1692" s="70"/>
    </row>
    <row r="1693" spans="5:19" x14ac:dyDescent="0.2">
      <c r="E1693" s="3"/>
      <c r="S1693" s="70"/>
    </row>
    <row r="1694" spans="5:19" x14ac:dyDescent="0.2">
      <c r="E1694" s="3"/>
      <c r="S1694" s="70"/>
    </row>
    <row r="1695" spans="5:19" x14ac:dyDescent="0.2">
      <c r="E1695" s="3"/>
      <c r="S1695" s="70"/>
    </row>
    <row r="1696" spans="5:19" x14ac:dyDescent="0.2">
      <c r="E1696" s="3"/>
      <c r="S1696" s="70"/>
    </row>
    <row r="1697" spans="5:19" x14ac:dyDescent="0.2">
      <c r="E1697" s="3"/>
      <c r="S1697" s="70"/>
    </row>
    <row r="1698" spans="5:19" x14ac:dyDescent="0.2">
      <c r="E1698" s="3"/>
      <c r="S1698" s="70"/>
    </row>
    <row r="1699" spans="5:19" x14ac:dyDescent="0.2">
      <c r="E1699" s="3"/>
      <c r="S1699" s="70"/>
    </row>
    <row r="1700" spans="5:19" x14ac:dyDescent="0.2">
      <c r="E1700" s="3"/>
      <c r="S1700" s="70"/>
    </row>
    <row r="1701" spans="5:19" x14ac:dyDescent="0.2">
      <c r="E1701" s="3"/>
      <c r="S1701" s="70"/>
    </row>
    <row r="1702" spans="5:19" x14ac:dyDescent="0.2">
      <c r="E1702" s="3"/>
      <c r="S1702" s="70"/>
    </row>
    <row r="1703" spans="5:19" x14ac:dyDescent="0.2">
      <c r="E1703" s="3"/>
      <c r="S1703" s="70"/>
    </row>
    <row r="1704" spans="5:19" x14ac:dyDescent="0.2">
      <c r="E1704" s="3"/>
      <c r="S1704" s="70"/>
    </row>
    <row r="1705" spans="5:19" x14ac:dyDescent="0.2">
      <c r="E1705" s="3"/>
      <c r="S1705" s="70"/>
    </row>
    <row r="1706" spans="5:19" x14ac:dyDescent="0.2">
      <c r="E1706" s="3"/>
      <c r="S1706" s="70"/>
    </row>
    <row r="1707" spans="5:19" x14ac:dyDescent="0.2">
      <c r="E1707" s="3"/>
      <c r="S1707" s="70"/>
    </row>
    <row r="1708" spans="5:19" x14ac:dyDescent="0.2">
      <c r="E1708" s="3"/>
      <c r="S1708" s="70"/>
    </row>
    <row r="1709" spans="5:19" x14ac:dyDescent="0.2">
      <c r="E1709" s="3"/>
      <c r="S1709" s="70"/>
    </row>
    <row r="1710" spans="5:19" x14ac:dyDescent="0.2">
      <c r="E1710" s="3"/>
      <c r="S1710" s="70"/>
    </row>
    <row r="1711" spans="5:19" x14ac:dyDescent="0.2">
      <c r="E1711" s="3"/>
      <c r="S1711" s="70"/>
    </row>
    <row r="1712" spans="5:19" x14ac:dyDescent="0.2">
      <c r="E1712" s="3"/>
      <c r="S1712" s="70"/>
    </row>
    <row r="1713" spans="5:19" x14ac:dyDescent="0.2">
      <c r="E1713" s="3"/>
      <c r="S1713" s="70"/>
    </row>
    <row r="1714" spans="5:19" x14ac:dyDescent="0.2">
      <c r="E1714" s="3"/>
      <c r="S1714" s="70"/>
    </row>
    <row r="1715" spans="5:19" x14ac:dyDescent="0.2">
      <c r="E1715" s="3"/>
      <c r="S1715" s="70"/>
    </row>
    <row r="1716" spans="5:19" x14ac:dyDescent="0.2">
      <c r="E1716" s="3"/>
      <c r="S1716" s="70"/>
    </row>
    <row r="1717" spans="5:19" x14ac:dyDescent="0.2">
      <c r="E1717" s="3"/>
      <c r="S1717" s="70"/>
    </row>
    <row r="1718" spans="5:19" x14ac:dyDescent="0.2">
      <c r="E1718" s="3"/>
      <c r="S1718" s="70"/>
    </row>
    <row r="1719" spans="5:19" x14ac:dyDescent="0.2">
      <c r="E1719" s="3"/>
      <c r="S1719" s="70"/>
    </row>
    <row r="1720" spans="5:19" x14ac:dyDescent="0.2">
      <c r="E1720" s="3"/>
      <c r="S1720" s="70"/>
    </row>
    <row r="1721" spans="5:19" x14ac:dyDescent="0.2">
      <c r="E1721" s="3"/>
      <c r="S1721" s="70"/>
    </row>
    <row r="1722" spans="5:19" x14ac:dyDescent="0.2">
      <c r="E1722" s="3"/>
      <c r="S1722" s="70"/>
    </row>
    <row r="1723" spans="5:19" x14ac:dyDescent="0.2">
      <c r="E1723" s="3"/>
      <c r="S1723" s="70"/>
    </row>
    <row r="1724" spans="5:19" x14ac:dyDescent="0.2">
      <c r="E1724" s="3"/>
      <c r="S1724" s="70"/>
    </row>
    <row r="1725" spans="5:19" x14ac:dyDescent="0.2">
      <c r="E1725" s="3"/>
      <c r="S1725" s="70"/>
    </row>
    <row r="1726" spans="5:19" x14ac:dyDescent="0.2">
      <c r="E1726" s="3"/>
      <c r="S1726" s="70"/>
    </row>
    <row r="1727" spans="5:19" x14ac:dyDescent="0.2">
      <c r="E1727" s="3"/>
      <c r="S1727" s="70"/>
    </row>
    <row r="1728" spans="5:19" x14ac:dyDescent="0.2">
      <c r="E1728" s="3"/>
      <c r="S1728" s="70"/>
    </row>
    <row r="1729" spans="5:19" x14ac:dyDescent="0.2">
      <c r="E1729" s="3"/>
      <c r="S1729" s="70"/>
    </row>
    <row r="1730" spans="5:19" x14ac:dyDescent="0.2">
      <c r="E1730" s="3"/>
      <c r="S1730" s="70"/>
    </row>
    <row r="1731" spans="5:19" x14ac:dyDescent="0.2">
      <c r="E1731" s="3"/>
      <c r="S1731" s="70"/>
    </row>
    <row r="1732" spans="5:19" x14ac:dyDescent="0.2">
      <c r="E1732" s="3"/>
      <c r="S1732" s="70"/>
    </row>
    <row r="1733" spans="5:19" x14ac:dyDescent="0.2">
      <c r="E1733" s="3"/>
      <c r="S1733" s="70"/>
    </row>
    <row r="1734" spans="5:19" x14ac:dyDescent="0.2">
      <c r="E1734" s="3"/>
      <c r="S1734" s="70"/>
    </row>
    <row r="1735" spans="5:19" x14ac:dyDescent="0.2">
      <c r="E1735" s="3"/>
      <c r="S1735" s="70"/>
    </row>
    <row r="1736" spans="5:19" x14ac:dyDescent="0.2">
      <c r="E1736" s="3"/>
      <c r="S1736" s="70"/>
    </row>
    <row r="1737" spans="5:19" x14ac:dyDescent="0.2">
      <c r="E1737" s="3"/>
      <c r="S1737" s="70"/>
    </row>
    <row r="1738" spans="5:19" x14ac:dyDescent="0.2">
      <c r="E1738" s="3"/>
      <c r="S1738" s="70"/>
    </row>
    <row r="1739" spans="5:19" x14ac:dyDescent="0.2">
      <c r="E1739" s="3"/>
      <c r="S1739" s="70"/>
    </row>
    <row r="1740" spans="5:19" x14ac:dyDescent="0.2">
      <c r="E1740" s="3"/>
      <c r="S1740" s="70"/>
    </row>
    <row r="1741" spans="5:19" x14ac:dyDescent="0.2">
      <c r="E1741" s="3"/>
      <c r="S1741" s="70"/>
    </row>
    <row r="1742" spans="5:19" x14ac:dyDescent="0.2">
      <c r="E1742" s="3"/>
      <c r="S1742" s="70"/>
    </row>
    <row r="1743" spans="5:19" x14ac:dyDescent="0.2">
      <c r="E1743" s="3"/>
      <c r="S1743" s="70"/>
    </row>
    <row r="1744" spans="5:19" x14ac:dyDescent="0.2">
      <c r="E1744" s="3"/>
      <c r="S1744" s="70"/>
    </row>
    <row r="1745" spans="5:19" x14ac:dyDescent="0.2">
      <c r="E1745" s="3"/>
      <c r="S1745" s="70"/>
    </row>
    <row r="1746" spans="5:19" x14ac:dyDescent="0.2">
      <c r="E1746" s="3"/>
      <c r="S1746" s="70"/>
    </row>
    <row r="1747" spans="5:19" x14ac:dyDescent="0.2">
      <c r="E1747" s="3"/>
      <c r="S1747" s="70"/>
    </row>
    <row r="1748" spans="5:19" x14ac:dyDescent="0.2">
      <c r="E1748" s="3"/>
      <c r="S1748" s="70"/>
    </row>
    <row r="1749" spans="5:19" x14ac:dyDescent="0.2">
      <c r="E1749" s="3"/>
      <c r="S1749" s="70"/>
    </row>
    <row r="1750" spans="5:19" x14ac:dyDescent="0.2">
      <c r="E1750" s="3"/>
      <c r="S1750" s="70"/>
    </row>
    <row r="1751" spans="5:19" x14ac:dyDescent="0.2">
      <c r="E1751" s="3"/>
      <c r="S1751" s="70"/>
    </row>
    <row r="1752" spans="5:19" x14ac:dyDescent="0.2">
      <c r="E1752" s="3"/>
      <c r="S1752" s="70"/>
    </row>
    <row r="1753" spans="5:19" x14ac:dyDescent="0.2">
      <c r="E1753" s="3"/>
      <c r="S1753" s="70"/>
    </row>
    <row r="1754" spans="5:19" x14ac:dyDescent="0.2">
      <c r="E1754" s="3"/>
      <c r="S1754" s="70"/>
    </row>
    <row r="1755" spans="5:19" x14ac:dyDescent="0.2">
      <c r="E1755" s="3"/>
      <c r="S1755" s="70"/>
    </row>
    <row r="1756" spans="5:19" x14ac:dyDescent="0.2">
      <c r="E1756" s="3"/>
      <c r="S1756" s="70"/>
    </row>
    <row r="1757" spans="5:19" x14ac:dyDescent="0.2">
      <c r="E1757" s="3"/>
      <c r="S1757" s="70"/>
    </row>
    <row r="1758" spans="5:19" x14ac:dyDescent="0.2">
      <c r="E1758" s="3"/>
      <c r="S1758" s="70"/>
    </row>
    <row r="1759" spans="5:19" x14ac:dyDescent="0.2">
      <c r="E1759" s="3"/>
      <c r="S1759" s="70"/>
    </row>
    <row r="1760" spans="5:19" x14ac:dyDescent="0.2">
      <c r="E1760" s="3"/>
      <c r="S1760" s="70"/>
    </row>
    <row r="1761" spans="5:19" x14ac:dyDescent="0.2">
      <c r="E1761" s="3"/>
      <c r="S1761" s="70"/>
    </row>
    <row r="1762" spans="5:19" x14ac:dyDescent="0.2">
      <c r="E1762" s="3"/>
      <c r="S1762" s="70"/>
    </row>
    <row r="1763" spans="5:19" x14ac:dyDescent="0.2">
      <c r="E1763" s="3"/>
      <c r="S1763" s="70"/>
    </row>
    <row r="1764" spans="5:19" x14ac:dyDescent="0.2">
      <c r="E1764" s="3"/>
      <c r="S1764" s="70"/>
    </row>
    <row r="1765" spans="5:19" x14ac:dyDescent="0.2">
      <c r="E1765" s="3"/>
      <c r="S1765" s="70"/>
    </row>
    <row r="1766" spans="5:19" x14ac:dyDescent="0.2">
      <c r="E1766" s="3"/>
      <c r="S1766" s="70"/>
    </row>
    <row r="1767" spans="5:19" x14ac:dyDescent="0.2">
      <c r="E1767" s="3"/>
      <c r="S1767" s="70"/>
    </row>
    <row r="1768" spans="5:19" x14ac:dyDescent="0.2">
      <c r="E1768" s="3"/>
      <c r="S1768" s="70"/>
    </row>
    <row r="1769" spans="5:19" x14ac:dyDescent="0.2">
      <c r="E1769" s="3"/>
      <c r="S1769" s="70"/>
    </row>
    <row r="1770" spans="5:19" x14ac:dyDescent="0.2">
      <c r="E1770" s="3"/>
      <c r="S1770" s="70"/>
    </row>
    <row r="1771" spans="5:19" x14ac:dyDescent="0.2">
      <c r="E1771" s="3"/>
      <c r="S1771" s="70"/>
    </row>
    <row r="1772" spans="5:19" x14ac:dyDescent="0.2">
      <c r="E1772" s="3"/>
      <c r="S1772" s="70"/>
    </row>
    <row r="1773" spans="5:19" x14ac:dyDescent="0.2">
      <c r="E1773" s="3"/>
      <c r="S1773" s="70"/>
    </row>
    <row r="1774" spans="5:19" x14ac:dyDescent="0.2">
      <c r="E1774" s="3"/>
      <c r="S1774" s="70"/>
    </row>
    <row r="1775" spans="5:19" x14ac:dyDescent="0.2">
      <c r="E1775" s="3"/>
      <c r="S1775" s="70"/>
    </row>
    <row r="1776" spans="5:19" x14ac:dyDescent="0.2">
      <c r="E1776" s="3"/>
      <c r="S1776" s="70"/>
    </row>
    <row r="1777" spans="5:19" x14ac:dyDescent="0.2">
      <c r="E1777" s="3"/>
      <c r="S1777" s="70"/>
    </row>
    <row r="1778" spans="5:19" x14ac:dyDescent="0.2">
      <c r="E1778" s="3"/>
      <c r="S1778" s="70"/>
    </row>
    <row r="1779" spans="5:19" x14ac:dyDescent="0.2">
      <c r="E1779" s="3"/>
      <c r="S1779" s="70"/>
    </row>
    <row r="1780" spans="5:19" x14ac:dyDescent="0.2">
      <c r="E1780" s="3"/>
      <c r="S1780" s="70"/>
    </row>
    <row r="1781" spans="5:19" x14ac:dyDescent="0.2">
      <c r="E1781" s="3"/>
      <c r="S1781" s="70"/>
    </row>
    <row r="1782" spans="5:19" x14ac:dyDescent="0.2">
      <c r="E1782" s="3"/>
      <c r="S1782" s="70"/>
    </row>
    <row r="1783" spans="5:19" x14ac:dyDescent="0.2">
      <c r="E1783" s="3"/>
      <c r="S1783" s="70"/>
    </row>
    <row r="1784" spans="5:19" x14ac:dyDescent="0.2">
      <c r="E1784" s="3"/>
      <c r="S1784" s="70"/>
    </row>
    <row r="1785" spans="5:19" x14ac:dyDescent="0.2">
      <c r="E1785" s="3"/>
      <c r="S1785" s="70"/>
    </row>
    <row r="1786" spans="5:19" x14ac:dyDescent="0.2">
      <c r="E1786" s="3"/>
      <c r="S1786" s="70"/>
    </row>
    <row r="1787" spans="5:19" x14ac:dyDescent="0.2">
      <c r="E1787" s="3"/>
      <c r="S1787" s="70"/>
    </row>
    <row r="1788" spans="5:19" x14ac:dyDescent="0.2">
      <c r="E1788" s="3"/>
      <c r="S1788" s="70"/>
    </row>
    <row r="1789" spans="5:19" x14ac:dyDescent="0.2">
      <c r="E1789" s="3"/>
      <c r="S1789" s="70"/>
    </row>
    <row r="1790" spans="5:19" x14ac:dyDescent="0.2">
      <c r="E1790" s="3"/>
      <c r="S1790" s="70"/>
    </row>
    <row r="1791" spans="5:19" x14ac:dyDescent="0.2">
      <c r="E1791" s="3"/>
      <c r="S1791" s="70"/>
    </row>
    <row r="1792" spans="5:19" x14ac:dyDescent="0.2">
      <c r="E1792" s="3"/>
      <c r="S1792" s="70"/>
    </row>
    <row r="1793" spans="5:19" x14ac:dyDescent="0.2">
      <c r="E1793" s="3"/>
      <c r="S1793" s="70"/>
    </row>
    <row r="1794" spans="5:19" x14ac:dyDescent="0.2">
      <c r="E1794" s="3"/>
      <c r="S1794" s="70"/>
    </row>
    <row r="1795" spans="5:19" x14ac:dyDescent="0.2">
      <c r="E1795" s="3"/>
      <c r="S1795" s="70"/>
    </row>
    <row r="1796" spans="5:19" x14ac:dyDescent="0.2">
      <c r="E1796" s="3"/>
      <c r="S1796" s="70"/>
    </row>
    <row r="1797" spans="5:19" x14ac:dyDescent="0.2">
      <c r="E1797" s="3"/>
      <c r="S1797" s="70"/>
    </row>
    <row r="1798" spans="5:19" x14ac:dyDescent="0.2">
      <c r="E1798" s="3"/>
      <c r="S1798" s="70"/>
    </row>
    <row r="1799" spans="5:19" x14ac:dyDescent="0.2">
      <c r="E1799" s="3"/>
      <c r="S1799" s="70"/>
    </row>
    <row r="1800" spans="5:19" x14ac:dyDescent="0.2">
      <c r="E1800" s="3"/>
      <c r="S1800" s="70"/>
    </row>
    <row r="1801" spans="5:19" x14ac:dyDescent="0.2">
      <c r="E1801" s="3"/>
      <c r="S1801" s="70"/>
    </row>
    <row r="1802" spans="5:19" x14ac:dyDescent="0.2">
      <c r="E1802" s="3"/>
      <c r="S1802" s="70"/>
    </row>
    <row r="1803" spans="5:19" x14ac:dyDescent="0.2">
      <c r="E1803" s="3"/>
      <c r="S1803" s="70"/>
    </row>
    <row r="1804" spans="5:19" x14ac:dyDescent="0.2">
      <c r="E1804" s="3"/>
      <c r="S1804" s="70"/>
    </row>
    <row r="1805" spans="5:19" x14ac:dyDescent="0.2">
      <c r="E1805" s="3"/>
      <c r="S1805" s="70"/>
    </row>
    <row r="1806" spans="5:19" x14ac:dyDescent="0.2">
      <c r="E1806" s="3"/>
      <c r="S1806" s="70"/>
    </row>
    <row r="1807" spans="5:19" x14ac:dyDescent="0.2">
      <c r="E1807" s="3"/>
      <c r="S1807" s="70"/>
    </row>
    <row r="1808" spans="5:19" x14ac:dyDescent="0.2">
      <c r="E1808" s="3"/>
      <c r="S1808" s="70"/>
    </row>
    <row r="1809" spans="5:19" x14ac:dyDescent="0.2">
      <c r="E1809" s="3"/>
      <c r="S1809" s="70"/>
    </row>
    <row r="1810" spans="5:19" x14ac:dyDescent="0.2">
      <c r="E1810" s="3"/>
      <c r="S1810" s="70"/>
    </row>
    <row r="1811" spans="5:19" x14ac:dyDescent="0.2">
      <c r="E1811" s="3"/>
      <c r="S1811" s="70"/>
    </row>
    <row r="1812" spans="5:19" x14ac:dyDescent="0.2">
      <c r="E1812" s="3"/>
      <c r="S1812" s="70"/>
    </row>
    <row r="1813" spans="5:19" x14ac:dyDescent="0.2">
      <c r="E1813" s="3"/>
      <c r="S1813" s="70"/>
    </row>
    <row r="1814" spans="5:19" x14ac:dyDescent="0.2">
      <c r="E1814" s="3"/>
      <c r="S1814" s="70"/>
    </row>
    <row r="1815" spans="5:19" x14ac:dyDescent="0.2">
      <c r="E1815" s="3"/>
      <c r="S1815" s="70"/>
    </row>
    <row r="1816" spans="5:19" x14ac:dyDescent="0.2">
      <c r="E1816" s="3"/>
      <c r="S1816" s="70"/>
    </row>
    <row r="1817" spans="5:19" x14ac:dyDescent="0.2">
      <c r="E1817" s="3"/>
      <c r="S1817" s="70"/>
    </row>
    <row r="1818" spans="5:19" x14ac:dyDescent="0.2">
      <c r="E1818" s="3"/>
      <c r="S1818" s="70"/>
    </row>
    <row r="1819" spans="5:19" x14ac:dyDescent="0.2">
      <c r="E1819" s="3"/>
      <c r="S1819" s="70"/>
    </row>
    <row r="1820" spans="5:19" x14ac:dyDescent="0.2">
      <c r="E1820" s="3"/>
      <c r="S1820" s="70"/>
    </row>
    <row r="1821" spans="5:19" x14ac:dyDescent="0.2">
      <c r="E1821" s="3"/>
      <c r="S1821" s="70"/>
    </row>
    <row r="1822" spans="5:19" x14ac:dyDescent="0.2">
      <c r="E1822" s="3"/>
      <c r="S1822" s="70"/>
    </row>
    <row r="1823" spans="5:19" x14ac:dyDescent="0.2">
      <c r="E1823" s="3"/>
      <c r="S1823" s="70"/>
    </row>
    <row r="1824" spans="5:19" x14ac:dyDescent="0.2">
      <c r="E1824" s="3"/>
      <c r="S1824" s="70"/>
    </row>
    <row r="1825" spans="5:19" x14ac:dyDescent="0.2">
      <c r="E1825" s="3"/>
      <c r="S1825" s="70"/>
    </row>
    <row r="1826" spans="5:19" x14ac:dyDescent="0.2">
      <c r="E1826" s="3"/>
      <c r="S1826" s="70"/>
    </row>
    <row r="1827" spans="5:19" x14ac:dyDescent="0.2">
      <c r="E1827" s="3"/>
      <c r="S1827" s="70"/>
    </row>
    <row r="1828" spans="5:19" x14ac:dyDescent="0.2">
      <c r="E1828" s="3"/>
      <c r="S1828" s="70"/>
    </row>
    <row r="1829" spans="5:19" x14ac:dyDescent="0.2">
      <c r="E1829" s="3"/>
      <c r="S1829" s="70"/>
    </row>
    <row r="1830" spans="5:19" x14ac:dyDescent="0.2">
      <c r="E1830" s="3"/>
      <c r="S1830" s="70"/>
    </row>
    <row r="1831" spans="5:19" x14ac:dyDescent="0.2">
      <c r="E1831" s="3"/>
      <c r="S1831" s="70"/>
    </row>
    <row r="1832" spans="5:19" x14ac:dyDescent="0.2">
      <c r="E1832" s="3"/>
      <c r="S1832" s="70"/>
    </row>
    <row r="1833" spans="5:19" x14ac:dyDescent="0.2">
      <c r="E1833" s="3"/>
      <c r="S1833" s="70"/>
    </row>
    <row r="1834" spans="5:19" x14ac:dyDescent="0.2">
      <c r="E1834" s="3"/>
      <c r="S1834" s="70"/>
    </row>
    <row r="1835" spans="5:19" x14ac:dyDescent="0.2">
      <c r="E1835" s="3"/>
      <c r="S1835" s="70"/>
    </row>
    <row r="1836" spans="5:19" x14ac:dyDescent="0.2">
      <c r="E1836" s="3"/>
      <c r="S1836" s="70"/>
    </row>
    <row r="1837" spans="5:19" x14ac:dyDescent="0.2">
      <c r="E1837" s="3"/>
      <c r="S1837" s="70"/>
    </row>
    <row r="1838" spans="5:19" x14ac:dyDescent="0.2">
      <c r="E1838" s="3"/>
      <c r="S1838" s="70"/>
    </row>
    <row r="1839" spans="5:19" x14ac:dyDescent="0.2">
      <c r="E1839" s="3"/>
      <c r="S1839" s="70"/>
    </row>
    <row r="1840" spans="5:19" x14ac:dyDescent="0.2">
      <c r="E1840" s="3"/>
      <c r="S1840" s="70"/>
    </row>
    <row r="1841" spans="5:19" x14ac:dyDescent="0.2">
      <c r="E1841" s="3"/>
      <c r="S1841" s="70"/>
    </row>
    <row r="1842" spans="5:19" x14ac:dyDescent="0.2">
      <c r="E1842" s="3"/>
      <c r="S1842" s="70"/>
    </row>
    <row r="1843" spans="5:19" x14ac:dyDescent="0.2">
      <c r="E1843" s="3"/>
      <c r="S1843" s="70"/>
    </row>
    <row r="1844" spans="5:19" x14ac:dyDescent="0.2">
      <c r="E1844" s="3"/>
      <c r="S1844" s="70"/>
    </row>
    <row r="1845" spans="5:19" x14ac:dyDescent="0.2">
      <c r="E1845" s="3"/>
      <c r="S1845" s="70"/>
    </row>
    <row r="1846" spans="5:19" x14ac:dyDescent="0.2">
      <c r="E1846" s="3"/>
      <c r="S1846" s="70"/>
    </row>
    <row r="1847" spans="5:19" x14ac:dyDescent="0.2">
      <c r="E1847" s="3"/>
      <c r="S1847" s="70"/>
    </row>
    <row r="1848" spans="5:19" x14ac:dyDescent="0.2">
      <c r="E1848" s="3"/>
      <c r="S1848" s="70"/>
    </row>
    <row r="1849" spans="5:19" x14ac:dyDescent="0.2">
      <c r="E1849" s="3"/>
      <c r="S1849" s="70"/>
    </row>
    <row r="1850" spans="5:19" x14ac:dyDescent="0.2">
      <c r="E1850" s="3"/>
      <c r="S1850" s="70"/>
    </row>
    <row r="1851" spans="5:19" x14ac:dyDescent="0.2">
      <c r="E1851" s="3"/>
      <c r="S1851" s="70"/>
    </row>
    <row r="1852" spans="5:19" x14ac:dyDescent="0.2">
      <c r="E1852" s="3"/>
      <c r="S1852" s="70"/>
    </row>
    <row r="1853" spans="5:19" x14ac:dyDescent="0.2">
      <c r="E1853" s="3"/>
      <c r="S1853" s="70"/>
    </row>
    <row r="1854" spans="5:19" x14ac:dyDescent="0.2">
      <c r="E1854" s="3"/>
      <c r="S1854" s="70"/>
    </row>
    <row r="1855" spans="5:19" x14ac:dyDescent="0.2">
      <c r="E1855" s="3"/>
      <c r="S1855" s="70"/>
    </row>
    <row r="1856" spans="5:19" x14ac:dyDescent="0.2">
      <c r="E1856" s="3"/>
      <c r="S1856" s="70"/>
    </row>
    <row r="1857" spans="5:19" x14ac:dyDescent="0.2">
      <c r="E1857" s="3"/>
      <c r="S1857" s="70"/>
    </row>
    <row r="1858" spans="5:19" x14ac:dyDescent="0.2">
      <c r="E1858" s="3"/>
      <c r="S1858" s="70"/>
    </row>
    <row r="1859" spans="5:19" x14ac:dyDescent="0.2">
      <c r="E1859" s="3"/>
      <c r="S1859" s="70"/>
    </row>
    <row r="1860" spans="5:19" x14ac:dyDescent="0.2">
      <c r="E1860" s="3"/>
      <c r="S1860" s="70"/>
    </row>
    <row r="1861" spans="5:19" x14ac:dyDescent="0.2">
      <c r="E1861" s="3"/>
      <c r="S1861" s="70"/>
    </row>
    <row r="1862" spans="5:19" x14ac:dyDescent="0.2">
      <c r="E1862" s="3"/>
      <c r="S1862" s="70"/>
    </row>
    <row r="1863" spans="5:19" x14ac:dyDescent="0.2">
      <c r="E1863" s="3"/>
      <c r="S1863" s="70"/>
    </row>
    <row r="1864" spans="5:19" x14ac:dyDescent="0.2">
      <c r="E1864" s="3"/>
      <c r="S1864" s="70"/>
    </row>
    <row r="1865" spans="5:19" x14ac:dyDescent="0.2">
      <c r="E1865" s="3"/>
      <c r="S1865" s="70"/>
    </row>
    <row r="1866" spans="5:19" x14ac:dyDescent="0.2">
      <c r="E1866" s="3"/>
      <c r="S1866" s="70"/>
    </row>
    <row r="1867" spans="5:19" x14ac:dyDescent="0.2">
      <c r="E1867" s="3"/>
      <c r="S1867" s="70"/>
    </row>
    <row r="1868" spans="5:19" x14ac:dyDescent="0.2">
      <c r="E1868" s="3"/>
      <c r="S1868" s="70"/>
    </row>
    <row r="1869" spans="5:19" x14ac:dyDescent="0.2">
      <c r="E1869" s="3"/>
      <c r="S1869" s="70"/>
    </row>
    <row r="1870" spans="5:19" x14ac:dyDescent="0.2">
      <c r="E1870" s="3"/>
      <c r="S1870" s="70"/>
    </row>
    <row r="1871" spans="5:19" x14ac:dyDescent="0.2">
      <c r="E1871" s="3"/>
      <c r="S1871" s="70"/>
    </row>
    <row r="1872" spans="5:19" x14ac:dyDescent="0.2">
      <c r="E1872" s="3"/>
      <c r="S1872" s="70"/>
    </row>
    <row r="1873" spans="5:19" x14ac:dyDescent="0.2">
      <c r="E1873" s="3"/>
      <c r="S1873" s="70"/>
    </row>
    <row r="1874" spans="5:19" x14ac:dyDescent="0.2">
      <c r="E1874" s="3"/>
      <c r="S1874" s="70"/>
    </row>
    <row r="1875" spans="5:19" x14ac:dyDescent="0.2">
      <c r="E1875" s="3"/>
      <c r="S1875" s="70"/>
    </row>
    <row r="1876" spans="5:19" x14ac:dyDescent="0.2">
      <c r="E1876" s="3"/>
      <c r="S1876" s="70"/>
    </row>
    <row r="1877" spans="5:19" x14ac:dyDescent="0.2">
      <c r="E1877" s="3"/>
      <c r="S1877" s="70"/>
    </row>
    <row r="1878" spans="5:19" x14ac:dyDescent="0.2">
      <c r="E1878" s="3"/>
      <c r="S1878" s="70"/>
    </row>
    <row r="1879" spans="5:19" x14ac:dyDescent="0.2">
      <c r="E1879" s="3"/>
      <c r="S1879" s="70"/>
    </row>
    <row r="1880" spans="5:19" x14ac:dyDescent="0.2">
      <c r="E1880" s="3"/>
      <c r="S1880" s="70"/>
    </row>
    <row r="1881" spans="5:19" x14ac:dyDescent="0.2">
      <c r="E1881" s="3"/>
      <c r="S1881" s="70"/>
    </row>
    <row r="1882" spans="5:19" x14ac:dyDescent="0.2">
      <c r="E1882" s="3"/>
      <c r="S1882" s="70"/>
    </row>
    <row r="1883" spans="5:19" x14ac:dyDescent="0.2">
      <c r="E1883" s="3"/>
      <c r="S1883" s="70"/>
    </row>
    <row r="1884" spans="5:19" x14ac:dyDescent="0.2">
      <c r="E1884" s="3"/>
      <c r="S1884" s="70"/>
    </row>
    <row r="1885" spans="5:19" x14ac:dyDescent="0.2">
      <c r="E1885" s="3"/>
      <c r="S1885" s="70"/>
    </row>
    <row r="1886" spans="5:19" x14ac:dyDescent="0.2">
      <c r="E1886" s="3"/>
      <c r="S1886" s="70"/>
    </row>
    <row r="1887" spans="5:19" x14ac:dyDescent="0.2">
      <c r="E1887" s="3"/>
      <c r="S1887" s="70"/>
    </row>
    <row r="1888" spans="5:19" x14ac:dyDescent="0.2">
      <c r="E1888" s="3"/>
      <c r="S1888" s="70"/>
    </row>
    <row r="1889" spans="5:19" x14ac:dyDescent="0.2">
      <c r="E1889" s="3"/>
      <c r="S1889" s="70"/>
    </row>
    <row r="1890" spans="5:19" x14ac:dyDescent="0.2">
      <c r="E1890" s="3"/>
      <c r="S1890" s="70"/>
    </row>
    <row r="1891" spans="5:19" x14ac:dyDescent="0.2">
      <c r="E1891" s="3"/>
      <c r="S1891" s="70"/>
    </row>
    <row r="1892" spans="5:19" x14ac:dyDescent="0.2">
      <c r="E1892" s="3"/>
      <c r="S1892" s="70"/>
    </row>
    <row r="1893" spans="5:19" x14ac:dyDescent="0.2">
      <c r="E1893" s="3"/>
      <c r="S1893" s="70"/>
    </row>
    <row r="1894" spans="5:19" x14ac:dyDescent="0.2">
      <c r="E1894" s="3"/>
      <c r="S1894" s="70"/>
    </row>
    <row r="1895" spans="5:19" x14ac:dyDescent="0.2">
      <c r="E1895" s="3"/>
      <c r="S1895" s="70"/>
    </row>
    <row r="1896" spans="5:19" x14ac:dyDescent="0.2">
      <c r="E1896" s="3"/>
      <c r="S1896" s="70"/>
    </row>
    <row r="1897" spans="5:19" x14ac:dyDescent="0.2">
      <c r="E1897" s="3"/>
      <c r="S1897" s="70"/>
    </row>
    <row r="1898" spans="5:19" x14ac:dyDescent="0.2">
      <c r="E1898" s="3"/>
      <c r="S1898" s="70"/>
    </row>
    <row r="1899" spans="5:19" x14ac:dyDescent="0.2">
      <c r="E1899" s="3"/>
      <c r="S1899" s="70"/>
    </row>
    <row r="1900" spans="5:19" x14ac:dyDescent="0.2">
      <c r="E1900" s="3"/>
      <c r="S1900" s="70"/>
    </row>
    <row r="1901" spans="5:19" x14ac:dyDescent="0.2">
      <c r="E1901" s="3"/>
      <c r="S1901" s="70"/>
    </row>
    <row r="1902" spans="5:19" x14ac:dyDescent="0.2">
      <c r="E1902" s="3"/>
      <c r="S1902" s="70"/>
    </row>
    <row r="1903" spans="5:19" x14ac:dyDescent="0.2">
      <c r="E1903" s="3"/>
      <c r="S1903" s="70"/>
    </row>
    <row r="1904" spans="5:19" x14ac:dyDescent="0.2">
      <c r="E1904" s="3"/>
      <c r="S1904" s="70"/>
    </row>
    <row r="1905" spans="5:19" x14ac:dyDescent="0.2">
      <c r="E1905" s="3"/>
      <c r="S1905" s="70"/>
    </row>
    <row r="1906" spans="5:19" x14ac:dyDescent="0.2">
      <c r="E1906" s="3"/>
      <c r="S1906" s="70"/>
    </row>
    <row r="1907" spans="5:19" x14ac:dyDescent="0.2">
      <c r="E1907" s="3"/>
      <c r="S1907" s="70"/>
    </row>
    <row r="1908" spans="5:19" x14ac:dyDescent="0.2">
      <c r="E1908" s="3"/>
      <c r="S1908" s="70"/>
    </row>
    <row r="1909" spans="5:19" x14ac:dyDescent="0.2">
      <c r="E1909" s="3"/>
      <c r="S1909" s="70"/>
    </row>
    <row r="1910" spans="5:19" x14ac:dyDescent="0.2">
      <c r="E1910" s="3"/>
      <c r="S1910" s="70"/>
    </row>
    <row r="1911" spans="5:19" x14ac:dyDescent="0.2">
      <c r="E1911" s="3"/>
      <c r="S1911" s="70"/>
    </row>
    <row r="1912" spans="5:19" x14ac:dyDescent="0.2">
      <c r="E1912" s="3"/>
      <c r="S1912" s="70"/>
    </row>
    <row r="1913" spans="5:19" x14ac:dyDescent="0.2">
      <c r="E1913" s="3"/>
      <c r="S1913" s="70"/>
    </row>
    <row r="1914" spans="5:19" x14ac:dyDescent="0.2">
      <c r="E1914" s="3"/>
      <c r="S1914" s="70"/>
    </row>
    <row r="1915" spans="5:19" x14ac:dyDescent="0.2">
      <c r="E1915" s="3"/>
      <c r="S1915" s="70"/>
    </row>
    <row r="1916" spans="5:19" x14ac:dyDescent="0.2">
      <c r="E1916" s="3"/>
      <c r="S1916" s="70"/>
    </row>
    <row r="1917" spans="5:19" x14ac:dyDescent="0.2">
      <c r="E1917" s="3"/>
      <c r="S1917" s="70"/>
    </row>
    <row r="1918" spans="5:19" x14ac:dyDescent="0.2">
      <c r="E1918" s="3"/>
      <c r="S1918" s="70"/>
    </row>
    <row r="1919" spans="5:19" x14ac:dyDescent="0.2">
      <c r="E1919" s="3"/>
      <c r="S1919" s="70"/>
    </row>
    <row r="1920" spans="5:19" x14ac:dyDescent="0.2">
      <c r="E1920" s="3"/>
      <c r="S1920" s="70"/>
    </row>
    <row r="1921" spans="5:19" x14ac:dyDescent="0.2">
      <c r="E1921" s="3"/>
      <c r="S1921" s="70"/>
    </row>
    <row r="1922" spans="5:19" x14ac:dyDescent="0.2">
      <c r="E1922" s="3"/>
      <c r="S1922" s="70"/>
    </row>
    <row r="1923" spans="5:19" x14ac:dyDescent="0.2">
      <c r="E1923" s="3"/>
      <c r="S1923" s="70"/>
    </row>
    <row r="1924" spans="5:19" x14ac:dyDescent="0.2">
      <c r="E1924" s="3"/>
      <c r="S1924" s="70"/>
    </row>
    <row r="1925" spans="5:19" x14ac:dyDescent="0.2">
      <c r="E1925" s="3"/>
      <c r="S1925" s="70"/>
    </row>
    <row r="1926" spans="5:19" x14ac:dyDescent="0.2">
      <c r="E1926" s="3"/>
      <c r="S1926" s="70"/>
    </row>
    <row r="1927" spans="5:19" x14ac:dyDescent="0.2">
      <c r="E1927" s="3"/>
      <c r="S1927" s="70"/>
    </row>
    <row r="1928" spans="5:19" x14ac:dyDescent="0.2">
      <c r="E1928" s="3"/>
      <c r="S1928" s="70"/>
    </row>
    <row r="1929" spans="5:19" x14ac:dyDescent="0.2">
      <c r="E1929" s="3"/>
      <c r="S1929" s="70"/>
    </row>
    <row r="1930" spans="5:19" x14ac:dyDescent="0.2">
      <c r="E1930" s="3"/>
      <c r="S1930" s="70"/>
    </row>
    <row r="1931" spans="5:19" x14ac:dyDescent="0.2">
      <c r="E1931" s="3"/>
      <c r="S1931" s="70"/>
    </row>
    <row r="1932" spans="5:19" x14ac:dyDescent="0.2">
      <c r="E1932" s="3"/>
      <c r="S1932" s="70"/>
    </row>
    <row r="1933" spans="5:19" x14ac:dyDescent="0.2">
      <c r="E1933" s="3"/>
      <c r="S1933" s="70"/>
    </row>
    <row r="1934" spans="5:19" x14ac:dyDescent="0.2">
      <c r="E1934" s="3"/>
      <c r="S1934" s="70"/>
    </row>
    <row r="1935" spans="5:19" x14ac:dyDescent="0.2">
      <c r="E1935" s="3"/>
      <c r="S1935" s="70"/>
    </row>
    <row r="1936" spans="5:19" x14ac:dyDescent="0.2">
      <c r="E1936" s="3"/>
      <c r="S1936" s="70"/>
    </row>
    <row r="1937" spans="5:19" x14ac:dyDescent="0.2">
      <c r="E1937" s="3"/>
      <c r="S1937" s="70"/>
    </row>
    <row r="1938" spans="5:19" x14ac:dyDescent="0.2">
      <c r="E1938" s="3"/>
      <c r="S1938" s="70"/>
    </row>
    <row r="1939" spans="5:19" x14ac:dyDescent="0.2">
      <c r="E1939" s="3"/>
      <c r="S1939" s="70"/>
    </row>
    <row r="1940" spans="5:19" x14ac:dyDescent="0.2">
      <c r="E1940" s="3"/>
      <c r="S1940" s="70"/>
    </row>
    <row r="1941" spans="5:19" x14ac:dyDescent="0.2">
      <c r="E1941" s="3"/>
      <c r="S1941" s="70"/>
    </row>
    <row r="1942" spans="5:19" x14ac:dyDescent="0.2">
      <c r="E1942" s="3"/>
      <c r="S1942" s="70"/>
    </row>
    <row r="1943" spans="5:19" x14ac:dyDescent="0.2">
      <c r="E1943" s="3"/>
      <c r="S1943" s="70"/>
    </row>
    <row r="1944" spans="5:19" x14ac:dyDescent="0.2">
      <c r="E1944" s="3"/>
      <c r="S1944" s="70"/>
    </row>
    <row r="1945" spans="5:19" x14ac:dyDescent="0.2">
      <c r="E1945" s="3"/>
      <c r="S1945" s="70"/>
    </row>
    <row r="1946" spans="5:19" x14ac:dyDescent="0.2">
      <c r="E1946" s="3"/>
      <c r="S1946" s="70"/>
    </row>
    <row r="1947" spans="5:19" x14ac:dyDescent="0.2">
      <c r="E1947" s="3"/>
      <c r="S1947" s="70"/>
    </row>
    <row r="1948" spans="5:19" x14ac:dyDescent="0.2">
      <c r="E1948" s="3"/>
      <c r="S1948" s="70"/>
    </row>
    <row r="1949" spans="5:19" x14ac:dyDescent="0.2">
      <c r="E1949" s="3"/>
      <c r="S1949" s="70"/>
    </row>
    <row r="1950" spans="5:19" x14ac:dyDescent="0.2">
      <c r="E1950" s="3"/>
      <c r="S1950" s="70"/>
    </row>
    <row r="1951" spans="5:19" x14ac:dyDescent="0.2">
      <c r="E1951" s="3"/>
      <c r="S1951" s="70"/>
    </row>
    <row r="1952" spans="5:19" x14ac:dyDescent="0.2">
      <c r="E1952" s="3"/>
      <c r="S1952" s="70"/>
    </row>
    <row r="1953" spans="5:19" x14ac:dyDescent="0.2">
      <c r="E1953" s="3"/>
      <c r="S1953" s="70"/>
    </row>
    <row r="1954" spans="5:19" x14ac:dyDescent="0.2">
      <c r="E1954" s="3"/>
      <c r="S1954" s="70"/>
    </row>
    <row r="1955" spans="5:19" x14ac:dyDescent="0.2">
      <c r="E1955" s="3"/>
      <c r="S1955" s="70"/>
    </row>
    <row r="1956" spans="5:19" x14ac:dyDescent="0.2">
      <c r="E1956" s="3"/>
      <c r="S1956" s="70"/>
    </row>
    <row r="1957" spans="5:19" x14ac:dyDescent="0.2">
      <c r="E1957" s="3"/>
      <c r="S1957" s="70"/>
    </row>
    <row r="1958" spans="5:19" x14ac:dyDescent="0.2">
      <c r="E1958" s="3"/>
      <c r="S1958" s="70"/>
    </row>
    <row r="1959" spans="5:19" x14ac:dyDescent="0.2">
      <c r="E1959" s="3"/>
      <c r="S1959" s="70"/>
    </row>
    <row r="1960" spans="5:19" x14ac:dyDescent="0.2">
      <c r="E1960" s="3"/>
      <c r="S1960" s="70"/>
    </row>
    <row r="1961" spans="5:19" x14ac:dyDescent="0.2">
      <c r="E1961" s="3"/>
      <c r="S1961" s="70"/>
    </row>
    <row r="1962" spans="5:19" x14ac:dyDescent="0.2">
      <c r="E1962" s="3"/>
      <c r="S1962" s="70"/>
    </row>
    <row r="1963" spans="5:19" x14ac:dyDescent="0.2">
      <c r="E1963" s="3"/>
      <c r="S1963" s="70"/>
    </row>
    <row r="1964" spans="5:19" x14ac:dyDescent="0.2">
      <c r="E1964" s="3"/>
      <c r="S1964" s="70"/>
    </row>
    <row r="1965" spans="5:19" x14ac:dyDescent="0.2">
      <c r="E1965" s="3"/>
      <c r="S1965" s="70"/>
    </row>
    <row r="1966" spans="5:19" x14ac:dyDescent="0.2">
      <c r="E1966" s="3"/>
      <c r="S1966" s="70"/>
    </row>
    <row r="1967" spans="5:19" x14ac:dyDescent="0.2">
      <c r="E1967" s="3"/>
      <c r="S1967" s="70"/>
    </row>
    <row r="1968" spans="5:19" x14ac:dyDescent="0.2">
      <c r="E1968" s="3"/>
      <c r="S1968" s="70"/>
    </row>
    <row r="1969" spans="5:19" x14ac:dyDescent="0.2">
      <c r="E1969" s="3"/>
      <c r="S1969" s="70"/>
    </row>
    <row r="1970" spans="5:19" x14ac:dyDescent="0.2">
      <c r="E1970" s="3"/>
      <c r="S1970" s="70"/>
    </row>
    <row r="1971" spans="5:19" x14ac:dyDescent="0.2">
      <c r="E1971" s="3"/>
      <c r="S1971" s="70"/>
    </row>
    <row r="1972" spans="5:19" x14ac:dyDescent="0.2">
      <c r="E1972" s="3"/>
      <c r="S1972" s="70"/>
    </row>
    <row r="1973" spans="5:19" x14ac:dyDescent="0.2">
      <c r="E1973" s="3"/>
      <c r="S1973" s="70"/>
    </row>
    <row r="1974" spans="5:19" x14ac:dyDescent="0.2">
      <c r="E1974" s="3"/>
      <c r="S1974" s="70"/>
    </row>
    <row r="1975" spans="5:19" x14ac:dyDescent="0.2">
      <c r="E1975" s="3"/>
      <c r="S1975" s="70"/>
    </row>
    <row r="1976" spans="5:19" x14ac:dyDescent="0.2">
      <c r="E1976" s="3"/>
      <c r="S1976" s="70"/>
    </row>
    <row r="1977" spans="5:19" x14ac:dyDescent="0.2">
      <c r="E1977" s="3"/>
      <c r="S1977" s="70"/>
    </row>
    <row r="1978" spans="5:19" x14ac:dyDescent="0.2">
      <c r="E1978" s="3"/>
      <c r="S1978" s="70"/>
    </row>
    <row r="1979" spans="5:19" x14ac:dyDescent="0.2">
      <c r="E1979" s="3"/>
      <c r="S1979" s="70"/>
    </row>
    <row r="1980" spans="5:19" x14ac:dyDescent="0.2">
      <c r="E1980" s="3"/>
      <c r="S1980" s="70"/>
    </row>
    <row r="1981" spans="5:19" x14ac:dyDescent="0.2">
      <c r="E1981" s="3"/>
      <c r="S1981" s="70"/>
    </row>
    <row r="1982" spans="5:19" x14ac:dyDescent="0.2">
      <c r="E1982" s="3"/>
      <c r="S1982" s="70"/>
    </row>
    <row r="1983" spans="5:19" x14ac:dyDescent="0.2">
      <c r="E1983" s="3"/>
      <c r="S1983" s="70"/>
    </row>
    <row r="1984" spans="5:19" x14ac:dyDescent="0.2">
      <c r="E1984" s="3"/>
      <c r="S1984" s="70"/>
    </row>
    <row r="1985" spans="5:19" x14ac:dyDescent="0.2">
      <c r="E1985" s="3"/>
      <c r="S1985" s="70"/>
    </row>
    <row r="1986" spans="5:19" x14ac:dyDescent="0.2">
      <c r="E1986" s="3"/>
      <c r="S1986" s="70"/>
    </row>
    <row r="1987" spans="5:19" x14ac:dyDescent="0.2">
      <c r="E1987" s="3"/>
      <c r="S1987" s="70"/>
    </row>
    <row r="1988" spans="5:19" x14ac:dyDescent="0.2">
      <c r="E1988" s="3"/>
      <c r="S1988" s="70"/>
    </row>
    <row r="1989" spans="5:19" x14ac:dyDescent="0.2">
      <c r="E1989" s="3"/>
      <c r="S1989" s="70"/>
    </row>
    <row r="1990" spans="5:19" x14ac:dyDescent="0.2">
      <c r="E1990" s="3"/>
      <c r="S1990" s="70"/>
    </row>
    <row r="1991" spans="5:19" x14ac:dyDescent="0.2">
      <c r="E1991" s="3"/>
      <c r="S1991" s="70"/>
    </row>
    <row r="1992" spans="5:19" x14ac:dyDescent="0.2">
      <c r="E1992" s="3"/>
      <c r="S1992" s="70"/>
    </row>
    <row r="1993" spans="5:19" x14ac:dyDescent="0.2">
      <c r="E1993" s="3"/>
      <c r="S1993" s="70"/>
    </row>
    <row r="1994" spans="5:19" x14ac:dyDescent="0.2">
      <c r="E1994" s="3"/>
      <c r="S1994" s="70"/>
    </row>
    <row r="1995" spans="5:19" x14ac:dyDescent="0.2">
      <c r="E1995" s="3"/>
      <c r="S1995" s="70"/>
    </row>
    <row r="1996" spans="5:19" x14ac:dyDescent="0.2">
      <c r="E1996" s="3"/>
      <c r="S1996" s="70"/>
    </row>
    <row r="1997" spans="5:19" x14ac:dyDescent="0.2">
      <c r="E1997" s="3"/>
      <c r="S1997" s="70"/>
    </row>
    <row r="1998" spans="5:19" x14ac:dyDescent="0.2">
      <c r="E1998" s="3"/>
      <c r="S1998" s="70"/>
    </row>
    <row r="1999" spans="5:19" x14ac:dyDescent="0.2">
      <c r="E1999" s="3"/>
      <c r="S1999" s="70"/>
    </row>
    <row r="2000" spans="5:19" x14ac:dyDescent="0.2">
      <c r="E2000" s="3"/>
      <c r="S2000" s="70"/>
    </row>
    <row r="2001" spans="5:19" x14ac:dyDescent="0.2">
      <c r="E2001" s="3"/>
      <c r="S2001" s="70"/>
    </row>
    <row r="2002" spans="5:19" x14ac:dyDescent="0.2">
      <c r="E2002" s="3"/>
      <c r="S2002" s="70"/>
    </row>
    <row r="2003" spans="5:19" x14ac:dyDescent="0.2">
      <c r="E2003" s="3"/>
      <c r="S2003" s="70"/>
    </row>
    <row r="2004" spans="5:19" x14ac:dyDescent="0.2">
      <c r="E2004" s="3"/>
      <c r="S2004" s="70"/>
    </row>
    <row r="2005" spans="5:19" x14ac:dyDescent="0.2">
      <c r="E2005" s="3"/>
      <c r="S2005" s="70"/>
    </row>
    <row r="2006" spans="5:19" x14ac:dyDescent="0.2">
      <c r="E2006" s="3"/>
      <c r="S2006" s="70"/>
    </row>
    <row r="2007" spans="5:19" x14ac:dyDescent="0.2">
      <c r="E2007" s="3"/>
      <c r="S2007" s="70"/>
    </row>
    <row r="2008" spans="5:19" x14ac:dyDescent="0.2">
      <c r="E2008" s="3"/>
      <c r="S2008" s="70"/>
    </row>
    <row r="2009" spans="5:19" x14ac:dyDescent="0.2">
      <c r="E2009" s="3"/>
      <c r="S2009" s="70"/>
    </row>
    <row r="2010" spans="5:19" x14ac:dyDescent="0.2">
      <c r="E2010" s="3"/>
      <c r="S2010" s="70"/>
    </row>
    <row r="2011" spans="5:19" x14ac:dyDescent="0.2">
      <c r="E2011" s="3"/>
      <c r="S2011" s="70"/>
    </row>
    <row r="2012" spans="5:19" x14ac:dyDescent="0.2">
      <c r="E2012" s="3"/>
      <c r="S2012" s="70"/>
    </row>
    <row r="2013" spans="5:19" x14ac:dyDescent="0.2">
      <c r="E2013" s="3"/>
      <c r="S2013" s="70"/>
    </row>
    <row r="2014" spans="5:19" x14ac:dyDescent="0.2">
      <c r="E2014" s="3"/>
      <c r="S2014" s="70"/>
    </row>
    <row r="2015" spans="5:19" x14ac:dyDescent="0.2">
      <c r="E2015" s="3"/>
      <c r="S2015" s="70"/>
    </row>
    <row r="2016" spans="5:19" x14ac:dyDescent="0.2">
      <c r="E2016" s="3"/>
      <c r="S2016" s="70"/>
    </row>
    <row r="2017" spans="5:19" x14ac:dyDescent="0.2">
      <c r="E2017" s="3"/>
      <c r="S2017" s="70"/>
    </row>
    <row r="2018" spans="5:19" x14ac:dyDescent="0.2">
      <c r="E2018" s="3"/>
      <c r="S2018" s="70"/>
    </row>
    <row r="2019" spans="5:19" x14ac:dyDescent="0.2">
      <c r="E2019" s="3"/>
      <c r="S2019" s="70"/>
    </row>
    <row r="2020" spans="5:19" x14ac:dyDescent="0.2">
      <c r="E2020" s="3"/>
      <c r="S2020" s="70"/>
    </row>
    <row r="2021" spans="5:19" x14ac:dyDescent="0.2">
      <c r="E2021" s="3"/>
      <c r="S2021" s="70"/>
    </row>
    <row r="2022" spans="5:19" x14ac:dyDescent="0.2">
      <c r="E2022" s="3"/>
      <c r="S2022" s="70"/>
    </row>
    <row r="2023" spans="5:19" x14ac:dyDescent="0.2">
      <c r="E2023" s="3"/>
      <c r="S2023" s="70"/>
    </row>
    <row r="2024" spans="5:19" x14ac:dyDescent="0.2">
      <c r="E2024" s="3"/>
      <c r="S2024" s="70"/>
    </row>
    <row r="2025" spans="5:19" x14ac:dyDescent="0.2">
      <c r="E2025" s="3"/>
      <c r="S2025" s="70"/>
    </row>
    <row r="2026" spans="5:19" x14ac:dyDescent="0.2">
      <c r="E2026" s="3"/>
      <c r="S2026" s="70"/>
    </row>
    <row r="2027" spans="5:19" x14ac:dyDescent="0.2">
      <c r="E2027" s="3"/>
      <c r="S2027" s="70"/>
    </row>
    <row r="2028" spans="5:19" x14ac:dyDescent="0.2">
      <c r="E2028" s="3"/>
      <c r="S2028" s="70"/>
    </row>
    <row r="2029" spans="5:19" x14ac:dyDescent="0.2">
      <c r="E2029" s="3"/>
      <c r="S2029" s="70"/>
    </row>
    <row r="2030" spans="5:19" x14ac:dyDescent="0.2">
      <c r="E2030" s="3"/>
      <c r="S2030" s="70"/>
    </row>
    <row r="2031" spans="5:19" x14ac:dyDescent="0.2">
      <c r="E2031" s="3"/>
      <c r="S2031" s="70"/>
    </row>
    <row r="2032" spans="5:19" x14ac:dyDescent="0.2">
      <c r="E2032" s="3"/>
      <c r="S2032" s="70"/>
    </row>
    <row r="2033" spans="5:19" x14ac:dyDescent="0.2">
      <c r="E2033" s="3"/>
      <c r="S2033" s="70"/>
    </row>
    <row r="2034" spans="5:19" x14ac:dyDescent="0.2">
      <c r="E2034" s="3"/>
      <c r="S2034" s="70"/>
    </row>
    <row r="2035" spans="5:19" x14ac:dyDescent="0.2">
      <c r="E2035" s="3"/>
      <c r="S2035" s="70"/>
    </row>
    <row r="2036" spans="5:19" x14ac:dyDescent="0.2">
      <c r="E2036" s="3"/>
      <c r="S2036" s="70"/>
    </row>
    <row r="2037" spans="5:19" x14ac:dyDescent="0.2">
      <c r="E2037" s="3"/>
      <c r="S2037" s="70"/>
    </row>
    <row r="2038" spans="5:19" x14ac:dyDescent="0.2">
      <c r="E2038" s="3"/>
      <c r="S2038" s="70"/>
    </row>
    <row r="2039" spans="5:19" x14ac:dyDescent="0.2">
      <c r="E2039" s="3"/>
      <c r="S2039" s="70"/>
    </row>
    <row r="2040" spans="5:19" x14ac:dyDescent="0.2">
      <c r="E2040" s="3"/>
      <c r="S2040" s="70"/>
    </row>
    <row r="2041" spans="5:19" x14ac:dyDescent="0.2">
      <c r="E2041" s="3"/>
      <c r="S2041" s="70"/>
    </row>
    <row r="2042" spans="5:19" x14ac:dyDescent="0.2">
      <c r="E2042" s="3"/>
      <c r="S2042" s="70"/>
    </row>
    <row r="2043" spans="5:19" x14ac:dyDescent="0.2">
      <c r="E2043" s="3"/>
      <c r="S2043" s="70"/>
    </row>
    <row r="2044" spans="5:19" x14ac:dyDescent="0.2">
      <c r="E2044" s="3"/>
      <c r="S2044" s="70"/>
    </row>
    <row r="2045" spans="5:19" x14ac:dyDescent="0.2">
      <c r="E2045" s="3"/>
      <c r="S2045" s="70"/>
    </row>
    <row r="2046" spans="5:19" x14ac:dyDescent="0.2">
      <c r="E2046" s="3"/>
      <c r="S2046" s="70"/>
    </row>
    <row r="2047" spans="5:19" x14ac:dyDescent="0.2">
      <c r="E2047" s="3"/>
      <c r="S2047" s="70"/>
    </row>
    <row r="2048" spans="5:19" x14ac:dyDescent="0.2">
      <c r="E2048" s="3"/>
      <c r="S2048" s="70"/>
    </row>
    <row r="2049" spans="5:19" x14ac:dyDescent="0.2">
      <c r="E2049" s="3"/>
      <c r="S2049" s="70"/>
    </row>
    <row r="2050" spans="5:19" x14ac:dyDescent="0.2">
      <c r="E2050" s="3"/>
      <c r="S2050" s="70"/>
    </row>
    <row r="2051" spans="5:19" x14ac:dyDescent="0.2">
      <c r="E2051" s="3"/>
      <c r="S2051" s="70"/>
    </row>
    <row r="2052" spans="5:19" x14ac:dyDescent="0.2">
      <c r="E2052" s="3"/>
      <c r="S2052" s="70"/>
    </row>
    <row r="2053" spans="5:19" x14ac:dyDescent="0.2">
      <c r="E2053" s="3"/>
      <c r="S2053" s="70"/>
    </row>
    <row r="2054" spans="5:19" x14ac:dyDescent="0.2">
      <c r="E2054" s="3"/>
      <c r="S2054" s="70"/>
    </row>
    <row r="2055" spans="5:19" x14ac:dyDescent="0.2">
      <c r="E2055" s="3"/>
      <c r="S2055" s="70"/>
    </row>
    <row r="2056" spans="5:19" x14ac:dyDescent="0.2">
      <c r="E2056" s="3"/>
      <c r="S2056" s="70"/>
    </row>
    <row r="2057" spans="5:19" x14ac:dyDescent="0.2">
      <c r="E2057" s="3"/>
      <c r="S2057" s="70"/>
    </row>
    <row r="2058" spans="5:19" x14ac:dyDescent="0.2">
      <c r="E2058" s="3"/>
      <c r="S2058" s="70"/>
    </row>
    <row r="2059" spans="5:19" x14ac:dyDescent="0.2">
      <c r="E2059" s="3"/>
      <c r="S2059" s="70"/>
    </row>
    <row r="2060" spans="5:19" x14ac:dyDescent="0.2">
      <c r="E2060" s="3"/>
      <c r="S2060" s="70"/>
    </row>
    <row r="2061" spans="5:19" x14ac:dyDescent="0.2">
      <c r="E2061" s="3"/>
      <c r="S2061" s="70"/>
    </row>
    <row r="2062" spans="5:19" x14ac:dyDescent="0.2">
      <c r="E2062" s="3"/>
      <c r="S2062" s="70"/>
    </row>
    <row r="2063" spans="5:19" x14ac:dyDescent="0.2">
      <c r="E2063" s="3"/>
      <c r="S2063" s="70"/>
    </row>
    <row r="2064" spans="5:19" x14ac:dyDescent="0.2">
      <c r="E2064" s="3"/>
      <c r="S2064" s="70"/>
    </row>
    <row r="2065" spans="5:19" x14ac:dyDescent="0.2">
      <c r="E2065" s="3"/>
      <c r="S2065" s="70"/>
    </row>
    <row r="2066" spans="5:19" x14ac:dyDescent="0.2">
      <c r="E2066" s="3"/>
      <c r="S2066" s="70"/>
    </row>
    <row r="2067" spans="5:19" x14ac:dyDescent="0.2">
      <c r="E2067" s="3"/>
      <c r="S2067" s="70"/>
    </row>
    <row r="2068" spans="5:19" x14ac:dyDescent="0.2">
      <c r="E2068" s="3"/>
      <c r="S2068" s="70"/>
    </row>
    <row r="2069" spans="5:19" x14ac:dyDescent="0.2">
      <c r="E2069" s="3"/>
      <c r="S2069" s="70"/>
    </row>
    <row r="2070" spans="5:19" x14ac:dyDescent="0.2">
      <c r="E2070" s="3"/>
      <c r="S2070" s="70"/>
    </row>
    <row r="2071" spans="5:19" x14ac:dyDescent="0.2">
      <c r="E2071" s="3"/>
      <c r="S2071" s="70"/>
    </row>
    <row r="2072" spans="5:19" x14ac:dyDescent="0.2">
      <c r="E2072" s="3"/>
      <c r="S2072" s="70"/>
    </row>
    <row r="2073" spans="5:19" x14ac:dyDescent="0.2">
      <c r="E2073" s="3"/>
      <c r="S2073" s="70"/>
    </row>
    <row r="2074" spans="5:19" x14ac:dyDescent="0.2">
      <c r="E2074" s="3"/>
      <c r="S2074" s="70"/>
    </row>
    <row r="2075" spans="5:19" x14ac:dyDescent="0.2">
      <c r="E2075" s="3"/>
      <c r="S2075" s="70"/>
    </row>
    <row r="2076" spans="5:19" x14ac:dyDescent="0.2">
      <c r="E2076" s="3"/>
      <c r="S2076" s="70"/>
    </row>
    <row r="2077" spans="5:19" x14ac:dyDescent="0.2">
      <c r="E2077" s="3"/>
      <c r="S2077" s="70"/>
    </row>
    <row r="2078" spans="5:19" x14ac:dyDescent="0.2">
      <c r="E2078" s="3"/>
      <c r="S2078" s="70"/>
    </row>
    <row r="2079" spans="5:19" x14ac:dyDescent="0.2">
      <c r="E2079" s="3"/>
      <c r="S2079" s="70"/>
    </row>
    <row r="2080" spans="5:19" x14ac:dyDescent="0.2">
      <c r="E2080" s="3"/>
      <c r="S2080" s="70"/>
    </row>
    <row r="2081" spans="5:19" x14ac:dyDescent="0.2">
      <c r="E2081" s="3"/>
      <c r="S2081" s="70"/>
    </row>
    <row r="2082" spans="5:19" x14ac:dyDescent="0.2">
      <c r="E2082" s="3"/>
      <c r="S2082" s="70"/>
    </row>
    <row r="2083" spans="5:19" x14ac:dyDescent="0.2">
      <c r="E2083" s="3"/>
      <c r="S2083" s="70"/>
    </row>
    <row r="2084" spans="5:19" x14ac:dyDescent="0.2">
      <c r="E2084" s="3"/>
      <c r="S2084" s="70"/>
    </row>
    <row r="2085" spans="5:19" x14ac:dyDescent="0.2">
      <c r="E2085" s="3"/>
      <c r="S2085" s="70"/>
    </row>
    <row r="2086" spans="5:19" x14ac:dyDescent="0.2">
      <c r="E2086" s="3"/>
      <c r="S2086" s="70"/>
    </row>
    <row r="2087" spans="5:19" x14ac:dyDescent="0.2">
      <c r="E2087" s="3"/>
      <c r="S2087" s="70"/>
    </row>
    <row r="2088" spans="5:19" x14ac:dyDescent="0.2">
      <c r="E2088" s="3"/>
      <c r="S2088" s="70"/>
    </row>
    <row r="2089" spans="5:19" x14ac:dyDescent="0.2">
      <c r="E2089" s="3"/>
      <c r="S2089" s="70"/>
    </row>
    <row r="2090" spans="5:19" x14ac:dyDescent="0.2">
      <c r="E2090" s="3"/>
      <c r="S2090" s="70"/>
    </row>
    <row r="2091" spans="5:19" x14ac:dyDescent="0.2">
      <c r="E2091" s="3"/>
      <c r="S2091" s="70"/>
    </row>
    <row r="2092" spans="5:19" x14ac:dyDescent="0.2">
      <c r="E2092" s="3"/>
      <c r="S2092" s="70"/>
    </row>
    <row r="2093" spans="5:19" x14ac:dyDescent="0.2">
      <c r="E2093" s="3"/>
      <c r="S2093" s="70"/>
    </row>
    <row r="2094" spans="5:19" x14ac:dyDescent="0.2">
      <c r="E2094" s="3"/>
      <c r="S2094" s="70"/>
    </row>
    <row r="2095" spans="5:19" x14ac:dyDescent="0.2">
      <c r="E2095" s="3"/>
      <c r="S2095" s="70"/>
    </row>
    <row r="2096" spans="5:19" x14ac:dyDescent="0.2">
      <c r="E2096" s="3"/>
      <c r="S2096" s="70"/>
    </row>
    <row r="2097" spans="5:19" x14ac:dyDescent="0.2">
      <c r="E2097" s="3"/>
      <c r="S2097" s="70"/>
    </row>
    <row r="2098" spans="5:19" x14ac:dyDescent="0.2">
      <c r="E2098" s="3"/>
      <c r="S2098" s="70"/>
    </row>
    <row r="2099" spans="5:19" x14ac:dyDescent="0.2">
      <c r="E2099" s="3"/>
      <c r="S2099" s="70"/>
    </row>
    <row r="2100" spans="5:19" x14ac:dyDescent="0.2">
      <c r="E2100" s="3"/>
      <c r="S2100" s="70"/>
    </row>
    <row r="2101" spans="5:19" x14ac:dyDescent="0.2">
      <c r="E2101" s="3"/>
      <c r="S2101" s="70"/>
    </row>
    <row r="2102" spans="5:19" x14ac:dyDescent="0.2">
      <c r="E2102" s="3"/>
      <c r="S2102" s="70"/>
    </row>
    <row r="2103" spans="5:19" x14ac:dyDescent="0.2">
      <c r="E2103" s="3"/>
      <c r="S2103" s="70"/>
    </row>
    <row r="2104" spans="5:19" x14ac:dyDescent="0.2">
      <c r="E2104" s="3"/>
      <c r="S2104" s="70"/>
    </row>
    <row r="2105" spans="5:19" x14ac:dyDescent="0.2">
      <c r="E2105" s="3"/>
      <c r="S2105" s="70"/>
    </row>
    <row r="2106" spans="5:19" x14ac:dyDescent="0.2">
      <c r="E2106" s="3"/>
      <c r="S2106" s="70"/>
    </row>
    <row r="2107" spans="5:19" x14ac:dyDescent="0.2">
      <c r="E2107" s="3"/>
      <c r="S2107" s="70"/>
    </row>
    <row r="2108" spans="5:19" x14ac:dyDescent="0.2">
      <c r="E2108" s="3"/>
      <c r="S2108" s="70"/>
    </row>
    <row r="2109" spans="5:19" x14ac:dyDescent="0.2">
      <c r="E2109" s="3"/>
      <c r="S2109" s="70"/>
    </row>
    <row r="2110" spans="5:19" x14ac:dyDescent="0.2">
      <c r="E2110" s="3"/>
      <c r="S2110" s="70"/>
    </row>
    <row r="2111" spans="5:19" x14ac:dyDescent="0.2">
      <c r="E2111" s="3"/>
      <c r="S2111" s="70"/>
    </row>
    <row r="2112" spans="5:19" x14ac:dyDescent="0.2">
      <c r="E2112" s="3"/>
      <c r="S2112" s="70"/>
    </row>
    <row r="2113" spans="5:19" x14ac:dyDescent="0.2">
      <c r="E2113" s="3"/>
      <c r="S2113" s="70"/>
    </row>
    <row r="2114" spans="5:19" x14ac:dyDescent="0.2">
      <c r="E2114" s="3"/>
      <c r="S2114" s="70"/>
    </row>
    <row r="2115" spans="5:19" x14ac:dyDescent="0.2">
      <c r="E2115" s="3"/>
      <c r="S2115" s="70"/>
    </row>
    <row r="2116" spans="5:19" x14ac:dyDescent="0.2">
      <c r="E2116" s="3"/>
      <c r="S2116" s="70"/>
    </row>
    <row r="2117" spans="5:19" x14ac:dyDescent="0.2">
      <c r="E2117" s="3"/>
      <c r="S2117" s="70"/>
    </row>
    <row r="2118" spans="5:19" x14ac:dyDescent="0.2">
      <c r="E2118" s="3"/>
      <c r="S2118" s="70"/>
    </row>
    <row r="2119" spans="5:19" x14ac:dyDescent="0.2">
      <c r="E2119" s="3"/>
      <c r="S2119" s="70"/>
    </row>
    <row r="2120" spans="5:19" x14ac:dyDescent="0.2">
      <c r="E2120" s="3"/>
      <c r="S2120" s="70"/>
    </row>
    <row r="2121" spans="5:19" x14ac:dyDescent="0.2">
      <c r="E2121" s="3"/>
      <c r="S2121" s="70"/>
    </row>
    <row r="2122" spans="5:19" x14ac:dyDescent="0.2">
      <c r="E2122" s="3"/>
      <c r="S2122" s="70"/>
    </row>
    <row r="2123" spans="5:19" x14ac:dyDescent="0.2">
      <c r="E2123" s="3"/>
      <c r="S2123" s="70"/>
    </row>
    <row r="2124" spans="5:19" x14ac:dyDescent="0.2">
      <c r="E2124" s="3"/>
      <c r="S2124" s="70"/>
    </row>
    <row r="2125" spans="5:19" x14ac:dyDescent="0.2">
      <c r="E2125" s="3"/>
      <c r="S2125" s="70"/>
    </row>
    <row r="2126" spans="5:19" x14ac:dyDescent="0.2">
      <c r="E2126" s="3"/>
      <c r="S2126" s="70"/>
    </row>
    <row r="2127" spans="5:19" x14ac:dyDescent="0.2">
      <c r="E2127" s="3"/>
      <c r="S2127" s="70"/>
    </row>
    <row r="2128" spans="5:19" x14ac:dyDescent="0.2">
      <c r="E2128" s="3"/>
      <c r="S2128" s="70"/>
    </row>
    <row r="2129" spans="5:19" x14ac:dyDescent="0.2">
      <c r="E2129" s="3"/>
      <c r="S2129" s="70"/>
    </row>
    <row r="2130" spans="5:19" x14ac:dyDescent="0.2">
      <c r="E2130" s="3"/>
      <c r="S2130" s="70"/>
    </row>
    <row r="2131" spans="5:19" x14ac:dyDescent="0.2">
      <c r="E2131" s="3"/>
      <c r="S2131" s="70"/>
    </row>
    <row r="2132" spans="5:19" x14ac:dyDescent="0.2">
      <c r="E2132" s="3"/>
      <c r="S2132" s="70"/>
    </row>
    <row r="2133" spans="5:19" x14ac:dyDescent="0.2">
      <c r="E2133" s="3"/>
      <c r="S2133" s="70"/>
    </row>
    <row r="2134" spans="5:19" x14ac:dyDescent="0.2">
      <c r="E2134" s="3"/>
      <c r="S2134" s="70"/>
    </row>
    <row r="2135" spans="5:19" x14ac:dyDescent="0.2">
      <c r="E2135" s="3"/>
      <c r="S2135" s="70"/>
    </row>
    <row r="2136" spans="5:19" x14ac:dyDescent="0.2">
      <c r="E2136" s="3"/>
      <c r="S2136" s="70"/>
    </row>
    <row r="2137" spans="5:19" x14ac:dyDescent="0.2">
      <c r="E2137" s="3"/>
      <c r="S2137" s="70"/>
    </row>
    <row r="2138" spans="5:19" x14ac:dyDescent="0.2">
      <c r="E2138" s="3"/>
      <c r="S2138" s="70"/>
    </row>
    <row r="2139" spans="5:19" x14ac:dyDescent="0.2">
      <c r="E2139" s="3"/>
      <c r="S2139" s="70"/>
    </row>
    <row r="2140" spans="5:19" x14ac:dyDescent="0.2">
      <c r="E2140" s="3"/>
      <c r="S2140" s="70"/>
    </row>
    <row r="2141" spans="5:19" x14ac:dyDescent="0.2">
      <c r="E2141" s="3"/>
      <c r="S2141" s="70"/>
    </row>
    <row r="2142" spans="5:19" x14ac:dyDescent="0.2">
      <c r="E2142" s="3"/>
      <c r="S2142" s="70"/>
    </row>
    <row r="2143" spans="5:19" x14ac:dyDescent="0.2">
      <c r="E2143" s="3"/>
      <c r="S2143" s="70"/>
    </row>
    <row r="2144" spans="5:19" x14ac:dyDescent="0.2">
      <c r="E2144" s="3"/>
      <c r="S2144" s="70"/>
    </row>
    <row r="2145" spans="5:19" x14ac:dyDescent="0.2">
      <c r="E2145" s="3"/>
      <c r="S2145" s="70"/>
    </row>
    <row r="2146" spans="5:19" x14ac:dyDescent="0.2">
      <c r="E2146" s="3"/>
      <c r="S2146" s="70"/>
    </row>
    <row r="2147" spans="5:19" x14ac:dyDescent="0.2">
      <c r="E2147" s="3"/>
      <c r="S2147" s="70"/>
    </row>
    <row r="2148" spans="5:19" x14ac:dyDescent="0.2">
      <c r="E2148" s="3"/>
      <c r="S2148" s="70"/>
    </row>
    <row r="2149" spans="5:19" x14ac:dyDescent="0.2">
      <c r="E2149" s="3"/>
      <c r="S2149" s="70"/>
    </row>
    <row r="2150" spans="5:19" x14ac:dyDescent="0.2">
      <c r="E2150" s="3"/>
      <c r="S2150" s="70"/>
    </row>
    <row r="2151" spans="5:19" x14ac:dyDescent="0.2">
      <c r="E2151" s="3"/>
      <c r="S2151" s="70"/>
    </row>
    <row r="2152" spans="5:19" x14ac:dyDescent="0.2">
      <c r="E2152" s="3"/>
      <c r="S2152" s="70"/>
    </row>
    <row r="2153" spans="5:19" x14ac:dyDescent="0.2">
      <c r="E2153" s="3"/>
      <c r="S2153" s="70"/>
    </row>
    <row r="2154" spans="5:19" x14ac:dyDescent="0.2">
      <c r="E2154" s="3"/>
      <c r="S2154" s="70"/>
    </row>
    <row r="2155" spans="5:19" x14ac:dyDescent="0.2">
      <c r="E2155" s="3"/>
      <c r="S2155" s="70"/>
    </row>
    <row r="2156" spans="5:19" x14ac:dyDescent="0.2">
      <c r="E2156" s="3"/>
      <c r="S2156" s="70"/>
    </row>
    <row r="2157" spans="5:19" x14ac:dyDescent="0.2">
      <c r="E2157" s="3"/>
      <c r="S2157" s="70"/>
    </row>
    <row r="2158" spans="5:19" x14ac:dyDescent="0.2">
      <c r="E2158" s="3"/>
      <c r="S2158" s="70"/>
    </row>
    <row r="2159" spans="5:19" x14ac:dyDescent="0.2">
      <c r="E2159" s="3"/>
      <c r="S2159" s="70"/>
    </row>
    <row r="2160" spans="5:19" x14ac:dyDescent="0.2">
      <c r="E2160" s="3"/>
      <c r="S2160" s="70"/>
    </row>
    <row r="2161" spans="5:19" x14ac:dyDescent="0.2">
      <c r="E2161" s="3"/>
      <c r="S2161" s="70"/>
    </row>
    <row r="2162" spans="5:19" x14ac:dyDescent="0.2">
      <c r="E2162" s="3"/>
      <c r="S2162" s="70"/>
    </row>
    <row r="2163" spans="5:19" x14ac:dyDescent="0.2">
      <c r="E2163" s="3"/>
      <c r="S2163" s="70"/>
    </row>
    <row r="2164" spans="5:19" x14ac:dyDescent="0.2">
      <c r="E2164" s="3"/>
      <c r="S2164" s="70"/>
    </row>
    <row r="2165" spans="5:19" x14ac:dyDescent="0.2">
      <c r="E2165" s="3"/>
      <c r="S2165" s="70"/>
    </row>
    <row r="2166" spans="5:19" x14ac:dyDescent="0.2">
      <c r="E2166" s="3"/>
      <c r="S2166" s="70"/>
    </row>
    <row r="2167" spans="5:19" x14ac:dyDescent="0.2">
      <c r="E2167" s="3"/>
      <c r="S2167" s="70"/>
    </row>
    <row r="2168" spans="5:19" x14ac:dyDescent="0.2">
      <c r="E2168" s="3"/>
      <c r="S2168" s="70"/>
    </row>
    <row r="2169" spans="5:19" x14ac:dyDescent="0.2">
      <c r="E2169" s="3"/>
      <c r="S2169" s="70"/>
    </row>
    <row r="2170" spans="5:19" x14ac:dyDescent="0.2">
      <c r="E2170" s="3"/>
      <c r="S2170" s="70"/>
    </row>
    <row r="2171" spans="5:19" x14ac:dyDescent="0.2">
      <c r="E2171" s="3"/>
      <c r="S2171" s="70"/>
    </row>
    <row r="2172" spans="5:19" x14ac:dyDescent="0.2">
      <c r="E2172" s="3"/>
      <c r="S2172" s="70"/>
    </row>
    <row r="2173" spans="5:19" x14ac:dyDescent="0.2">
      <c r="E2173" s="3"/>
      <c r="S2173" s="70"/>
    </row>
    <row r="2174" spans="5:19" x14ac:dyDescent="0.2">
      <c r="E2174" s="3"/>
      <c r="S2174" s="70"/>
    </row>
    <row r="2175" spans="5:19" x14ac:dyDescent="0.2">
      <c r="E2175" s="3"/>
      <c r="S2175" s="70"/>
    </row>
    <row r="2176" spans="5:19" x14ac:dyDescent="0.2">
      <c r="E2176" s="3"/>
      <c r="S2176" s="70"/>
    </row>
    <row r="2177" spans="5:19" x14ac:dyDescent="0.2">
      <c r="E2177" s="3"/>
      <c r="S2177" s="70"/>
    </row>
    <row r="2178" spans="5:19" x14ac:dyDescent="0.2">
      <c r="E2178" s="3"/>
      <c r="S2178" s="70"/>
    </row>
    <row r="2179" spans="5:19" x14ac:dyDescent="0.2">
      <c r="E2179" s="3"/>
      <c r="S2179" s="70"/>
    </row>
    <row r="2180" spans="5:19" x14ac:dyDescent="0.2">
      <c r="E2180" s="3"/>
      <c r="S2180" s="70"/>
    </row>
    <row r="2181" spans="5:19" x14ac:dyDescent="0.2">
      <c r="E2181" s="3"/>
      <c r="S2181" s="70"/>
    </row>
    <row r="2182" spans="5:19" x14ac:dyDescent="0.2">
      <c r="E2182" s="3"/>
      <c r="S2182" s="70"/>
    </row>
    <row r="2183" spans="5:19" x14ac:dyDescent="0.2">
      <c r="E2183" s="3"/>
      <c r="S2183" s="70"/>
    </row>
    <row r="2184" spans="5:19" x14ac:dyDescent="0.2">
      <c r="E2184" s="3"/>
      <c r="S2184" s="70"/>
    </row>
    <row r="2185" spans="5:19" x14ac:dyDescent="0.2">
      <c r="E2185" s="3"/>
      <c r="S2185" s="70"/>
    </row>
    <row r="2186" spans="5:19" x14ac:dyDescent="0.2">
      <c r="E2186" s="3"/>
      <c r="S2186" s="70"/>
    </row>
    <row r="2187" spans="5:19" x14ac:dyDescent="0.2">
      <c r="E2187" s="3"/>
      <c r="S2187" s="70"/>
    </row>
    <row r="2188" spans="5:19" x14ac:dyDescent="0.2">
      <c r="E2188" s="3"/>
      <c r="S2188" s="70"/>
    </row>
    <row r="2189" spans="5:19" x14ac:dyDescent="0.2">
      <c r="E2189" s="3"/>
      <c r="S2189" s="70"/>
    </row>
    <row r="2190" spans="5:19" x14ac:dyDescent="0.2">
      <c r="E2190" s="3"/>
      <c r="S2190" s="70"/>
    </row>
    <row r="2191" spans="5:19" x14ac:dyDescent="0.2">
      <c r="E2191" s="3"/>
      <c r="S2191" s="70"/>
    </row>
    <row r="2192" spans="5:19" x14ac:dyDescent="0.2">
      <c r="E2192" s="3"/>
      <c r="S2192" s="70"/>
    </row>
    <row r="2193" spans="5:19" x14ac:dyDescent="0.2">
      <c r="E2193" s="3"/>
      <c r="S2193" s="70"/>
    </row>
    <row r="2194" spans="5:19" x14ac:dyDescent="0.2">
      <c r="E2194" s="3"/>
      <c r="S2194" s="70"/>
    </row>
    <row r="2195" spans="5:19" x14ac:dyDescent="0.2">
      <c r="E2195" s="3"/>
      <c r="S2195" s="70"/>
    </row>
    <row r="2196" spans="5:19" x14ac:dyDescent="0.2">
      <c r="E2196" s="3"/>
      <c r="S2196" s="70"/>
    </row>
    <row r="2197" spans="5:19" x14ac:dyDescent="0.2">
      <c r="E2197" s="3"/>
      <c r="S2197" s="70"/>
    </row>
    <row r="2198" spans="5:19" x14ac:dyDescent="0.2">
      <c r="E2198" s="3"/>
      <c r="S2198" s="70"/>
    </row>
    <row r="2199" spans="5:19" x14ac:dyDescent="0.2">
      <c r="E2199" s="3"/>
      <c r="S2199" s="70"/>
    </row>
    <row r="2200" spans="5:19" x14ac:dyDescent="0.2">
      <c r="E2200" s="3"/>
      <c r="S2200" s="70"/>
    </row>
    <row r="2201" spans="5:19" x14ac:dyDescent="0.2">
      <c r="E2201" s="3"/>
      <c r="S2201" s="70"/>
    </row>
    <row r="2202" spans="5:19" x14ac:dyDescent="0.2">
      <c r="E2202" s="3"/>
      <c r="S2202" s="70"/>
    </row>
    <row r="2203" spans="5:19" x14ac:dyDescent="0.2">
      <c r="E2203" s="3"/>
      <c r="S2203" s="70"/>
    </row>
    <row r="2204" spans="5:19" x14ac:dyDescent="0.2">
      <c r="E2204" s="3"/>
      <c r="S2204" s="70"/>
    </row>
    <row r="2205" spans="5:19" x14ac:dyDescent="0.2">
      <c r="E2205" s="3"/>
      <c r="S2205" s="70"/>
    </row>
    <row r="2206" spans="5:19" x14ac:dyDescent="0.2">
      <c r="E2206" s="3"/>
      <c r="S2206" s="70"/>
    </row>
    <row r="2207" spans="5:19" x14ac:dyDescent="0.2">
      <c r="E2207" s="3"/>
      <c r="S2207" s="70"/>
    </row>
    <row r="2208" spans="5:19" x14ac:dyDescent="0.2">
      <c r="E2208" s="3"/>
      <c r="S2208" s="70"/>
    </row>
    <row r="2209" spans="5:19" x14ac:dyDescent="0.2">
      <c r="E2209" s="3"/>
      <c r="S2209" s="70"/>
    </row>
    <row r="2210" spans="5:19" x14ac:dyDescent="0.2">
      <c r="E2210" s="3"/>
      <c r="S2210" s="70"/>
    </row>
    <row r="2211" spans="5:19" x14ac:dyDescent="0.2">
      <c r="E2211" s="3"/>
      <c r="S2211" s="70"/>
    </row>
    <row r="2212" spans="5:19" x14ac:dyDescent="0.2">
      <c r="E2212" s="3"/>
      <c r="S2212" s="70"/>
    </row>
    <row r="2213" spans="5:19" x14ac:dyDescent="0.2">
      <c r="E2213" s="3"/>
      <c r="S2213" s="70"/>
    </row>
    <row r="2214" spans="5:19" x14ac:dyDescent="0.2">
      <c r="E2214" s="3"/>
      <c r="S2214" s="70"/>
    </row>
    <row r="2215" spans="5:19" x14ac:dyDescent="0.2">
      <c r="E2215" s="3"/>
      <c r="S2215" s="70"/>
    </row>
    <row r="2216" spans="5:19" x14ac:dyDescent="0.2">
      <c r="E2216" s="3"/>
      <c r="S2216" s="70"/>
    </row>
    <row r="2217" spans="5:19" x14ac:dyDescent="0.2">
      <c r="E2217" s="3"/>
      <c r="S2217" s="70"/>
    </row>
    <row r="2218" spans="5:19" x14ac:dyDescent="0.2">
      <c r="E2218" s="3"/>
      <c r="S2218" s="70"/>
    </row>
    <row r="2219" spans="5:19" x14ac:dyDescent="0.2">
      <c r="E2219" s="3"/>
      <c r="S2219" s="70"/>
    </row>
    <row r="2220" spans="5:19" x14ac:dyDescent="0.2">
      <c r="E2220" s="3"/>
      <c r="S2220" s="70"/>
    </row>
    <row r="2221" spans="5:19" x14ac:dyDescent="0.2">
      <c r="E2221" s="3"/>
      <c r="S2221" s="70"/>
    </row>
    <row r="2222" spans="5:19" x14ac:dyDescent="0.2">
      <c r="E2222" s="3"/>
      <c r="S2222" s="70"/>
    </row>
    <row r="2223" spans="5:19" x14ac:dyDescent="0.2">
      <c r="E2223" s="3"/>
      <c r="S2223" s="70"/>
    </row>
    <row r="2224" spans="5:19" x14ac:dyDescent="0.2">
      <c r="E2224" s="3"/>
      <c r="S2224" s="70"/>
    </row>
    <row r="2225" spans="5:19" x14ac:dyDescent="0.2">
      <c r="E2225" s="3"/>
      <c r="S2225" s="70"/>
    </row>
    <row r="2226" spans="5:19" x14ac:dyDescent="0.2">
      <c r="E2226" s="3"/>
      <c r="S2226" s="70"/>
    </row>
    <row r="2227" spans="5:19" x14ac:dyDescent="0.2">
      <c r="E2227" s="3"/>
      <c r="S2227" s="70"/>
    </row>
    <row r="2228" spans="5:19" x14ac:dyDescent="0.2">
      <c r="E2228" s="3"/>
      <c r="S2228" s="70"/>
    </row>
    <row r="2229" spans="5:19" x14ac:dyDescent="0.2">
      <c r="E2229" s="3"/>
      <c r="S2229" s="70"/>
    </row>
    <row r="2230" spans="5:19" x14ac:dyDescent="0.2">
      <c r="E2230" s="3"/>
      <c r="S2230" s="70"/>
    </row>
    <row r="2231" spans="5:19" x14ac:dyDescent="0.2">
      <c r="E2231" s="3"/>
      <c r="S2231" s="70"/>
    </row>
    <row r="2232" spans="5:19" x14ac:dyDescent="0.2">
      <c r="E2232" s="3"/>
      <c r="S2232" s="70"/>
    </row>
    <row r="2233" spans="5:19" x14ac:dyDescent="0.2">
      <c r="E2233" s="3"/>
      <c r="S2233" s="70"/>
    </row>
    <row r="2234" spans="5:19" x14ac:dyDescent="0.2">
      <c r="E2234" s="3"/>
      <c r="S2234" s="70"/>
    </row>
    <row r="2235" spans="5:19" x14ac:dyDescent="0.2">
      <c r="E2235" s="3"/>
      <c r="S2235" s="70"/>
    </row>
    <row r="2236" spans="5:19" x14ac:dyDescent="0.2">
      <c r="E2236" s="3"/>
      <c r="S2236" s="70"/>
    </row>
    <row r="2237" spans="5:19" x14ac:dyDescent="0.2">
      <c r="E2237" s="3"/>
      <c r="S2237" s="70"/>
    </row>
    <row r="2238" spans="5:19" x14ac:dyDescent="0.2">
      <c r="E2238" s="3"/>
      <c r="S2238" s="70"/>
    </row>
    <row r="2239" spans="5:19" x14ac:dyDescent="0.2">
      <c r="E2239" s="3"/>
      <c r="S2239" s="70"/>
    </row>
    <row r="2240" spans="5:19" x14ac:dyDescent="0.2">
      <c r="E2240" s="3"/>
      <c r="S2240" s="70"/>
    </row>
    <row r="2241" spans="5:19" x14ac:dyDescent="0.2">
      <c r="E2241" s="3"/>
      <c r="S2241" s="70"/>
    </row>
    <row r="2242" spans="5:19" x14ac:dyDescent="0.2">
      <c r="E2242" s="3"/>
      <c r="S2242" s="70"/>
    </row>
    <row r="2243" spans="5:19" x14ac:dyDescent="0.2">
      <c r="E2243" s="3"/>
      <c r="S2243" s="70"/>
    </row>
    <row r="2244" spans="5:19" x14ac:dyDescent="0.2">
      <c r="E2244" s="3"/>
      <c r="S2244" s="70"/>
    </row>
    <row r="2245" spans="5:19" x14ac:dyDescent="0.2">
      <c r="E2245" s="3"/>
      <c r="S2245" s="70"/>
    </row>
    <row r="2246" spans="5:19" x14ac:dyDescent="0.2">
      <c r="E2246" s="3"/>
      <c r="S2246" s="70"/>
    </row>
    <row r="2247" spans="5:19" x14ac:dyDescent="0.2">
      <c r="E2247" s="3"/>
      <c r="S2247" s="70"/>
    </row>
    <row r="2248" spans="5:19" x14ac:dyDescent="0.2">
      <c r="E2248" s="3"/>
      <c r="S2248" s="70"/>
    </row>
    <row r="2249" spans="5:19" x14ac:dyDescent="0.2">
      <c r="E2249" s="3"/>
      <c r="S2249" s="70"/>
    </row>
    <row r="2250" spans="5:19" x14ac:dyDescent="0.2">
      <c r="E2250" s="3"/>
      <c r="S2250" s="70"/>
    </row>
    <row r="2251" spans="5:19" x14ac:dyDescent="0.2">
      <c r="E2251" s="3"/>
      <c r="S2251" s="70"/>
    </row>
    <row r="2252" spans="5:19" x14ac:dyDescent="0.2">
      <c r="E2252" s="3"/>
      <c r="S2252" s="70"/>
    </row>
    <row r="2253" spans="5:19" x14ac:dyDescent="0.2">
      <c r="E2253" s="3"/>
      <c r="S2253" s="70"/>
    </row>
    <row r="2254" spans="5:19" x14ac:dyDescent="0.2">
      <c r="E2254" s="3"/>
      <c r="S2254" s="70"/>
    </row>
    <row r="2255" spans="5:19" x14ac:dyDescent="0.2">
      <c r="E2255" s="3"/>
      <c r="S2255" s="70"/>
    </row>
    <row r="2256" spans="5:19" x14ac:dyDescent="0.2">
      <c r="E2256" s="3"/>
      <c r="S2256" s="70"/>
    </row>
    <row r="2257" spans="5:19" x14ac:dyDescent="0.2">
      <c r="E2257" s="3"/>
      <c r="S2257" s="70"/>
    </row>
    <row r="2258" spans="5:19" x14ac:dyDescent="0.2">
      <c r="E2258" s="3"/>
      <c r="S2258" s="70"/>
    </row>
    <row r="2259" spans="5:19" x14ac:dyDescent="0.2">
      <c r="E2259" s="3"/>
      <c r="S2259" s="70"/>
    </row>
    <row r="2260" spans="5:19" x14ac:dyDescent="0.2">
      <c r="E2260" s="3"/>
      <c r="S2260" s="70"/>
    </row>
    <row r="2261" spans="5:19" x14ac:dyDescent="0.2">
      <c r="E2261" s="3"/>
      <c r="S2261" s="70"/>
    </row>
    <row r="2262" spans="5:19" x14ac:dyDescent="0.2">
      <c r="E2262" s="3"/>
      <c r="S2262" s="70"/>
    </row>
    <row r="2263" spans="5:19" x14ac:dyDescent="0.2">
      <c r="E2263" s="3"/>
      <c r="S2263" s="70"/>
    </row>
    <row r="2264" spans="5:19" x14ac:dyDescent="0.2">
      <c r="E2264" s="3"/>
      <c r="S2264" s="70"/>
    </row>
    <row r="2265" spans="5:19" x14ac:dyDescent="0.2">
      <c r="E2265" s="3"/>
      <c r="S2265" s="70"/>
    </row>
    <row r="2266" spans="5:19" x14ac:dyDescent="0.2">
      <c r="E2266" s="3"/>
      <c r="S2266" s="70"/>
    </row>
    <row r="2267" spans="5:19" x14ac:dyDescent="0.2">
      <c r="E2267" s="3"/>
      <c r="S2267" s="70"/>
    </row>
    <row r="2268" spans="5:19" x14ac:dyDescent="0.2">
      <c r="E2268" s="3"/>
      <c r="S2268" s="70"/>
    </row>
    <row r="2269" spans="5:19" x14ac:dyDescent="0.2">
      <c r="E2269" s="3"/>
      <c r="S2269" s="70"/>
    </row>
    <row r="2270" spans="5:19" x14ac:dyDescent="0.2">
      <c r="E2270" s="3"/>
      <c r="S2270" s="70"/>
    </row>
    <row r="2271" spans="5:19" x14ac:dyDescent="0.2">
      <c r="E2271" s="3"/>
      <c r="S2271" s="70"/>
    </row>
    <row r="2272" spans="5:19" x14ac:dyDescent="0.2">
      <c r="E2272" s="3"/>
      <c r="S2272" s="70"/>
    </row>
    <row r="2273" spans="5:19" x14ac:dyDescent="0.2">
      <c r="E2273" s="3"/>
      <c r="S2273" s="70"/>
    </row>
    <row r="2274" spans="5:19" x14ac:dyDescent="0.2">
      <c r="E2274" s="3"/>
      <c r="S2274" s="70"/>
    </row>
    <row r="2275" spans="5:19" x14ac:dyDescent="0.2">
      <c r="E2275" s="3"/>
      <c r="S2275" s="70"/>
    </row>
    <row r="2276" spans="5:19" x14ac:dyDescent="0.2">
      <c r="E2276" s="3"/>
      <c r="S2276" s="70"/>
    </row>
    <row r="2277" spans="5:19" x14ac:dyDescent="0.2">
      <c r="E2277" s="3"/>
      <c r="S2277" s="70"/>
    </row>
    <row r="2278" spans="5:19" x14ac:dyDescent="0.2">
      <c r="E2278" s="3"/>
      <c r="S2278" s="70"/>
    </row>
    <row r="2279" spans="5:19" x14ac:dyDescent="0.2">
      <c r="E2279" s="3"/>
      <c r="S2279" s="70"/>
    </row>
    <row r="2280" spans="5:19" x14ac:dyDescent="0.2">
      <c r="E2280" s="3"/>
      <c r="S2280" s="70"/>
    </row>
    <row r="2281" spans="5:19" x14ac:dyDescent="0.2">
      <c r="E2281" s="3"/>
      <c r="S2281" s="70"/>
    </row>
    <row r="2282" spans="5:19" x14ac:dyDescent="0.2">
      <c r="E2282" s="3"/>
      <c r="S2282" s="70"/>
    </row>
    <row r="2283" spans="5:19" x14ac:dyDescent="0.2">
      <c r="E2283" s="3"/>
      <c r="S2283" s="70"/>
    </row>
    <row r="2284" spans="5:19" x14ac:dyDescent="0.2">
      <c r="E2284" s="3"/>
      <c r="S2284" s="70"/>
    </row>
    <row r="2285" spans="5:19" x14ac:dyDescent="0.2">
      <c r="E2285" s="3"/>
      <c r="S2285" s="70"/>
    </row>
    <row r="2286" spans="5:19" x14ac:dyDescent="0.2">
      <c r="E2286" s="3"/>
      <c r="S2286" s="70"/>
    </row>
    <row r="2287" spans="5:19" x14ac:dyDescent="0.2">
      <c r="E2287" s="3"/>
      <c r="S2287" s="70"/>
    </row>
    <row r="2288" spans="5:19" x14ac:dyDescent="0.2">
      <c r="E2288" s="3"/>
      <c r="S2288" s="70"/>
    </row>
    <row r="2289" spans="5:19" x14ac:dyDescent="0.2">
      <c r="E2289" s="3"/>
      <c r="S2289" s="70"/>
    </row>
    <row r="2290" spans="5:19" x14ac:dyDescent="0.2">
      <c r="E2290" s="3"/>
      <c r="S2290" s="70"/>
    </row>
    <row r="2291" spans="5:19" x14ac:dyDescent="0.2">
      <c r="E2291" s="3"/>
      <c r="S2291" s="70"/>
    </row>
    <row r="2292" spans="5:19" x14ac:dyDescent="0.2">
      <c r="E2292" s="3"/>
      <c r="S2292" s="70"/>
    </row>
    <row r="2293" spans="5:19" x14ac:dyDescent="0.2">
      <c r="E2293" s="3"/>
      <c r="S2293" s="70"/>
    </row>
    <row r="2294" spans="5:19" x14ac:dyDescent="0.2">
      <c r="E2294" s="3"/>
      <c r="S2294" s="70"/>
    </row>
    <row r="2295" spans="5:19" x14ac:dyDescent="0.2">
      <c r="E2295" s="3"/>
      <c r="S2295" s="70"/>
    </row>
    <row r="2296" spans="5:19" x14ac:dyDescent="0.2">
      <c r="E2296" s="3"/>
      <c r="S2296" s="70"/>
    </row>
    <row r="2297" spans="5:19" x14ac:dyDescent="0.2">
      <c r="E2297" s="3"/>
      <c r="S2297" s="70"/>
    </row>
    <row r="2298" spans="5:19" x14ac:dyDescent="0.2">
      <c r="E2298" s="3"/>
      <c r="S2298" s="70"/>
    </row>
    <row r="2299" spans="5:19" x14ac:dyDescent="0.2">
      <c r="E2299" s="3"/>
      <c r="S2299" s="70"/>
    </row>
    <row r="2300" spans="5:19" x14ac:dyDescent="0.2">
      <c r="E2300" s="3"/>
      <c r="S2300" s="70"/>
    </row>
    <row r="2301" spans="5:19" x14ac:dyDescent="0.2">
      <c r="E2301" s="3"/>
      <c r="S2301" s="70"/>
    </row>
    <row r="2302" spans="5:19" x14ac:dyDescent="0.2">
      <c r="E2302" s="3"/>
      <c r="S2302" s="70"/>
    </row>
    <row r="2303" spans="5:19" x14ac:dyDescent="0.2">
      <c r="E2303" s="3"/>
      <c r="S2303" s="70"/>
    </row>
    <row r="2304" spans="5:19" x14ac:dyDescent="0.2">
      <c r="E2304" s="3"/>
      <c r="S2304" s="70"/>
    </row>
    <row r="2305" spans="5:19" x14ac:dyDescent="0.2">
      <c r="E2305" s="3"/>
      <c r="S2305" s="70"/>
    </row>
    <row r="2306" spans="5:19" x14ac:dyDescent="0.2">
      <c r="E2306" s="3"/>
      <c r="S2306" s="70"/>
    </row>
    <row r="2307" spans="5:19" x14ac:dyDescent="0.2">
      <c r="E2307" s="3"/>
      <c r="S2307" s="70"/>
    </row>
    <row r="2308" spans="5:19" x14ac:dyDescent="0.2">
      <c r="E2308" s="3"/>
      <c r="S2308" s="70"/>
    </row>
    <row r="2309" spans="5:19" x14ac:dyDescent="0.2">
      <c r="E2309" s="3"/>
      <c r="S2309" s="70"/>
    </row>
    <row r="2310" spans="5:19" x14ac:dyDescent="0.2">
      <c r="E2310" s="3"/>
      <c r="S2310" s="70"/>
    </row>
    <row r="2311" spans="5:19" x14ac:dyDescent="0.2">
      <c r="E2311" s="3"/>
      <c r="S2311" s="70"/>
    </row>
    <row r="2312" spans="5:19" x14ac:dyDescent="0.2">
      <c r="E2312" s="3"/>
      <c r="S2312" s="70"/>
    </row>
    <row r="2313" spans="5:19" x14ac:dyDescent="0.2">
      <c r="E2313" s="3"/>
      <c r="S2313" s="70"/>
    </row>
    <row r="2314" spans="5:19" x14ac:dyDescent="0.2">
      <c r="E2314" s="3"/>
      <c r="S2314" s="70"/>
    </row>
    <row r="2315" spans="5:19" x14ac:dyDescent="0.2">
      <c r="E2315" s="3"/>
      <c r="S2315" s="70"/>
    </row>
    <row r="2316" spans="5:19" x14ac:dyDescent="0.2">
      <c r="E2316" s="3"/>
      <c r="S2316" s="70"/>
    </row>
    <row r="2317" spans="5:19" x14ac:dyDescent="0.2">
      <c r="E2317" s="3"/>
      <c r="S2317" s="70"/>
    </row>
    <row r="2318" spans="5:19" x14ac:dyDescent="0.2">
      <c r="E2318" s="3"/>
      <c r="S2318" s="70"/>
    </row>
    <row r="2319" spans="5:19" x14ac:dyDescent="0.2">
      <c r="E2319" s="3"/>
      <c r="S2319" s="70"/>
    </row>
    <row r="2320" spans="5:19" x14ac:dyDescent="0.2">
      <c r="E2320" s="3"/>
      <c r="S2320" s="70"/>
    </row>
    <row r="2321" spans="5:19" x14ac:dyDescent="0.2">
      <c r="E2321" s="3"/>
      <c r="S2321" s="70"/>
    </row>
    <row r="2322" spans="5:19" x14ac:dyDescent="0.2">
      <c r="E2322" s="3"/>
      <c r="S2322" s="70"/>
    </row>
    <row r="2323" spans="5:19" x14ac:dyDescent="0.2">
      <c r="E2323" s="3"/>
      <c r="S2323" s="70"/>
    </row>
    <row r="2324" spans="5:19" x14ac:dyDescent="0.2">
      <c r="E2324" s="3"/>
      <c r="S2324" s="70"/>
    </row>
    <row r="2325" spans="5:19" x14ac:dyDescent="0.2">
      <c r="E2325" s="3"/>
      <c r="S2325" s="70"/>
    </row>
    <row r="2326" spans="5:19" x14ac:dyDescent="0.2">
      <c r="E2326" s="3"/>
      <c r="S2326" s="70"/>
    </row>
    <row r="2327" spans="5:19" x14ac:dyDescent="0.2">
      <c r="E2327" s="3"/>
      <c r="S2327" s="70"/>
    </row>
    <row r="2328" spans="5:19" x14ac:dyDescent="0.2">
      <c r="E2328" s="3"/>
      <c r="S2328" s="70"/>
    </row>
    <row r="2329" spans="5:19" x14ac:dyDescent="0.2">
      <c r="E2329" s="3"/>
      <c r="S2329" s="70"/>
    </row>
    <row r="2330" spans="5:19" x14ac:dyDescent="0.2">
      <c r="E2330" s="3"/>
      <c r="S2330" s="70"/>
    </row>
    <row r="2331" spans="5:19" x14ac:dyDescent="0.2">
      <c r="E2331" s="3"/>
      <c r="S2331" s="70"/>
    </row>
    <row r="2332" spans="5:19" x14ac:dyDescent="0.2">
      <c r="E2332" s="3"/>
      <c r="S2332" s="70"/>
    </row>
    <row r="2333" spans="5:19" x14ac:dyDescent="0.2">
      <c r="E2333" s="3"/>
      <c r="S2333" s="70"/>
    </row>
    <row r="2334" spans="5:19" x14ac:dyDescent="0.2">
      <c r="E2334" s="3"/>
      <c r="S2334" s="70"/>
    </row>
    <row r="2335" spans="5:19" x14ac:dyDescent="0.2">
      <c r="E2335" s="3"/>
      <c r="S2335" s="70"/>
    </row>
    <row r="2336" spans="5:19" x14ac:dyDescent="0.2">
      <c r="E2336" s="3"/>
      <c r="S2336" s="70"/>
    </row>
    <row r="2337" spans="5:19" x14ac:dyDescent="0.2">
      <c r="E2337" s="3"/>
      <c r="S2337" s="70"/>
    </row>
    <row r="2338" spans="5:19" x14ac:dyDescent="0.2">
      <c r="E2338" s="3"/>
      <c r="S2338" s="70"/>
    </row>
    <row r="2339" spans="5:19" x14ac:dyDescent="0.2">
      <c r="E2339" s="3"/>
      <c r="S2339" s="70"/>
    </row>
    <row r="2340" spans="5:19" x14ac:dyDescent="0.2">
      <c r="E2340" s="3"/>
      <c r="S2340" s="70"/>
    </row>
    <row r="2341" spans="5:19" x14ac:dyDescent="0.2">
      <c r="E2341" s="3"/>
      <c r="S2341" s="70"/>
    </row>
    <row r="2342" spans="5:19" x14ac:dyDescent="0.2">
      <c r="E2342" s="3"/>
      <c r="S2342" s="70"/>
    </row>
    <row r="2343" spans="5:19" x14ac:dyDescent="0.2">
      <c r="E2343" s="3"/>
      <c r="S2343" s="70"/>
    </row>
    <row r="2344" spans="5:19" x14ac:dyDescent="0.2">
      <c r="E2344" s="3"/>
      <c r="S2344" s="70"/>
    </row>
    <row r="2345" spans="5:19" x14ac:dyDescent="0.2">
      <c r="E2345" s="3"/>
      <c r="S2345" s="70"/>
    </row>
    <row r="2346" spans="5:19" x14ac:dyDescent="0.2">
      <c r="E2346" s="3"/>
      <c r="S2346" s="70"/>
    </row>
    <row r="2347" spans="5:19" x14ac:dyDescent="0.2">
      <c r="E2347" s="3"/>
      <c r="S2347" s="70"/>
    </row>
    <row r="2348" spans="5:19" x14ac:dyDescent="0.2">
      <c r="E2348" s="3"/>
      <c r="S2348" s="70"/>
    </row>
    <row r="2349" spans="5:19" x14ac:dyDescent="0.2">
      <c r="E2349" s="3"/>
      <c r="S2349" s="70"/>
    </row>
    <row r="2350" spans="5:19" x14ac:dyDescent="0.2">
      <c r="E2350" s="3"/>
      <c r="S2350" s="70"/>
    </row>
    <row r="2351" spans="5:19" x14ac:dyDescent="0.2">
      <c r="E2351" s="3"/>
      <c r="S2351" s="70"/>
    </row>
    <row r="2352" spans="5:19" x14ac:dyDescent="0.2">
      <c r="E2352" s="3"/>
      <c r="S2352" s="70"/>
    </row>
    <row r="2353" spans="5:19" x14ac:dyDescent="0.2">
      <c r="E2353" s="3"/>
      <c r="S2353" s="70"/>
    </row>
    <row r="2354" spans="5:19" x14ac:dyDescent="0.2">
      <c r="E2354" s="3"/>
      <c r="S2354" s="70"/>
    </row>
    <row r="2355" spans="5:19" x14ac:dyDescent="0.2">
      <c r="E2355" s="3"/>
      <c r="S2355" s="70"/>
    </row>
    <row r="2356" spans="5:19" x14ac:dyDescent="0.2">
      <c r="E2356" s="3"/>
      <c r="S2356" s="70"/>
    </row>
    <row r="2357" spans="5:19" x14ac:dyDescent="0.2">
      <c r="E2357" s="3"/>
      <c r="S2357" s="70"/>
    </row>
    <row r="2358" spans="5:19" x14ac:dyDescent="0.2">
      <c r="E2358" s="3"/>
      <c r="S2358" s="70"/>
    </row>
    <row r="2359" spans="5:19" x14ac:dyDescent="0.2">
      <c r="E2359" s="3"/>
      <c r="S2359" s="70"/>
    </row>
    <row r="2360" spans="5:19" x14ac:dyDescent="0.2">
      <c r="E2360" s="3"/>
      <c r="S2360" s="70"/>
    </row>
    <row r="2361" spans="5:19" x14ac:dyDescent="0.2">
      <c r="E2361" s="3"/>
      <c r="S2361" s="70"/>
    </row>
    <row r="2362" spans="5:19" x14ac:dyDescent="0.2">
      <c r="E2362" s="3"/>
      <c r="S2362" s="70"/>
    </row>
    <row r="2363" spans="5:19" x14ac:dyDescent="0.2">
      <c r="E2363" s="3"/>
      <c r="S2363" s="70"/>
    </row>
    <row r="2364" spans="5:19" x14ac:dyDescent="0.2">
      <c r="E2364" s="3"/>
      <c r="S2364" s="70"/>
    </row>
    <row r="2365" spans="5:19" x14ac:dyDescent="0.2">
      <c r="E2365" s="3"/>
      <c r="S2365" s="70"/>
    </row>
    <row r="2366" spans="5:19" x14ac:dyDescent="0.2">
      <c r="E2366" s="3"/>
      <c r="S2366" s="70"/>
    </row>
    <row r="2367" spans="5:19" x14ac:dyDescent="0.2">
      <c r="E2367" s="3"/>
      <c r="S2367" s="70"/>
    </row>
    <row r="2368" spans="5:19" x14ac:dyDescent="0.2">
      <c r="E2368" s="3"/>
      <c r="S2368" s="70"/>
    </row>
    <row r="2369" spans="5:19" x14ac:dyDescent="0.2">
      <c r="E2369" s="3"/>
      <c r="S2369" s="70"/>
    </row>
    <row r="2370" spans="5:19" x14ac:dyDescent="0.2">
      <c r="E2370" s="3"/>
      <c r="S2370" s="70"/>
    </row>
    <row r="2371" spans="5:19" x14ac:dyDescent="0.2">
      <c r="E2371" s="3"/>
      <c r="S2371" s="70"/>
    </row>
    <row r="2372" spans="5:19" x14ac:dyDescent="0.2">
      <c r="E2372" s="3"/>
      <c r="S2372" s="70"/>
    </row>
    <row r="2373" spans="5:19" x14ac:dyDescent="0.2">
      <c r="E2373" s="3"/>
      <c r="S2373" s="70"/>
    </row>
    <row r="2374" spans="5:19" x14ac:dyDescent="0.2">
      <c r="E2374" s="3"/>
      <c r="S2374" s="70"/>
    </row>
    <row r="2375" spans="5:19" x14ac:dyDescent="0.2">
      <c r="E2375" s="3"/>
      <c r="S2375" s="70"/>
    </row>
    <row r="2376" spans="5:19" x14ac:dyDescent="0.2">
      <c r="E2376" s="3"/>
      <c r="S2376" s="70"/>
    </row>
    <row r="2377" spans="5:19" x14ac:dyDescent="0.2">
      <c r="E2377" s="3"/>
      <c r="S2377" s="70"/>
    </row>
    <row r="2378" spans="5:19" x14ac:dyDescent="0.2">
      <c r="E2378" s="3"/>
      <c r="S2378" s="70"/>
    </row>
    <row r="2379" spans="5:19" x14ac:dyDescent="0.2">
      <c r="E2379" s="3"/>
      <c r="S2379" s="70"/>
    </row>
    <row r="2380" spans="5:19" x14ac:dyDescent="0.2">
      <c r="E2380" s="3"/>
      <c r="S2380" s="70"/>
    </row>
    <row r="2381" spans="5:19" x14ac:dyDescent="0.2">
      <c r="E2381" s="3"/>
      <c r="S2381" s="70"/>
    </row>
    <row r="2382" spans="5:19" x14ac:dyDescent="0.2">
      <c r="E2382" s="3"/>
      <c r="S2382" s="70"/>
    </row>
    <row r="2383" spans="5:19" x14ac:dyDescent="0.2">
      <c r="E2383" s="3"/>
      <c r="S2383" s="70"/>
    </row>
    <row r="2384" spans="5:19" x14ac:dyDescent="0.2">
      <c r="E2384" s="3"/>
      <c r="S2384" s="70"/>
    </row>
    <row r="2385" spans="5:19" x14ac:dyDescent="0.2">
      <c r="E2385" s="3"/>
      <c r="S2385" s="70"/>
    </row>
    <row r="2386" spans="5:19" x14ac:dyDescent="0.2">
      <c r="E2386" s="3"/>
      <c r="S2386" s="70"/>
    </row>
    <row r="2387" spans="5:19" x14ac:dyDescent="0.2">
      <c r="E2387" s="3"/>
      <c r="S2387" s="70"/>
    </row>
    <row r="2388" spans="5:19" x14ac:dyDescent="0.2">
      <c r="E2388" s="3"/>
      <c r="S2388" s="70"/>
    </row>
    <row r="2389" spans="5:19" x14ac:dyDescent="0.2">
      <c r="E2389" s="3"/>
      <c r="S2389" s="70"/>
    </row>
    <row r="2390" spans="5:19" x14ac:dyDescent="0.2">
      <c r="E2390" s="3"/>
      <c r="S2390" s="70"/>
    </row>
    <row r="2391" spans="5:19" x14ac:dyDescent="0.2">
      <c r="E2391" s="3"/>
      <c r="S2391" s="70"/>
    </row>
    <row r="2392" spans="5:19" x14ac:dyDescent="0.2">
      <c r="E2392" s="3"/>
      <c r="S2392" s="70"/>
    </row>
    <row r="2393" spans="5:19" x14ac:dyDescent="0.2">
      <c r="E2393" s="3"/>
      <c r="S2393" s="70"/>
    </row>
    <row r="2394" spans="5:19" x14ac:dyDescent="0.2">
      <c r="E2394" s="3"/>
      <c r="S2394" s="70"/>
    </row>
    <row r="2395" spans="5:19" x14ac:dyDescent="0.2">
      <c r="E2395" s="3"/>
      <c r="S2395" s="70"/>
    </row>
    <row r="2396" spans="5:19" x14ac:dyDescent="0.2">
      <c r="E2396" s="3"/>
      <c r="S2396" s="70"/>
    </row>
    <row r="2397" spans="5:19" x14ac:dyDescent="0.2">
      <c r="E2397" s="3"/>
      <c r="S2397" s="70"/>
    </row>
    <row r="2398" spans="5:19" x14ac:dyDescent="0.2">
      <c r="E2398" s="3"/>
      <c r="S2398" s="70"/>
    </row>
    <row r="2399" spans="5:19" x14ac:dyDescent="0.2">
      <c r="E2399" s="3"/>
      <c r="S2399" s="70"/>
    </row>
    <row r="2400" spans="5:19" x14ac:dyDescent="0.2">
      <c r="E2400" s="3"/>
      <c r="S2400" s="70"/>
    </row>
    <row r="2401" spans="5:19" x14ac:dyDescent="0.2">
      <c r="E2401" s="3"/>
      <c r="S2401" s="70"/>
    </row>
    <row r="2402" spans="5:19" x14ac:dyDescent="0.2">
      <c r="E2402" s="3"/>
      <c r="S2402" s="70"/>
    </row>
    <row r="2403" spans="5:19" x14ac:dyDescent="0.2">
      <c r="E2403" s="3"/>
      <c r="S2403" s="70"/>
    </row>
    <row r="2404" spans="5:19" x14ac:dyDescent="0.2">
      <c r="E2404" s="3"/>
      <c r="S2404" s="70"/>
    </row>
    <row r="2405" spans="5:19" x14ac:dyDescent="0.2">
      <c r="E2405" s="3"/>
      <c r="S2405" s="70"/>
    </row>
    <row r="2406" spans="5:19" x14ac:dyDescent="0.2">
      <c r="E2406" s="3"/>
      <c r="S2406" s="70"/>
    </row>
    <row r="2407" spans="5:19" x14ac:dyDescent="0.2">
      <c r="E2407" s="3"/>
      <c r="S2407" s="70"/>
    </row>
    <row r="2408" spans="5:19" x14ac:dyDescent="0.2">
      <c r="E2408" s="3"/>
      <c r="S2408" s="70"/>
    </row>
    <row r="2409" spans="5:19" x14ac:dyDescent="0.2">
      <c r="E2409" s="3"/>
      <c r="S2409" s="70"/>
    </row>
    <row r="2410" spans="5:19" x14ac:dyDescent="0.2">
      <c r="E2410" s="3"/>
      <c r="S2410" s="70"/>
    </row>
    <row r="2411" spans="5:19" x14ac:dyDescent="0.2">
      <c r="E2411" s="3"/>
      <c r="S2411" s="70"/>
    </row>
    <row r="2412" spans="5:19" x14ac:dyDescent="0.2">
      <c r="E2412" s="3"/>
      <c r="S2412" s="70"/>
    </row>
    <row r="2413" spans="5:19" x14ac:dyDescent="0.2">
      <c r="E2413" s="3"/>
      <c r="S2413" s="70"/>
    </row>
    <row r="2414" spans="5:19" x14ac:dyDescent="0.2">
      <c r="E2414" s="3"/>
      <c r="S2414" s="70"/>
    </row>
    <row r="2415" spans="5:19" x14ac:dyDescent="0.2">
      <c r="E2415" s="3"/>
      <c r="S2415" s="70"/>
    </row>
    <row r="2416" spans="5:19" x14ac:dyDescent="0.2">
      <c r="E2416" s="3"/>
      <c r="S2416" s="70"/>
    </row>
    <row r="2417" spans="5:19" x14ac:dyDescent="0.2">
      <c r="E2417" s="3"/>
      <c r="S2417" s="70"/>
    </row>
    <row r="2418" spans="5:19" x14ac:dyDescent="0.2">
      <c r="E2418" s="3"/>
      <c r="S2418" s="70"/>
    </row>
    <row r="2419" spans="5:19" x14ac:dyDescent="0.2">
      <c r="E2419" s="3"/>
      <c r="S2419" s="70"/>
    </row>
    <row r="2420" spans="5:19" x14ac:dyDescent="0.2">
      <c r="E2420" s="3"/>
      <c r="S2420" s="70"/>
    </row>
    <row r="2421" spans="5:19" x14ac:dyDescent="0.2">
      <c r="E2421" s="3"/>
      <c r="S2421" s="70"/>
    </row>
    <row r="2422" spans="5:19" x14ac:dyDescent="0.2">
      <c r="E2422" s="3"/>
      <c r="S2422" s="70"/>
    </row>
    <row r="2423" spans="5:19" x14ac:dyDescent="0.2">
      <c r="E2423" s="3"/>
      <c r="S2423" s="70"/>
    </row>
    <row r="2424" spans="5:19" x14ac:dyDescent="0.2">
      <c r="E2424" s="3"/>
      <c r="S2424" s="70"/>
    </row>
    <row r="2425" spans="5:19" x14ac:dyDescent="0.2">
      <c r="E2425" s="3"/>
      <c r="S2425" s="70"/>
    </row>
    <row r="2426" spans="5:19" x14ac:dyDescent="0.2">
      <c r="E2426" s="3"/>
      <c r="S2426" s="70"/>
    </row>
    <row r="2427" spans="5:19" x14ac:dyDescent="0.2">
      <c r="E2427" s="3"/>
      <c r="S2427" s="70"/>
    </row>
    <row r="2428" spans="5:19" x14ac:dyDescent="0.2">
      <c r="E2428" s="3"/>
      <c r="S2428" s="70"/>
    </row>
    <row r="2429" spans="5:19" x14ac:dyDescent="0.2">
      <c r="E2429" s="3"/>
      <c r="S2429" s="70"/>
    </row>
    <row r="2430" spans="5:19" x14ac:dyDescent="0.2">
      <c r="E2430" s="3"/>
      <c r="S2430" s="70"/>
    </row>
    <row r="2431" spans="5:19" x14ac:dyDescent="0.2">
      <c r="E2431" s="3"/>
      <c r="S2431" s="70"/>
    </row>
    <row r="2432" spans="5:19" x14ac:dyDescent="0.2">
      <c r="E2432" s="3"/>
      <c r="S2432" s="70"/>
    </row>
    <row r="2433" spans="5:19" x14ac:dyDescent="0.2">
      <c r="E2433" s="3"/>
      <c r="S2433" s="70"/>
    </row>
    <row r="2434" spans="5:19" x14ac:dyDescent="0.2">
      <c r="E2434" s="3"/>
      <c r="S2434" s="70"/>
    </row>
    <row r="2435" spans="5:19" x14ac:dyDescent="0.2">
      <c r="E2435" s="3"/>
      <c r="S2435" s="70"/>
    </row>
    <row r="2436" spans="5:19" x14ac:dyDescent="0.2">
      <c r="E2436" s="3"/>
      <c r="S2436" s="70"/>
    </row>
    <row r="2437" spans="5:19" x14ac:dyDescent="0.2">
      <c r="E2437" s="3"/>
      <c r="S2437" s="70"/>
    </row>
    <row r="2438" spans="5:19" x14ac:dyDescent="0.2">
      <c r="E2438" s="3"/>
      <c r="S2438" s="70"/>
    </row>
    <row r="2439" spans="5:19" x14ac:dyDescent="0.2">
      <c r="E2439" s="3"/>
      <c r="S2439" s="70"/>
    </row>
    <row r="2440" spans="5:19" x14ac:dyDescent="0.2">
      <c r="E2440" s="3"/>
      <c r="S2440" s="70"/>
    </row>
    <row r="2441" spans="5:19" x14ac:dyDescent="0.2">
      <c r="E2441" s="3"/>
      <c r="S2441" s="70"/>
    </row>
    <row r="2442" spans="5:19" x14ac:dyDescent="0.2">
      <c r="E2442" s="3"/>
      <c r="S2442" s="70"/>
    </row>
    <row r="2443" spans="5:19" x14ac:dyDescent="0.2">
      <c r="E2443" s="3"/>
      <c r="S2443" s="70"/>
    </row>
    <row r="2444" spans="5:19" x14ac:dyDescent="0.2">
      <c r="E2444" s="3"/>
      <c r="S2444" s="70"/>
    </row>
    <row r="2445" spans="5:19" x14ac:dyDescent="0.2">
      <c r="E2445" s="3"/>
      <c r="S2445" s="70"/>
    </row>
    <row r="2446" spans="5:19" x14ac:dyDescent="0.2">
      <c r="E2446" s="3"/>
      <c r="S2446" s="70"/>
    </row>
    <row r="2447" spans="5:19" x14ac:dyDescent="0.2">
      <c r="E2447" s="3"/>
      <c r="S2447" s="70"/>
    </row>
    <row r="2448" spans="5:19" x14ac:dyDescent="0.2">
      <c r="E2448" s="3"/>
      <c r="S2448" s="70"/>
    </row>
    <row r="2449" spans="5:19" x14ac:dyDescent="0.2">
      <c r="E2449" s="3"/>
      <c r="S2449" s="70"/>
    </row>
    <row r="2450" spans="5:19" x14ac:dyDescent="0.2">
      <c r="E2450" s="3"/>
      <c r="S2450" s="70"/>
    </row>
    <row r="2451" spans="5:19" x14ac:dyDescent="0.2">
      <c r="E2451" s="3"/>
      <c r="S2451" s="70"/>
    </row>
    <row r="2452" spans="5:19" x14ac:dyDescent="0.2">
      <c r="E2452" s="3"/>
      <c r="S2452" s="70"/>
    </row>
    <row r="2453" spans="5:19" x14ac:dyDescent="0.2">
      <c r="E2453" s="3"/>
      <c r="S2453" s="70"/>
    </row>
    <row r="2454" spans="5:19" x14ac:dyDescent="0.2">
      <c r="E2454" s="3"/>
      <c r="S2454" s="70"/>
    </row>
    <row r="2455" spans="5:19" x14ac:dyDescent="0.2">
      <c r="E2455" s="3"/>
      <c r="S2455" s="70"/>
    </row>
    <row r="2456" spans="5:19" x14ac:dyDescent="0.2">
      <c r="E2456" s="3"/>
      <c r="S2456" s="70"/>
    </row>
    <row r="2457" spans="5:19" x14ac:dyDescent="0.2">
      <c r="E2457" s="3"/>
      <c r="S2457" s="70"/>
    </row>
    <row r="2458" spans="5:19" x14ac:dyDescent="0.2">
      <c r="E2458" s="3"/>
      <c r="S2458" s="70"/>
    </row>
    <row r="2459" spans="5:19" x14ac:dyDescent="0.2">
      <c r="E2459" s="3"/>
      <c r="S2459" s="70"/>
    </row>
    <row r="2460" spans="5:19" x14ac:dyDescent="0.2">
      <c r="E2460" s="3"/>
      <c r="S2460" s="70"/>
    </row>
    <row r="2461" spans="5:19" x14ac:dyDescent="0.2">
      <c r="E2461" s="3"/>
      <c r="S2461" s="70"/>
    </row>
    <row r="2462" spans="5:19" x14ac:dyDescent="0.2">
      <c r="E2462" s="3"/>
      <c r="S2462" s="70"/>
    </row>
    <row r="2463" spans="5:19" x14ac:dyDescent="0.2">
      <c r="E2463" s="3"/>
      <c r="S2463" s="70"/>
    </row>
    <row r="2464" spans="5:19" x14ac:dyDescent="0.2">
      <c r="E2464" s="3"/>
      <c r="S2464" s="70"/>
    </row>
    <row r="2465" spans="5:19" x14ac:dyDescent="0.2">
      <c r="E2465" s="3"/>
      <c r="S2465" s="70"/>
    </row>
    <row r="2466" spans="5:19" x14ac:dyDescent="0.2">
      <c r="E2466" s="3"/>
      <c r="S2466" s="70"/>
    </row>
    <row r="2467" spans="5:19" x14ac:dyDescent="0.2">
      <c r="E2467" s="3"/>
      <c r="S2467" s="70"/>
    </row>
    <row r="2468" spans="5:19" x14ac:dyDescent="0.2">
      <c r="E2468" s="3"/>
      <c r="S2468" s="70"/>
    </row>
    <row r="2469" spans="5:19" x14ac:dyDescent="0.2">
      <c r="E2469" s="3"/>
      <c r="S2469" s="70"/>
    </row>
    <row r="2470" spans="5:19" x14ac:dyDescent="0.2">
      <c r="E2470" s="3"/>
      <c r="S2470" s="70"/>
    </row>
    <row r="2471" spans="5:19" x14ac:dyDescent="0.2">
      <c r="E2471" s="3"/>
      <c r="S2471" s="70"/>
    </row>
    <row r="2472" spans="5:19" x14ac:dyDescent="0.2">
      <c r="E2472" s="3"/>
      <c r="S2472" s="70"/>
    </row>
    <row r="2473" spans="5:19" x14ac:dyDescent="0.2">
      <c r="E2473" s="3"/>
      <c r="S2473" s="70"/>
    </row>
    <row r="2474" spans="5:19" x14ac:dyDescent="0.2">
      <c r="E2474" s="3"/>
      <c r="S2474" s="70"/>
    </row>
    <row r="2475" spans="5:19" x14ac:dyDescent="0.2">
      <c r="E2475" s="3"/>
      <c r="S2475" s="70"/>
    </row>
    <row r="2476" spans="5:19" x14ac:dyDescent="0.2">
      <c r="E2476" s="3"/>
      <c r="S2476" s="70"/>
    </row>
    <row r="2477" spans="5:19" x14ac:dyDescent="0.2">
      <c r="E2477" s="3"/>
      <c r="S2477" s="70"/>
    </row>
    <row r="2478" spans="5:19" x14ac:dyDescent="0.2">
      <c r="E2478" s="3"/>
      <c r="S2478" s="70"/>
    </row>
    <row r="2479" spans="5:19" x14ac:dyDescent="0.2">
      <c r="E2479" s="3"/>
      <c r="S2479" s="70"/>
    </row>
    <row r="2480" spans="5:19" x14ac:dyDescent="0.2">
      <c r="E2480" s="3"/>
      <c r="S2480" s="70"/>
    </row>
    <row r="2481" spans="5:19" x14ac:dyDescent="0.2">
      <c r="E2481" s="3"/>
      <c r="S2481" s="70"/>
    </row>
    <row r="2482" spans="5:19" x14ac:dyDescent="0.2">
      <c r="E2482" s="3"/>
      <c r="S2482" s="70"/>
    </row>
    <row r="2483" spans="5:19" x14ac:dyDescent="0.2">
      <c r="E2483" s="3"/>
      <c r="S2483" s="70"/>
    </row>
    <row r="2484" spans="5:19" x14ac:dyDescent="0.2">
      <c r="E2484" s="3"/>
      <c r="S2484" s="70"/>
    </row>
    <row r="2485" spans="5:19" x14ac:dyDescent="0.2">
      <c r="E2485" s="3"/>
      <c r="S2485" s="70"/>
    </row>
    <row r="2486" spans="5:19" x14ac:dyDescent="0.2">
      <c r="E2486" s="3"/>
      <c r="S2486" s="70"/>
    </row>
    <row r="2487" spans="5:19" x14ac:dyDescent="0.2">
      <c r="E2487" s="3"/>
      <c r="S2487" s="70"/>
    </row>
    <row r="2488" spans="5:19" x14ac:dyDescent="0.2">
      <c r="E2488" s="3"/>
      <c r="S2488" s="70"/>
    </row>
    <row r="2489" spans="5:19" x14ac:dyDescent="0.2">
      <c r="E2489" s="3"/>
      <c r="S2489" s="70"/>
    </row>
    <row r="2490" spans="5:19" x14ac:dyDescent="0.2">
      <c r="E2490" s="3"/>
      <c r="S2490" s="70"/>
    </row>
    <row r="2491" spans="5:19" x14ac:dyDescent="0.2">
      <c r="E2491" s="3"/>
      <c r="S2491" s="70"/>
    </row>
    <row r="2492" spans="5:19" x14ac:dyDescent="0.2">
      <c r="E2492" s="3"/>
      <c r="S2492" s="70"/>
    </row>
    <row r="2493" spans="5:19" x14ac:dyDescent="0.2">
      <c r="E2493" s="3"/>
      <c r="S2493" s="70"/>
    </row>
    <row r="2494" spans="5:19" x14ac:dyDescent="0.2">
      <c r="E2494" s="3"/>
      <c r="S2494" s="70"/>
    </row>
    <row r="2495" spans="5:19" x14ac:dyDescent="0.2">
      <c r="E2495" s="3"/>
      <c r="S2495" s="70"/>
    </row>
    <row r="2496" spans="5:19" x14ac:dyDescent="0.2">
      <c r="E2496" s="3"/>
      <c r="S2496" s="70"/>
    </row>
    <row r="2497" spans="5:19" x14ac:dyDescent="0.2">
      <c r="E2497" s="3"/>
      <c r="S2497" s="70"/>
    </row>
    <row r="2498" spans="5:19" x14ac:dyDescent="0.2">
      <c r="E2498" s="3"/>
      <c r="S2498" s="70"/>
    </row>
    <row r="2499" spans="5:19" x14ac:dyDescent="0.2">
      <c r="E2499" s="3"/>
      <c r="S2499" s="70"/>
    </row>
    <row r="2500" spans="5:19" x14ac:dyDescent="0.2">
      <c r="E2500" s="3"/>
      <c r="S2500" s="70"/>
    </row>
    <row r="2501" spans="5:19" x14ac:dyDescent="0.2">
      <c r="E2501" s="3"/>
      <c r="S2501" s="70"/>
    </row>
    <row r="2502" spans="5:19" x14ac:dyDescent="0.2">
      <c r="E2502" s="3"/>
      <c r="S2502" s="70"/>
    </row>
    <row r="2503" spans="5:19" x14ac:dyDescent="0.2">
      <c r="E2503" s="3"/>
      <c r="S2503" s="70"/>
    </row>
    <row r="2504" spans="5:19" x14ac:dyDescent="0.2">
      <c r="E2504" s="3"/>
      <c r="S2504" s="70"/>
    </row>
    <row r="2505" spans="5:19" x14ac:dyDescent="0.2">
      <c r="E2505" s="3"/>
      <c r="S2505" s="70"/>
    </row>
    <row r="2506" spans="5:19" x14ac:dyDescent="0.2">
      <c r="E2506" s="3"/>
      <c r="S2506" s="70"/>
    </row>
    <row r="2507" spans="5:19" x14ac:dyDescent="0.2">
      <c r="E2507" s="3"/>
      <c r="S2507" s="70"/>
    </row>
    <row r="2508" spans="5:19" x14ac:dyDescent="0.2">
      <c r="E2508" s="3"/>
      <c r="S2508" s="70"/>
    </row>
    <row r="2509" spans="5:19" x14ac:dyDescent="0.2">
      <c r="E2509" s="3"/>
      <c r="S2509" s="70"/>
    </row>
    <row r="2510" spans="5:19" x14ac:dyDescent="0.2">
      <c r="E2510" s="3"/>
      <c r="S2510" s="70"/>
    </row>
    <row r="2511" spans="5:19" x14ac:dyDescent="0.2">
      <c r="E2511" s="3"/>
      <c r="S2511" s="70"/>
    </row>
    <row r="2512" spans="5:19" x14ac:dyDescent="0.2">
      <c r="E2512" s="3"/>
      <c r="S2512" s="70"/>
    </row>
    <row r="2513" spans="5:19" x14ac:dyDescent="0.2">
      <c r="E2513" s="3"/>
      <c r="S2513" s="70"/>
    </row>
    <row r="2514" spans="5:19" x14ac:dyDescent="0.2">
      <c r="E2514" s="3"/>
      <c r="S2514" s="70"/>
    </row>
    <row r="2515" spans="5:19" x14ac:dyDescent="0.2">
      <c r="E2515" s="3"/>
      <c r="S2515" s="70"/>
    </row>
    <row r="2516" spans="5:19" x14ac:dyDescent="0.2">
      <c r="E2516" s="3"/>
      <c r="S2516" s="70"/>
    </row>
    <row r="2517" spans="5:19" x14ac:dyDescent="0.2">
      <c r="E2517" s="3"/>
      <c r="S2517" s="70"/>
    </row>
    <row r="2518" spans="5:19" x14ac:dyDescent="0.2">
      <c r="E2518" s="3"/>
      <c r="S2518" s="70"/>
    </row>
    <row r="2519" spans="5:19" x14ac:dyDescent="0.2">
      <c r="E2519" s="3"/>
      <c r="S2519" s="70"/>
    </row>
    <row r="2520" spans="5:19" x14ac:dyDescent="0.2">
      <c r="E2520" s="3"/>
      <c r="S2520" s="70"/>
    </row>
    <row r="2521" spans="5:19" x14ac:dyDescent="0.2">
      <c r="E2521" s="3"/>
      <c r="S2521" s="70"/>
    </row>
    <row r="2522" spans="5:19" x14ac:dyDescent="0.2">
      <c r="E2522" s="3"/>
      <c r="S2522" s="70"/>
    </row>
    <row r="2523" spans="5:19" x14ac:dyDescent="0.2">
      <c r="E2523" s="3"/>
      <c r="S2523" s="70"/>
    </row>
    <row r="2524" spans="5:19" x14ac:dyDescent="0.2">
      <c r="E2524" s="3"/>
      <c r="S2524" s="70"/>
    </row>
    <row r="2525" spans="5:19" x14ac:dyDescent="0.2">
      <c r="E2525" s="3"/>
      <c r="S2525" s="70"/>
    </row>
    <row r="2526" spans="5:19" x14ac:dyDescent="0.2">
      <c r="E2526" s="3"/>
      <c r="S2526" s="70"/>
    </row>
    <row r="2527" spans="5:19" x14ac:dyDescent="0.2">
      <c r="E2527" s="3"/>
      <c r="S2527" s="70"/>
    </row>
    <row r="2528" spans="5:19" x14ac:dyDescent="0.2">
      <c r="E2528" s="3"/>
      <c r="S2528" s="70"/>
    </row>
    <row r="2529" spans="5:19" x14ac:dyDescent="0.2">
      <c r="E2529" s="3"/>
      <c r="S2529" s="70"/>
    </row>
    <row r="2530" spans="5:19" x14ac:dyDescent="0.2">
      <c r="E2530" s="3"/>
      <c r="S2530" s="70"/>
    </row>
    <row r="2531" spans="5:19" x14ac:dyDescent="0.2">
      <c r="E2531" s="3"/>
      <c r="S2531" s="70"/>
    </row>
    <row r="2532" spans="5:19" x14ac:dyDescent="0.2">
      <c r="E2532" s="3"/>
      <c r="S2532" s="70"/>
    </row>
    <row r="2533" spans="5:19" x14ac:dyDescent="0.2">
      <c r="E2533" s="3"/>
      <c r="S2533" s="70"/>
    </row>
    <row r="2534" spans="5:19" x14ac:dyDescent="0.2">
      <c r="E2534" s="3"/>
      <c r="S2534" s="70"/>
    </row>
    <row r="2535" spans="5:19" x14ac:dyDescent="0.2">
      <c r="E2535" s="3"/>
      <c r="S2535" s="70"/>
    </row>
    <row r="2536" spans="5:19" x14ac:dyDescent="0.2">
      <c r="E2536" s="3"/>
      <c r="S2536" s="70"/>
    </row>
    <row r="2537" spans="5:19" x14ac:dyDescent="0.2">
      <c r="E2537" s="3"/>
      <c r="S2537" s="70"/>
    </row>
    <row r="2538" spans="5:19" x14ac:dyDescent="0.2">
      <c r="E2538" s="3"/>
      <c r="S2538" s="70"/>
    </row>
    <row r="2539" spans="5:19" x14ac:dyDescent="0.2">
      <c r="E2539" s="3"/>
      <c r="S2539" s="70"/>
    </row>
    <row r="2540" spans="5:19" x14ac:dyDescent="0.2">
      <c r="E2540" s="3"/>
      <c r="S2540" s="70"/>
    </row>
    <row r="2541" spans="5:19" x14ac:dyDescent="0.2">
      <c r="E2541" s="3"/>
      <c r="S2541" s="70"/>
    </row>
    <row r="2542" spans="5:19" x14ac:dyDescent="0.2">
      <c r="E2542" s="3"/>
      <c r="S2542" s="70"/>
    </row>
    <row r="2543" spans="5:19" x14ac:dyDescent="0.2">
      <c r="E2543" s="3"/>
      <c r="S2543" s="70"/>
    </row>
    <row r="2544" spans="5:19" x14ac:dyDescent="0.2">
      <c r="E2544" s="3"/>
      <c r="S2544" s="70"/>
    </row>
    <row r="2545" spans="5:19" x14ac:dyDescent="0.2">
      <c r="E2545" s="3"/>
      <c r="S2545" s="70"/>
    </row>
    <row r="2546" spans="5:19" x14ac:dyDescent="0.2">
      <c r="E2546" s="3"/>
      <c r="S2546" s="70"/>
    </row>
    <row r="2547" spans="5:19" x14ac:dyDescent="0.2">
      <c r="E2547" s="3"/>
      <c r="S2547" s="70"/>
    </row>
    <row r="2548" spans="5:19" x14ac:dyDescent="0.2">
      <c r="E2548" s="3"/>
      <c r="S2548" s="70"/>
    </row>
    <row r="2549" spans="5:19" x14ac:dyDescent="0.2">
      <c r="E2549" s="3"/>
      <c r="S2549" s="70"/>
    </row>
    <row r="2550" spans="5:19" x14ac:dyDescent="0.2">
      <c r="E2550" s="3"/>
      <c r="S2550" s="70"/>
    </row>
    <row r="2551" spans="5:19" x14ac:dyDescent="0.2">
      <c r="E2551" s="3"/>
      <c r="S2551" s="70"/>
    </row>
    <row r="2552" spans="5:19" x14ac:dyDescent="0.2">
      <c r="E2552" s="3"/>
      <c r="S2552" s="70"/>
    </row>
    <row r="2553" spans="5:19" x14ac:dyDescent="0.2">
      <c r="E2553" s="3"/>
      <c r="S2553" s="70"/>
    </row>
    <row r="2554" spans="5:19" x14ac:dyDescent="0.2">
      <c r="E2554" s="3"/>
      <c r="S2554" s="70"/>
    </row>
    <row r="2555" spans="5:19" x14ac:dyDescent="0.2">
      <c r="E2555" s="3"/>
      <c r="S2555" s="70"/>
    </row>
    <row r="2556" spans="5:19" x14ac:dyDescent="0.2">
      <c r="E2556" s="3"/>
      <c r="S2556" s="70"/>
    </row>
    <row r="2557" spans="5:19" x14ac:dyDescent="0.2">
      <c r="E2557" s="3"/>
      <c r="S2557" s="70"/>
    </row>
    <row r="2558" spans="5:19" x14ac:dyDescent="0.2">
      <c r="E2558" s="3"/>
      <c r="S2558" s="70"/>
    </row>
    <row r="2559" spans="5:19" x14ac:dyDescent="0.2">
      <c r="E2559" s="3"/>
      <c r="S2559" s="70"/>
    </row>
    <row r="2560" spans="5:19" x14ac:dyDescent="0.2">
      <c r="E2560" s="3"/>
      <c r="S2560" s="70"/>
    </row>
    <row r="2561" spans="5:19" x14ac:dyDescent="0.2">
      <c r="E2561" s="3"/>
      <c r="S2561" s="70"/>
    </row>
    <row r="2562" spans="5:19" x14ac:dyDescent="0.2">
      <c r="E2562" s="3"/>
      <c r="S2562" s="70"/>
    </row>
    <row r="2563" spans="5:19" x14ac:dyDescent="0.2">
      <c r="E2563" s="3"/>
      <c r="S2563" s="70"/>
    </row>
    <row r="2564" spans="5:19" x14ac:dyDescent="0.2">
      <c r="E2564" s="3"/>
      <c r="S2564" s="70"/>
    </row>
    <row r="2565" spans="5:19" x14ac:dyDescent="0.2">
      <c r="E2565" s="3"/>
      <c r="S2565" s="70"/>
    </row>
    <row r="2566" spans="5:19" x14ac:dyDescent="0.2">
      <c r="E2566" s="3"/>
      <c r="S2566" s="70"/>
    </row>
    <row r="2567" spans="5:19" x14ac:dyDescent="0.2">
      <c r="E2567" s="3"/>
      <c r="S2567" s="70"/>
    </row>
    <row r="2568" spans="5:19" x14ac:dyDescent="0.2">
      <c r="E2568" s="3"/>
      <c r="S2568" s="70"/>
    </row>
    <row r="2569" spans="5:19" x14ac:dyDescent="0.2">
      <c r="E2569" s="3"/>
      <c r="S2569" s="70"/>
    </row>
    <row r="2570" spans="5:19" x14ac:dyDescent="0.2">
      <c r="E2570" s="3"/>
      <c r="S2570" s="70"/>
    </row>
    <row r="2571" spans="5:19" x14ac:dyDescent="0.2">
      <c r="E2571" s="3"/>
      <c r="S2571" s="70"/>
    </row>
    <row r="2572" spans="5:19" x14ac:dyDescent="0.2">
      <c r="E2572" s="3"/>
      <c r="S2572" s="70"/>
    </row>
    <row r="2573" spans="5:19" x14ac:dyDescent="0.2">
      <c r="E2573" s="3"/>
      <c r="S2573" s="70"/>
    </row>
    <row r="2574" spans="5:19" x14ac:dyDescent="0.2">
      <c r="E2574" s="3"/>
      <c r="S2574" s="70"/>
    </row>
    <row r="2575" spans="5:19" x14ac:dyDescent="0.2">
      <c r="E2575" s="3"/>
      <c r="S2575" s="70"/>
    </row>
    <row r="2576" spans="5:19" x14ac:dyDescent="0.2">
      <c r="E2576" s="3"/>
      <c r="S2576" s="70"/>
    </row>
    <row r="2577" spans="5:19" x14ac:dyDescent="0.2">
      <c r="E2577" s="3"/>
      <c r="S2577" s="70"/>
    </row>
    <row r="2578" spans="5:19" x14ac:dyDescent="0.2">
      <c r="E2578" s="3"/>
      <c r="S2578" s="70"/>
    </row>
    <row r="2579" spans="5:19" x14ac:dyDescent="0.2">
      <c r="E2579" s="3"/>
      <c r="S2579" s="70"/>
    </row>
    <row r="2580" spans="5:19" x14ac:dyDescent="0.2">
      <c r="E2580" s="3"/>
      <c r="S2580" s="70"/>
    </row>
    <row r="2581" spans="5:19" x14ac:dyDescent="0.2">
      <c r="E2581" s="3"/>
      <c r="S2581" s="70"/>
    </row>
    <row r="2582" spans="5:19" x14ac:dyDescent="0.2">
      <c r="E2582" s="3"/>
      <c r="S2582" s="70"/>
    </row>
    <row r="2583" spans="5:19" x14ac:dyDescent="0.2">
      <c r="E2583" s="3"/>
      <c r="S2583" s="70"/>
    </row>
    <row r="2584" spans="5:19" x14ac:dyDescent="0.2">
      <c r="E2584" s="3"/>
      <c r="S2584" s="70"/>
    </row>
    <row r="2585" spans="5:19" x14ac:dyDescent="0.2">
      <c r="E2585" s="3"/>
      <c r="S2585" s="70"/>
    </row>
    <row r="2586" spans="5:19" x14ac:dyDescent="0.2">
      <c r="E2586" s="3"/>
      <c r="S2586" s="70"/>
    </row>
    <row r="2587" spans="5:19" x14ac:dyDescent="0.2">
      <c r="E2587" s="3"/>
      <c r="S2587" s="70"/>
    </row>
    <row r="2588" spans="5:19" x14ac:dyDescent="0.2">
      <c r="E2588" s="3"/>
      <c r="S2588" s="70"/>
    </row>
    <row r="2589" spans="5:19" x14ac:dyDescent="0.2">
      <c r="E2589" s="3"/>
      <c r="S2589" s="70"/>
    </row>
    <row r="2590" spans="5:19" x14ac:dyDescent="0.2">
      <c r="E2590" s="3"/>
      <c r="S2590" s="70"/>
    </row>
    <row r="2591" spans="5:19" x14ac:dyDescent="0.2">
      <c r="E2591" s="3"/>
      <c r="S2591" s="70"/>
    </row>
    <row r="2592" spans="5:19" x14ac:dyDescent="0.2">
      <c r="E2592" s="3"/>
      <c r="S2592" s="70"/>
    </row>
    <row r="2593" spans="5:19" x14ac:dyDescent="0.2">
      <c r="E2593" s="3"/>
      <c r="S2593" s="70"/>
    </row>
    <row r="2594" spans="5:19" x14ac:dyDescent="0.2">
      <c r="E2594" s="3"/>
      <c r="S2594" s="70"/>
    </row>
    <row r="2595" spans="5:19" x14ac:dyDescent="0.2">
      <c r="E2595" s="3"/>
      <c r="S2595" s="70"/>
    </row>
    <row r="2596" spans="5:19" x14ac:dyDescent="0.2">
      <c r="E2596" s="3"/>
      <c r="S2596" s="70"/>
    </row>
    <row r="2597" spans="5:19" x14ac:dyDescent="0.2">
      <c r="E2597" s="3"/>
      <c r="S2597" s="70"/>
    </row>
    <row r="2598" spans="5:19" x14ac:dyDescent="0.2">
      <c r="E2598" s="3"/>
      <c r="S2598" s="70"/>
    </row>
    <row r="2599" spans="5:19" x14ac:dyDescent="0.2">
      <c r="E2599" s="3"/>
      <c r="S2599" s="70"/>
    </row>
    <row r="2600" spans="5:19" x14ac:dyDescent="0.2">
      <c r="E2600" s="3"/>
      <c r="S2600" s="70"/>
    </row>
    <row r="2601" spans="5:19" x14ac:dyDescent="0.2">
      <c r="E2601" s="3"/>
      <c r="S2601" s="70"/>
    </row>
    <row r="2602" spans="5:19" x14ac:dyDescent="0.2">
      <c r="E2602" s="3"/>
      <c r="S2602" s="70"/>
    </row>
    <row r="2603" spans="5:19" x14ac:dyDescent="0.2">
      <c r="E2603" s="3"/>
      <c r="S2603" s="70"/>
    </row>
    <row r="2604" spans="5:19" x14ac:dyDescent="0.2">
      <c r="E2604" s="3"/>
      <c r="S2604" s="70"/>
    </row>
    <row r="2605" spans="5:19" x14ac:dyDescent="0.2">
      <c r="E2605" s="3"/>
      <c r="S2605" s="70"/>
    </row>
    <row r="2606" spans="5:19" x14ac:dyDescent="0.2">
      <c r="E2606" s="3"/>
      <c r="S2606" s="70"/>
    </row>
    <row r="2607" spans="5:19" x14ac:dyDescent="0.2">
      <c r="E2607" s="3"/>
      <c r="S2607" s="70"/>
    </row>
    <row r="2608" spans="5:19" x14ac:dyDescent="0.2">
      <c r="E2608" s="3"/>
      <c r="S2608" s="70"/>
    </row>
    <row r="2609" spans="5:19" x14ac:dyDescent="0.2">
      <c r="E2609" s="3"/>
      <c r="S2609" s="70"/>
    </row>
    <row r="2610" spans="5:19" x14ac:dyDescent="0.2">
      <c r="E2610" s="3"/>
      <c r="S2610" s="70"/>
    </row>
    <row r="2611" spans="5:19" x14ac:dyDescent="0.2">
      <c r="E2611" s="3"/>
      <c r="S2611" s="70"/>
    </row>
    <row r="2612" spans="5:19" x14ac:dyDescent="0.2">
      <c r="E2612" s="3"/>
      <c r="S2612" s="70"/>
    </row>
    <row r="2613" spans="5:19" x14ac:dyDescent="0.2">
      <c r="E2613" s="3"/>
      <c r="S2613" s="70"/>
    </row>
    <row r="2614" spans="5:19" x14ac:dyDescent="0.2">
      <c r="E2614" s="3"/>
      <c r="S2614" s="70"/>
    </row>
    <row r="2615" spans="5:19" x14ac:dyDescent="0.2">
      <c r="E2615" s="3"/>
      <c r="S2615" s="70"/>
    </row>
    <row r="2616" spans="5:19" x14ac:dyDescent="0.2">
      <c r="E2616" s="3"/>
      <c r="S2616" s="70"/>
    </row>
    <row r="2617" spans="5:19" x14ac:dyDescent="0.2">
      <c r="E2617" s="3"/>
      <c r="S2617" s="70"/>
    </row>
    <row r="2618" spans="5:19" x14ac:dyDescent="0.2">
      <c r="E2618" s="3"/>
      <c r="S2618" s="70"/>
    </row>
    <row r="2619" spans="5:19" x14ac:dyDescent="0.2">
      <c r="E2619" s="3"/>
      <c r="S2619" s="70"/>
    </row>
    <row r="2620" spans="5:19" x14ac:dyDescent="0.2">
      <c r="E2620" s="3"/>
      <c r="S2620" s="70"/>
    </row>
    <row r="2621" spans="5:19" x14ac:dyDescent="0.2">
      <c r="E2621" s="3"/>
      <c r="S2621" s="70"/>
    </row>
    <row r="2622" spans="5:19" x14ac:dyDescent="0.2">
      <c r="E2622" s="3"/>
      <c r="S2622" s="70"/>
    </row>
    <row r="2623" spans="5:19" x14ac:dyDescent="0.2">
      <c r="E2623" s="3"/>
      <c r="S2623" s="70"/>
    </row>
    <row r="2624" spans="5:19" x14ac:dyDescent="0.2">
      <c r="E2624" s="3"/>
      <c r="S2624" s="70"/>
    </row>
    <row r="2625" spans="5:19" x14ac:dyDescent="0.2">
      <c r="E2625" s="3"/>
      <c r="S2625" s="70"/>
    </row>
    <row r="2626" spans="5:19" x14ac:dyDescent="0.2">
      <c r="E2626" s="3"/>
      <c r="S2626" s="70"/>
    </row>
    <row r="2627" spans="5:19" x14ac:dyDescent="0.2">
      <c r="E2627" s="3"/>
      <c r="S2627" s="70"/>
    </row>
    <row r="2628" spans="5:19" x14ac:dyDescent="0.2">
      <c r="E2628" s="3"/>
      <c r="S2628" s="70"/>
    </row>
    <row r="2629" spans="5:19" x14ac:dyDescent="0.2">
      <c r="E2629" s="3"/>
      <c r="S2629" s="70"/>
    </row>
    <row r="2630" spans="5:19" x14ac:dyDescent="0.2">
      <c r="E2630" s="3"/>
      <c r="S2630" s="70"/>
    </row>
    <row r="2631" spans="5:19" x14ac:dyDescent="0.2">
      <c r="E2631" s="3"/>
      <c r="S2631" s="70"/>
    </row>
    <row r="2632" spans="5:19" x14ac:dyDescent="0.2">
      <c r="E2632" s="3"/>
      <c r="S2632" s="70"/>
    </row>
    <row r="2633" spans="5:19" x14ac:dyDescent="0.2">
      <c r="E2633" s="3"/>
      <c r="S2633" s="70"/>
    </row>
    <row r="2634" spans="5:19" x14ac:dyDescent="0.2">
      <c r="E2634" s="3"/>
      <c r="S2634" s="70"/>
    </row>
    <row r="2635" spans="5:19" x14ac:dyDescent="0.2">
      <c r="E2635" s="3"/>
      <c r="S2635" s="70"/>
    </row>
    <row r="2636" spans="5:19" x14ac:dyDescent="0.2">
      <c r="E2636" s="3"/>
      <c r="S2636" s="70"/>
    </row>
    <row r="2637" spans="5:19" x14ac:dyDescent="0.2">
      <c r="E2637" s="3"/>
      <c r="S2637" s="70"/>
    </row>
    <row r="2638" spans="5:19" x14ac:dyDescent="0.2">
      <c r="E2638" s="3"/>
      <c r="S2638" s="70"/>
    </row>
    <row r="2639" spans="5:19" x14ac:dyDescent="0.2">
      <c r="E2639" s="3"/>
      <c r="S2639" s="70"/>
    </row>
    <row r="2640" spans="5:19" x14ac:dyDescent="0.2">
      <c r="E2640" s="3"/>
      <c r="S2640" s="70"/>
    </row>
    <row r="2641" spans="5:19" x14ac:dyDescent="0.2">
      <c r="E2641" s="3"/>
      <c r="S2641" s="70"/>
    </row>
    <row r="2642" spans="5:19" x14ac:dyDescent="0.2">
      <c r="E2642" s="3"/>
      <c r="S2642" s="70"/>
    </row>
    <row r="2643" spans="5:19" x14ac:dyDescent="0.2">
      <c r="E2643" s="3"/>
      <c r="S2643" s="70"/>
    </row>
    <row r="2644" spans="5:19" x14ac:dyDescent="0.2">
      <c r="E2644" s="3"/>
      <c r="S2644" s="70"/>
    </row>
    <row r="2645" spans="5:19" x14ac:dyDescent="0.2">
      <c r="E2645" s="3"/>
      <c r="S2645" s="70"/>
    </row>
    <row r="2646" spans="5:19" x14ac:dyDescent="0.2">
      <c r="E2646" s="3"/>
      <c r="S2646" s="70"/>
    </row>
    <row r="2647" spans="5:19" x14ac:dyDescent="0.2">
      <c r="E2647" s="3"/>
      <c r="S2647" s="70"/>
    </row>
    <row r="2648" spans="5:19" x14ac:dyDescent="0.2">
      <c r="E2648" s="3"/>
      <c r="S2648" s="70"/>
    </row>
    <row r="2649" spans="5:19" x14ac:dyDescent="0.2">
      <c r="E2649" s="3"/>
      <c r="S2649" s="70"/>
    </row>
    <row r="2650" spans="5:19" x14ac:dyDescent="0.2">
      <c r="E2650" s="3"/>
      <c r="S2650" s="70"/>
    </row>
    <row r="2651" spans="5:19" x14ac:dyDescent="0.2">
      <c r="E2651" s="3"/>
      <c r="S2651" s="70"/>
    </row>
    <row r="2652" spans="5:19" x14ac:dyDescent="0.2">
      <c r="E2652" s="3"/>
      <c r="S2652" s="70"/>
    </row>
    <row r="2653" spans="5:19" x14ac:dyDescent="0.2">
      <c r="E2653" s="3"/>
      <c r="S2653" s="70"/>
    </row>
    <row r="2654" spans="5:19" x14ac:dyDescent="0.2">
      <c r="E2654" s="3"/>
      <c r="S2654" s="70"/>
    </row>
    <row r="2655" spans="5:19" x14ac:dyDescent="0.2">
      <c r="E2655" s="3"/>
      <c r="S2655" s="70"/>
    </row>
    <row r="2656" spans="5:19" x14ac:dyDescent="0.2">
      <c r="E2656" s="3"/>
      <c r="S2656" s="70"/>
    </row>
    <row r="2657" spans="5:19" x14ac:dyDescent="0.2">
      <c r="E2657" s="3"/>
      <c r="S2657" s="70"/>
    </row>
    <row r="2658" spans="5:19" x14ac:dyDescent="0.2">
      <c r="E2658" s="3"/>
      <c r="S2658" s="70"/>
    </row>
    <row r="2659" spans="5:19" x14ac:dyDescent="0.2">
      <c r="E2659" s="3"/>
      <c r="S2659" s="70"/>
    </row>
    <row r="2660" spans="5:19" x14ac:dyDescent="0.2">
      <c r="E2660" s="3"/>
      <c r="S2660" s="70"/>
    </row>
    <row r="2661" spans="5:19" x14ac:dyDescent="0.2">
      <c r="E2661" s="3"/>
      <c r="S2661" s="70"/>
    </row>
    <row r="2662" spans="5:19" x14ac:dyDescent="0.2">
      <c r="E2662" s="3"/>
      <c r="S2662" s="70"/>
    </row>
    <row r="2663" spans="5:19" x14ac:dyDescent="0.2">
      <c r="E2663" s="3"/>
      <c r="S2663" s="70"/>
    </row>
    <row r="2664" spans="5:19" x14ac:dyDescent="0.2">
      <c r="E2664" s="3"/>
      <c r="S2664" s="70"/>
    </row>
    <row r="2665" spans="5:19" x14ac:dyDescent="0.2">
      <c r="E2665" s="3"/>
      <c r="S2665" s="70"/>
    </row>
    <row r="2666" spans="5:19" x14ac:dyDescent="0.2">
      <c r="E2666" s="3"/>
      <c r="S2666" s="70"/>
    </row>
    <row r="2667" spans="5:19" x14ac:dyDescent="0.2">
      <c r="E2667" s="3"/>
      <c r="S2667" s="70"/>
    </row>
    <row r="2668" spans="5:19" x14ac:dyDescent="0.2">
      <c r="E2668" s="3"/>
      <c r="S2668" s="70"/>
    </row>
    <row r="2669" spans="5:19" x14ac:dyDescent="0.2">
      <c r="E2669" s="3"/>
      <c r="S2669" s="70"/>
    </row>
    <row r="2670" spans="5:19" x14ac:dyDescent="0.2">
      <c r="E2670" s="3"/>
      <c r="S2670" s="70"/>
    </row>
    <row r="2671" spans="5:19" x14ac:dyDescent="0.2">
      <c r="E2671" s="3"/>
      <c r="S2671" s="70"/>
    </row>
    <row r="2672" spans="5:19" x14ac:dyDescent="0.2">
      <c r="E2672" s="3"/>
      <c r="S2672" s="70"/>
    </row>
    <row r="2673" spans="5:19" x14ac:dyDescent="0.2">
      <c r="E2673" s="3"/>
      <c r="S2673" s="70"/>
    </row>
    <row r="2674" spans="5:19" x14ac:dyDescent="0.2">
      <c r="E2674" s="3"/>
      <c r="S2674" s="70"/>
    </row>
    <row r="2675" spans="5:19" x14ac:dyDescent="0.2">
      <c r="E2675" s="3"/>
      <c r="S2675" s="70"/>
    </row>
    <row r="2676" spans="5:19" x14ac:dyDescent="0.2">
      <c r="E2676" s="3"/>
      <c r="S2676" s="70"/>
    </row>
    <row r="2677" spans="5:19" x14ac:dyDescent="0.2">
      <c r="E2677" s="3"/>
      <c r="S2677" s="70"/>
    </row>
    <row r="2678" spans="5:19" x14ac:dyDescent="0.2">
      <c r="E2678" s="3"/>
      <c r="S2678" s="70"/>
    </row>
    <row r="2679" spans="5:19" x14ac:dyDescent="0.2">
      <c r="E2679" s="3"/>
      <c r="S2679" s="70"/>
    </row>
    <row r="2680" spans="5:19" x14ac:dyDescent="0.2">
      <c r="E2680" s="3"/>
      <c r="S2680" s="70"/>
    </row>
    <row r="2681" spans="5:19" x14ac:dyDescent="0.2">
      <c r="E2681" s="3"/>
      <c r="S2681" s="70"/>
    </row>
    <row r="2682" spans="5:19" x14ac:dyDescent="0.2">
      <c r="E2682" s="3"/>
      <c r="S2682" s="70"/>
    </row>
    <row r="2683" spans="5:19" x14ac:dyDescent="0.2">
      <c r="E2683" s="3"/>
      <c r="S2683" s="70"/>
    </row>
    <row r="2684" spans="5:19" x14ac:dyDescent="0.2">
      <c r="E2684" s="3"/>
      <c r="S2684" s="70"/>
    </row>
    <row r="2685" spans="5:19" x14ac:dyDescent="0.2">
      <c r="E2685" s="3"/>
      <c r="S2685" s="70"/>
    </row>
    <row r="2686" spans="5:19" x14ac:dyDescent="0.2">
      <c r="E2686" s="3"/>
      <c r="S2686" s="70"/>
    </row>
    <row r="2687" spans="5:19" x14ac:dyDescent="0.2">
      <c r="E2687" s="3"/>
      <c r="S2687" s="70"/>
    </row>
    <row r="2688" spans="5:19" x14ac:dyDescent="0.2">
      <c r="E2688" s="3"/>
      <c r="S2688" s="70"/>
    </row>
    <row r="2689" spans="5:19" x14ac:dyDescent="0.2">
      <c r="E2689" s="3"/>
      <c r="S2689" s="70"/>
    </row>
    <row r="2690" spans="5:19" x14ac:dyDescent="0.2">
      <c r="E2690" s="3"/>
      <c r="S2690" s="70"/>
    </row>
    <row r="2691" spans="5:19" x14ac:dyDescent="0.2">
      <c r="E2691" s="3"/>
      <c r="S2691" s="70"/>
    </row>
    <row r="2692" spans="5:19" x14ac:dyDescent="0.2">
      <c r="E2692" s="3"/>
      <c r="S2692" s="70"/>
    </row>
    <row r="2693" spans="5:19" x14ac:dyDescent="0.2">
      <c r="E2693" s="3"/>
      <c r="S2693" s="70"/>
    </row>
    <row r="2694" spans="5:19" x14ac:dyDescent="0.2">
      <c r="E2694" s="3"/>
      <c r="S2694" s="70"/>
    </row>
    <row r="2695" spans="5:19" x14ac:dyDescent="0.2">
      <c r="E2695" s="3"/>
      <c r="S2695" s="70"/>
    </row>
    <row r="2696" spans="5:19" x14ac:dyDescent="0.2">
      <c r="E2696" s="3"/>
      <c r="S2696" s="70"/>
    </row>
    <row r="2697" spans="5:19" x14ac:dyDescent="0.2">
      <c r="E2697" s="3"/>
      <c r="S2697" s="70"/>
    </row>
    <row r="2698" spans="5:19" x14ac:dyDescent="0.2">
      <c r="E2698" s="3"/>
      <c r="S2698" s="70"/>
    </row>
    <row r="2699" spans="5:19" x14ac:dyDescent="0.2">
      <c r="E2699" s="3"/>
      <c r="S2699" s="70"/>
    </row>
    <row r="2700" spans="5:19" x14ac:dyDescent="0.2">
      <c r="E2700" s="3"/>
      <c r="S2700" s="70"/>
    </row>
    <row r="2701" spans="5:19" x14ac:dyDescent="0.2">
      <c r="E2701" s="3"/>
      <c r="S2701" s="70"/>
    </row>
    <row r="2702" spans="5:19" x14ac:dyDescent="0.2">
      <c r="E2702" s="3"/>
      <c r="S2702" s="70"/>
    </row>
    <row r="2703" spans="5:19" x14ac:dyDescent="0.2">
      <c r="E2703" s="3"/>
      <c r="S2703" s="70"/>
    </row>
    <row r="2704" spans="5:19" x14ac:dyDescent="0.2">
      <c r="E2704" s="3"/>
      <c r="S2704" s="70"/>
    </row>
    <row r="2705" spans="5:19" x14ac:dyDescent="0.2">
      <c r="E2705" s="3"/>
      <c r="S2705" s="70"/>
    </row>
    <row r="2706" spans="5:19" x14ac:dyDescent="0.2">
      <c r="E2706" s="3"/>
      <c r="S2706" s="70"/>
    </row>
    <row r="2707" spans="5:19" x14ac:dyDescent="0.2">
      <c r="E2707" s="3"/>
      <c r="S2707" s="70"/>
    </row>
    <row r="2708" spans="5:19" x14ac:dyDescent="0.2">
      <c r="E2708" s="3"/>
      <c r="S2708" s="70"/>
    </row>
    <row r="2709" spans="5:19" x14ac:dyDescent="0.2">
      <c r="E2709" s="3"/>
      <c r="S2709" s="70"/>
    </row>
    <row r="2710" spans="5:19" x14ac:dyDescent="0.2">
      <c r="E2710" s="3"/>
      <c r="S2710" s="70"/>
    </row>
    <row r="2711" spans="5:19" x14ac:dyDescent="0.2">
      <c r="E2711" s="3"/>
      <c r="S2711" s="70"/>
    </row>
    <row r="2712" spans="5:19" x14ac:dyDescent="0.2">
      <c r="E2712" s="3"/>
      <c r="S2712" s="70"/>
    </row>
    <row r="2713" spans="5:19" x14ac:dyDescent="0.2">
      <c r="E2713" s="3"/>
      <c r="S2713" s="70"/>
    </row>
    <row r="2714" spans="5:19" x14ac:dyDescent="0.2">
      <c r="E2714" s="3"/>
      <c r="S2714" s="70"/>
    </row>
    <row r="2715" spans="5:19" x14ac:dyDescent="0.2">
      <c r="E2715" s="3"/>
      <c r="S2715" s="70"/>
    </row>
    <row r="2716" spans="5:19" x14ac:dyDescent="0.2">
      <c r="E2716" s="3"/>
      <c r="S2716" s="70"/>
    </row>
    <row r="2717" spans="5:19" x14ac:dyDescent="0.2">
      <c r="E2717" s="3"/>
      <c r="S2717" s="70"/>
    </row>
    <row r="2718" spans="5:19" x14ac:dyDescent="0.2">
      <c r="E2718" s="3"/>
      <c r="S2718" s="70"/>
    </row>
    <row r="2719" spans="5:19" x14ac:dyDescent="0.2">
      <c r="E2719" s="3"/>
      <c r="S2719" s="70"/>
    </row>
    <row r="2720" spans="5:19" x14ac:dyDescent="0.2">
      <c r="E2720" s="3"/>
      <c r="S2720" s="70"/>
    </row>
    <row r="2721" spans="5:19" x14ac:dyDescent="0.2">
      <c r="E2721" s="3"/>
      <c r="S2721" s="70"/>
    </row>
    <row r="2722" spans="5:19" x14ac:dyDescent="0.2">
      <c r="E2722" s="3"/>
      <c r="S2722" s="70"/>
    </row>
    <row r="2723" spans="5:19" x14ac:dyDescent="0.2">
      <c r="E2723" s="3"/>
      <c r="S2723" s="70"/>
    </row>
    <row r="2724" spans="5:19" x14ac:dyDescent="0.2">
      <c r="E2724" s="3"/>
      <c r="S2724" s="70"/>
    </row>
    <row r="2725" spans="5:19" x14ac:dyDescent="0.2">
      <c r="E2725" s="3"/>
      <c r="S2725" s="70"/>
    </row>
    <row r="2726" spans="5:19" x14ac:dyDescent="0.2">
      <c r="E2726" s="3"/>
      <c r="S2726" s="70"/>
    </row>
    <row r="2727" spans="5:19" x14ac:dyDescent="0.2">
      <c r="E2727" s="3"/>
      <c r="S2727" s="70"/>
    </row>
    <row r="2728" spans="5:19" x14ac:dyDescent="0.2">
      <c r="E2728" s="3"/>
      <c r="S2728" s="70"/>
    </row>
    <row r="2729" spans="5:19" x14ac:dyDescent="0.2">
      <c r="E2729" s="3"/>
      <c r="S2729" s="70"/>
    </row>
    <row r="2730" spans="5:19" x14ac:dyDescent="0.2">
      <c r="E2730" s="3"/>
      <c r="S2730" s="70"/>
    </row>
    <row r="2731" spans="5:19" x14ac:dyDescent="0.2">
      <c r="E2731" s="3"/>
      <c r="S2731" s="70"/>
    </row>
    <row r="2732" spans="5:19" x14ac:dyDescent="0.2">
      <c r="E2732" s="3"/>
      <c r="S2732" s="70"/>
    </row>
    <row r="2733" spans="5:19" x14ac:dyDescent="0.2">
      <c r="E2733" s="3"/>
      <c r="S2733" s="70"/>
    </row>
    <row r="2734" spans="5:19" x14ac:dyDescent="0.2">
      <c r="E2734" s="3"/>
      <c r="S2734" s="70"/>
    </row>
    <row r="2735" spans="5:19" x14ac:dyDescent="0.2">
      <c r="E2735" s="3"/>
      <c r="S2735" s="70"/>
    </row>
    <row r="2736" spans="5:19" x14ac:dyDescent="0.2">
      <c r="E2736" s="3"/>
      <c r="S2736" s="70"/>
    </row>
    <row r="2737" spans="5:19" x14ac:dyDescent="0.2">
      <c r="E2737" s="3"/>
      <c r="S2737" s="70"/>
    </row>
    <row r="2738" spans="5:19" x14ac:dyDescent="0.2">
      <c r="E2738" s="3"/>
      <c r="S2738" s="70"/>
    </row>
    <row r="2739" spans="5:19" x14ac:dyDescent="0.2">
      <c r="E2739" s="3"/>
      <c r="S2739" s="70"/>
    </row>
    <row r="2740" spans="5:19" x14ac:dyDescent="0.2">
      <c r="E2740" s="3"/>
      <c r="S2740" s="70"/>
    </row>
    <row r="2741" spans="5:19" x14ac:dyDescent="0.2">
      <c r="E2741" s="3"/>
      <c r="S2741" s="70"/>
    </row>
    <row r="2742" spans="5:19" x14ac:dyDescent="0.2">
      <c r="E2742" s="3"/>
      <c r="S2742" s="70"/>
    </row>
    <row r="2743" spans="5:19" x14ac:dyDescent="0.2">
      <c r="E2743" s="3"/>
      <c r="S2743" s="70"/>
    </row>
    <row r="2744" spans="5:19" x14ac:dyDescent="0.2">
      <c r="E2744" s="3"/>
      <c r="S2744" s="70"/>
    </row>
    <row r="2745" spans="5:19" x14ac:dyDescent="0.2">
      <c r="E2745" s="3"/>
      <c r="S2745" s="70"/>
    </row>
    <row r="2746" spans="5:19" x14ac:dyDescent="0.2">
      <c r="E2746" s="3"/>
      <c r="S2746" s="70"/>
    </row>
    <row r="2747" spans="5:19" x14ac:dyDescent="0.2">
      <c r="E2747" s="3"/>
      <c r="S2747" s="70"/>
    </row>
    <row r="2748" spans="5:19" x14ac:dyDescent="0.2">
      <c r="E2748" s="3"/>
      <c r="S2748" s="70"/>
    </row>
    <row r="2749" spans="5:19" x14ac:dyDescent="0.2">
      <c r="E2749" s="3"/>
      <c r="S2749" s="70"/>
    </row>
    <row r="2750" spans="5:19" x14ac:dyDescent="0.2">
      <c r="E2750" s="3"/>
      <c r="S2750" s="70"/>
    </row>
    <row r="2751" spans="5:19" x14ac:dyDescent="0.2">
      <c r="E2751" s="3"/>
      <c r="S2751" s="70"/>
    </row>
    <row r="2752" spans="5:19" x14ac:dyDescent="0.2">
      <c r="E2752" s="3"/>
      <c r="S2752" s="70"/>
    </row>
    <row r="2753" spans="5:19" x14ac:dyDescent="0.2">
      <c r="E2753" s="3"/>
      <c r="S2753" s="70"/>
    </row>
    <row r="2754" spans="5:19" x14ac:dyDescent="0.2">
      <c r="E2754" s="3"/>
      <c r="S2754" s="70"/>
    </row>
    <row r="2755" spans="5:19" x14ac:dyDescent="0.2">
      <c r="E2755" s="3"/>
      <c r="S2755" s="70"/>
    </row>
    <row r="2756" spans="5:19" x14ac:dyDescent="0.2">
      <c r="E2756" s="3"/>
      <c r="S2756" s="70"/>
    </row>
    <row r="2757" spans="5:19" x14ac:dyDescent="0.2">
      <c r="E2757" s="3"/>
      <c r="S2757" s="70"/>
    </row>
    <row r="2758" spans="5:19" x14ac:dyDescent="0.2">
      <c r="E2758" s="3"/>
      <c r="S2758" s="70"/>
    </row>
    <row r="2759" spans="5:19" x14ac:dyDescent="0.2">
      <c r="E2759" s="3"/>
      <c r="S2759" s="70"/>
    </row>
    <row r="2760" spans="5:19" x14ac:dyDescent="0.2">
      <c r="E2760" s="3"/>
      <c r="S2760" s="70"/>
    </row>
    <row r="2761" spans="5:19" x14ac:dyDescent="0.2">
      <c r="E2761" s="3"/>
      <c r="S2761" s="70"/>
    </row>
    <row r="2762" spans="5:19" x14ac:dyDescent="0.2">
      <c r="E2762" s="3"/>
      <c r="S2762" s="70"/>
    </row>
    <row r="2763" spans="5:19" x14ac:dyDescent="0.2">
      <c r="E2763" s="3"/>
      <c r="S2763" s="70"/>
    </row>
    <row r="2764" spans="5:19" x14ac:dyDescent="0.2">
      <c r="E2764" s="3"/>
      <c r="S2764" s="70"/>
    </row>
    <row r="2765" spans="5:19" x14ac:dyDescent="0.2">
      <c r="E2765" s="3"/>
      <c r="S2765" s="70"/>
    </row>
    <row r="2766" spans="5:19" x14ac:dyDescent="0.2">
      <c r="E2766" s="3"/>
      <c r="S2766" s="70"/>
    </row>
    <row r="2767" spans="5:19" x14ac:dyDescent="0.2">
      <c r="E2767" s="3"/>
      <c r="S2767" s="70"/>
    </row>
    <row r="2768" spans="5:19" x14ac:dyDescent="0.2">
      <c r="E2768" s="3"/>
      <c r="S2768" s="70"/>
    </row>
    <row r="2769" spans="5:19" x14ac:dyDescent="0.2">
      <c r="E2769" s="3"/>
      <c r="S2769" s="70"/>
    </row>
    <row r="2770" spans="5:19" x14ac:dyDescent="0.2">
      <c r="E2770" s="3"/>
      <c r="S2770" s="70"/>
    </row>
    <row r="2771" spans="5:19" x14ac:dyDescent="0.2">
      <c r="E2771" s="3"/>
      <c r="S2771" s="70"/>
    </row>
    <row r="2772" spans="5:19" x14ac:dyDescent="0.2">
      <c r="E2772" s="3"/>
      <c r="S2772" s="70"/>
    </row>
    <row r="2773" spans="5:19" x14ac:dyDescent="0.2">
      <c r="E2773" s="3"/>
      <c r="S2773" s="70"/>
    </row>
    <row r="2774" spans="5:19" x14ac:dyDescent="0.2">
      <c r="E2774" s="3"/>
      <c r="S2774" s="70"/>
    </row>
    <row r="2775" spans="5:19" x14ac:dyDescent="0.2">
      <c r="E2775" s="3"/>
      <c r="S2775" s="70"/>
    </row>
    <row r="2776" spans="5:19" x14ac:dyDescent="0.2">
      <c r="E2776" s="3"/>
      <c r="S2776" s="70"/>
    </row>
    <row r="2777" spans="5:19" x14ac:dyDescent="0.2">
      <c r="E2777" s="3"/>
      <c r="S2777" s="70"/>
    </row>
    <row r="2778" spans="5:19" x14ac:dyDescent="0.2">
      <c r="E2778" s="3"/>
      <c r="S2778" s="70"/>
    </row>
    <row r="2779" spans="5:19" x14ac:dyDescent="0.2">
      <c r="E2779" s="3"/>
      <c r="S2779" s="70"/>
    </row>
    <row r="2780" spans="5:19" x14ac:dyDescent="0.2">
      <c r="E2780" s="3"/>
      <c r="S2780" s="70"/>
    </row>
    <row r="2781" spans="5:19" x14ac:dyDescent="0.2">
      <c r="E2781" s="3"/>
      <c r="S2781" s="70"/>
    </row>
    <row r="2782" spans="5:19" x14ac:dyDescent="0.2">
      <c r="E2782" s="3"/>
      <c r="S2782" s="70"/>
    </row>
    <row r="2783" spans="5:19" x14ac:dyDescent="0.2">
      <c r="E2783" s="3"/>
      <c r="S2783" s="70"/>
    </row>
    <row r="2784" spans="5:19" x14ac:dyDescent="0.2">
      <c r="E2784" s="3"/>
      <c r="S2784" s="70"/>
    </row>
    <row r="2785" spans="5:19" x14ac:dyDescent="0.2">
      <c r="E2785" s="3"/>
      <c r="S2785" s="70"/>
    </row>
    <row r="2786" spans="5:19" x14ac:dyDescent="0.2">
      <c r="E2786" s="3"/>
      <c r="S2786" s="70"/>
    </row>
    <row r="2787" spans="5:19" x14ac:dyDescent="0.2">
      <c r="E2787" s="3"/>
      <c r="S2787" s="70"/>
    </row>
    <row r="2788" spans="5:19" x14ac:dyDescent="0.2">
      <c r="E2788" s="3"/>
      <c r="S2788" s="70"/>
    </row>
    <row r="2789" spans="5:19" x14ac:dyDescent="0.2">
      <c r="E2789" s="3"/>
      <c r="S2789" s="70"/>
    </row>
    <row r="2790" spans="5:19" x14ac:dyDescent="0.2">
      <c r="E2790" s="3"/>
      <c r="S2790" s="70"/>
    </row>
    <row r="2791" spans="5:19" x14ac:dyDescent="0.2">
      <c r="E2791" s="3"/>
      <c r="S2791" s="70"/>
    </row>
    <row r="2792" spans="5:19" x14ac:dyDescent="0.2">
      <c r="E2792" s="3"/>
      <c r="S2792" s="70"/>
    </row>
    <row r="2793" spans="5:19" x14ac:dyDescent="0.2">
      <c r="E2793" s="3"/>
      <c r="S2793" s="70"/>
    </row>
    <row r="2794" spans="5:19" x14ac:dyDescent="0.2">
      <c r="E2794" s="3"/>
      <c r="S2794" s="70"/>
    </row>
    <row r="2795" spans="5:19" x14ac:dyDescent="0.2">
      <c r="E2795" s="3"/>
      <c r="S2795" s="70"/>
    </row>
    <row r="2796" spans="5:19" x14ac:dyDescent="0.2">
      <c r="E2796" s="3"/>
      <c r="S2796" s="70"/>
    </row>
    <row r="2797" spans="5:19" x14ac:dyDescent="0.2">
      <c r="E2797" s="3"/>
      <c r="S2797" s="70"/>
    </row>
    <row r="2798" spans="5:19" x14ac:dyDescent="0.2">
      <c r="E2798" s="3"/>
      <c r="S2798" s="70"/>
    </row>
    <row r="2799" spans="5:19" x14ac:dyDescent="0.2">
      <c r="E2799" s="3"/>
      <c r="S2799" s="70"/>
    </row>
    <row r="2800" spans="5:19" x14ac:dyDescent="0.2">
      <c r="E2800" s="3"/>
      <c r="S2800" s="70"/>
    </row>
    <row r="2801" spans="5:19" x14ac:dyDescent="0.2">
      <c r="E2801" s="3"/>
      <c r="S2801" s="70"/>
    </row>
    <row r="2802" spans="5:19" x14ac:dyDescent="0.2">
      <c r="E2802" s="3"/>
      <c r="S2802" s="70"/>
    </row>
    <row r="2803" spans="5:19" x14ac:dyDescent="0.2">
      <c r="E2803" s="3"/>
      <c r="S2803" s="70"/>
    </row>
    <row r="2804" spans="5:19" x14ac:dyDescent="0.2">
      <c r="E2804" s="3"/>
      <c r="S2804" s="70"/>
    </row>
    <row r="2805" spans="5:19" x14ac:dyDescent="0.2">
      <c r="E2805" s="3"/>
      <c r="S2805" s="70"/>
    </row>
    <row r="2806" spans="5:19" x14ac:dyDescent="0.2">
      <c r="E2806" s="3"/>
      <c r="S2806" s="70"/>
    </row>
    <row r="2807" spans="5:19" x14ac:dyDescent="0.2">
      <c r="E2807" s="3"/>
      <c r="S2807" s="70"/>
    </row>
    <row r="2808" spans="5:19" x14ac:dyDescent="0.2">
      <c r="E2808" s="3"/>
      <c r="S2808" s="70"/>
    </row>
    <row r="2809" spans="5:19" x14ac:dyDescent="0.2">
      <c r="E2809" s="3"/>
      <c r="S2809" s="70"/>
    </row>
    <row r="2810" spans="5:19" x14ac:dyDescent="0.2">
      <c r="E2810" s="3"/>
      <c r="S2810" s="70"/>
    </row>
    <row r="2811" spans="5:19" x14ac:dyDescent="0.2">
      <c r="E2811" s="3"/>
      <c r="S2811" s="70"/>
    </row>
    <row r="2812" spans="5:19" x14ac:dyDescent="0.2">
      <c r="E2812" s="3"/>
      <c r="S2812" s="70"/>
    </row>
    <row r="2813" spans="5:19" x14ac:dyDescent="0.2">
      <c r="E2813" s="3"/>
      <c r="S2813" s="70"/>
    </row>
    <row r="2814" spans="5:19" x14ac:dyDescent="0.2">
      <c r="E2814" s="3"/>
      <c r="S2814" s="70"/>
    </row>
    <row r="2815" spans="5:19" x14ac:dyDescent="0.2">
      <c r="E2815" s="3"/>
      <c r="S2815" s="70"/>
    </row>
    <row r="2816" spans="5:19" x14ac:dyDescent="0.2">
      <c r="S2816" s="70"/>
    </row>
    <row r="2817" spans="19:19" x14ac:dyDescent="0.2">
      <c r="S2817" s="70"/>
    </row>
    <row r="2818" spans="19:19" x14ac:dyDescent="0.2">
      <c r="S2818" s="70"/>
    </row>
    <row r="2819" spans="19:19" x14ac:dyDescent="0.2">
      <c r="S2819" s="70"/>
    </row>
    <row r="2820" spans="19:19" x14ac:dyDescent="0.2">
      <c r="S2820" s="70"/>
    </row>
    <row r="2821" spans="19:19" x14ac:dyDescent="0.2">
      <c r="S2821" s="70"/>
    </row>
    <row r="2822" spans="19:19" x14ac:dyDescent="0.2">
      <c r="S2822" s="70"/>
    </row>
    <row r="2823" spans="19:19" x14ac:dyDescent="0.2">
      <c r="S2823" s="70"/>
    </row>
    <row r="2824" spans="19:19" x14ac:dyDescent="0.2">
      <c r="S2824" s="70"/>
    </row>
    <row r="2825" spans="19:19" x14ac:dyDescent="0.2">
      <c r="S2825" s="70"/>
    </row>
    <row r="2826" spans="19:19" x14ac:dyDescent="0.2">
      <c r="S2826" s="70"/>
    </row>
    <row r="2827" spans="19:19" x14ac:dyDescent="0.2">
      <c r="S2827" s="70"/>
    </row>
    <row r="2828" spans="19:19" x14ac:dyDescent="0.2">
      <c r="S2828" s="70"/>
    </row>
    <row r="2829" spans="19:19" x14ac:dyDescent="0.2">
      <c r="S2829" s="70"/>
    </row>
    <row r="2830" spans="19:19" x14ac:dyDescent="0.2">
      <c r="S2830" s="70"/>
    </row>
    <row r="2831" spans="19:19" x14ac:dyDescent="0.2">
      <c r="S2831" s="70"/>
    </row>
    <row r="2832" spans="19:19" x14ac:dyDescent="0.2">
      <c r="S2832" s="70"/>
    </row>
    <row r="2833" spans="19:19" x14ac:dyDescent="0.2">
      <c r="S2833" s="70"/>
    </row>
    <row r="2834" spans="19:19" x14ac:dyDescent="0.2">
      <c r="S2834" s="70"/>
    </row>
    <row r="2835" spans="19:19" x14ac:dyDescent="0.2">
      <c r="S2835" s="70"/>
    </row>
    <row r="2836" spans="19:19" x14ac:dyDescent="0.2">
      <c r="S2836" s="70"/>
    </row>
    <row r="2837" spans="19:19" x14ac:dyDescent="0.2">
      <c r="S2837" s="70"/>
    </row>
    <row r="2838" spans="19:19" x14ac:dyDescent="0.2">
      <c r="S2838" s="70"/>
    </row>
    <row r="2839" spans="19:19" x14ac:dyDescent="0.2">
      <c r="S2839" s="70"/>
    </row>
    <row r="2840" spans="19:19" x14ac:dyDescent="0.2">
      <c r="S2840" s="70"/>
    </row>
    <row r="2841" spans="19:19" x14ac:dyDescent="0.2">
      <c r="S2841" s="70"/>
    </row>
    <row r="2842" spans="19:19" x14ac:dyDescent="0.2">
      <c r="S2842" s="70"/>
    </row>
    <row r="2843" spans="19:19" x14ac:dyDescent="0.2">
      <c r="S2843" s="70"/>
    </row>
    <row r="2844" spans="19:19" x14ac:dyDescent="0.2">
      <c r="S2844" s="70"/>
    </row>
    <row r="2845" spans="19:19" x14ac:dyDescent="0.2">
      <c r="S2845" s="70"/>
    </row>
    <row r="2846" spans="19:19" x14ac:dyDescent="0.2">
      <c r="S2846" s="70"/>
    </row>
    <row r="2847" spans="19:19" x14ac:dyDescent="0.2">
      <c r="S2847" s="70"/>
    </row>
    <row r="2848" spans="19:19" x14ac:dyDescent="0.2">
      <c r="S2848" s="70"/>
    </row>
    <row r="2849" spans="19:19" x14ac:dyDescent="0.2">
      <c r="S2849" s="70"/>
    </row>
    <row r="2850" spans="19:19" x14ac:dyDescent="0.2">
      <c r="S2850" s="70"/>
    </row>
    <row r="2851" spans="19:19" x14ac:dyDescent="0.2">
      <c r="S2851" s="70"/>
    </row>
    <row r="2852" spans="19:19" x14ac:dyDescent="0.2">
      <c r="S2852" s="70"/>
    </row>
    <row r="2853" spans="19:19" x14ac:dyDescent="0.2">
      <c r="S2853" s="70"/>
    </row>
    <row r="2854" spans="19:19" x14ac:dyDescent="0.2">
      <c r="S2854" s="70"/>
    </row>
    <row r="2855" spans="19:19" x14ac:dyDescent="0.2">
      <c r="S2855" s="70"/>
    </row>
    <row r="2856" spans="19:19" x14ac:dyDescent="0.2">
      <c r="S2856" s="70"/>
    </row>
    <row r="2857" spans="19:19" x14ac:dyDescent="0.2">
      <c r="S2857" s="70"/>
    </row>
    <row r="2858" spans="19:19" x14ac:dyDescent="0.2">
      <c r="S2858" s="70"/>
    </row>
    <row r="2859" spans="19:19" x14ac:dyDescent="0.2">
      <c r="S2859" s="70"/>
    </row>
    <row r="2860" spans="19:19" x14ac:dyDescent="0.2">
      <c r="S2860" s="70"/>
    </row>
    <row r="2861" spans="19:19" x14ac:dyDescent="0.2">
      <c r="S2861" s="70"/>
    </row>
    <row r="2862" spans="19:19" x14ac:dyDescent="0.2">
      <c r="S2862" s="70"/>
    </row>
    <row r="2863" spans="19:19" x14ac:dyDescent="0.2">
      <c r="S2863" s="70"/>
    </row>
    <row r="2864" spans="19:19" x14ac:dyDescent="0.2">
      <c r="S2864" s="70"/>
    </row>
    <row r="2865" spans="19:19" x14ac:dyDescent="0.2">
      <c r="S2865" s="70"/>
    </row>
    <row r="2866" spans="19:19" x14ac:dyDescent="0.2">
      <c r="S2866" s="70"/>
    </row>
    <row r="2867" spans="19:19" x14ac:dyDescent="0.2">
      <c r="S2867" s="70"/>
    </row>
    <row r="2868" spans="19:19" x14ac:dyDescent="0.2">
      <c r="S2868" s="70"/>
    </row>
    <row r="2869" spans="19:19" x14ac:dyDescent="0.2">
      <c r="S2869" s="70"/>
    </row>
    <row r="2870" spans="19:19" x14ac:dyDescent="0.2">
      <c r="S2870" s="70"/>
    </row>
    <row r="2871" spans="19:19" x14ac:dyDescent="0.2">
      <c r="S2871" s="70"/>
    </row>
    <row r="2872" spans="19:19" x14ac:dyDescent="0.2">
      <c r="S2872" s="70"/>
    </row>
    <row r="2873" spans="19:19" x14ac:dyDescent="0.2">
      <c r="S2873" s="70"/>
    </row>
    <row r="2874" spans="19:19" x14ac:dyDescent="0.2">
      <c r="S2874" s="70"/>
    </row>
    <row r="2875" spans="19:19" x14ac:dyDescent="0.2">
      <c r="S2875" s="70"/>
    </row>
    <row r="2876" spans="19:19" x14ac:dyDescent="0.2">
      <c r="S2876" s="70"/>
    </row>
    <row r="2877" spans="19:19" x14ac:dyDescent="0.2">
      <c r="S2877" s="70"/>
    </row>
    <row r="2878" spans="19:19" x14ac:dyDescent="0.2">
      <c r="S2878" s="70"/>
    </row>
    <row r="2879" spans="19:19" x14ac:dyDescent="0.2">
      <c r="S2879" s="70"/>
    </row>
    <row r="2880" spans="19:19" x14ac:dyDescent="0.2">
      <c r="S2880" s="70"/>
    </row>
    <row r="2881" spans="19:19" x14ac:dyDescent="0.2">
      <c r="S2881" s="70"/>
    </row>
    <row r="2882" spans="19:19" x14ac:dyDescent="0.2">
      <c r="S2882" s="70"/>
    </row>
    <row r="2883" spans="19:19" x14ac:dyDescent="0.2">
      <c r="S2883" s="70"/>
    </row>
    <row r="2884" spans="19:19" x14ac:dyDescent="0.2">
      <c r="S2884" s="70"/>
    </row>
    <row r="2885" spans="19:19" x14ac:dyDescent="0.2">
      <c r="S2885" s="70"/>
    </row>
    <row r="2886" spans="19:19" x14ac:dyDescent="0.2">
      <c r="S2886" s="70"/>
    </row>
    <row r="2887" spans="19:19" x14ac:dyDescent="0.2">
      <c r="S2887" s="70"/>
    </row>
    <row r="2888" spans="19:19" x14ac:dyDescent="0.2">
      <c r="S2888" s="70"/>
    </row>
    <row r="2889" spans="19:19" x14ac:dyDescent="0.2">
      <c r="S2889" s="70"/>
    </row>
    <row r="2890" spans="19:19" x14ac:dyDescent="0.2">
      <c r="S2890" s="70"/>
    </row>
    <row r="2891" spans="19:19" x14ac:dyDescent="0.2">
      <c r="S2891" s="70"/>
    </row>
    <row r="2892" spans="19:19" x14ac:dyDescent="0.2">
      <c r="S2892" s="70"/>
    </row>
    <row r="2893" spans="19:19" x14ac:dyDescent="0.2">
      <c r="S2893" s="70"/>
    </row>
    <row r="2894" spans="19:19" x14ac:dyDescent="0.2">
      <c r="S2894" s="70"/>
    </row>
    <row r="2895" spans="19:19" x14ac:dyDescent="0.2">
      <c r="S2895" s="70"/>
    </row>
    <row r="2896" spans="19:19" x14ac:dyDescent="0.2">
      <c r="S2896" s="70"/>
    </row>
    <row r="2897" spans="19:19" x14ac:dyDescent="0.2">
      <c r="S2897" s="70"/>
    </row>
    <row r="2898" spans="19:19" x14ac:dyDescent="0.2">
      <c r="S2898" s="70"/>
    </row>
    <row r="2899" spans="19:19" x14ac:dyDescent="0.2">
      <c r="S2899" s="70"/>
    </row>
    <row r="2900" spans="19:19" x14ac:dyDescent="0.2">
      <c r="S2900" s="70"/>
    </row>
    <row r="2901" spans="19:19" x14ac:dyDescent="0.2">
      <c r="S2901" s="70"/>
    </row>
    <row r="2902" spans="19:19" x14ac:dyDescent="0.2">
      <c r="S2902" s="70"/>
    </row>
    <row r="2903" spans="19:19" x14ac:dyDescent="0.2">
      <c r="S2903" s="70"/>
    </row>
    <row r="2904" spans="19:19" x14ac:dyDescent="0.2">
      <c r="S2904" s="70"/>
    </row>
    <row r="2905" spans="19:19" x14ac:dyDescent="0.2">
      <c r="S2905" s="70"/>
    </row>
    <row r="2906" spans="19:19" x14ac:dyDescent="0.2">
      <c r="S2906" s="70"/>
    </row>
    <row r="2907" spans="19:19" x14ac:dyDescent="0.2">
      <c r="S2907" s="70"/>
    </row>
    <row r="2908" spans="19:19" x14ac:dyDescent="0.2">
      <c r="S2908" s="70"/>
    </row>
    <row r="2909" spans="19:19" x14ac:dyDescent="0.2">
      <c r="S2909" s="70"/>
    </row>
    <row r="2910" spans="19:19" x14ac:dyDescent="0.2">
      <c r="S2910" s="70"/>
    </row>
    <row r="2911" spans="19:19" x14ac:dyDescent="0.2">
      <c r="S2911" s="70"/>
    </row>
    <row r="2912" spans="19:19" x14ac:dyDescent="0.2">
      <c r="S2912" s="70"/>
    </row>
    <row r="2913" spans="19:19" x14ac:dyDescent="0.2">
      <c r="S2913" s="70"/>
    </row>
    <row r="2914" spans="19:19" x14ac:dyDescent="0.2">
      <c r="S2914" s="70"/>
    </row>
    <row r="2915" spans="19:19" x14ac:dyDescent="0.2">
      <c r="S2915" s="70"/>
    </row>
    <row r="2916" spans="19:19" x14ac:dyDescent="0.2">
      <c r="S2916" s="70"/>
    </row>
    <row r="2917" spans="19:19" x14ac:dyDescent="0.2">
      <c r="S2917" s="70"/>
    </row>
    <row r="2918" spans="19:19" x14ac:dyDescent="0.2">
      <c r="S2918" s="70"/>
    </row>
    <row r="2919" spans="19:19" x14ac:dyDescent="0.2">
      <c r="S2919" s="70"/>
    </row>
    <row r="2920" spans="19:19" x14ac:dyDescent="0.2">
      <c r="S2920" s="70"/>
    </row>
    <row r="2921" spans="19:19" x14ac:dyDescent="0.2">
      <c r="S2921" s="70"/>
    </row>
    <row r="2922" spans="19:19" x14ac:dyDescent="0.2">
      <c r="S2922" s="70"/>
    </row>
    <row r="2923" spans="19:19" x14ac:dyDescent="0.2">
      <c r="S2923" s="70"/>
    </row>
    <row r="2924" spans="19:19" x14ac:dyDescent="0.2">
      <c r="S2924" s="70"/>
    </row>
    <row r="2925" spans="19:19" x14ac:dyDescent="0.2">
      <c r="S2925" s="70"/>
    </row>
    <row r="2926" spans="19:19" x14ac:dyDescent="0.2">
      <c r="S2926" s="70"/>
    </row>
    <row r="2927" spans="19:19" x14ac:dyDescent="0.2">
      <c r="S2927" s="70"/>
    </row>
    <row r="2928" spans="19:19" x14ac:dyDescent="0.2">
      <c r="S2928" s="70"/>
    </row>
    <row r="2929" spans="19:19" x14ac:dyDescent="0.2">
      <c r="S2929" s="70"/>
    </row>
    <row r="2930" spans="19:19" x14ac:dyDescent="0.2">
      <c r="S2930" s="70"/>
    </row>
    <row r="2931" spans="19:19" x14ac:dyDescent="0.2">
      <c r="S2931" s="70"/>
    </row>
    <row r="2932" spans="19:19" x14ac:dyDescent="0.2">
      <c r="S2932" s="70"/>
    </row>
    <row r="2933" spans="19:19" x14ac:dyDescent="0.2">
      <c r="S2933" s="70"/>
    </row>
    <row r="2934" spans="19:19" x14ac:dyDescent="0.2">
      <c r="S2934" s="70"/>
    </row>
    <row r="2935" spans="19:19" x14ac:dyDescent="0.2">
      <c r="S2935" s="70"/>
    </row>
    <row r="2936" spans="19:19" x14ac:dyDescent="0.2">
      <c r="S2936" s="70"/>
    </row>
    <row r="2937" spans="19:19" x14ac:dyDescent="0.2">
      <c r="S2937" s="70"/>
    </row>
    <row r="2938" spans="19:19" x14ac:dyDescent="0.2">
      <c r="S2938" s="70"/>
    </row>
    <row r="2939" spans="19:19" x14ac:dyDescent="0.2">
      <c r="S2939" s="70"/>
    </row>
    <row r="2940" spans="19:19" x14ac:dyDescent="0.2">
      <c r="S2940" s="70"/>
    </row>
    <row r="2941" spans="19:19" x14ac:dyDescent="0.2">
      <c r="S2941" s="70"/>
    </row>
    <row r="2942" spans="19:19" x14ac:dyDescent="0.2">
      <c r="S2942" s="70"/>
    </row>
    <row r="2943" spans="19:19" x14ac:dyDescent="0.2">
      <c r="S2943" s="70"/>
    </row>
    <row r="2944" spans="19:19" x14ac:dyDescent="0.2">
      <c r="S2944" s="70"/>
    </row>
    <row r="2945" spans="19:19" x14ac:dyDescent="0.2">
      <c r="S2945" s="70"/>
    </row>
    <row r="2946" spans="19:19" x14ac:dyDescent="0.2">
      <c r="S2946" s="70"/>
    </row>
    <row r="2947" spans="19:19" x14ac:dyDescent="0.2">
      <c r="S2947" s="70"/>
    </row>
    <row r="2948" spans="19:19" x14ac:dyDescent="0.2">
      <c r="S2948" s="70"/>
    </row>
    <row r="2949" spans="19:19" x14ac:dyDescent="0.2">
      <c r="S2949" s="70"/>
    </row>
    <row r="2950" spans="19:19" x14ac:dyDescent="0.2">
      <c r="S2950" s="70"/>
    </row>
    <row r="2951" spans="19:19" x14ac:dyDescent="0.2">
      <c r="S2951" s="70"/>
    </row>
    <row r="2952" spans="19:19" x14ac:dyDescent="0.2">
      <c r="S2952" s="70"/>
    </row>
    <row r="2953" spans="19:19" x14ac:dyDescent="0.2">
      <c r="S2953" s="70"/>
    </row>
    <row r="2954" spans="19:19" x14ac:dyDescent="0.2">
      <c r="S2954" s="70"/>
    </row>
    <row r="2955" spans="19:19" x14ac:dyDescent="0.2">
      <c r="S2955" s="70"/>
    </row>
    <row r="2956" spans="19:19" x14ac:dyDescent="0.2">
      <c r="S2956" s="70"/>
    </row>
    <row r="2957" spans="19:19" x14ac:dyDescent="0.2">
      <c r="S2957" s="70"/>
    </row>
    <row r="2958" spans="19:19" x14ac:dyDescent="0.2">
      <c r="S2958" s="70"/>
    </row>
    <row r="2959" spans="19:19" x14ac:dyDescent="0.2">
      <c r="S2959" s="70"/>
    </row>
    <row r="2960" spans="19:19" x14ac:dyDescent="0.2">
      <c r="S2960" s="70"/>
    </row>
    <row r="2961" spans="19:19" x14ac:dyDescent="0.2">
      <c r="S2961" s="70"/>
    </row>
    <row r="2962" spans="19:19" x14ac:dyDescent="0.2">
      <c r="S2962" s="70"/>
    </row>
    <row r="2963" spans="19:19" x14ac:dyDescent="0.2">
      <c r="S2963" s="70"/>
    </row>
    <row r="2964" spans="19:19" x14ac:dyDescent="0.2">
      <c r="S2964" s="70"/>
    </row>
    <row r="2965" spans="19:19" x14ac:dyDescent="0.2">
      <c r="S2965" s="70"/>
    </row>
    <row r="2966" spans="19:19" x14ac:dyDescent="0.2">
      <c r="S2966" s="70"/>
    </row>
    <row r="2967" spans="19:19" x14ac:dyDescent="0.2">
      <c r="S2967" s="70"/>
    </row>
    <row r="2968" spans="19:19" x14ac:dyDescent="0.2">
      <c r="S2968" s="70"/>
    </row>
    <row r="2969" spans="19:19" x14ac:dyDescent="0.2">
      <c r="S2969" s="70"/>
    </row>
    <row r="2970" spans="19:19" x14ac:dyDescent="0.2">
      <c r="S2970" s="70"/>
    </row>
    <row r="2971" spans="19:19" x14ac:dyDescent="0.2">
      <c r="S2971" s="70"/>
    </row>
    <row r="2972" spans="19:19" x14ac:dyDescent="0.2">
      <c r="S2972" s="70"/>
    </row>
    <row r="2973" spans="19:19" x14ac:dyDescent="0.2">
      <c r="S2973" s="70"/>
    </row>
    <row r="2974" spans="19:19" x14ac:dyDescent="0.2">
      <c r="S2974" s="70"/>
    </row>
    <row r="2975" spans="19:19" x14ac:dyDescent="0.2">
      <c r="S2975" s="70"/>
    </row>
    <row r="2976" spans="19:19" x14ac:dyDescent="0.2">
      <c r="S2976" s="70"/>
    </row>
    <row r="2977" spans="19:19" x14ac:dyDescent="0.2">
      <c r="S2977" s="70"/>
    </row>
    <row r="2978" spans="19:19" x14ac:dyDescent="0.2">
      <c r="S2978" s="70"/>
    </row>
    <row r="2979" spans="19:19" x14ac:dyDescent="0.2">
      <c r="S2979" s="70"/>
    </row>
    <row r="2980" spans="19:19" x14ac:dyDescent="0.2">
      <c r="S2980" s="70"/>
    </row>
    <row r="2981" spans="19:19" x14ac:dyDescent="0.2">
      <c r="S2981" s="70"/>
    </row>
    <row r="2982" spans="19:19" x14ac:dyDescent="0.2">
      <c r="S2982" s="70"/>
    </row>
    <row r="2983" spans="19:19" x14ac:dyDescent="0.2">
      <c r="S2983" s="70"/>
    </row>
    <row r="2984" spans="19:19" x14ac:dyDescent="0.2">
      <c r="S2984" s="70"/>
    </row>
    <row r="2985" spans="19:19" x14ac:dyDescent="0.2">
      <c r="S2985" s="70"/>
    </row>
    <row r="2986" spans="19:19" x14ac:dyDescent="0.2">
      <c r="S2986" s="70"/>
    </row>
    <row r="2987" spans="19:19" x14ac:dyDescent="0.2">
      <c r="S2987" s="70"/>
    </row>
    <row r="2988" spans="19:19" x14ac:dyDescent="0.2">
      <c r="S2988" s="70"/>
    </row>
    <row r="2989" spans="19:19" x14ac:dyDescent="0.2">
      <c r="S2989" s="70"/>
    </row>
    <row r="2990" spans="19:19" x14ac:dyDescent="0.2">
      <c r="S2990" s="70"/>
    </row>
    <row r="2991" spans="19:19" x14ac:dyDescent="0.2">
      <c r="S2991" s="70"/>
    </row>
    <row r="2992" spans="19:19" x14ac:dyDescent="0.2">
      <c r="S2992" s="70"/>
    </row>
    <row r="2993" spans="19:19" x14ac:dyDescent="0.2">
      <c r="S2993" s="70"/>
    </row>
    <row r="2994" spans="19:19" x14ac:dyDescent="0.2">
      <c r="S2994" s="70"/>
    </row>
    <row r="2995" spans="19:19" x14ac:dyDescent="0.2">
      <c r="S2995" s="70"/>
    </row>
    <row r="2996" spans="19:19" x14ac:dyDescent="0.2">
      <c r="S2996" s="70"/>
    </row>
    <row r="2997" spans="19:19" x14ac:dyDescent="0.2">
      <c r="S2997" s="70"/>
    </row>
    <row r="2998" spans="19:19" x14ac:dyDescent="0.2">
      <c r="S2998" s="70"/>
    </row>
    <row r="2999" spans="19:19" x14ac:dyDescent="0.2">
      <c r="S2999" s="70"/>
    </row>
    <row r="3000" spans="19:19" x14ac:dyDescent="0.2">
      <c r="S3000" s="70"/>
    </row>
    <row r="3001" spans="19:19" x14ac:dyDescent="0.2">
      <c r="S3001" s="70"/>
    </row>
    <row r="3002" spans="19:19" x14ac:dyDescent="0.2">
      <c r="S3002" s="70"/>
    </row>
    <row r="3003" spans="19:19" x14ac:dyDescent="0.2">
      <c r="S3003" s="70"/>
    </row>
    <row r="3004" spans="19:19" x14ac:dyDescent="0.2">
      <c r="S3004" s="70"/>
    </row>
    <row r="3005" spans="19:19" x14ac:dyDescent="0.2">
      <c r="S3005" s="70"/>
    </row>
    <row r="3006" spans="19:19" x14ac:dyDescent="0.2">
      <c r="S3006" s="70"/>
    </row>
    <row r="3007" spans="19:19" x14ac:dyDescent="0.2">
      <c r="S3007" s="70"/>
    </row>
    <row r="3008" spans="19:19" x14ac:dyDescent="0.2">
      <c r="S3008" s="70"/>
    </row>
    <row r="3009" spans="19:19" x14ac:dyDescent="0.2">
      <c r="S3009" s="70"/>
    </row>
    <row r="3010" spans="19:19" x14ac:dyDescent="0.2">
      <c r="S3010" s="70"/>
    </row>
    <row r="3011" spans="19:19" x14ac:dyDescent="0.2">
      <c r="S3011" s="70"/>
    </row>
    <row r="3012" spans="19:19" x14ac:dyDescent="0.2">
      <c r="S3012" s="70"/>
    </row>
    <row r="3013" spans="19:19" x14ac:dyDescent="0.2">
      <c r="S3013" s="70"/>
    </row>
    <row r="3014" spans="19:19" x14ac:dyDescent="0.2">
      <c r="S3014" s="70"/>
    </row>
    <row r="3015" spans="19:19" x14ac:dyDescent="0.2">
      <c r="S3015" s="70"/>
    </row>
    <row r="3016" spans="19:19" x14ac:dyDescent="0.2">
      <c r="S3016" s="70"/>
    </row>
    <row r="3017" spans="19:19" x14ac:dyDescent="0.2">
      <c r="S3017" s="70"/>
    </row>
    <row r="3018" spans="19:19" x14ac:dyDescent="0.2">
      <c r="S3018" s="70"/>
    </row>
    <row r="3019" spans="19:19" x14ac:dyDescent="0.2">
      <c r="S3019" s="70"/>
    </row>
    <row r="3020" spans="19:19" x14ac:dyDescent="0.2">
      <c r="S3020" s="70"/>
    </row>
    <row r="3021" spans="19:19" x14ac:dyDescent="0.2">
      <c r="S3021" s="70"/>
    </row>
    <row r="3022" spans="19:19" x14ac:dyDescent="0.2">
      <c r="S3022" s="70"/>
    </row>
    <row r="3023" spans="19:19" x14ac:dyDescent="0.2">
      <c r="S3023" s="70"/>
    </row>
    <row r="3024" spans="19:19" x14ac:dyDescent="0.2">
      <c r="S3024" s="70"/>
    </row>
    <row r="3025" spans="19:19" x14ac:dyDescent="0.2">
      <c r="S3025" s="70"/>
    </row>
    <row r="3026" spans="19:19" x14ac:dyDescent="0.2">
      <c r="S3026" s="70"/>
    </row>
    <row r="3027" spans="19:19" x14ac:dyDescent="0.2">
      <c r="S3027" s="70"/>
    </row>
    <row r="3028" spans="19:19" x14ac:dyDescent="0.2">
      <c r="S3028" s="70"/>
    </row>
    <row r="3029" spans="19:19" x14ac:dyDescent="0.2">
      <c r="S3029" s="70"/>
    </row>
    <row r="3030" spans="19:19" x14ac:dyDescent="0.2">
      <c r="S3030" s="70"/>
    </row>
    <row r="3031" spans="19:19" x14ac:dyDescent="0.2">
      <c r="S3031" s="70"/>
    </row>
    <row r="3032" spans="19:19" x14ac:dyDescent="0.2">
      <c r="S3032" s="70"/>
    </row>
    <row r="3033" spans="19:19" x14ac:dyDescent="0.2">
      <c r="S3033" s="70"/>
    </row>
    <row r="3034" spans="19:19" x14ac:dyDescent="0.2">
      <c r="S3034" s="70"/>
    </row>
    <row r="3035" spans="19:19" x14ac:dyDescent="0.2">
      <c r="S3035" s="70"/>
    </row>
    <row r="3036" spans="19:19" x14ac:dyDescent="0.2">
      <c r="S3036" s="70"/>
    </row>
    <row r="3037" spans="19:19" x14ac:dyDescent="0.2">
      <c r="S3037" s="70"/>
    </row>
    <row r="3038" spans="19:19" x14ac:dyDescent="0.2">
      <c r="S3038" s="70"/>
    </row>
    <row r="3039" spans="19:19" x14ac:dyDescent="0.2">
      <c r="S3039" s="70"/>
    </row>
    <row r="3040" spans="19:19" x14ac:dyDescent="0.2">
      <c r="S3040" s="70"/>
    </row>
    <row r="3041" spans="19:19" x14ac:dyDescent="0.2">
      <c r="S3041" s="70"/>
    </row>
    <row r="3042" spans="19:19" x14ac:dyDescent="0.2">
      <c r="S3042" s="70"/>
    </row>
    <row r="3043" spans="19:19" x14ac:dyDescent="0.2">
      <c r="S3043" s="70"/>
    </row>
    <row r="3044" spans="19:19" x14ac:dyDescent="0.2">
      <c r="S3044" s="70"/>
    </row>
    <row r="3045" spans="19:19" x14ac:dyDescent="0.2">
      <c r="S3045" s="70"/>
    </row>
    <row r="3046" spans="19:19" x14ac:dyDescent="0.2">
      <c r="S3046" s="70"/>
    </row>
    <row r="3047" spans="19:19" x14ac:dyDescent="0.2">
      <c r="S3047" s="70"/>
    </row>
    <row r="3048" spans="19:19" x14ac:dyDescent="0.2">
      <c r="S3048" s="70"/>
    </row>
    <row r="3049" spans="19:19" x14ac:dyDescent="0.2">
      <c r="S3049" s="70"/>
    </row>
    <row r="3050" spans="19:19" x14ac:dyDescent="0.2">
      <c r="S3050" s="70"/>
    </row>
    <row r="3051" spans="19:19" x14ac:dyDescent="0.2">
      <c r="S3051" s="70"/>
    </row>
    <row r="3052" spans="19:19" x14ac:dyDescent="0.2">
      <c r="S3052" s="70"/>
    </row>
    <row r="3053" spans="19:19" x14ac:dyDescent="0.2">
      <c r="S3053" s="70"/>
    </row>
    <row r="3054" spans="19:19" x14ac:dyDescent="0.2">
      <c r="S3054" s="70"/>
    </row>
    <row r="3055" spans="19:19" x14ac:dyDescent="0.2">
      <c r="S3055" s="70"/>
    </row>
    <row r="3056" spans="19:19" x14ac:dyDescent="0.2">
      <c r="S3056" s="70"/>
    </row>
    <row r="3057" spans="19:19" x14ac:dyDescent="0.2">
      <c r="S3057" s="70"/>
    </row>
    <row r="3058" spans="19:19" x14ac:dyDescent="0.2">
      <c r="S3058" s="70"/>
    </row>
    <row r="3059" spans="19:19" x14ac:dyDescent="0.2">
      <c r="S3059" s="70"/>
    </row>
    <row r="3060" spans="19:19" x14ac:dyDescent="0.2">
      <c r="S3060" s="70"/>
    </row>
  </sheetData>
  <mergeCells count="10">
    <mergeCell ref="AQ3:AR3"/>
    <mergeCell ref="AS3:AT3"/>
    <mergeCell ref="AH2:AL2"/>
    <mergeCell ref="E3:N3"/>
    <mergeCell ref="O3:P3"/>
    <mergeCell ref="Q3:R3"/>
    <mergeCell ref="S3:AB3"/>
    <mergeCell ref="AC3:AD3"/>
    <mergeCell ref="AE3:AF3"/>
    <mergeCell ref="AG3:AP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6"/>
  <sheetViews>
    <sheetView workbookViewId="0">
      <selection sqref="A1:XFD1048576"/>
    </sheetView>
  </sheetViews>
  <sheetFormatPr defaultRowHeight="12.75" x14ac:dyDescent="0.2"/>
  <cols>
    <col min="1" max="1" width="30.109375" style="148" customWidth="1"/>
    <col min="2" max="2" width="8.44140625" style="148" customWidth="1"/>
    <col min="3" max="3" width="6.33203125" style="148" customWidth="1"/>
    <col min="4" max="4" width="7" style="142" customWidth="1"/>
    <col min="5" max="5" width="6.33203125" style="161" customWidth="1"/>
    <col min="6" max="6" width="7" style="142" customWidth="1"/>
    <col min="7" max="7" width="6.44140625" style="160" customWidth="1"/>
    <col min="8" max="8" width="12.33203125" style="144" customWidth="1"/>
    <col min="9" max="9" width="9" style="144" customWidth="1"/>
    <col min="10" max="10" width="7" style="145" customWidth="1"/>
    <col min="11" max="11" width="3.6640625" style="157" customWidth="1"/>
    <col min="12" max="12" width="7" style="154" customWidth="1"/>
    <col min="13" max="13" width="7" style="142" customWidth="1"/>
    <col min="14" max="14" width="3.6640625" style="157" customWidth="1"/>
    <col min="15" max="16" width="7" style="158" customWidth="1"/>
    <col min="17" max="18" width="7" style="148" customWidth="1"/>
    <col min="19" max="19" width="8" style="159" customWidth="1"/>
    <col min="20" max="20" width="8" style="143" customWidth="1"/>
    <col min="21" max="21" width="8" style="160" customWidth="1"/>
    <col min="22" max="22" width="10.6640625" style="144" customWidth="1"/>
    <col min="23" max="23" width="11.77734375" style="144" customWidth="1"/>
    <col min="24" max="24" width="8" style="145" customWidth="1"/>
    <col min="25" max="25" width="3.6640625" style="157" customWidth="1"/>
    <col min="26" max="26" width="8" style="146" customWidth="1"/>
    <col min="27" max="27" width="8" style="147" customWidth="1"/>
    <col min="28" max="28" width="3.6640625" style="157" customWidth="1"/>
    <col min="29" max="30" width="8.21875" style="158" customWidth="1"/>
    <col min="31" max="32" width="8.21875" style="148" customWidth="1"/>
    <col min="33" max="33" width="8.21875" style="161" customWidth="1"/>
    <col min="34" max="34" width="8.21875" style="143" customWidth="1"/>
    <col min="35" max="35" width="10.6640625" style="160" customWidth="1"/>
    <col min="36" max="36" width="11.44140625" style="144" customWidth="1"/>
    <col min="37" max="37" width="8.21875" style="144" customWidth="1"/>
    <col min="38" max="38" width="8.21875" style="143" customWidth="1"/>
    <col min="39" max="39" width="3.6640625" style="162" customWidth="1"/>
    <col min="40" max="40" width="8.21875" style="146" customWidth="1"/>
    <col min="41" max="41" width="8.21875" style="147" customWidth="1"/>
    <col min="42" max="42" width="3.6640625" style="162" customWidth="1"/>
    <col min="43" max="44" width="7.5546875" style="142" customWidth="1"/>
    <col min="45" max="45" width="8.21875" style="162" customWidth="1"/>
    <col min="46" max="46" width="8.109375" style="162" customWidth="1"/>
    <col min="47" max="47" width="8.88671875" style="148" customWidth="1"/>
    <col min="48" max="256" width="8.88671875" style="148"/>
    <col min="257" max="257" width="30.109375" style="148" customWidth="1"/>
    <col min="258" max="258" width="8.44140625" style="148" customWidth="1"/>
    <col min="259" max="259" width="6.33203125" style="148" customWidth="1"/>
    <col min="260" max="260" width="7" style="148" customWidth="1"/>
    <col min="261" max="261" width="6.33203125" style="148" customWidth="1"/>
    <col min="262" max="262" width="7" style="148" customWidth="1"/>
    <col min="263" max="263" width="6.44140625" style="148" customWidth="1"/>
    <col min="264" max="264" width="7.77734375" style="148" customWidth="1"/>
    <col min="265" max="266" width="7" style="148" customWidth="1"/>
    <col min="267" max="267" width="3.6640625" style="148" customWidth="1"/>
    <col min="268" max="269" width="7" style="148" customWidth="1"/>
    <col min="270" max="270" width="3.6640625" style="148" customWidth="1"/>
    <col min="271" max="274" width="7" style="148" customWidth="1"/>
    <col min="275" max="280" width="8" style="148" customWidth="1"/>
    <col min="281" max="281" width="3.6640625" style="148" customWidth="1"/>
    <col min="282" max="283" width="8" style="148" customWidth="1"/>
    <col min="284" max="284" width="3.6640625" style="148" customWidth="1"/>
    <col min="285" max="290" width="8.21875" style="148" customWidth="1"/>
    <col min="291" max="291" width="10.6640625" style="148" customWidth="1"/>
    <col min="292" max="292" width="11.44140625" style="148" customWidth="1"/>
    <col min="293" max="294" width="8.21875" style="148" customWidth="1"/>
    <col min="295" max="295" width="3.6640625" style="148" customWidth="1"/>
    <col min="296" max="297" width="8.21875" style="148" customWidth="1"/>
    <col min="298" max="298" width="3.6640625" style="148" customWidth="1"/>
    <col min="299" max="300" width="7.5546875" style="148" customWidth="1"/>
    <col min="301" max="301" width="8.21875" style="148" customWidth="1"/>
    <col min="302" max="302" width="8.109375" style="148" customWidth="1"/>
    <col min="303" max="512" width="8.88671875" style="148"/>
    <col min="513" max="513" width="30.109375" style="148" customWidth="1"/>
    <col min="514" max="514" width="8.44140625" style="148" customWidth="1"/>
    <col min="515" max="515" width="6.33203125" style="148" customWidth="1"/>
    <col min="516" max="516" width="7" style="148" customWidth="1"/>
    <col min="517" max="517" width="6.33203125" style="148" customWidth="1"/>
    <col min="518" max="518" width="7" style="148" customWidth="1"/>
    <col min="519" max="519" width="6.44140625" style="148" customWidth="1"/>
    <col min="520" max="520" width="7.77734375" style="148" customWidth="1"/>
    <col min="521" max="522" width="7" style="148" customWidth="1"/>
    <col min="523" max="523" width="3.6640625" style="148" customWidth="1"/>
    <col min="524" max="525" width="7" style="148" customWidth="1"/>
    <col min="526" max="526" width="3.6640625" style="148" customWidth="1"/>
    <col min="527" max="530" width="7" style="148" customWidth="1"/>
    <col min="531" max="536" width="8" style="148" customWidth="1"/>
    <col min="537" max="537" width="3.6640625" style="148" customWidth="1"/>
    <col min="538" max="539" width="8" style="148" customWidth="1"/>
    <col min="540" max="540" width="3.6640625" style="148" customWidth="1"/>
    <col min="541" max="546" width="8.21875" style="148" customWidth="1"/>
    <col min="547" max="547" width="10.6640625" style="148" customWidth="1"/>
    <col min="548" max="548" width="11.44140625" style="148" customWidth="1"/>
    <col min="549" max="550" width="8.21875" style="148" customWidth="1"/>
    <col min="551" max="551" width="3.6640625" style="148" customWidth="1"/>
    <col min="552" max="553" width="8.21875" style="148" customWidth="1"/>
    <col min="554" max="554" width="3.6640625" style="148" customWidth="1"/>
    <col min="555" max="556" width="7.5546875" style="148" customWidth="1"/>
    <col min="557" max="557" width="8.21875" style="148" customWidth="1"/>
    <col min="558" max="558" width="8.109375" style="148" customWidth="1"/>
    <col min="559" max="768" width="8.88671875" style="148"/>
    <col min="769" max="769" width="30.109375" style="148" customWidth="1"/>
    <col min="770" max="770" width="8.44140625" style="148" customWidth="1"/>
    <col min="771" max="771" width="6.33203125" style="148" customWidth="1"/>
    <col min="772" max="772" width="7" style="148" customWidth="1"/>
    <col min="773" max="773" width="6.33203125" style="148" customWidth="1"/>
    <col min="774" max="774" width="7" style="148" customWidth="1"/>
    <col min="775" max="775" width="6.44140625" style="148" customWidth="1"/>
    <col min="776" max="776" width="7.77734375" style="148" customWidth="1"/>
    <col min="777" max="778" width="7" style="148" customWidth="1"/>
    <col min="779" max="779" width="3.6640625" style="148" customWidth="1"/>
    <col min="780" max="781" width="7" style="148" customWidth="1"/>
    <col min="782" max="782" width="3.6640625" style="148" customWidth="1"/>
    <col min="783" max="786" width="7" style="148" customWidth="1"/>
    <col min="787" max="792" width="8" style="148" customWidth="1"/>
    <col min="793" max="793" width="3.6640625" style="148" customWidth="1"/>
    <col min="794" max="795" width="8" style="148" customWidth="1"/>
    <col min="796" max="796" width="3.6640625" style="148" customWidth="1"/>
    <col min="797" max="802" width="8.21875" style="148" customWidth="1"/>
    <col min="803" max="803" width="10.6640625" style="148" customWidth="1"/>
    <col min="804" max="804" width="11.44140625" style="148" customWidth="1"/>
    <col min="805" max="806" width="8.21875" style="148" customWidth="1"/>
    <col min="807" max="807" width="3.6640625" style="148" customWidth="1"/>
    <col min="808" max="809" width="8.21875" style="148" customWidth="1"/>
    <col min="810" max="810" width="3.6640625" style="148" customWidth="1"/>
    <col min="811" max="812" width="7.5546875" style="148" customWidth="1"/>
    <col min="813" max="813" width="8.21875" style="148" customWidth="1"/>
    <col min="814" max="814" width="8.109375" style="148" customWidth="1"/>
    <col min="815" max="1024" width="8.88671875" style="148"/>
    <col min="1025" max="1025" width="30.109375" style="148" customWidth="1"/>
    <col min="1026" max="1026" width="8.44140625" style="148" customWidth="1"/>
    <col min="1027" max="1027" width="6.33203125" style="148" customWidth="1"/>
    <col min="1028" max="1028" width="7" style="148" customWidth="1"/>
    <col min="1029" max="1029" width="6.33203125" style="148" customWidth="1"/>
    <col min="1030" max="1030" width="7" style="148" customWidth="1"/>
    <col min="1031" max="1031" width="6.44140625" style="148" customWidth="1"/>
    <col min="1032" max="1032" width="7.77734375" style="148" customWidth="1"/>
    <col min="1033" max="1034" width="7" style="148" customWidth="1"/>
    <col min="1035" max="1035" width="3.6640625" style="148" customWidth="1"/>
    <col min="1036" max="1037" width="7" style="148" customWidth="1"/>
    <col min="1038" max="1038" width="3.6640625" style="148" customWidth="1"/>
    <col min="1039" max="1042" width="7" style="148" customWidth="1"/>
    <col min="1043" max="1048" width="8" style="148" customWidth="1"/>
    <col min="1049" max="1049" width="3.6640625" style="148" customWidth="1"/>
    <col min="1050" max="1051" width="8" style="148" customWidth="1"/>
    <col min="1052" max="1052" width="3.6640625" style="148" customWidth="1"/>
    <col min="1053" max="1058" width="8.21875" style="148" customWidth="1"/>
    <col min="1059" max="1059" width="10.6640625" style="148" customWidth="1"/>
    <col min="1060" max="1060" width="11.44140625" style="148" customWidth="1"/>
    <col min="1061" max="1062" width="8.21875" style="148" customWidth="1"/>
    <col min="1063" max="1063" width="3.6640625" style="148" customWidth="1"/>
    <col min="1064" max="1065" width="8.21875" style="148" customWidth="1"/>
    <col min="1066" max="1066" width="3.6640625" style="148" customWidth="1"/>
    <col min="1067" max="1068" width="7.5546875" style="148" customWidth="1"/>
    <col min="1069" max="1069" width="8.21875" style="148" customWidth="1"/>
    <col min="1070" max="1070" width="8.109375" style="148" customWidth="1"/>
    <col min="1071" max="1280" width="8.88671875" style="148"/>
    <col min="1281" max="1281" width="30.109375" style="148" customWidth="1"/>
    <col min="1282" max="1282" width="8.44140625" style="148" customWidth="1"/>
    <col min="1283" max="1283" width="6.33203125" style="148" customWidth="1"/>
    <col min="1284" max="1284" width="7" style="148" customWidth="1"/>
    <col min="1285" max="1285" width="6.33203125" style="148" customWidth="1"/>
    <col min="1286" max="1286" width="7" style="148" customWidth="1"/>
    <col min="1287" max="1287" width="6.44140625" style="148" customWidth="1"/>
    <col min="1288" max="1288" width="7.77734375" style="148" customWidth="1"/>
    <col min="1289" max="1290" width="7" style="148" customWidth="1"/>
    <col min="1291" max="1291" width="3.6640625" style="148" customWidth="1"/>
    <col min="1292" max="1293" width="7" style="148" customWidth="1"/>
    <col min="1294" max="1294" width="3.6640625" style="148" customWidth="1"/>
    <col min="1295" max="1298" width="7" style="148" customWidth="1"/>
    <col min="1299" max="1304" width="8" style="148" customWidth="1"/>
    <col min="1305" max="1305" width="3.6640625" style="148" customWidth="1"/>
    <col min="1306" max="1307" width="8" style="148" customWidth="1"/>
    <col min="1308" max="1308" width="3.6640625" style="148" customWidth="1"/>
    <col min="1309" max="1314" width="8.21875" style="148" customWidth="1"/>
    <col min="1315" max="1315" width="10.6640625" style="148" customWidth="1"/>
    <col min="1316" max="1316" width="11.44140625" style="148" customWidth="1"/>
    <col min="1317" max="1318" width="8.21875" style="148" customWidth="1"/>
    <col min="1319" max="1319" width="3.6640625" style="148" customWidth="1"/>
    <col min="1320" max="1321" width="8.21875" style="148" customWidth="1"/>
    <col min="1322" max="1322" width="3.6640625" style="148" customWidth="1"/>
    <col min="1323" max="1324" width="7.5546875" style="148" customWidth="1"/>
    <col min="1325" max="1325" width="8.21875" style="148" customWidth="1"/>
    <col min="1326" max="1326" width="8.109375" style="148" customWidth="1"/>
    <col min="1327" max="1536" width="8.88671875" style="148"/>
    <col min="1537" max="1537" width="30.109375" style="148" customWidth="1"/>
    <col min="1538" max="1538" width="8.44140625" style="148" customWidth="1"/>
    <col min="1539" max="1539" width="6.33203125" style="148" customWidth="1"/>
    <col min="1540" max="1540" width="7" style="148" customWidth="1"/>
    <col min="1541" max="1541" width="6.33203125" style="148" customWidth="1"/>
    <col min="1542" max="1542" width="7" style="148" customWidth="1"/>
    <col min="1543" max="1543" width="6.44140625" style="148" customWidth="1"/>
    <col min="1544" max="1544" width="7.77734375" style="148" customWidth="1"/>
    <col min="1545" max="1546" width="7" style="148" customWidth="1"/>
    <col min="1547" max="1547" width="3.6640625" style="148" customWidth="1"/>
    <col min="1548" max="1549" width="7" style="148" customWidth="1"/>
    <col min="1550" max="1550" width="3.6640625" style="148" customWidth="1"/>
    <col min="1551" max="1554" width="7" style="148" customWidth="1"/>
    <col min="1555" max="1560" width="8" style="148" customWidth="1"/>
    <col min="1561" max="1561" width="3.6640625" style="148" customWidth="1"/>
    <col min="1562" max="1563" width="8" style="148" customWidth="1"/>
    <col min="1564" max="1564" width="3.6640625" style="148" customWidth="1"/>
    <col min="1565" max="1570" width="8.21875" style="148" customWidth="1"/>
    <col min="1571" max="1571" width="10.6640625" style="148" customWidth="1"/>
    <col min="1572" max="1572" width="11.44140625" style="148" customWidth="1"/>
    <col min="1573" max="1574" width="8.21875" style="148" customWidth="1"/>
    <col min="1575" max="1575" width="3.6640625" style="148" customWidth="1"/>
    <col min="1576" max="1577" width="8.21875" style="148" customWidth="1"/>
    <col min="1578" max="1578" width="3.6640625" style="148" customWidth="1"/>
    <col min="1579" max="1580" width="7.5546875" style="148" customWidth="1"/>
    <col min="1581" max="1581" width="8.21875" style="148" customWidth="1"/>
    <col min="1582" max="1582" width="8.109375" style="148" customWidth="1"/>
    <col min="1583" max="1792" width="8.88671875" style="148"/>
    <col min="1793" max="1793" width="30.109375" style="148" customWidth="1"/>
    <col min="1794" max="1794" width="8.44140625" style="148" customWidth="1"/>
    <col min="1795" max="1795" width="6.33203125" style="148" customWidth="1"/>
    <col min="1796" max="1796" width="7" style="148" customWidth="1"/>
    <col min="1797" max="1797" width="6.33203125" style="148" customWidth="1"/>
    <col min="1798" max="1798" width="7" style="148" customWidth="1"/>
    <col min="1799" max="1799" width="6.44140625" style="148" customWidth="1"/>
    <col min="1800" max="1800" width="7.77734375" style="148" customWidth="1"/>
    <col min="1801" max="1802" width="7" style="148" customWidth="1"/>
    <col min="1803" max="1803" width="3.6640625" style="148" customWidth="1"/>
    <col min="1804" max="1805" width="7" style="148" customWidth="1"/>
    <col min="1806" max="1806" width="3.6640625" style="148" customWidth="1"/>
    <col min="1807" max="1810" width="7" style="148" customWidth="1"/>
    <col min="1811" max="1816" width="8" style="148" customWidth="1"/>
    <col min="1817" max="1817" width="3.6640625" style="148" customWidth="1"/>
    <col min="1818" max="1819" width="8" style="148" customWidth="1"/>
    <col min="1820" max="1820" width="3.6640625" style="148" customWidth="1"/>
    <col min="1821" max="1826" width="8.21875" style="148" customWidth="1"/>
    <col min="1827" max="1827" width="10.6640625" style="148" customWidth="1"/>
    <col min="1828" max="1828" width="11.44140625" style="148" customWidth="1"/>
    <col min="1829" max="1830" width="8.21875" style="148" customWidth="1"/>
    <col min="1831" max="1831" width="3.6640625" style="148" customWidth="1"/>
    <col min="1832" max="1833" width="8.21875" style="148" customWidth="1"/>
    <col min="1834" max="1834" width="3.6640625" style="148" customWidth="1"/>
    <col min="1835" max="1836" width="7.5546875" style="148" customWidth="1"/>
    <col min="1837" max="1837" width="8.21875" style="148" customWidth="1"/>
    <col min="1838" max="1838" width="8.109375" style="148" customWidth="1"/>
    <col min="1839" max="2048" width="8.88671875" style="148"/>
    <col min="2049" max="2049" width="30.109375" style="148" customWidth="1"/>
    <col min="2050" max="2050" width="8.44140625" style="148" customWidth="1"/>
    <col min="2051" max="2051" width="6.33203125" style="148" customWidth="1"/>
    <col min="2052" max="2052" width="7" style="148" customWidth="1"/>
    <col min="2053" max="2053" width="6.33203125" style="148" customWidth="1"/>
    <col min="2054" max="2054" width="7" style="148" customWidth="1"/>
    <col min="2055" max="2055" width="6.44140625" style="148" customWidth="1"/>
    <col min="2056" max="2056" width="7.77734375" style="148" customWidth="1"/>
    <col min="2057" max="2058" width="7" style="148" customWidth="1"/>
    <col min="2059" max="2059" width="3.6640625" style="148" customWidth="1"/>
    <col min="2060" max="2061" width="7" style="148" customWidth="1"/>
    <col min="2062" max="2062" width="3.6640625" style="148" customWidth="1"/>
    <col min="2063" max="2066" width="7" style="148" customWidth="1"/>
    <col min="2067" max="2072" width="8" style="148" customWidth="1"/>
    <col min="2073" max="2073" width="3.6640625" style="148" customWidth="1"/>
    <col min="2074" max="2075" width="8" style="148" customWidth="1"/>
    <col min="2076" max="2076" width="3.6640625" style="148" customWidth="1"/>
    <col min="2077" max="2082" width="8.21875" style="148" customWidth="1"/>
    <col min="2083" max="2083" width="10.6640625" style="148" customWidth="1"/>
    <col min="2084" max="2084" width="11.44140625" style="148" customWidth="1"/>
    <col min="2085" max="2086" width="8.21875" style="148" customWidth="1"/>
    <col min="2087" max="2087" width="3.6640625" style="148" customWidth="1"/>
    <col min="2088" max="2089" width="8.21875" style="148" customWidth="1"/>
    <col min="2090" max="2090" width="3.6640625" style="148" customWidth="1"/>
    <col min="2091" max="2092" width="7.5546875" style="148" customWidth="1"/>
    <col min="2093" max="2093" width="8.21875" style="148" customWidth="1"/>
    <col min="2094" max="2094" width="8.109375" style="148" customWidth="1"/>
    <col min="2095" max="2304" width="8.88671875" style="148"/>
    <col min="2305" max="2305" width="30.109375" style="148" customWidth="1"/>
    <col min="2306" max="2306" width="8.44140625" style="148" customWidth="1"/>
    <col min="2307" max="2307" width="6.33203125" style="148" customWidth="1"/>
    <col min="2308" max="2308" width="7" style="148" customWidth="1"/>
    <col min="2309" max="2309" width="6.33203125" style="148" customWidth="1"/>
    <col min="2310" max="2310" width="7" style="148" customWidth="1"/>
    <col min="2311" max="2311" width="6.44140625" style="148" customWidth="1"/>
    <col min="2312" max="2312" width="7.77734375" style="148" customWidth="1"/>
    <col min="2313" max="2314" width="7" style="148" customWidth="1"/>
    <col min="2315" max="2315" width="3.6640625" style="148" customWidth="1"/>
    <col min="2316" max="2317" width="7" style="148" customWidth="1"/>
    <col min="2318" max="2318" width="3.6640625" style="148" customWidth="1"/>
    <col min="2319" max="2322" width="7" style="148" customWidth="1"/>
    <col min="2323" max="2328" width="8" style="148" customWidth="1"/>
    <col min="2329" max="2329" width="3.6640625" style="148" customWidth="1"/>
    <col min="2330" max="2331" width="8" style="148" customWidth="1"/>
    <col min="2332" max="2332" width="3.6640625" style="148" customWidth="1"/>
    <col min="2333" max="2338" width="8.21875" style="148" customWidth="1"/>
    <col min="2339" max="2339" width="10.6640625" style="148" customWidth="1"/>
    <col min="2340" max="2340" width="11.44140625" style="148" customWidth="1"/>
    <col min="2341" max="2342" width="8.21875" style="148" customWidth="1"/>
    <col min="2343" max="2343" width="3.6640625" style="148" customWidth="1"/>
    <col min="2344" max="2345" width="8.21875" style="148" customWidth="1"/>
    <col min="2346" max="2346" width="3.6640625" style="148" customWidth="1"/>
    <col min="2347" max="2348" width="7.5546875" style="148" customWidth="1"/>
    <col min="2349" max="2349" width="8.21875" style="148" customWidth="1"/>
    <col min="2350" max="2350" width="8.109375" style="148" customWidth="1"/>
    <col min="2351" max="2560" width="8.88671875" style="148"/>
    <col min="2561" max="2561" width="30.109375" style="148" customWidth="1"/>
    <col min="2562" max="2562" width="8.44140625" style="148" customWidth="1"/>
    <col min="2563" max="2563" width="6.33203125" style="148" customWidth="1"/>
    <col min="2564" max="2564" width="7" style="148" customWidth="1"/>
    <col min="2565" max="2565" width="6.33203125" style="148" customWidth="1"/>
    <col min="2566" max="2566" width="7" style="148" customWidth="1"/>
    <col min="2567" max="2567" width="6.44140625" style="148" customWidth="1"/>
    <col min="2568" max="2568" width="7.77734375" style="148" customWidth="1"/>
    <col min="2569" max="2570" width="7" style="148" customWidth="1"/>
    <col min="2571" max="2571" width="3.6640625" style="148" customWidth="1"/>
    <col min="2572" max="2573" width="7" style="148" customWidth="1"/>
    <col min="2574" max="2574" width="3.6640625" style="148" customWidth="1"/>
    <col min="2575" max="2578" width="7" style="148" customWidth="1"/>
    <col min="2579" max="2584" width="8" style="148" customWidth="1"/>
    <col min="2585" max="2585" width="3.6640625" style="148" customWidth="1"/>
    <col min="2586" max="2587" width="8" style="148" customWidth="1"/>
    <col min="2588" max="2588" width="3.6640625" style="148" customWidth="1"/>
    <col min="2589" max="2594" width="8.21875" style="148" customWidth="1"/>
    <col min="2595" max="2595" width="10.6640625" style="148" customWidth="1"/>
    <col min="2596" max="2596" width="11.44140625" style="148" customWidth="1"/>
    <col min="2597" max="2598" width="8.21875" style="148" customWidth="1"/>
    <col min="2599" max="2599" width="3.6640625" style="148" customWidth="1"/>
    <col min="2600" max="2601" width="8.21875" style="148" customWidth="1"/>
    <col min="2602" max="2602" width="3.6640625" style="148" customWidth="1"/>
    <col min="2603" max="2604" width="7.5546875" style="148" customWidth="1"/>
    <col min="2605" max="2605" width="8.21875" style="148" customWidth="1"/>
    <col min="2606" max="2606" width="8.109375" style="148" customWidth="1"/>
    <col min="2607" max="2816" width="8.88671875" style="148"/>
    <col min="2817" max="2817" width="30.109375" style="148" customWidth="1"/>
    <col min="2818" max="2818" width="8.44140625" style="148" customWidth="1"/>
    <col min="2819" max="2819" width="6.33203125" style="148" customWidth="1"/>
    <col min="2820" max="2820" width="7" style="148" customWidth="1"/>
    <col min="2821" max="2821" width="6.33203125" style="148" customWidth="1"/>
    <col min="2822" max="2822" width="7" style="148" customWidth="1"/>
    <col min="2823" max="2823" width="6.44140625" style="148" customWidth="1"/>
    <col min="2824" max="2824" width="7.77734375" style="148" customWidth="1"/>
    <col min="2825" max="2826" width="7" style="148" customWidth="1"/>
    <col min="2827" max="2827" width="3.6640625" style="148" customWidth="1"/>
    <col min="2828" max="2829" width="7" style="148" customWidth="1"/>
    <col min="2830" max="2830" width="3.6640625" style="148" customWidth="1"/>
    <col min="2831" max="2834" width="7" style="148" customWidth="1"/>
    <col min="2835" max="2840" width="8" style="148" customWidth="1"/>
    <col min="2841" max="2841" width="3.6640625" style="148" customWidth="1"/>
    <col min="2842" max="2843" width="8" style="148" customWidth="1"/>
    <col min="2844" max="2844" width="3.6640625" style="148" customWidth="1"/>
    <col min="2845" max="2850" width="8.21875" style="148" customWidth="1"/>
    <col min="2851" max="2851" width="10.6640625" style="148" customWidth="1"/>
    <col min="2852" max="2852" width="11.44140625" style="148" customWidth="1"/>
    <col min="2853" max="2854" width="8.21875" style="148" customWidth="1"/>
    <col min="2855" max="2855" width="3.6640625" style="148" customWidth="1"/>
    <col min="2856" max="2857" width="8.21875" style="148" customWidth="1"/>
    <col min="2858" max="2858" width="3.6640625" style="148" customWidth="1"/>
    <col min="2859" max="2860" width="7.5546875" style="148" customWidth="1"/>
    <col min="2861" max="2861" width="8.21875" style="148" customWidth="1"/>
    <col min="2862" max="2862" width="8.109375" style="148" customWidth="1"/>
    <col min="2863" max="3072" width="8.88671875" style="148"/>
    <col min="3073" max="3073" width="30.109375" style="148" customWidth="1"/>
    <col min="3074" max="3074" width="8.44140625" style="148" customWidth="1"/>
    <col min="3075" max="3075" width="6.33203125" style="148" customWidth="1"/>
    <col min="3076" max="3076" width="7" style="148" customWidth="1"/>
    <col min="3077" max="3077" width="6.33203125" style="148" customWidth="1"/>
    <col min="3078" max="3078" width="7" style="148" customWidth="1"/>
    <col min="3079" max="3079" width="6.44140625" style="148" customWidth="1"/>
    <col min="3080" max="3080" width="7.77734375" style="148" customWidth="1"/>
    <col min="3081" max="3082" width="7" style="148" customWidth="1"/>
    <col min="3083" max="3083" width="3.6640625" style="148" customWidth="1"/>
    <col min="3084" max="3085" width="7" style="148" customWidth="1"/>
    <col min="3086" max="3086" width="3.6640625" style="148" customWidth="1"/>
    <col min="3087" max="3090" width="7" style="148" customWidth="1"/>
    <col min="3091" max="3096" width="8" style="148" customWidth="1"/>
    <col min="3097" max="3097" width="3.6640625" style="148" customWidth="1"/>
    <col min="3098" max="3099" width="8" style="148" customWidth="1"/>
    <col min="3100" max="3100" width="3.6640625" style="148" customWidth="1"/>
    <col min="3101" max="3106" width="8.21875" style="148" customWidth="1"/>
    <col min="3107" max="3107" width="10.6640625" style="148" customWidth="1"/>
    <col min="3108" max="3108" width="11.44140625" style="148" customWidth="1"/>
    <col min="3109" max="3110" width="8.21875" style="148" customWidth="1"/>
    <col min="3111" max="3111" width="3.6640625" style="148" customWidth="1"/>
    <col min="3112" max="3113" width="8.21875" style="148" customWidth="1"/>
    <col min="3114" max="3114" width="3.6640625" style="148" customWidth="1"/>
    <col min="3115" max="3116" width="7.5546875" style="148" customWidth="1"/>
    <col min="3117" max="3117" width="8.21875" style="148" customWidth="1"/>
    <col min="3118" max="3118" width="8.109375" style="148" customWidth="1"/>
    <col min="3119" max="3328" width="8.88671875" style="148"/>
    <col min="3329" max="3329" width="30.109375" style="148" customWidth="1"/>
    <col min="3330" max="3330" width="8.44140625" style="148" customWidth="1"/>
    <col min="3331" max="3331" width="6.33203125" style="148" customWidth="1"/>
    <col min="3332" max="3332" width="7" style="148" customWidth="1"/>
    <col min="3333" max="3333" width="6.33203125" style="148" customWidth="1"/>
    <col min="3334" max="3334" width="7" style="148" customWidth="1"/>
    <col min="3335" max="3335" width="6.44140625" style="148" customWidth="1"/>
    <col min="3336" max="3336" width="7.77734375" style="148" customWidth="1"/>
    <col min="3337" max="3338" width="7" style="148" customWidth="1"/>
    <col min="3339" max="3339" width="3.6640625" style="148" customWidth="1"/>
    <col min="3340" max="3341" width="7" style="148" customWidth="1"/>
    <col min="3342" max="3342" width="3.6640625" style="148" customWidth="1"/>
    <col min="3343" max="3346" width="7" style="148" customWidth="1"/>
    <col min="3347" max="3352" width="8" style="148" customWidth="1"/>
    <col min="3353" max="3353" width="3.6640625" style="148" customWidth="1"/>
    <col min="3354" max="3355" width="8" style="148" customWidth="1"/>
    <col min="3356" max="3356" width="3.6640625" style="148" customWidth="1"/>
    <col min="3357" max="3362" width="8.21875" style="148" customWidth="1"/>
    <col min="3363" max="3363" width="10.6640625" style="148" customWidth="1"/>
    <col min="3364" max="3364" width="11.44140625" style="148" customWidth="1"/>
    <col min="3365" max="3366" width="8.21875" style="148" customWidth="1"/>
    <col min="3367" max="3367" width="3.6640625" style="148" customWidth="1"/>
    <col min="3368" max="3369" width="8.21875" style="148" customWidth="1"/>
    <col min="3370" max="3370" width="3.6640625" style="148" customWidth="1"/>
    <col min="3371" max="3372" width="7.5546875" style="148" customWidth="1"/>
    <col min="3373" max="3373" width="8.21875" style="148" customWidth="1"/>
    <col min="3374" max="3374" width="8.109375" style="148" customWidth="1"/>
    <col min="3375" max="3584" width="8.88671875" style="148"/>
    <col min="3585" max="3585" width="30.109375" style="148" customWidth="1"/>
    <col min="3586" max="3586" width="8.44140625" style="148" customWidth="1"/>
    <col min="3587" max="3587" width="6.33203125" style="148" customWidth="1"/>
    <col min="3588" max="3588" width="7" style="148" customWidth="1"/>
    <col min="3589" max="3589" width="6.33203125" style="148" customWidth="1"/>
    <col min="3590" max="3590" width="7" style="148" customWidth="1"/>
    <col min="3591" max="3591" width="6.44140625" style="148" customWidth="1"/>
    <col min="3592" max="3592" width="7.77734375" style="148" customWidth="1"/>
    <col min="3593" max="3594" width="7" style="148" customWidth="1"/>
    <col min="3595" max="3595" width="3.6640625" style="148" customWidth="1"/>
    <col min="3596" max="3597" width="7" style="148" customWidth="1"/>
    <col min="3598" max="3598" width="3.6640625" style="148" customWidth="1"/>
    <col min="3599" max="3602" width="7" style="148" customWidth="1"/>
    <col min="3603" max="3608" width="8" style="148" customWidth="1"/>
    <col min="3609" max="3609" width="3.6640625" style="148" customWidth="1"/>
    <col min="3610" max="3611" width="8" style="148" customWidth="1"/>
    <col min="3612" max="3612" width="3.6640625" style="148" customWidth="1"/>
    <col min="3613" max="3618" width="8.21875" style="148" customWidth="1"/>
    <col min="3619" max="3619" width="10.6640625" style="148" customWidth="1"/>
    <col min="3620" max="3620" width="11.44140625" style="148" customWidth="1"/>
    <col min="3621" max="3622" width="8.21875" style="148" customWidth="1"/>
    <col min="3623" max="3623" width="3.6640625" style="148" customWidth="1"/>
    <col min="3624" max="3625" width="8.21875" style="148" customWidth="1"/>
    <col min="3626" max="3626" width="3.6640625" style="148" customWidth="1"/>
    <col min="3627" max="3628" width="7.5546875" style="148" customWidth="1"/>
    <col min="3629" max="3629" width="8.21875" style="148" customWidth="1"/>
    <col min="3630" max="3630" width="8.109375" style="148" customWidth="1"/>
    <col min="3631" max="3840" width="8.88671875" style="148"/>
    <col min="3841" max="3841" width="30.109375" style="148" customWidth="1"/>
    <col min="3842" max="3842" width="8.44140625" style="148" customWidth="1"/>
    <col min="3843" max="3843" width="6.33203125" style="148" customWidth="1"/>
    <col min="3844" max="3844" width="7" style="148" customWidth="1"/>
    <col min="3845" max="3845" width="6.33203125" style="148" customWidth="1"/>
    <col min="3846" max="3846" width="7" style="148" customWidth="1"/>
    <col min="3847" max="3847" width="6.44140625" style="148" customWidth="1"/>
    <col min="3848" max="3848" width="7.77734375" style="148" customWidth="1"/>
    <col min="3849" max="3850" width="7" style="148" customWidth="1"/>
    <col min="3851" max="3851" width="3.6640625" style="148" customWidth="1"/>
    <col min="3852" max="3853" width="7" style="148" customWidth="1"/>
    <col min="3854" max="3854" width="3.6640625" style="148" customWidth="1"/>
    <col min="3855" max="3858" width="7" style="148" customWidth="1"/>
    <col min="3859" max="3864" width="8" style="148" customWidth="1"/>
    <col min="3865" max="3865" width="3.6640625" style="148" customWidth="1"/>
    <col min="3866" max="3867" width="8" style="148" customWidth="1"/>
    <col min="3868" max="3868" width="3.6640625" style="148" customWidth="1"/>
    <col min="3869" max="3874" width="8.21875" style="148" customWidth="1"/>
    <col min="3875" max="3875" width="10.6640625" style="148" customWidth="1"/>
    <col min="3876" max="3876" width="11.44140625" style="148" customWidth="1"/>
    <col min="3877" max="3878" width="8.21875" style="148" customWidth="1"/>
    <col min="3879" max="3879" width="3.6640625" style="148" customWidth="1"/>
    <col min="3880" max="3881" width="8.21875" style="148" customWidth="1"/>
    <col min="3882" max="3882" width="3.6640625" style="148" customWidth="1"/>
    <col min="3883" max="3884" width="7.5546875" style="148" customWidth="1"/>
    <col min="3885" max="3885" width="8.21875" style="148" customWidth="1"/>
    <col min="3886" max="3886" width="8.109375" style="148" customWidth="1"/>
    <col min="3887" max="4096" width="8.88671875" style="148"/>
    <col min="4097" max="4097" width="30.109375" style="148" customWidth="1"/>
    <col min="4098" max="4098" width="8.44140625" style="148" customWidth="1"/>
    <col min="4099" max="4099" width="6.33203125" style="148" customWidth="1"/>
    <col min="4100" max="4100" width="7" style="148" customWidth="1"/>
    <col min="4101" max="4101" width="6.33203125" style="148" customWidth="1"/>
    <col min="4102" max="4102" width="7" style="148" customWidth="1"/>
    <col min="4103" max="4103" width="6.44140625" style="148" customWidth="1"/>
    <col min="4104" max="4104" width="7.77734375" style="148" customWidth="1"/>
    <col min="4105" max="4106" width="7" style="148" customWidth="1"/>
    <col min="4107" max="4107" width="3.6640625" style="148" customWidth="1"/>
    <col min="4108" max="4109" width="7" style="148" customWidth="1"/>
    <col min="4110" max="4110" width="3.6640625" style="148" customWidth="1"/>
    <col min="4111" max="4114" width="7" style="148" customWidth="1"/>
    <col min="4115" max="4120" width="8" style="148" customWidth="1"/>
    <col min="4121" max="4121" width="3.6640625" style="148" customWidth="1"/>
    <col min="4122" max="4123" width="8" style="148" customWidth="1"/>
    <col min="4124" max="4124" width="3.6640625" style="148" customWidth="1"/>
    <col min="4125" max="4130" width="8.21875" style="148" customWidth="1"/>
    <col min="4131" max="4131" width="10.6640625" style="148" customWidth="1"/>
    <col min="4132" max="4132" width="11.44140625" style="148" customWidth="1"/>
    <col min="4133" max="4134" width="8.21875" style="148" customWidth="1"/>
    <col min="4135" max="4135" width="3.6640625" style="148" customWidth="1"/>
    <col min="4136" max="4137" width="8.21875" style="148" customWidth="1"/>
    <col min="4138" max="4138" width="3.6640625" style="148" customWidth="1"/>
    <col min="4139" max="4140" width="7.5546875" style="148" customWidth="1"/>
    <col min="4141" max="4141" width="8.21875" style="148" customWidth="1"/>
    <col min="4142" max="4142" width="8.109375" style="148" customWidth="1"/>
    <col min="4143" max="4352" width="8.88671875" style="148"/>
    <col min="4353" max="4353" width="30.109375" style="148" customWidth="1"/>
    <col min="4354" max="4354" width="8.44140625" style="148" customWidth="1"/>
    <col min="4355" max="4355" width="6.33203125" style="148" customWidth="1"/>
    <col min="4356" max="4356" width="7" style="148" customWidth="1"/>
    <col min="4357" max="4357" width="6.33203125" style="148" customWidth="1"/>
    <col min="4358" max="4358" width="7" style="148" customWidth="1"/>
    <col min="4359" max="4359" width="6.44140625" style="148" customWidth="1"/>
    <col min="4360" max="4360" width="7.77734375" style="148" customWidth="1"/>
    <col min="4361" max="4362" width="7" style="148" customWidth="1"/>
    <col min="4363" max="4363" width="3.6640625" style="148" customWidth="1"/>
    <col min="4364" max="4365" width="7" style="148" customWidth="1"/>
    <col min="4366" max="4366" width="3.6640625" style="148" customWidth="1"/>
    <col min="4367" max="4370" width="7" style="148" customWidth="1"/>
    <col min="4371" max="4376" width="8" style="148" customWidth="1"/>
    <col min="4377" max="4377" width="3.6640625" style="148" customWidth="1"/>
    <col min="4378" max="4379" width="8" style="148" customWidth="1"/>
    <col min="4380" max="4380" width="3.6640625" style="148" customWidth="1"/>
    <col min="4381" max="4386" width="8.21875" style="148" customWidth="1"/>
    <col min="4387" max="4387" width="10.6640625" style="148" customWidth="1"/>
    <col min="4388" max="4388" width="11.44140625" style="148" customWidth="1"/>
    <col min="4389" max="4390" width="8.21875" style="148" customWidth="1"/>
    <col min="4391" max="4391" width="3.6640625" style="148" customWidth="1"/>
    <col min="4392" max="4393" width="8.21875" style="148" customWidth="1"/>
    <col min="4394" max="4394" width="3.6640625" style="148" customWidth="1"/>
    <col min="4395" max="4396" width="7.5546875" style="148" customWidth="1"/>
    <col min="4397" max="4397" width="8.21875" style="148" customWidth="1"/>
    <col min="4398" max="4398" width="8.109375" style="148" customWidth="1"/>
    <col min="4399" max="4608" width="8.88671875" style="148"/>
    <col min="4609" max="4609" width="30.109375" style="148" customWidth="1"/>
    <col min="4610" max="4610" width="8.44140625" style="148" customWidth="1"/>
    <col min="4611" max="4611" width="6.33203125" style="148" customWidth="1"/>
    <col min="4612" max="4612" width="7" style="148" customWidth="1"/>
    <col min="4613" max="4613" width="6.33203125" style="148" customWidth="1"/>
    <col min="4614" max="4614" width="7" style="148" customWidth="1"/>
    <col min="4615" max="4615" width="6.44140625" style="148" customWidth="1"/>
    <col min="4616" max="4616" width="7.77734375" style="148" customWidth="1"/>
    <col min="4617" max="4618" width="7" style="148" customWidth="1"/>
    <col min="4619" max="4619" width="3.6640625" style="148" customWidth="1"/>
    <col min="4620" max="4621" width="7" style="148" customWidth="1"/>
    <col min="4622" max="4622" width="3.6640625" style="148" customWidth="1"/>
    <col min="4623" max="4626" width="7" style="148" customWidth="1"/>
    <col min="4627" max="4632" width="8" style="148" customWidth="1"/>
    <col min="4633" max="4633" width="3.6640625" style="148" customWidth="1"/>
    <col min="4634" max="4635" width="8" style="148" customWidth="1"/>
    <col min="4636" max="4636" width="3.6640625" style="148" customWidth="1"/>
    <col min="4637" max="4642" width="8.21875" style="148" customWidth="1"/>
    <col min="4643" max="4643" width="10.6640625" style="148" customWidth="1"/>
    <col min="4644" max="4644" width="11.44140625" style="148" customWidth="1"/>
    <col min="4645" max="4646" width="8.21875" style="148" customWidth="1"/>
    <col min="4647" max="4647" width="3.6640625" style="148" customWidth="1"/>
    <col min="4648" max="4649" width="8.21875" style="148" customWidth="1"/>
    <col min="4650" max="4650" width="3.6640625" style="148" customWidth="1"/>
    <col min="4651" max="4652" width="7.5546875" style="148" customWidth="1"/>
    <col min="4653" max="4653" width="8.21875" style="148" customWidth="1"/>
    <col min="4654" max="4654" width="8.109375" style="148" customWidth="1"/>
    <col min="4655" max="4864" width="8.88671875" style="148"/>
    <col min="4865" max="4865" width="30.109375" style="148" customWidth="1"/>
    <col min="4866" max="4866" width="8.44140625" style="148" customWidth="1"/>
    <col min="4867" max="4867" width="6.33203125" style="148" customWidth="1"/>
    <col min="4868" max="4868" width="7" style="148" customWidth="1"/>
    <col min="4869" max="4869" width="6.33203125" style="148" customWidth="1"/>
    <col min="4870" max="4870" width="7" style="148" customWidth="1"/>
    <col min="4871" max="4871" width="6.44140625" style="148" customWidth="1"/>
    <col min="4872" max="4872" width="7.77734375" style="148" customWidth="1"/>
    <col min="4873" max="4874" width="7" style="148" customWidth="1"/>
    <col min="4875" max="4875" width="3.6640625" style="148" customWidth="1"/>
    <col min="4876" max="4877" width="7" style="148" customWidth="1"/>
    <col min="4878" max="4878" width="3.6640625" style="148" customWidth="1"/>
    <col min="4879" max="4882" width="7" style="148" customWidth="1"/>
    <col min="4883" max="4888" width="8" style="148" customWidth="1"/>
    <col min="4889" max="4889" width="3.6640625" style="148" customWidth="1"/>
    <col min="4890" max="4891" width="8" style="148" customWidth="1"/>
    <col min="4892" max="4892" width="3.6640625" style="148" customWidth="1"/>
    <col min="4893" max="4898" width="8.21875" style="148" customWidth="1"/>
    <col min="4899" max="4899" width="10.6640625" style="148" customWidth="1"/>
    <col min="4900" max="4900" width="11.44140625" style="148" customWidth="1"/>
    <col min="4901" max="4902" width="8.21875" style="148" customWidth="1"/>
    <col min="4903" max="4903" width="3.6640625" style="148" customWidth="1"/>
    <col min="4904" max="4905" width="8.21875" style="148" customWidth="1"/>
    <col min="4906" max="4906" width="3.6640625" style="148" customWidth="1"/>
    <col min="4907" max="4908" width="7.5546875" style="148" customWidth="1"/>
    <col min="4909" max="4909" width="8.21875" style="148" customWidth="1"/>
    <col min="4910" max="4910" width="8.109375" style="148" customWidth="1"/>
    <col min="4911" max="5120" width="8.88671875" style="148"/>
    <col min="5121" max="5121" width="30.109375" style="148" customWidth="1"/>
    <col min="5122" max="5122" width="8.44140625" style="148" customWidth="1"/>
    <col min="5123" max="5123" width="6.33203125" style="148" customWidth="1"/>
    <col min="5124" max="5124" width="7" style="148" customWidth="1"/>
    <col min="5125" max="5125" width="6.33203125" style="148" customWidth="1"/>
    <col min="5126" max="5126" width="7" style="148" customWidth="1"/>
    <col min="5127" max="5127" width="6.44140625" style="148" customWidth="1"/>
    <col min="5128" max="5128" width="7.77734375" style="148" customWidth="1"/>
    <col min="5129" max="5130" width="7" style="148" customWidth="1"/>
    <col min="5131" max="5131" width="3.6640625" style="148" customWidth="1"/>
    <col min="5132" max="5133" width="7" style="148" customWidth="1"/>
    <col min="5134" max="5134" width="3.6640625" style="148" customWidth="1"/>
    <col min="5135" max="5138" width="7" style="148" customWidth="1"/>
    <col min="5139" max="5144" width="8" style="148" customWidth="1"/>
    <col min="5145" max="5145" width="3.6640625" style="148" customWidth="1"/>
    <col min="5146" max="5147" width="8" style="148" customWidth="1"/>
    <col min="5148" max="5148" width="3.6640625" style="148" customWidth="1"/>
    <col min="5149" max="5154" width="8.21875" style="148" customWidth="1"/>
    <col min="5155" max="5155" width="10.6640625" style="148" customWidth="1"/>
    <col min="5156" max="5156" width="11.44140625" style="148" customWidth="1"/>
    <col min="5157" max="5158" width="8.21875" style="148" customWidth="1"/>
    <col min="5159" max="5159" width="3.6640625" style="148" customWidth="1"/>
    <col min="5160" max="5161" width="8.21875" style="148" customWidth="1"/>
    <col min="5162" max="5162" width="3.6640625" style="148" customWidth="1"/>
    <col min="5163" max="5164" width="7.5546875" style="148" customWidth="1"/>
    <col min="5165" max="5165" width="8.21875" style="148" customWidth="1"/>
    <col min="5166" max="5166" width="8.109375" style="148" customWidth="1"/>
    <col min="5167" max="5376" width="8.88671875" style="148"/>
    <col min="5377" max="5377" width="30.109375" style="148" customWidth="1"/>
    <col min="5378" max="5378" width="8.44140625" style="148" customWidth="1"/>
    <col min="5379" max="5379" width="6.33203125" style="148" customWidth="1"/>
    <col min="5380" max="5380" width="7" style="148" customWidth="1"/>
    <col min="5381" max="5381" width="6.33203125" style="148" customWidth="1"/>
    <col min="5382" max="5382" width="7" style="148" customWidth="1"/>
    <col min="5383" max="5383" width="6.44140625" style="148" customWidth="1"/>
    <col min="5384" max="5384" width="7.77734375" style="148" customWidth="1"/>
    <col min="5385" max="5386" width="7" style="148" customWidth="1"/>
    <col min="5387" max="5387" width="3.6640625" style="148" customWidth="1"/>
    <col min="5388" max="5389" width="7" style="148" customWidth="1"/>
    <col min="5390" max="5390" width="3.6640625" style="148" customWidth="1"/>
    <col min="5391" max="5394" width="7" style="148" customWidth="1"/>
    <col min="5395" max="5400" width="8" style="148" customWidth="1"/>
    <col min="5401" max="5401" width="3.6640625" style="148" customWidth="1"/>
    <col min="5402" max="5403" width="8" style="148" customWidth="1"/>
    <col min="5404" max="5404" width="3.6640625" style="148" customWidth="1"/>
    <col min="5405" max="5410" width="8.21875" style="148" customWidth="1"/>
    <col min="5411" max="5411" width="10.6640625" style="148" customWidth="1"/>
    <col min="5412" max="5412" width="11.44140625" style="148" customWidth="1"/>
    <col min="5413" max="5414" width="8.21875" style="148" customWidth="1"/>
    <col min="5415" max="5415" width="3.6640625" style="148" customWidth="1"/>
    <col min="5416" max="5417" width="8.21875" style="148" customWidth="1"/>
    <col min="5418" max="5418" width="3.6640625" style="148" customWidth="1"/>
    <col min="5419" max="5420" width="7.5546875" style="148" customWidth="1"/>
    <col min="5421" max="5421" width="8.21875" style="148" customWidth="1"/>
    <col min="5422" max="5422" width="8.109375" style="148" customWidth="1"/>
    <col min="5423" max="5632" width="8.88671875" style="148"/>
    <col min="5633" max="5633" width="30.109375" style="148" customWidth="1"/>
    <col min="5634" max="5634" width="8.44140625" style="148" customWidth="1"/>
    <col min="5635" max="5635" width="6.33203125" style="148" customWidth="1"/>
    <col min="5636" max="5636" width="7" style="148" customWidth="1"/>
    <col min="5637" max="5637" width="6.33203125" style="148" customWidth="1"/>
    <col min="5638" max="5638" width="7" style="148" customWidth="1"/>
    <col min="5639" max="5639" width="6.44140625" style="148" customWidth="1"/>
    <col min="5640" max="5640" width="7.77734375" style="148" customWidth="1"/>
    <col min="5641" max="5642" width="7" style="148" customWidth="1"/>
    <col min="5643" max="5643" width="3.6640625" style="148" customWidth="1"/>
    <col min="5644" max="5645" width="7" style="148" customWidth="1"/>
    <col min="5646" max="5646" width="3.6640625" style="148" customWidth="1"/>
    <col min="5647" max="5650" width="7" style="148" customWidth="1"/>
    <col min="5651" max="5656" width="8" style="148" customWidth="1"/>
    <col min="5657" max="5657" width="3.6640625" style="148" customWidth="1"/>
    <col min="5658" max="5659" width="8" style="148" customWidth="1"/>
    <col min="5660" max="5660" width="3.6640625" style="148" customWidth="1"/>
    <col min="5661" max="5666" width="8.21875" style="148" customWidth="1"/>
    <col min="5667" max="5667" width="10.6640625" style="148" customWidth="1"/>
    <col min="5668" max="5668" width="11.44140625" style="148" customWidth="1"/>
    <col min="5669" max="5670" width="8.21875" style="148" customWidth="1"/>
    <col min="5671" max="5671" width="3.6640625" style="148" customWidth="1"/>
    <col min="5672" max="5673" width="8.21875" style="148" customWidth="1"/>
    <col min="5674" max="5674" width="3.6640625" style="148" customWidth="1"/>
    <col min="5675" max="5676" width="7.5546875" style="148" customWidth="1"/>
    <col min="5677" max="5677" width="8.21875" style="148" customWidth="1"/>
    <col min="5678" max="5678" width="8.109375" style="148" customWidth="1"/>
    <col min="5679" max="5888" width="8.88671875" style="148"/>
    <col min="5889" max="5889" width="30.109375" style="148" customWidth="1"/>
    <col min="5890" max="5890" width="8.44140625" style="148" customWidth="1"/>
    <col min="5891" max="5891" width="6.33203125" style="148" customWidth="1"/>
    <col min="5892" max="5892" width="7" style="148" customWidth="1"/>
    <col min="5893" max="5893" width="6.33203125" style="148" customWidth="1"/>
    <col min="5894" max="5894" width="7" style="148" customWidth="1"/>
    <col min="5895" max="5895" width="6.44140625" style="148" customWidth="1"/>
    <col min="5896" max="5896" width="7.77734375" style="148" customWidth="1"/>
    <col min="5897" max="5898" width="7" style="148" customWidth="1"/>
    <col min="5899" max="5899" width="3.6640625" style="148" customWidth="1"/>
    <col min="5900" max="5901" width="7" style="148" customWidth="1"/>
    <col min="5902" max="5902" width="3.6640625" style="148" customWidth="1"/>
    <col min="5903" max="5906" width="7" style="148" customWidth="1"/>
    <col min="5907" max="5912" width="8" style="148" customWidth="1"/>
    <col min="5913" max="5913" width="3.6640625" style="148" customWidth="1"/>
    <col min="5914" max="5915" width="8" style="148" customWidth="1"/>
    <col min="5916" max="5916" width="3.6640625" style="148" customWidth="1"/>
    <col min="5917" max="5922" width="8.21875" style="148" customWidth="1"/>
    <col min="5923" max="5923" width="10.6640625" style="148" customWidth="1"/>
    <col min="5924" max="5924" width="11.44140625" style="148" customWidth="1"/>
    <col min="5925" max="5926" width="8.21875" style="148" customWidth="1"/>
    <col min="5927" max="5927" width="3.6640625" style="148" customWidth="1"/>
    <col min="5928" max="5929" width="8.21875" style="148" customWidth="1"/>
    <col min="5930" max="5930" width="3.6640625" style="148" customWidth="1"/>
    <col min="5931" max="5932" width="7.5546875" style="148" customWidth="1"/>
    <col min="5933" max="5933" width="8.21875" style="148" customWidth="1"/>
    <col min="5934" max="5934" width="8.109375" style="148" customWidth="1"/>
    <col min="5935" max="6144" width="8.88671875" style="148"/>
    <col min="6145" max="6145" width="30.109375" style="148" customWidth="1"/>
    <col min="6146" max="6146" width="8.44140625" style="148" customWidth="1"/>
    <col min="6147" max="6147" width="6.33203125" style="148" customWidth="1"/>
    <col min="6148" max="6148" width="7" style="148" customWidth="1"/>
    <col min="6149" max="6149" width="6.33203125" style="148" customWidth="1"/>
    <col min="6150" max="6150" width="7" style="148" customWidth="1"/>
    <col min="6151" max="6151" width="6.44140625" style="148" customWidth="1"/>
    <col min="6152" max="6152" width="7.77734375" style="148" customWidth="1"/>
    <col min="6153" max="6154" width="7" style="148" customWidth="1"/>
    <col min="6155" max="6155" width="3.6640625" style="148" customWidth="1"/>
    <col min="6156" max="6157" width="7" style="148" customWidth="1"/>
    <col min="6158" max="6158" width="3.6640625" style="148" customWidth="1"/>
    <col min="6159" max="6162" width="7" style="148" customWidth="1"/>
    <col min="6163" max="6168" width="8" style="148" customWidth="1"/>
    <col min="6169" max="6169" width="3.6640625" style="148" customWidth="1"/>
    <col min="6170" max="6171" width="8" style="148" customWidth="1"/>
    <col min="6172" max="6172" width="3.6640625" style="148" customWidth="1"/>
    <col min="6173" max="6178" width="8.21875" style="148" customWidth="1"/>
    <col min="6179" max="6179" width="10.6640625" style="148" customWidth="1"/>
    <col min="6180" max="6180" width="11.44140625" style="148" customWidth="1"/>
    <col min="6181" max="6182" width="8.21875" style="148" customWidth="1"/>
    <col min="6183" max="6183" width="3.6640625" style="148" customWidth="1"/>
    <col min="6184" max="6185" width="8.21875" style="148" customWidth="1"/>
    <col min="6186" max="6186" width="3.6640625" style="148" customWidth="1"/>
    <col min="6187" max="6188" width="7.5546875" style="148" customWidth="1"/>
    <col min="6189" max="6189" width="8.21875" style="148" customWidth="1"/>
    <col min="6190" max="6190" width="8.109375" style="148" customWidth="1"/>
    <col min="6191" max="6400" width="8.88671875" style="148"/>
    <col min="6401" max="6401" width="30.109375" style="148" customWidth="1"/>
    <col min="6402" max="6402" width="8.44140625" style="148" customWidth="1"/>
    <col min="6403" max="6403" width="6.33203125" style="148" customWidth="1"/>
    <col min="6404" max="6404" width="7" style="148" customWidth="1"/>
    <col min="6405" max="6405" width="6.33203125" style="148" customWidth="1"/>
    <col min="6406" max="6406" width="7" style="148" customWidth="1"/>
    <col min="6407" max="6407" width="6.44140625" style="148" customWidth="1"/>
    <col min="6408" max="6408" width="7.77734375" style="148" customWidth="1"/>
    <col min="6409" max="6410" width="7" style="148" customWidth="1"/>
    <col min="6411" max="6411" width="3.6640625" style="148" customWidth="1"/>
    <col min="6412" max="6413" width="7" style="148" customWidth="1"/>
    <col min="6414" max="6414" width="3.6640625" style="148" customWidth="1"/>
    <col min="6415" max="6418" width="7" style="148" customWidth="1"/>
    <col min="6419" max="6424" width="8" style="148" customWidth="1"/>
    <col min="6425" max="6425" width="3.6640625" style="148" customWidth="1"/>
    <col min="6426" max="6427" width="8" style="148" customWidth="1"/>
    <col min="6428" max="6428" width="3.6640625" style="148" customWidth="1"/>
    <col min="6429" max="6434" width="8.21875" style="148" customWidth="1"/>
    <col min="6435" max="6435" width="10.6640625" style="148" customWidth="1"/>
    <col min="6436" max="6436" width="11.44140625" style="148" customWidth="1"/>
    <col min="6437" max="6438" width="8.21875" style="148" customWidth="1"/>
    <col min="6439" max="6439" width="3.6640625" style="148" customWidth="1"/>
    <col min="6440" max="6441" width="8.21875" style="148" customWidth="1"/>
    <col min="6442" max="6442" width="3.6640625" style="148" customWidth="1"/>
    <col min="6443" max="6444" width="7.5546875" style="148" customWidth="1"/>
    <col min="6445" max="6445" width="8.21875" style="148" customWidth="1"/>
    <col min="6446" max="6446" width="8.109375" style="148" customWidth="1"/>
    <col min="6447" max="6656" width="8.88671875" style="148"/>
    <col min="6657" max="6657" width="30.109375" style="148" customWidth="1"/>
    <col min="6658" max="6658" width="8.44140625" style="148" customWidth="1"/>
    <col min="6659" max="6659" width="6.33203125" style="148" customWidth="1"/>
    <col min="6660" max="6660" width="7" style="148" customWidth="1"/>
    <col min="6661" max="6661" width="6.33203125" style="148" customWidth="1"/>
    <col min="6662" max="6662" width="7" style="148" customWidth="1"/>
    <col min="6663" max="6663" width="6.44140625" style="148" customWidth="1"/>
    <col min="6664" max="6664" width="7.77734375" style="148" customWidth="1"/>
    <col min="6665" max="6666" width="7" style="148" customWidth="1"/>
    <col min="6667" max="6667" width="3.6640625" style="148" customWidth="1"/>
    <col min="6668" max="6669" width="7" style="148" customWidth="1"/>
    <col min="6670" max="6670" width="3.6640625" style="148" customWidth="1"/>
    <col min="6671" max="6674" width="7" style="148" customWidth="1"/>
    <col min="6675" max="6680" width="8" style="148" customWidth="1"/>
    <col min="6681" max="6681" width="3.6640625" style="148" customWidth="1"/>
    <col min="6682" max="6683" width="8" style="148" customWidth="1"/>
    <col min="6684" max="6684" width="3.6640625" style="148" customWidth="1"/>
    <col min="6685" max="6690" width="8.21875" style="148" customWidth="1"/>
    <col min="6691" max="6691" width="10.6640625" style="148" customWidth="1"/>
    <col min="6692" max="6692" width="11.44140625" style="148" customWidth="1"/>
    <col min="6693" max="6694" width="8.21875" style="148" customWidth="1"/>
    <col min="6695" max="6695" width="3.6640625" style="148" customWidth="1"/>
    <col min="6696" max="6697" width="8.21875" style="148" customWidth="1"/>
    <col min="6698" max="6698" width="3.6640625" style="148" customWidth="1"/>
    <col min="6699" max="6700" width="7.5546875" style="148" customWidth="1"/>
    <col min="6701" max="6701" width="8.21875" style="148" customWidth="1"/>
    <col min="6702" max="6702" width="8.109375" style="148" customWidth="1"/>
    <col min="6703" max="6912" width="8.88671875" style="148"/>
    <col min="6913" max="6913" width="30.109375" style="148" customWidth="1"/>
    <col min="6914" max="6914" width="8.44140625" style="148" customWidth="1"/>
    <col min="6915" max="6915" width="6.33203125" style="148" customWidth="1"/>
    <col min="6916" max="6916" width="7" style="148" customWidth="1"/>
    <col min="6917" max="6917" width="6.33203125" style="148" customWidth="1"/>
    <col min="6918" max="6918" width="7" style="148" customWidth="1"/>
    <col min="6919" max="6919" width="6.44140625" style="148" customWidth="1"/>
    <col min="6920" max="6920" width="7.77734375" style="148" customWidth="1"/>
    <col min="6921" max="6922" width="7" style="148" customWidth="1"/>
    <col min="6923" max="6923" width="3.6640625" style="148" customWidth="1"/>
    <col min="6924" max="6925" width="7" style="148" customWidth="1"/>
    <col min="6926" max="6926" width="3.6640625" style="148" customWidth="1"/>
    <col min="6927" max="6930" width="7" style="148" customWidth="1"/>
    <col min="6931" max="6936" width="8" style="148" customWidth="1"/>
    <col min="6937" max="6937" width="3.6640625" style="148" customWidth="1"/>
    <col min="6938" max="6939" width="8" style="148" customWidth="1"/>
    <col min="6940" max="6940" width="3.6640625" style="148" customWidth="1"/>
    <col min="6941" max="6946" width="8.21875" style="148" customWidth="1"/>
    <col min="6947" max="6947" width="10.6640625" style="148" customWidth="1"/>
    <col min="6948" max="6948" width="11.44140625" style="148" customWidth="1"/>
    <col min="6949" max="6950" width="8.21875" style="148" customWidth="1"/>
    <col min="6951" max="6951" width="3.6640625" style="148" customWidth="1"/>
    <col min="6952" max="6953" width="8.21875" style="148" customWidth="1"/>
    <col min="6954" max="6954" width="3.6640625" style="148" customWidth="1"/>
    <col min="6955" max="6956" width="7.5546875" style="148" customWidth="1"/>
    <col min="6957" max="6957" width="8.21875" style="148" customWidth="1"/>
    <col min="6958" max="6958" width="8.109375" style="148" customWidth="1"/>
    <col min="6959" max="7168" width="8.88671875" style="148"/>
    <col min="7169" max="7169" width="30.109375" style="148" customWidth="1"/>
    <col min="7170" max="7170" width="8.44140625" style="148" customWidth="1"/>
    <col min="7171" max="7171" width="6.33203125" style="148" customWidth="1"/>
    <col min="7172" max="7172" width="7" style="148" customWidth="1"/>
    <col min="7173" max="7173" width="6.33203125" style="148" customWidth="1"/>
    <col min="7174" max="7174" width="7" style="148" customWidth="1"/>
    <col min="7175" max="7175" width="6.44140625" style="148" customWidth="1"/>
    <col min="7176" max="7176" width="7.77734375" style="148" customWidth="1"/>
    <col min="7177" max="7178" width="7" style="148" customWidth="1"/>
    <col min="7179" max="7179" width="3.6640625" style="148" customWidth="1"/>
    <col min="7180" max="7181" width="7" style="148" customWidth="1"/>
    <col min="7182" max="7182" width="3.6640625" style="148" customWidth="1"/>
    <col min="7183" max="7186" width="7" style="148" customWidth="1"/>
    <col min="7187" max="7192" width="8" style="148" customWidth="1"/>
    <col min="7193" max="7193" width="3.6640625" style="148" customWidth="1"/>
    <col min="7194" max="7195" width="8" style="148" customWidth="1"/>
    <col min="7196" max="7196" width="3.6640625" style="148" customWidth="1"/>
    <col min="7197" max="7202" width="8.21875" style="148" customWidth="1"/>
    <col min="7203" max="7203" width="10.6640625" style="148" customWidth="1"/>
    <col min="7204" max="7204" width="11.44140625" style="148" customWidth="1"/>
    <col min="7205" max="7206" width="8.21875" style="148" customWidth="1"/>
    <col min="7207" max="7207" width="3.6640625" style="148" customWidth="1"/>
    <col min="7208" max="7209" width="8.21875" style="148" customWidth="1"/>
    <col min="7210" max="7210" width="3.6640625" style="148" customWidth="1"/>
    <col min="7211" max="7212" width="7.5546875" style="148" customWidth="1"/>
    <col min="7213" max="7213" width="8.21875" style="148" customWidth="1"/>
    <col min="7214" max="7214" width="8.109375" style="148" customWidth="1"/>
    <col min="7215" max="7424" width="8.88671875" style="148"/>
    <col min="7425" max="7425" width="30.109375" style="148" customWidth="1"/>
    <col min="7426" max="7426" width="8.44140625" style="148" customWidth="1"/>
    <col min="7427" max="7427" width="6.33203125" style="148" customWidth="1"/>
    <col min="7428" max="7428" width="7" style="148" customWidth="1"/>
    <col min="7429" max="7429" width="6.33203125" style="148" customWidth="1"/>
    <col min="7430" max="7430" width="7" style="148" customWidth="1"/>
    <col min="7431" max="7431" width="6.44140625" style="148" customWidth="1"/>
    <col min="7432" max="7432" width="7.77734375" style="148" customWidth="1"/>
    <col min="7433" max="7434" width="7" style="148" customWidth="1"/>
    <col min="7435" max="7435" width="3.6640625" style="148" customWidth="1"/>
    <col min="7436" max="7437" width="7" style="148" customWidth="1"/>
    <col min="7438" max="7438" width="3.6640625" style="148" customWidth="1"/>
    <col min="7439" max="7442" width="7" style="148" customWidth="1"/>
    <col min="7443" max="7448" width="8" style="148" customWidth="1"/>
    <col min="7449" max="7449" width="3.6640625" style="148" customWidth="1"/>
    <col min="7450" max="7451" width="8" style="148" customWidth="1"/>
    <col min="7452" max="7452" width="3.6640625" style="148" customWidth="1"/>
    <col min="7453" max="7458" width="8.21875" style="148" customWidth="1"/>
    <col min="7459" max="7459" width="10.6640625" style="148" customWidth="1"/>
    <col min="7460" max="7460" width="11.44140625" style="148" customWidth="1"/>
    <col min="7461" max="7462" width="8.21875" style="148" customWidth="1"/>
    <col min="7463" max="7463" width="3.6640625" style="148" customWidth="1"/>
    <col min="7464" max="7465" width="8.21875" style="148" customWidth="1"/>
    <col min="7466" max="7466" width="3.6640625" style="148" customWidth="1"/>
    <col min="7467" max="7468" width="7.5546875" style="148" customWidth="1"/>
    <col min="7469" max="7469" width="8.21875" style="148" customWidth="1"/>
    <col min="7470" max="7470" width="8.109375" style="148" customWidth="1"/>
    <col min="7471" max="7680" width="8.88671875" style="148"/>
    <col min="7681" max="7681" width="30.109375" style="148" customWidth="1"/>
    <col min="7682" max="7682" width="8.44140625" style="148" customWidth="1"/>
    <col min="7683" max="7683" width="6.33203125" style="148" customWidth="1"/>
    <col min="7684" max="7684" width="7" style="148" customWidth="1"/>
    <col min="7685" max="7685" width="6.33203125" style="148" customWidth="1"/>
    <col min="7686" max="7686" width="7" style="148" customWidth="1"/>
    <col min="7687" max="7687" width="6.44140625" style="148" customWidth="1"/>
    <col min="7688" max="7688" width="7.77734375" style="148" customWidth="1"/>
    <col min="7689" max="7690" width="7" style="148" customWidth="1"/>
    <col min="7691" max="7691" width="3.6640625" style="148" customWidth="1"/>
    <col min="7692" max="7693" width="7" style="148" customWidth="1"/>
    <col min="7694" max="7694" width="3.6640625" style="148" customWidth="1"/>
    <col min="7695" max="7698" width="7" style="148" customWidth="1"/>
    <col min="7699" max="7704" width="8" style="148" customWidth="1"/>
    <col min="7705" max="7705" width="3.6640625" style="148" customWidth="1"/>
    <col min="7706" max="7707" width="8" style="148" customWidth="1"/>
    <col min="7708" max="7708" width="3.6640625" style="148" customWidth="1"/>
    <col min="7709" max="7714" width="8.21875" style="148" customWidth="1"/>
    <col min="7715" max="7715" width="10.6640625" style="148" customWidth="1"/>
    <col min="7716" max="7716" width="11.44140625" style="148" customWidth="1"/>
    <col min="7717" max="7718" width="8.21875" style="148" customWidth="1"/>
    <col min="7719" max="7719" width="3.6640625" style="148" customWidth="1"/>
    <col min="7720" max="7721" width="8.21875" style="148" customWidth="1"/>
    <col min="7722" max="7722" width="3.6640625" style="148" customWidth="1"/>
    <col min="7723" max="7724" width="7.5546875" style="148" customWidth="1"/>
    <col min="7725" max="7725" width="8.21875" style="148" customWidth="1"/>
    <col min="7726" max="7726" width="8.109375" style="148" customWidth="1"/>
    <col min="7727" max="7936" width="8.88671875" style="148"/>
    <col min="7937" max="7937" width="30.109375" style="148" customWidth="1"/>
    <col min="7938" max="7938" width="8.44140625" style="148" customWidth="1"/>
    <col min="7939" max="7939" width="6.33203125" style="148" customWidth="1"/>
    <col min="7940" max="7940" width="7" style="148" customWidth="1"/>
    <col min="7941" max="7941" width="6.33203125" style="148" customWidth="1"/>
    <col min="7942" max="7942" width="7" style="148" customWidth="1"/>
    <col min="7943" max="7943" width="6.44140625" style="148" customWidth="1"/>
    <col min="7944" max="7944" width="7.77734375" style="148" customWidth="1"/>
    <col min="7945" max="7946" width="7" style="148" customWidth="1"/>
    <col min="7947" max="7947" width="3.6640625" style="148" customWidth="1"/>
    <col min="7948" max="7949" width="7" style="148" customWidth="1"/>
    <col min="7950" max="7950" width="3.6640625" style="148" customWidth="1"/>
    <col min="7951" max="7954" width="7" style="148" customWidth="1"/>
    <col min="7955" max="7960" width="8" style="148" customWidth="1"/>
    <col min="7961" max="7961" width="3.6640625" style="148" customWidth="1"/>
    <col min="7962" max="7963" width="8" style="148" customWidth="1"/>
    <col min="7964" max="7964" width="3.6640625" style="148" customWidth="1"/>
    <col min="7965" max="7970" width="8.21875" style="148" customWidth="1"/>
    <col min="7971" max="7971" width="10.6640625" style="148" customWidth="1"/>
    <col min="7972" max="7972" width="11.44140625" style="148" customWidth="1"/>
    <col min="7973" max="7974" width="8.21875" style="148" customWidth="1"/>
    <col min="7975" max="7975" width="3.6640625" style="148" customWidth="1"/>
    <col min="7976" max="7977" width="8.21875" style="148" customWidth="1"/>
    <col min="7978" max="7978" width="3.6640625" style="148" customWidth="1"/>
    <col min="7979" max="7980" width="7.5546875" style="148" customWidth="1"/>
    <col min="7981" max="7981" width="8.21875" style="148" customWidth="1"/>
    <col min="7982" max="7982" width="8.109375" style="148" customWidth="1"/>
    <col min="7983" max="8192" width="8.88671875" style="148"/>
    <col min="8193" max="8193" width="30.109375" style="148" customWidth="1"/>
    <col min="8194" max="8194" width="8.44140625" style="148" customWidth="1"/>
    <col min="8195" max="8195" width="6.33203125" style="148" customWidth="1"/>
    <col min="8196" max="8196" width="7" style="148" customWidth="1"/>
    <col min="8197" max="8197" width="6.33203125" style="148" customWidth="1"/>
    <col min="8198" max="8198" width="7" style="148" customWidth="1"/>
    <col min="8199" max="8199" width="6.44140625" style="148" customWidth="1"/>
    <col min="8200" max="8200" width="7.77734375" style="148" customWidth="1"/>
    <col min="8201" max="8202" width="7" style="148" customWidth="1"/>
    <col min="8203" max="8203" width="3.6640625" style="148" customWidth="1"/>
    <col min="8204" max="8205" width="7" style="148" customWidth="1"/>
    <col min="8206" max="8206" width="3.6640625" style="148" customWidth="1"/>
    <col min="8207" max="8210" width="7" style="148" customWidth="1"/>
    <col min="8211" max="8216" width="8" style="148" customWidth="1"/>
    <col min="8217" max="8217" width="3.6640625" style="148" customWidth="1"/>
    <col min="8218" max="8219" width="8" style="148" customWidth="1"/>
    <col min="8220" max="8220" width="3.6640625" style="148" customWidth="1"/>
    <col min="8221" max="8226" width="8.21875" style="148" customWidth="1"/>
    <col min="8227" max="8227" width="10.6640625" style="148" customWidth="1"/>
    <col min="8228" max="8228" width="11.44140625" style="148" customWidth="1"/>
    <col min="8229" max="8230" width="8.21875" style="148" customWidth="1"/>
    <col min="8231" max="8231" width="3.6640625" style="148" customWidth="1"/>
    <col min="8232" max="8233" width="8.21875" style="148" customWidth="1"/>
    <col min="8234" max="8234" width="3.6640625" style="148" customWidth="1"/>
    <col min="8235" max="8236" width="7.5546875" style="148" customWidth="1"/>
    <col min="8237" max="8237" width="8.21875" style="148" customWidth="1"/>
    <col min="8238" max="8238" width="8.109375" style="148" customWidth="1"/>
    <col min="8239" max="8448" width="8.88671875" style="148"/>
    <col min="8449" max="8449" width="30.109375" style="148" customWidth="1"/>
    <col min="8450" max="8450" width="8.44140625" style="148" customWidth="1"/>
    <col min="8451" max="8451" width="6.33203125" style="148" customWidth="1"/>
    <col min="8452" max="8452" width="7" style="148" customWidth="1"/>
    <col min="8453" max="8453" width="6.33203125" style="148" customWidth="1"/>
    <col min="8454" max="8454" width="7" style="148" customWidth="1"/>
    <col min="8455" max="8455" width="6.44140625" style="148" customWidth="1"/>
    <col min="8456" max="8456" width="7.77734375" style="148" customWidth="1"/>
    <col min="8457" max="8458" width="7" style="148" customWidth="1"/>
    <col min="8459" max="8459" width="3.6640625" style="148" customWidth="1"/>
    <col min="8460" max="8461" width="7" style="148" customWidth="1"/>
    <col min="8462" max="8462" width="3.6640625" style="148" customWidth="1"/>
    <col min="8463" max="8466" width="7" style="148" customWidth="1"/>
    <col min="8467" max="8472" width="8" style="148" customWidth="1"/>
    <col min="8473" max="8473" width="3.6640625" style="148" customWidth="1"/>
    <col min="8474" max="8475" width="8" style="148" customWidth="1"/>
    <col min="8476" max="8476" width="3.6640625" style="148" customWidth="1"/>
    <col min="8477" max="8482" width="8.21875" style="148" customWidth="1"/>
    <col min="8483" max="8483" width="10.6640625" style="148" customWidth="1"/>
    <col min="8484" max="8484" width="11.44140625" style="148" customWidth="1"/>
    <col min="8485" max="8486" width="8.21875" style="148" customWidth="1"/>
    <col min="8487" max="8487" width="3.6640625" style="148" customWidth="1"/>
    <col min="8488" max="8489" width="8.21875" style="148" customWidth="1"/>
    <col min="8490" max="8490" width="3.6640625" style="148" customWidth="1"/>
    <col min="8491" max="8492" width="7.5546875" style="148" customWidth="1"/>
    <col min="8493" max="8493" width="8.21875" style="148" customWidth="1"/>
    <col min="8494" max="8494" width="8.109375" style="148" customWidth="1"/>
    <col min="8495" max="8704" width="8.88671875" style="148"/>
    <col min="8705" max="8705" width="30.109375" style="148" customWidth="1"/>
    <col min="8706" max="8706" width="8.44140625" style="148" customWidth="1"/>
    <col min="8707" max="8707" width="6.33203125" style="148" customWidth="1"/>
    <col min="8708" max="8708" width="7" style="148" customWidth="1"/>
    <col min="8709" max="8709" width="6.33203125" style="148" customWidth="1"/>
    <col min="8710" max="8710" width="7" style="148" customWidth="1"/>
    <col min="8711" max="8711" width="6.44140625" style="148" customWidth="1"/>
    <col min="8712" max="8712" width="7.77734375" style="148" customWidth="1"/>
    <col min="8713" max="8714" width="7" style="148" customWidth="1"/>
    <col min="8715" max="8715" width="3.6640625" style="148" customWidth="1"/>
    <col min="8716" max="8717" width="7" style="148" customWidth="1"/>
    <col min="8718" max="8718" width="3.6640625" style="148" customWidth="1"/>
    <col min="8719" max="8722" width="7" style="148" customWidth="1"/>
    <col min="8723" max="8728" width="8" style="148" customWidth="1"/>
    <col min="8729" max="8729" width="3.6640625" style="148" customWidth="1"/>
    <col min="8730" max="8731" width="8" style="148" customWidth="1"/>
    <col min="8732" max="8732" width="3.6640625" style="148" customWidth="1"/>
    <col min="8733" max="8738" width="8.21875" style="148" customWidth="1"/>
    <col min="8739" max="8739" width="10.6640625" style="148" customWidth="1"/>
    <col min="8740" max="8740" width="11.44140625" style="148" customWidth="1"/>
    <col min="8741" max="8742" width="8.21875" style="148" customWidth="1"/>
    <col min="8743" max="8743" width="3.6640625" style="148" customWidth="1"/>
    <col min="8744" max="8745" width="8.21875" style="148" customWidth="1"/>
    <col min="8746" max="8746" width="3.6640625" style="148" customWidth="1"/>
    <col min="8747" max="8748" width="7.5546875" style="148" customWidth="1"/>
    <col min="8749" max="8749" width="8.21875" style="148" customWidth="1"/>
    <col min="8750" max="8750" width="8.109375" style="148" customWidth="1"/>
    <col min="8751" max="8960" width="8.88671875" style="148"/>
    <col min="8961" max="8961" width="30.109375" style="148" customWidth="1"/>
    <col min="8962" max="8962" width="8.44140625" style="148" customWidth="1"/>
    <col min="8963" max="8963" width="6.33203125" style="148" customWidth="1"/>
    <col min="8964" max="8964" width="7" style="148" customWidth="1"/>
    <col min="8965" max="8965" width="6.33203125" style="148" customWidth="1"/>
    <col min="8966" max="8966" width="7" style="148" customWidth="1"/>
    <col min="8967" max="8967" width="6.44140625" style="148" customWidth="1"/>
    <col min="8968" max="8968" width="7.77734375" style="148" customWidth="1"/>
    <col min="8969" max="8970" width="7" style="148" customWidth="1"/>
    <col min="8971" max="8971" width="3.6640625" style="148" customWidth="1"/>
    <col min="8972" max="8973" width="7" style="148" customWidth="1"/>
    <col min="8974" max="8974" width="3.6640625" style="148" customWidth="1"/>
    <col min="8975" max="8978" width="7" style="148" customWidth="1"/>
    <col min="8979" max="8984" width="8" style="148" customWidth="1"/>
    <col min="8985" max="8985" width="3.6640625" style="148" customWidth="1"/>
    <col min="8986" max="8987" width="8" style="148" customWidth="1"/>
    <col min="8988" max="8988" width="3.6640625" style="148" customWidth="1"/>
    <col min="8989" max="8994" width="8.21875" style="148" customWidth="1"/>
    <col min="8995" max="8995" width="10.6640625" style="148" customWidth="1"/>
    <col min="8996" max="8996" width="11.44140625" style="148" customWidth="1"/>
    <col min="8997" max="8998" width="8.21875" style="148" customWidth="1"/>
    <col min="8999" max="8999" width="3.6640625" style="148" customWidth="1"/>
    <col min="9000" max="9001" width="8.21875" style="148" customWidth="1"/>
    <col min="9002" max="9002" width="3.6640625" style="148" customWidth="1"/>
    <col min="9003" max="9004" width="7.5546875" style="148" customWidth="1"/>
    <col min="9005" max="9005" width="8.21875" style="148" customWidth="1"/>
    <col min="9006" max="9006" width="8.109375" style="148" customWidth="1"/>
    <col min="9007" max="9216" width="8.88671875" style="148"/>
    <col min="9217" max="9217" width="30.109375" style="148" customWidth="1"/>
    <col min="9218" max="9218" width="8.44140625" style="148" customWidth="1"/>
    <col min="9219" max="9219" width="6.33203125" style="148" customWidth="1"/>
    <col min="9220" max="9220" width="7" style="148" customWidth="1"/>
    <col min="9221" max="9221" width="6.33203125" style="148" customWidth="1"/>
    <col min="9222" max="9222" width="7" style="148" customWidth="1"/>
    <col min="9223" max="9223" width="6.44140625" style="148" customWidth="1"/>
    <col min="9224" max="9224" width="7.77734375" style="148" customWidth="1"/>
    <col min="9225" max="9226" width="7" style="148" customWidth="1"/>
    <col min="9227" max="9227" width="3.6640625" style="148" customWidth="1"/>
    <col min="9228" max="9229" width="7" style="148" customWidth="1"/>
    <col min="9230" max="9230" width="3.6640625" style="148" customWidth="1"/>
    <col min="9231" max="9234" width="7" style="148" customWidth="1"/>
    <col min="9235" max="9240" width="8" style="148" customWidth="1"/>
    <col min="9241" max="9241" width="3.6640625" style="148" customWidth="1"/>
    <col min="9242" max="9243" width="8" style="148" customWidth="1"/>
    <col min="9244" max="9244" width="3.6640625" style="148" customWidth="1"/>
    <col min="9245" max="9250" width="8.21875" style="148" customWidth="1"/>
    <col min="9251" max="9251" width="10.6640625" style="148" customWidth="1"/>
    <col min="9252" max="9252" width="11.44140625" style="148" customWidth="1"/>
    <col min="9253" max="9254" width="8.21875" style="148" customWidth="1"/>
    <col min="9255" max="9255" width="3.6640625" style="148" customWidth="1"/>
    <col min="9256" max="9257" width="8.21875" style="148" customWidth="1"/>
    <col min="9258" max="9258" width="3.6640625" style="148" customWidth="1"/>
    <col min="9259" max="9260" width="7.5546875" style="148" customWidth="1"/>
    <col min="9261" max="9261" width="8.21875" style="148" customWidth="1"/>
    <col min="9262" max="9262" width="8.109375" style="148" customWidth="1"/>
    <col min="9263" max="9472" width="8.88671875" style="148"/>
    <col min="9473" max="9473" width="30.109375" style="148" customWidth="1"/>
    <col min="9474" max="9474" width="8.44140625" style="148" customWidth="1"/>
    <col min="9475" max="9475" width="6.33203125" style="148" customWidth="1"/>
    <col min="9476" max="9476" width="7" style="148" customWidth="1"/>
    <col min="9477" max="9477" width="6.33203125" style="148" customWidth="1"/>
    <col min="9478" max="9478" width="7" style="148" customWidth="1"/>
    <col min="9479" max="9479" width="6.44140625" style="148" customWidth="1"/>
    <col min="9480" max="9480" width="7.77734375" style="148" customWidth="1"/>
    <col min="9481" max="9482" width="7" style="148" customWidth="1"/>
    <col min="9483" max="9483" width="3.6640625" style="148" customWidth="1"/>
    <col min="9484" max="9485" width="7" style="148" customWidth="1"/>
    <col min="9486" max="9486" width="3.6640625" style="148" customWidth="1"/>
    <col min="9487" max="9490" width="7" style="148" customWidth="1"/>
    <col min="9491" max="9496" width="8" style="148" customWidth="1"/>
    <col min="9497" max="9497" width="3.6640625" style="148" customWidth="1"/>
    <col min="9498" max="9499" width="8" style="148" customWidth="1"/>
    <col min="9500" max="9500" width="3.6640625" style="148" customWidth="1"/>
    <col min="9501" max="9506" width="8.21875" style="148" customWidth="1"/>
    <col min="9507" max="9507" width="10.6640625" style="148" customWidth="1"/>
    <col min="9508" max="9508" width="11.44140625" style="148" customWidth="1"/>
    <col min="9509" max="9510" width="8.21875" style="148" customWidth="1"/>
    <col min="9511" max="9511" width="3.6640625" style="148" customWidth="1"/>
    <col min="9512" max="9513" width="8.21875" style="148" customWidth="1"/>
    <col min="9514" max="9514" width="3.6640625" style="148" customWidth="1"/>
    <col min="9515" max="9516" width="7.5546875" style="148" customWidth="1"/>
    <col min="9517" max="9517" width="8.21875" style="148" customWidth="1"/>
    <col min="9518" max="9518" width="8.109375" style="148" customWidth="1"/>
    <col min="9519" max="9728" width="8.88671875" style="148"/>
    <col min="9729" max="9729" width="30.109375" style="148" customWidth="1"/>
    <col min="9730" max="9730" width="8.44140625" style="148" customWidth="1"/>
    <col min="9731" max="9731" width="6.33203125" style="148" customWidth="1"/>
    <col min="9732" max="9732" width="7" style="148" customWidth="1"/>
    <col min="9733" max="9733" width="6.33203125" style="148" customWidth="1"/>
    <col min="9734" max="9734" width="7" style="148" customWidth="1"/>
    <col min="9735" max="9735" width="6.44140625" style="148" customWidth="1"/>
    <col min="9736" max="9736" width="7.77734375" style="148" customWidth="1"/>
    <col min="9737" max="9738" width="7" style="148" customWidth="1"/>
    <col min="9739" max="9739" width="3.6640625" style="148" customWidth="1"/>
    <col min="9740" max="9741" width="7" style="148" customWidth="1"/>
    <col min="9742" max="9742" width="3.6640625" style="148" customWidth="1"/>
    <col min="9743" max="9746" width="7" style="148" customWidth="1"/>
    <col min="9747" max="9752" width="8" style="148" customWidth="1"/>
    <col min="9753" max="9753" width="3.6640625" style="148" customWidth="1"/>
    <col min="9754" max="9755" width="8" style="148" customWidth="1"/>
    <col min="9756" max="9756" width="3.6640625" style="148" customWidth="1"/>
    <col min="9757" max="9762" width="8.21875" style="148" customWidth="1"/>
    <col min="9763" max="9763" width="10.6640625" style="148" customWidth="1"/>
    <col min="9764" max="9764" width="11.44140625" style="148" customWidth="1"/>
    <col min="9765" max="9766" width="8.21875" style="148" customWidth="1"/>
    <col min="9767" max="9767" width="3.6640625" style="148" customWidth="1"/>
    <col min="9768" max="9769" width="8.21875" style="148" customWidth="1"/>
    <col min="9770" max="9770" width="3.6640625" style="148" customWidth="1"/>
    <col min="9771" max="9772" width="7.5546875" style="148" customWidth="1"/>
    <col min="9773" max="9773" width="8.21875" style="148" customWidth="1"/>
    <col min="9774" max="9774" width="8.109375" style="148" customWidth="1"/>
    <col min="9775" max="9984" width="8.88671875" style="148"/>
    <col min="9985" max="9985" width="30.109375" style="148" customWidth="1"/>
    <col min="9986" max="9986" width="8.44140625" style="148" customWidth="1"/>
    <col min="9987" max="9987" width="6.33203125" style="148" customWidth="1"/>
    <col min="9988" max="9988" width="7" style="148" customWidth="1"/>
    <col min="9989" max="9989" width="6.33203125" style="148" customWidth="1"/>
    <col min="9990" max="9990" width="7" style="148" customWidth="1"/>
    <col min="9991" max="9991" width="6.44140625" style="148" customWidth="1"/>
    <col min="9992" max="9992" width="7.77734375" style="148" customWidth="1"/>
    <col min="9993" max="9994" width="7" style="148" customWidth="1"/>
    <col min="9995" max="9995" width="3.6640625" style="148" customWidth="1"/>
    <col min="9996" max="9997" width="7" style="148" customWidth="1"/>
    <col min="9998" max="9998" width="3.6640625" style="148" customWidth="1"/>
    <col min="9999" max="10002" width="7" style="148" customWidth="1"/>
    <col min="10003" max="10008" width="8" style="148" customWidth="1"/>
    <col min="10009" max="10009" width="3.6640625" style="148" customWidth="1"/>
    <col min="10010" max="10011" width="8" style="148" customWidth="1"/>
    <col min="10012" max="10012" width="3.6640625" style="148" customWidth="1"/>
    <col min="10013" max="10018" width="8.21875" style="148" customWidth="1"/>
    <col min="10019" max="10019" width="10.6640625" style="148" customWidth="1"/>
    <col min="10020" max="10020" width="11.44140625" style="148" customWidth="1"/>
    <col min="10021" max="10022" width="8.21875" style="148" customWidth="1"/>
    <col min="10023" max="10023" width="3.6640625" style="148" customWidth="1"/>
    <col min="10024" max="10025" width="8.21875" style="148" customWidth="1"/>
    <col min="10026" max="10026" width="3.6640625" style="148" customWidth="1"/>
    <col min="10027" max="10028" width="7.5546875" style="148" customWidth="1"/>
    <col min="10029" max="10029" width="8.21875" style="148" customWidth="1"/>
    <col min="10030" max="10030" width="8.109375" style="148" customWidth="1"/>
    <col min="10031" max="10240" width="8.88671875" style="148"/>
    <col min="10241" max="10241" width="30.109375" style="148" customWidth="1"/>
    <col min="10242" max="10242" width="8.44140625" style="148" customWidth="1"/>
    <col min="10243" max="10243" width="6.33203125" style="148" customWidth="1"/>
    <col min="10244" max="10244" width="7" style="148" customWidth="1"/>
    <col min="10245" max="10245" width="6.33203125" style="148" customWidth="1"/>
    <col min="10246" max="10246" width="7" style="148" customWidth="1"/>
    <col min="10247" max="10247" width="6.44140625" style="148" customWidth="1"/>
    <col min="10248" max="10248" width="7.77734375" style="148" customWidth="1"/>
    <col min="10249" max="10250" width="7" style="148" customWidth="1"/>
    <col min="10251" max="10251" width="3.6640625" style="148" customWidth="1"/>
    <col min="10252" max="10253" width="7" style="148" customWidth="1"/>
    <col min="10254" max="10254" width="3.6640625" style="148" customWidth="1"/>
    <col min="10255" max="10258" width="7" style="148" customWidth="1"/>
    <col min="10259" max="10264" width="8" style="148" customWidth="1"/>
    <col min="10265" max="10265" width="3.6640625" style="148" customWidth="1"/>
    <col min="10266" max="10267" width="8" style="148" customWidth="1"/>
    <col min="10268" max="10268" width="3.6640625" style="148" customWidth="1"/>
    <col min="10269" max="10274" width="8.21875" style="148" customWidth="1"/>
    <col min="10275" max="10275" width="10.6640625" style="148" customWidth="1"/>
    <col min="10276" max="10276" width="11.44140625" style="148" customWidth="1"/>
    <col min="10277" max="10278" width="8.21875" style="148" customWidth="1"/>
    <col min="10279" max="10279" width="3.6640625" style="148" customWidth="1"/>
    <col min="10280" max="10281" width="8.21875" style="148" customWidth="1"/>
    <col min="10282" max="10282" width="3.6640625" style="148" customWidth="1"/>
    <col min="10283" max="10284" width="7.5546875" style="148" customWidth="1"/>
    <col min="10285" max="10285" width="8.21875" style="148" customWidth="1"/>
    <col min="10286" max="10286" width="8.109375" style="148" customWidth="1"/>
    <col min="10287" max="10496" width="8.88671875" style="148"/>
    <col min="10497" max="10497" width="30.109375" style="148" customWidth="1"/>
    <col min="10498" max="10498" width="8.44140625" style="148" customWidth="1"/>
    <col min="10499" max="10499" width="6.33203125" style="148" customWidth="1"/>
    <col min="10500" max="10500" width="7" style="148" customWidth="1"/>
    <col min="10501" max="10501" width="6.33203125" style="148" customWidth="1"/>
    <col min="10502" max="10502" width="7" style="148" customWidth="1"/>
    <col min="10503" max="10503" width="6.44140625" style="148" customWidth="1"/>
    <col min="10504" max="10504" width="7.77734375" style="148" customWidth="1"/>
    <col min="10505" max="10506" width="7" style="148" customWidth="1"/>
    <col min="10507" max="10507" width="3.6640625" style="148" customWidth="1"/>
    <col min="10508" max="10509" width="7" style="148" customWidth="1"/>
    <col min="10510" max="10510" width="3.6640625" style="148" customWidth="1"/>
    <col min="10511" max="10514" width="7" style="148" customWidth="1"/>
    <col min="10515" max="10520" width="8" style="148" customWidth="1"/>
    <col min="10521" max="10521" width="3.6640625" style="148" customWidth="1"/>
    <col min="10522" max="10523" width="8" style="148" customWidth="1"/>
    <col min="10524" max="10524" width="3.6640625" style="148" customWidth="1"/>
    <col min="10525" max="10530" width="8.21875" style="148" customWidth="1"/>
    <col min="10531" max="10531" width="10.6640625" style="148" customWidth="1"/>
    <col min="10532" max="10532" width="11.44140625" style="148" customWidth="1"/>
    <col min="10533" max="10534" width="8.21875" style="148" customWidth="1"/>
    <col min="10535" max="10535" width="3.6640625" style="148" customWidth="1"/>
    <col min="10536" max="10537" width="8.21875" style="148" customWidth="1"/>
    <col min="10538" max="10538" width="3.6640625" style="148" customWidth="1"/>
    <col min="10539" max="10540" width="7.5546875" style="148" customWidth="1"/>
    <col min="10541" max="10541" width="8.21875" style="148" customWidth="1"/>
    <col min="10542" max="10542" width="8.109375" style="148" customWidth="1"/>
    <col min="10543" max="10752" width="8.88671875" style="148"/>
    <col min="10753" max="10753" width="30.109375" style="148" customWidth="1"/>
    <col min="10754" max="10754" width="8.44140625" style="148" customWidth="1"/>
    <col min="10755" max="10755" width="6.33203125" style="148" customWidth="1"/>
    <col min="10756" max="10756" width="7" style="148" customWidth="1"/>
    <col min="10757" max="10757" width="6.33203125" style="148" customWidth="1"/>
    <col min="10758" max="10758" width="7" style="148" customWidth="1"/>
    <col min="10759" max="10759" width="6.44140625" style="148" customWidth="1"/>
    <col min="10760" max="10760" width="7.77734375" style="148" customWidth="1"/>
    <col min="10761" max="10762" width="7" style="148" customWidth="1"/>
    <col min="10763" max="10763" width="3.6640625" style="148" customWidth="1"/>
    <col min="10764" max="10765" width="7" style="148" customWidth="1"/>
    <col min="10766" max="10766" width="3.6640625" style="148" customWidth="1"/>
    <col min="10767" max="10770" width="7" style="148" customWidth="1"/>
    <col min="10771" max="10776" width="8" style="148" customWidth="1"/>
    <col min="10777" max="10777" width="3.6640625" style="148" customWidth="1"/>
    <col min="10778" max="10779" width="8" style="148" customWidth="1"/>
    <col min="10780" max="10780" width="3.6640625" style="148" customWidth="1"/>
    <col min="10781" max="10786" width="8.21875" style="148" customWidth="1"/>
    <col min="10787" max="10787" width="10.6640625" style="148" customWidth="1"/>
    <col min="10788" max="10788" width="11.44140625" style="148" customWidth="1"/>
    <col min="10789" max="10790" width="8.21875" style="148" customWidth="1"/>
    <col min="10791" max="10791" width="3.6640625" style="148" customWidth="1"/>
    <col min="10792" max="10793" width="8.21875" style="148" customWidth="1"/>
    <col min="10794" max="10794" width="3.6640625" style="148" customWidth="1"/>
    <col min="10795" max="10796" width="7.5546875" style="148" customWidth="1"/>
    <col min="10797" max="10797" width="8.21875" style="148" customWidth="1"/>
    <col min="10798" max="10798" width="8.109375" style="148" customWidth="1"/>
    <col min="10799" max="11008" width="8.88671875" style="148"/>
    <col min="11009" max="11009" width="30.109375" style="148" customWidth="1"/>
    <col min="11010" max="11010" width="8.44140625" style="148" customWidth="1"/>
    <col min="11011" max="11011" width="6.33203125" style="148" customWidth="1"/>
    <col min="11012" max="11012" width="7" style="148" customWidth="1"/>
    <col min="11013" max="11013" width="6.33203125" style="148" customWidth="1"/>
    <col min="11014" max="11014" width="7" style="148" customWidth="1"/>
    <col min="11015" max="11015" width="6.44140625" style="148" customWidth="1"/>
    <col min="11016" max="11016" width="7.77734375" style="148" customWidth="1"/>
    <col min="11017" max="11018" width="7" style="148" customWidth="1"/>
    <col min="11019" max="11019" width="3.6640625" style="148" customWidth="1"/>
    <col min="11020" max="11021" width="7" style="148" customWidth="1"/>
    <col min="11022" max="11022" width="3.6640625" style="148" customWidth="1"/>
    <col min="11023" max="11026" width="7" style="148" customWidth="1"/>
    <col min="11027" max="11032" width="8" style="148" customWidth="1"/>
    <col min="11033" max="11033" width="3.6640625" style="148" customWidth="1"/>
    <col min="11034" max="11035" width="8" style="148" customWidth="1"/>
    <col min="11036" max="11036" width="3.6640625" style="148" customWidth="1"/>
    <col min="11037" max="11042" width="8.21875" style="148" customWidth="1"/>
    <col min="11043" max="11043" width="10.6640625" style="148" customWidth="1"/>
    <col min="11044" max="11044" width="11.44140625" style="148" customWidth="1"/>
    <col min="11045" max="11046" width="8.21875" style="148" customWidth="1"/>
    <col min="11047" max="11047" width="3.6640625" style="148" customWidth="1"/>
    <col min="11048" max="11049" width="8.21875" style="148" customWidth="1"/>
    <col min="11050" max="11050" width="3.6640625" style="148" customWidth="1"/>
    <col min="11051" max="11052" width="7.5546875" style="148" customWidth="1"/>
    <col min="11053" max="11053" width="8.21875" style="148" customWidth="1"/>
    <col min="11054" max="11054" width="8.109375" style="148" customWidth="1"/>
    <col min="11055" max="11264" width="8.88671875" style="148"/>
    <col min="11265" max="11265" width="30.109375" style="148" customWidth="1"/>
    <col min="11266" max="11266" width="8.44140625" style="148" customWidth="1"/>
    <col min="11267" max="11267" width="6.33203125" style="148" customWidth="1"/>
    <col min="11268" max="11268" width="7" style="148" customWidth="1"/>
    <col min="11269" max="11269" width="6.33203125" style="148" customWidth="1"/>
    <col min="11270" max="11270" width="7" style="148" customWidth="1"/>
    <col min="11271" max="11271" width="6.44140625" style="148" customWidth="1"/>
    <col min="11272" max="11272" width="7.77734375" style="148" customWidth="1"/>
    <col min="11273" max="11274" width="7" style="148" customWidth="1"/>
    <col min="11275" max="11275" width="3.6640625" style="148" customWidth="1"/>
    <col min="11276" max="11277" width="7" style="148" customWidth="1"/>
    <col min="11278" max="11278" width="3.6640625" style="148" customWidth="1"/>
    <col min="11279" max="11282" width="7" style="148" customWidth="1"/>
    <col min="11283" max="11288" width="8" style="148" customWidth="1"/>
    <col min="11289" max="11289" width="3.6640625" style="148" customWidth="1"/>
    <col min="11290" max="11291" width="8" style="148" customWidth="1"/>
    <col min="11292" max="11292" width="3.6640625" style="148" customWidth="1"/>
    <col min="11293" max="11298" width="8.21875" style="148" customWidth="1"/>
    <col min="11299" max="11299" width="10.6640625" style="148" customWidth="1"/>
    <col min="11300" max="11300" width="11.44140625" style="148" customWidth="1"/>
    <col min="11301" max="11302" width="8.21875" style="148" customWidth="1"/>
    <col min="11303" max="11303" width="3.6640625" style="148" customWidth="1"/>
    <col min="11304" max="11305" width="8.21875" style="148" customWidth="1"/>
    <col min="11306" max="11306" width="3.6640625" style="148" customWidth="1"/>
    <col min="11307" max="11308" width="7.5546875" style="148" customWidth="1"/>
    <col min="11309" max="11309" width="8.21875" style="148" customWidth="1"/>
    <col min="11310" max="11310" width="8.109375" style="148" customWidth="1"/>
    <col min="11311" max="11520" width="8.88671875" style="148"/>
    <col min="11521" max="11521" width="30.109375" style="148" customWidth="1"/>
    <col min="11522" max="11522" width="8.44140625" style="148" customWidth="1"/>
    <col min="11523" max="11523" width="6.33203125" style="148" customWidth="1"/>
    <col min="11524" max="11524" width="7" style="148" customWidth="1"/>
    <col min="11525" max="11525" width="6.33203125" style="148" customWidth="1"/>
    <col min="11526" max="11526" width="7" style="148" customWidth="1"/>
    <col min="11527" max="11527" width="6.44140625" style="148" customWidth="1"/>
    <col min="11528" max="11528" width="7.77734375" style="148" customWidth="1"/>
    <col min="11529" max="11530" width="7" style="148" customWidth="1"/>
    <col min="11531" max="11531" width="3.6640625" style="148" customWidth="1"/>
    <col min="11532" max="11533" width="7" style="148" customWidth="1"/>
    <col min="11534" max="11534" width="3.6640625" style="148" customWidth="1"/>
    <col min="11535" max="11538" width="7" style="148" customWidth="1"/>
    <col min="11539" max="11544" width="8" style="148" customWidth="1"/>
    <col min="11545" max="11545" width="3.6640625" style="148" customWidth="1"/>
    <col min="11546" max="11547" width="8" style="148" customWidth="1"/>
    <col min="11548" max="11548" width="3.6640625" style="148" customWidth="1"/>
    <col min="11549" max="11554" width="8.21875" style="148" customWidth="1"/>
    <col min="11555" max="11555" width="10.6640625" style="148" customWidth="1"/>
    <col min="11556" max="11556" width="11.44140625" style="148" customWidth="1"/>
    <col min="11557" max="11558" width="8.21875" style="148" customWidth="1"/>
    <col min="11559" max="11559" width="3.6640625" style="148" customWidth="1"/>
    <col min="11560" max="11561" width="8.21875" style="148" customWidth="1"/>
    <col min="11562" max="11562" width="3.6640625" style="148" customWidth="1"/>
    <col min="11563" max="11564" width="7.5546875" style="148" customWidth="1"/>
    <col min="11565" max="11565" width="8.21875" style="148" customWidth="1"/>
    <col min="11566" max="11566" width="8.109375" style="148" customWidth="1"/>
    <col min="11567" max="11776" width="8.88671875" style="148"/>
    <col min="11777" max="11777" width="30.109375" style="148" customWidth="1"/>
    <col min="11778" max="11778" width="8.44140625" style="148" customWidth="1"/>
    <col min="11779" max="11779" width="6.33203125" style="148" customWidth="1"/>
    <col min="11780" max="11780" width="7" style="148" customWidth="1"/>
    <col min="11781" max="11781" width="6.33203125" style="148" customWidth="1"/>
    <col min="11782" max="11782" width="7" style="148" customWidth="1"/>
    <col min="11783" max="11783" width="6.44140625" style="148" customWidth="1"/>
    <col min="11784" max="11784" width="7.77734375" style="148" customWidth="1"/>
    <col min="11785" max="11786" width="7" style="148" customWidth="1"/>
    <col min="11787" max="11787" width="3.6640625" style="148" customWidth="1"/>
    <col min="11788" max="11789" width="7" style="148" customWidth="1"/>
    <col min="11790" max="11790" width="3.6640625" style="148" customWidth="1"/>
    <col min="11791" max="11794" width="7" style="148" customWidth="1"/>
    <col min="11795" max="11800" width="8" style="148" customWidth="1"/>
    <col min="11801" max="11801" width="3.6640625" style="148" customWidth="1"/>
    <col min="11802" max="11803" width="8" style="148" customWidth="1"/>
    <col min="11804" max="11804" width="3.6640625" style="148" customWidth="1"/>
    <col min="11805" max="11810" width="8.21875" style="148" customWidth="1"/>
    <col min="11811" max="11811" width="10.6640625" style="148" customWidth="1"/>
    <col min="11812" max="11812" width="11.44140625" style="148" customWidth="1"/>
    <col min="11813" max="11814" width="8.21875" style="148" customWidth="1"/>
    <col min="11815" max="11815" width="3.6640625" style="148" customWidth="1"/>
    <col min="11816" max="11817" width="8.21875" style="148" customWidth="1"/>
    <col min="11818" max="11818" width="3.6640625" style="148" customWidth="1"/>
    <col min="11819" max="11820" width="7.5546875" style="148" customWidth="1"/>
    <col min="11821" max="11821" width="8.21875" style="148" customWidth="1"/>
    <col min="11822" max="11822" width="8.109375" style="148" customWidth="1"/>
    <col min="11823" max="12032" width="8.88671875" style="148"/>
    <col min="12033" max="12033" width="30.109375" style="148" customWidth="1"/>
    <col min="12034" max="12034" width="8.44140625" style="148" customWidth="1"/>
    <col min="12035" max="12035" width="6.33203125" style="148" customWidth="1"/>
    <col min="12036" max="12036" width="7" style="148" customWidth="1"/>
    <col min="12037" max="12037" width="6.33203125" style="148" customWidth="1"/>
    <col min="12038" max="12038" width="7" style="148" customWidth="1"/>
    <col min="12039" max="12039" width="6.44140625" style="148" customWidth="1"/>
    <col min="12040" max="12040" width="7.77734375" style="148" customWidth="1"/>
    <col min="12041" max="12042" width="7" style="148" customWidth="1"/>
    <col min="12043" max="12043" width="3.6640625" style="148" customWidth="1"/>
    <col min="12044" max="12045" width="7" style="148" customWidth="1"/>
    <col min="12046" max="12046" width="3.6640625" style="148" customWidth="1"/>
    <col min="12047" max="12050" width="7" style="148" customWidth="1"/>
    <col min="12051" max="12056" width="8" style="148" customWidth="1"/>
    <col min="12057" max="12057" width="3.6640625" style="148" customWidth="1"/>
    <col min="12058" max="12059" width="8" style="148" customWidth="1"/>
    <col min="12060" max="12060" width="3.6640625" style="148" customWidth="1"/>
    <col min="12061" max="12066" width="8.21875" style="148" customWidth="1"/>
    <col min="12067" max="12067" width="10.6640625" style="148" customWidth="1"/>
    <col min="12068" max="12068" width="11.44140625" style="148" customWidth="1"/>
    <col min="12069" max="12070" width="8.21875" style="148" customWidth="1"/>
    <col min="12071" max="12071" width="3.6640625" style="148" customWidth="1"/>
    <col min="12072" max="12073" width="8.21875" style="148" customWidth="1"/>
    <col min="12074" max="12074" width="3.6640625" style="148" customWidth="1"/>
    <col min="12075" max="12076" width="7.5546875" style="148" customWidth="1"/>
    <col min="12077" max="12077" width="8.21875" style="148" customWidth="1"/>
    <col min="12078" max="12078" width="8.109375" style="148" customWidth="1"/>
    <col min="12079" max="12288" width="8.88671875" style="148"/>
    <col min="12289" max="12289" width="30.109375" style="148" customWidth="1"/>
    <col min="12290" max="12290" width="8.44140625" style="148" customWidth="1"/>
    <col min="12291" max="12291" width="6.33203125" style="148" customWidth="1"/>
    <col min="12292" max="12292" width="7" style="148" customWidth="1"/>
    <col min="12293" max="12293" width="6.33203125" style="148" customWidth="1"/>
    <col min="12294" max="12294" width="7" style="148" customWidth="1"/>
    <col min="12295" max="12295" width="6.44140625" style="148" customWidth="1"/>
    <col min="12296" max="12296" width="7.77734375" style="148" customWidth="1"/>
    <col min="12297" max="12298" width="7" style="148" customWidth="1"/>
    <col min="12299" max="12299" width="3.6640625" style="148" customWidth="1"/>
    <col min="12300" max="12301" width="7" style="148" customWidth="1"/>
    <col min="12302" max="12302" width="3.6640625" style="148" customWidth="1"/>
    <col min="12303" max="12306" width="7" style="148" customWidth="1"/>
    <col min="12307" max="12312" width="8" style="148" customWidth="1"/>
    <col min="12313" max="12313" width="3.6640625" style="148" customWidth="1"/>
    <col min="12314" max="12315" width="8" style="148" customWidth="1"/>
    <col min="12316" max="12316" width="3.6640625" style="148" customWidth="1"/>
    <col min="12317" max="12322" width="8.21875" style="148" customWidth="1"/>
    <col min="12323" max="12323" width="10.6640625" style="148" customWidth="1"/>
    <col min="12324" max="12324" width="11.44140625" style="148" customWidth="1"/>
    <col min="12325" max="12326" width="8.21875" style="148" customWidth="1"/>
    <col min="12327" max="12327" width="3.6640625" style="148" customWidth="1"/>
    <col min="12328" max="12329" width="8.21875" style="148" customWidth="1"/>
    <col min="12330" max="12330" width="3.6640625" style="148" customWidth="1"/>
    <col min="12331" max="12332" width="7.5546875" style="148" customWidth="1"/>
    <col min="12333" max="12333" width="8.21875" style="148" customWidth="1"/>
    <col min="12334" max="12334" width="8.109375" style="148" customWidth="1"/>
    <col min="12335" max="12544" width="8.88671875" style="148"/>
    <col min="12545" max="12545" width="30.109375" style="148" customWidth="1"/>
    <col min="12546" max="12546" width="8.44140625" style="148" customWidth="1"/>
    <col min="12547" max="12547" width="6.33203125" style="148" customWidth="1"/>
    <col min="12548" max="12548" width="7" style="148" customWidth="1"/>
    <col min="12549" max="12549" width="6.33203125" style="148" customWidth="1"/>
    <col min="12550" max="12550" width="7" style="148" customWidth="1"/>
    <col min="12551" max="12551" width="6.44140625" style="148" customWidth="1"/>
    <col min="12552" max="12552" width="7.77734375" style="148" customWidth="1"/>
    <col min="12553" max="12554" width="7" style="148" customWidth="1"/>
    <col min="12555" max="12555" width="3.6640625" style="148" customWidth="1"/>
    <col min="12556" max="12557" width="7" style="148" customWidth="1"/>
    <col min="12558" max="12558" width="3.6640625" style="148" customWidth="1"/>
    <col min="12559" max="12562" width="7" style="148" customWidth="1"/>
    <col min="12563" max="12568" width="8" style="148" customWidth="1"/>
    <col min="12569" max="12569" width="3.6640625" style="148" customWidth="1"/>
    <col min="12570" max="12571" width="8" style="148" customWidth="1"/>
    <col min="12572" max="12572" width="3.6640625" style="148" customWidth="1"/>
    <col min="12573" max="12578" width="8.21875" style="148" customWidth="1"/>
    <col min="12579" max="12579" width="10.6640625" style="148" customWidth="1"/>
    <col min="12580" max="12580" width="11.44140625" style="148" customWidth="1"/>
    <col min="12581" max="12582" width="8.21875" style="148" customWidth="1"/>
    <col min="12583" max="12583" width="3.6640625" style="148" customWidth="1"/>
    <col min="12584" max="12585" width="8.21875" style="148" customWidth="1"/>
    <col min="12586" max="12586" width="3.6640625" style="148" customWidth="1"/>
    <col min="12587" max="12588" width="7.5546875" style="148" customWidth="1"/>
    <col min="12589" max="12589" width="8.21875" style="148" customWidth="1"/>
    <col min="12590" max="12590" width="8.109375" style="148" customWidth="1"/>
    <col min="12591" max="12800" width="8.88671875" style="148"/>
    <col min="12801" max="12801" width="30.109375" style="148" customWidth="1"/>
    <col min="12802" max="12802" width="8.44140625" style="148" customWidth="1"/>
    <col min="12803" max="12803" width="6.33203125" style="148" customWidth="1"/>
    <col min="12804" max="12804" width="7" style="148" customWidth="1"/>
    <col min="12805" max="12805" width="6.33203125" style="148" customWidth="1"/>
    <col min="12806" max="12806" width="7" style="148" customWidth="1"/>
    <col min="12807" max="12807" width="6.44140625" style="148" customWidth="1"/>
    <col min="12808" max="12808" width="7.77734375" style="148" customWidth="1"/>
    <col min="12809" max="12810" width="7" style="148" customWidth="1"/>
    <col min="12811" max="12811" width="3.6640625" style="148" customWidth="1"/>
    <col min="12812" max="12813" width="7" style="148" customWidth="1"/>
    <col min="12814" max="12814" width="3.6640625" style="148" customWidth="1"/>
    <col min="12815" max="12818" width="7" style="148" customWidth="1"/>
    <col min="12819" max="12824" width="8" style="148" customWidth="1"/>
    <col min="12825" max="12825" width="3.6640625" style="148" customWidth="1"/>
    <col min="12826" max="12827" width="8" style="148" customWidth="1"/>
    <col min="12828" max="12828" width="3.6640625" style="148" customWidth="1"/>
    <col min="12829" max="12834" width="8.21875" style="148" customWidth="1"/>
    <col min="12835" max="12835" width="10.6640625" style="148" customWidth="1"/>
    <col min="12836" max="12836" width="11.44140625" style="148" customWidth="1"/>
    <col min="12837" max="12838" width="8.21875" style="148" customWidth="1"/>
    <col min="12839" max="12839" width="3.6640625" style="148" customWidth="1"/>
    <col min="12840" max="12841" width="8.21875" style="148" customWidth="1"/>
    <col min="12842" max="12842" width="3.6640625" style="148" customWidth="1"/>
    <col min="12843" max="12844" width="7.5546875" style="148" customWidth="1"/>
    <col min="12845" max="12845" width="8.21875" style="148" customWidth="1"/>
    <col min="12846" max="12846" width="8.109375" style="148" customWidth="1"/>
    <col min="12847" max="13056" width="8.88671875" style="148"/>
    <col min="13057" max="13057" width="30.109375" style="148" customWidth="1"/>
    <col min="13058" max="13058" width="8.44140625" style="148" customWidth="1"/>
    <col min="13059" max="13059" width="6.33203125" style="148" customWidth="1"/>
    <col min="13060" max="13060" width="7" style="148" customWidth="1"/>
    <col min="13061" max="13061" width="6.33203125" style="148" customWidth="1"/>
    <col min="13062" max="13062" width="7" style="148" customWidth="1"/>
    <col min="13063" max="13063" width="6.44140625" style="148" customWidth="1"/>
    <col min="13064" max="13064" width="7.77734375" style="148" customWidth="1"/>
    <col min="13065" max="13066" width="7" style="148" customWidth="1"/>
    <col min="13067" max="13067" width="3.6640625" style="148" customWidth="1"/>
    <col min="13068" max="13069" width="7" style="148" customWidth="1"/>
    <col min="13070" max="13070" width="3.6640625" style="148" customWidth="1"/>
    <col min="13071" max="13074" width="7" style="148" customWidth="1"/>
    <col min="13075" max="13080" width="8" style="148" customWidth="1"/>
    <col min="13081" max="13081" width="3.6640625" style="148" customWidth="1"/>
    <col min="13082" max="13083" width="8" style="148" customWidth="1"/>
    <col min="13084" max="13084" width="3.6640625" style="148" customWidth="1"/>
    <col min="13085" max="13090" width="8.21875" style="148" customWidth="1"/>
    <col min="13091" max="13091" width="10.6640625" style="148" customWidth="1"/>
    <col min="13092" max="13092" width="11.44140625" style="148" customWidth="1"/>
    <col min="13093" max="13094" width="8.21875" style="148" customWidth="1"/>
    <col min="13095" max="13095" width="3.6640625" style="148" customWidth="1"/>
    <col min="13096" max="13097" width="8.21875" style="148" customWidth="1"/>
    <col min="13098" max="13098" width="3.6640625" style="148" customWidth="1"/>
    <col min="13099" max="13100" width="7.5546875" style="148" customWidth="1"/>
    <col min="13101" max="13101" width="8.21875" style="148" customWidth="1"/>
    <col min="13102" max="13102" width="8.109375" style="148" customWidth="1"/>
    <col min="13103" max="13312" width="8.88671875" style="148"/>
    <col min="13313" max="13313" width="30.109375" style="148" customWidth="1"/>
    <col min="13314" max="13314" width="8.44140625" style="148" customWidth="1"/>
    <col min="13315" max="13315" width="6.33203125" style="148" customWidth="1"/>
    <col min="13316" max="13316" width="7" style="148" customWidth="1"/>
    <col min="13317" max="13317" width="6.33203125" style="148" customWidth="1"/>
    <col min="13318" max="13318" width="7" style="148" customWidth="1"/>
    <col min="13319" max="13319" width="6.44140625" style="148" customWidth="1"/>
    <col min="13320" max="13320" width="7.77734375" style="148" customWidth="1"/>
    <col min="13321" max="13322" width="7" style="148" customWidth="1"/>
    <col min="13323" max="13323" width="3.6640625" style="148" customWidth="1"/>
    <col min="13324" max="13325" width="7" style="148" customWidth="1"/>
    <col min="13326" max="13326" width="3.6640625" style="148" customWidth="1"/>
    <col min="13327" max="13330" width="7" style="148" customWidth="1"/>
    <col min="13331" max="13336" width="8" style="148" customWidth="1"/>
    <col min="13337" max="13337" width="3.6640625" style="148" customWidth="1"/>
    <col min="13338" max="13339" width="8" style="148" customWidth="1"/>
    <col min="13340" max="13340" width="3.6640625" style="148" customWidth="1"/>
    <col min="13341" max="13346" width="8.21875" style="148" customWidth="1"/>
    <col min="13347" max="13347" width="10.6640625" style="148" customWidth="1"/>
    <col min="13348" max="13348" width="11.44140625" style="148" customWidth="1"/>
    <col min="13349" max="13350" width="8.21875" style="148" customWidth="1"/>
    <col min="13351" max="13351" width="3.6640625" style="148" customWidth="1"/>
    <col min="13352" max="13353" width="8.21875" style="148" customWidth="1"/>
    <col min="13354" max="13354" width="3.6640625" style="148" customWidth="1"/>
    <col min="13355" max="13356" width="7.5546875" style="148" customWidth="1"/>
    <col min="13357" max="13357" width="8.21875" style="148" customWidth="1"/>
    <col min="13358" max="13358" width="8.109375" style="148" customWidth="1"/>
    <col min="13359" max="13568" width="8.88671875" style="148"/>
    <col min="13569" max="13569" width="30.109375" style="148" customWidth="1"/>
    <col min="13570" max="13570" width="8.44140625" style="148" customWidth="1"/>
    <col min="13571" max="13571" width="6.33203125" style="148" customWidth="1"/>
    <col min="13572" max="13572" width="7" style="148" customWidth="1"/>
    <col min="13573" max="13573" width="6.33203125" style="148" customWidth="1"/>
    <col min="13574" max="13574" width="7" style="148" customWidth="1"/>
    <col min="13575" max="13575" width="6.44140625" style="148" customWidth="1"/>
    <col min="13576" max="13576" width="7.77734375" style="148" customWidth="1"/>
    <col min="13577" max="13578" width="7" style="148" customWidth="1"/>
    <col min="13579" max="13579" width="3.6640625" style="148" customWidth="1"/>
    <col min="13580" max="13581" width="7" style="148" customWidth="1"/>
    <col min="13582" max="13582" width="3.6640625" style="148" customWidth="1"/>
    <col min="13583" max="13586" width="7" style="148" customWidth="1"/>
    <col min="13587" max="13592" width="8" style="148" customWidth="1"/>
    <col min="13593" max="13593" width="3.6640625" style="148" customWidth="1"/>
    <col min="13594" max="13595" width="8" style="148" customWidth="1"/>
    <col min="13596" max="13596" width="3.6640625" style="148" customWidth="1"/>
    <col min="13597" max="13602" width="8.21875" style="148" customWidth="1"/>
    <col min="13603" max="13603" width="10.6640625" style="148" customWidth="1"/>
    <col min="13604" max="13604" width="11.44140625" style="148" customWidth="1"/>
    <col min="13605" max="13606" width="8.21875" style="148" customWidth="1"/>
    <col min="13607" max="13607" width="3.6640625" style="148" customWidth="1"/>
    <col min="13608" max="13609" width="8.21875" style="148" customWidth="1"/>
    <col min="13610" max="13610" width="3.6640625" style="148" customWidth="1"/>
    <col min="13611" max="13612" width="7.5546875" style="148" customWidth="1"/>
    <col min="13613" max="13613" width="8.21875" style="148" customWidth="1"/>
    <col min="13614" max="13614" width="8.109375" style="148" customWidth="1"/>
    <col min="13615" max="13824" width="8.88671875" style="148"/>
    <col min="13825" max="13825" width="30.109375" style="148" customWidth="1"/>
    <col min="13826" max="13826" width="8.44140625" style="148" customWidth="1"/>
    <col min="13827" max="13827" width="6.33203125" style="148" customWidth="1"/>
    <col min="13828" max="13828" width="7" style="148" customWidth="1"/>
    <col min="13829" max="13829" width="6.33203125" style="148" customWidth="1"/>
    <col min="13830" max="13830" width="7" style="148" customWidth="1"/>
    <col min="13831" max="13831" width="6.44140625" style="148" customWidth="1"/>
    <col min="13832" max="13832" width="7.77734375" style="148" customWidth="1"/>
    <col min="13833" max="13834" width="7" style="148" customWidth="1"/>
    <col min="13835" max="13835" width="3.6640625" style="148" customWidth="1"/>
    <col min="13836" max="13837" width="7" style="148" customWidth="1"/>
    <col min="13838" max="13838" width="3.6640625" style="148" customWidth="1"/>
    <col min="13839" max="13842" width="7" style="148" customWidth="1"/>
    <col min="13843" max="13848" width="8" style="148" customWidth="1"/>
    <col min="13849" max="13849" width="3.6640625" style="148" customWidth="1"/>
    <col min="13850" max="13851" width="8" style="148" customWidth="1"/>
    <col min="13852" max="13852" width="3.6640625" style="148" customWidth="1"/>
    <col min="13853" max="13858" width="8.21875" style="148" customWidth="1"/>
    <col min="13859" max="13859" width="10.6640625" style="148" customWidth="1"/>
    <col min="13860" max="13860" width="11.44140625" style="148" customWidth="1"/>
    <col min="13861" max="13862" width="8.21875" style="148" customWidth="1"/>
    <col min="13863" max="13863" width="3.6640625" style="148" customWidth="1"/>
    <col min="13864" max="13865" width="8.21875" style="148" customWidth="1"/>
    <col min="13866" max="13866" width="3.6640625" style="148" customWidth="1"/>
    <col min="13867" max="13868" width="7.5546875" style="148" customWidth="1"/>
    <col min="13869" max="13869" width="8.21875" style="148" customWidth="1"/>
    <col min="13870" max="13870" width="8.109375" style="148" customWidth="1"/>
    <col min="13871" max="14080" width="8.88671875" style="148"/>
    <col min="14081" max="14081" width="30.109375" style="148" customWidth="1"/>
    <col min="14082" max="14082" width="8.44140625" style="148" customWidth="1"/>
    <col min="14083" max="14083" width="6.33203125" style="148" customWidth="1"/>
    <col min="14084" max="14084" width="7" style="148" customWidth="1"/>
    <col min="14085" max="14085" width="6.33203125" style="148" customWidth="1"/>
    <col min="14086" max="14086" width="7" style="148" customWidth="1"/>
    <col min="14087" max="14087" width="6.44140625" style="148" customWidth="1"/>
    <col min="14088" max="14088" width="7.77734375" style="148" customWidth="1"/>
    <col min="14089" max="14090" width="7" style="148" customWidth="1"/>
    <col min="14091" max="14091" width="3.6640625" style="148" customWidth="1"/>
    <col min="14092" max="14093" width="7" style="148" customWidth="1"/>
    <col min="14094" max="14094" width="3.6640625" style="148" customWidth="1"/>
    <col min="14095" max="14098" width="7" style="148" customWidth="1"/>
    <col min="14099" max="14104" width="8" style="148" customWidth="1"/>
    <col min="14105" max="14105" width="3.6640625" style="148" customWidth="1"/>
    <col min="14106" max="14107" width="8" style="148" customWidth="1"/>
    <col min="14108" max="14108" width="3.6640625" style="148" customWidth="1"/>
    <col min="14109" max="14114" width="8.21875" style="148" customWidth="1"/>
    <col min="14115" max="14115" width="10.6640625" style="148" customWidth="1"/>
    <col min="14116" max="14116" width="11.44140625" style="148" customWidth="1"/>
    <col min="14117" max="14118" width="8.21875" style="148" customWidth="1"/>
    <col min="14119" max="14119" width="3.6640625" style="148" customWidth="1"/>
    <col min="14120" max="14121" width="8.21875" style="148" customWidth="1"/>
    <col min="14122" max="14122" width="3.6640625" style="148" customWidth="1"/>
    <col min="14123" max="14124" width="7.5546875" style="148" customWidth="1"/>
    <col min="14125" max="14125" width="8.21875" style="148" customWidth="1"/>
    <col min="14126" max="14126" width="8.109375" style="148" customWidth="1"/>
    <col min="14127" max="14336" width="8.88671875" style="148"/>
    <col min="14337" max="14337" width="30.109375" style="148" customWidth="1"/>
    <col min="14338" max="14338" width="8.44140625" style="148" customWidth="1"/>
    <col min="14339" max="14339" width="6.33203125" style="148" customWidth="1"/>
    <col min="14340" max="14340" width="7" style="148" customWidth="1"/>
    <col min="14341" max="14341" width="6.33203125" style="148" customWidth="1"/>
    <col min="14342" max="14342" width="7" style="148" customWidth="1"/>
    <col min="14343" max="14343" width="6.44140625" style="148" customWidth="1"/>
    <col min="14344" max="14344" width="7.77734375" style="148" customWidth="1"/>
    <col min="14345" max="14346" width="7" style="148" customWidth="1"/>
    <col min="14347" max="14347" width="3.6640625" style="148" customWidth="1"/>
    <col min="14348" max="14349" width="7" style="148" customWidth="1"/>
    <col min="14350" max="14350" width="3.6640625" style="148" customWidth="1"/>
    <col min="14351" max="14354" width="7" style="148" customWidth="1"/>
    <col min="14355" max="14360" width="8" style="148" customWidth="1"/>
    <col min="14361" max="14361" width="3.6640625" style="148" customWidth="1"/>
    <col min="14362" max="14363" width="8" style="148" customWidth="1"/>
    <col min="14364" max="14364" width="3.6640625" style="148" customWidth="1"/>
    <col min="14365" max="14370" width="8.21875" style="148" customWidth="1"/>
    <col min="14371" max="14371" width="10.6640625" style="148" customWidth="1"/>
    <col min="14372" max="14372" width="11.44140625" style="148" customWidth="1"/>
    <col min="14373" max="14374" width="8.21875" style="148" customWidth="1"/>
    <col min="14375" max="14375" width="3.6640625" style="148" customWidth="1"/>
    <col min="14376" max="14377" width="8.21875" style="148" customWidth="1"/>
    <col min="14378" max="14378" width="3.6640625" style="148" customWidth="1"/>
    <col min="14379" max="14380" width="7.5546875" style="148" customWidth="1"/>
    <col min="14381" max="14381" width="8.21875" style="148" customWidth="1"/>
    <col min="14382" max="14382" width="8.109375" style="148" customWidth="1"/>
    <col min="14383" max="14592" width="8.88671875" style="148"/>
    <col min="14593" max="14593" width="30.109375" style="148" customWidth="1"/>
    <col min="14594" max="14594" width="8.44140625" style="148" customWidth="1"/>
    <col min="14595" max="14595" width="6.33203125" style="148" customWidth="1"/>
    <col min="14596" max="14596" width="7" style="148" customWidth="1"/>
    <col min="14597" max="14597" width="6.33203125" style="148" customWidth="1"/>
    <col min="14598" max="14598" width="7" style="148" customWidth="1"/>
    <col min="14599" max="14599" width="6.44140625" style="148" customWidth="1"/>
    <col min="14600" max="14600" width="7.77734375" style="148" customWidth="1"/>
    <col min="14601" max="14602" width="7" style="148" customWidth="1"/>
    <col min="14603" max="14603" width="3.6640625" style="148" customWidth="1"/>
    <col min="14604" max="14605" width="7" style="148" customWidth="1"/>
    <col min="14606" max="14606" width="3.6640625" style="148" customWidth="1"/>
    <col min="14607" max="14610" width="7" style="148" customWidth="1"/>
    <col min="14611" max="14616" width="8" style="148" customWidth="1"/>
    <col min="14617" max="14617" width="3.6640625" style="148" customWidth="1"/>
    <col min="14618" max="14619" width="8" style="148" customWidth="1"/>
    <col min="14620" max="14620" width="3.6640625" style="148" customWidth="1"/>
    <col min="14621" max="14626" width="8.21875" style="148" customWidth="1"/>
    <col min="14627" max="14627" width="10.6640625" style="148" customWidth="1"/>
    <col min="14628" max="14628" width="11.44140625" style="148" customWidth="1"/>
    <col min="14629" max="14630" width="8.21875" style="148" customWidth="1"/>
    <col min="14631" max="14631" width="3.6640625" style="148" customWidth="1"/>
    <col min="14632" max="14633" width="8.21875" style="148" customWidth="1"/>
    <col min="14634" max="14634" width="3.6640625" style="148" customWidth="1"/>
    <col min="14635" max="14636" width="7.5546875" style="148" customWidth="1"/>
    <col min="14637" max="14637" width="8.21875" style="148" customWidth="1"/>
    <col min="14638" max="14638" width="8.109375" style="148" customWidth="1"/>
    <col min="14639" max="14848" width="8.88671875" style="148"/>
    <col min="14849" max="14849" width="30.109375" style="148" customWidth="1"/>
    <col min="14850" max="14850" width="8.44140625" style="148" customWidth="1"/>
    <col min="14851" max="14851" width="6.33203125" style="148" customWidth="1"/>
    <col min="14852" max="14852" width="7" style="148" customWidth="1"/>
    <col min="14853" max="14853" width="6.33203125" style="148" customWidth="1"/>
    <col min="14854" max="14854" width="7" style="148" customWidth="1"/>
    <col min="14855" max="14855" width="6.44140625" style="148" customWidth="1"/>
    <col min="14856" max="14856" width="7.77734375" style="148" customWidth="1"/>
    <col min="14857" max="14858" width="7" style="148" customWidth="1"/>
    <col min="14859" max="14859" width="3.6640625" style="148" customWidth="1"/>
    <col min="14860" max="14861" width="7" style="148" customWidth="1"/>
    <col min="14862" max="14862" width="3.6640625" style="148" customWidth="1"/>
    <col min="14863" max="14866" width="7" style="148" customWidth="1"/>
    <col min="14867" max="14872" width="8" style="148" customWidth="1"/>
    <col min="14873" max="14873" width="3.6640625" style="148" customWidth="1"/>
    <col min="14874" max="14875" width="8" style="148" customWidth="1"/>
    <col min="14876" max="14876" width="3.6640625" style="148" customWidth="1"/>
    <col min="14877" max="14882" width="8.21875" style="148" customWidth="1"/>
    <col min="14883" max="14883" width="10.6640625" style="148" customWidth="1"/>
    <col min="14884" max="14884" width="11.44140625" style="148" customWidth="1"/>
    <col min="14885" max="14886" width="8.21875" style="148" customWidth="1"/>
    <col min="14887" max="14887" width="3.6640625" style="148" customWidth="1"/>
    <col min="14888" max="14889" width="8.21875" style="148" customWidth="1"/>
    <col min="14890" max="14890" width="3.6640625" style="148" customWidth="1"/>
    <col min="14891" max="14892" width="7.5546875" style="148" customWidth="1"/>
    <col min="14893" max="14893" width="8.21875" style="148" customWidth="1"/>
    <col min="14894" max="14894" width="8.109375" style="148" customWidth="1"/>
    <col min="14895" max="15104" width="8.88671875" style="148"/>
    <col min="15105" max="15105" width="30.109375" style="148" customWidth="1"/>
    <col min="15106" max="15106" width="8.44140625" style="148" customWidth="1"/>
    <col min="15107" max="15107" width="6.33203125" style="148" customWidth="1"/>
    <col min="15108" max="15108" width="7" style="148" customWidth="1"/>
    <col min="15109" max="15109" width="6.33203125" style="148" customWidth="1"/>
    <col min="15110" max="15110" width="7" style="148" customWidth="1"/>
    <col min="15111" max="15111" width="6.44140625" style="148" customWidth="1"/>
    <col min="15112" max="15112" width="7.77734375" style="148" customWidth="1"/>
    <col min="15113" max="15114" width="7" style="148" customWidth="1"/>
    <col min="15115" max="15115" width="3.6640625" style="148" customWidth="1"/>
    <col min="15116" max="15117" width="7" style="148" customWidth="1"/>
    <col min="15118" max="15118" width="3.6640625" style="148" customWidth="1"/>
    <col min="15119" max="15122" width="7" style="148" customWidth="1"/>
    <col min="15123" max="15128" width="8" style="148" customWidth="1"/>
    <col min="15129" max="15129" width="3.6640625" style="148" customWidth="1"/>
    <col min="15130" max="15131" width="8" style="148" customWidth="1"/>
    <col min="15132" max="15132" width="3.6640625" style="148" customWidth="1"/>
    <col min="15133" max="15138" width="8.21875" style="148" customWidth="1"/>
    <col min="15139" max="15139" width="10.6640625" style="148" customWidth="1"/>
    <col min="15140" max="15140" width="11.44140625" style="148" customWidth="1"/>
    <col min="15141" max="15142" width="8.21875" style="148" customWidth="1"/>
    <col min="15143" max="15143" width="3.6640625" style="148" customWidth="1"/>
    <col min="15144" max="15145" width="8.21875" style="148" customWidth="1"/>
    <col min="15146" max="15146" width="3.6640625" style="148" customWidth="1"/>
    <col min="15147" max="15148" width="7.5546875" style="148" customWidth="1"/>
    <col min="15149" max="15149" width="8.21875" style="148" customWidth="1"/>
    <col min="15150" max="15150" width="8.109375" style="148" customWidth="1"/>
    <col min="15151" max="15360" width="8.88671875" style="148"/>
    <col min="15361" max="15361" width="30.109375" style="148" customWidth="1"/>
    <col min="15362" max="15362" width="8.44140625" style="148" customWidth="1"/>
    <col min="15363" max="15363" width="6.33203125" style="148" customWidth="1"/>
    <col min="15364" max="15364" width="7" style="148" customWidth="1"/>
    <col min="15365" max="15365" width="6.33203125" style="148" customWidth="1"/>
    <col min="15366" max="15366" width="7" style="148" customWidth="1"/>
    <col min="15367" max="15367" width="6.44140625" style="148" customWidth="1"/>
    <col min="15368" max="15368" width="7.77734375" style="148" customWidth="1"/>
    <col min="15369" max="15370" width="7" style="148" customWidth="1"/>
    <col min="15371" max="15371" width="3.6640625" style="148" customWidth="1"/>
    <col min="15372" max="15373" width="7" style="148" customWidth="1"/>
    <col min="15374" max="15374" width="3.6640625" style="148" customWidth="1"/>
    <col min="15375" max="15378" width="7" style="148" customWidth="1"/>
    <col min="15379" max="15384" width="8" style="148" customWidth="1"/>
    <col min="15385" max="15385" width="3.6640625" style="148" customWidth="1"/>
    <col min="15386" max="15387" width="8" style="148" customWidth="1"/>
    <col min="15388" max="15388" width="3.6640625" style="148" customWidth="1"/>
    <col min="15389" max="15394" width="8.21875" style="148" customWidth="1"/>
    <col min="15395" max="15395" width="10.6640625" style="148" customWidth="1"/>
    <col min="15396" max="15396" width="11.44140625" style="148" customWidth="1"/>
    <col min="15397" max="15398" width="8.21875" style="148" customWidth="1"/>
    <col min="15399" max="15399" width="3.6640625" style="148" customWidth="1"/>
    <col min="15400" max="15401" width="8.21875" style="148" customWidth="1"/>
    <col min="15402" max="15402" width="3.6640625" style="148" customWidth="1"/>
    <col min="15403" max="15404" width="7.5546875" style="148" customWidth="1"/>
    <col min="15405" max="15405" width="8.21875" style="148" customWidth="1"/>
    <col min="15406" max="15406" width="8.109375" style="148" customWidth="1"/>
    <col min="15407" max="15616" width="8.88671875" style="148"/>
    <col min="15617" max="15617" width="30.109375" style="148" customWidth="1"/>
    <col min="15618" max="15618" width="8.44140625" style="148" customWidth="1"/>
    <col min="15619" max="15619" width="6.33203125" style="148" customWidth="1"/>
    <col min="15620" max="15620" width="7" style="148" customWidth="1"/>
    <col min="15621" max="15621" width="6.33203125" style="148" customWidth="1"/>
    <col min="15622" max="15622" width="7" style="148" customWidth="1"/>
    <col min="15623" max="15623" width="6.44140625" style="148" customWidth="1"/>
    <col min="15624" max="15624" width="7.77734375" style="148" customWidth="1"/>
    <col min="15625" max="15626" width="7" style="148" customWidth="1"/>
    <col min="15627" max="15627" width="3.6640625" style="148" customWidth="1"/>
    <col min="15628" max="15629" width="7" style="148" customWidth="1"/>
    <col min="15630" max="15630" width="3.6640625" style="148" customWidth="1"/>
    <col min="15631" max="15634" width="7" style="148" customWidth="1"/>
    <col min="15635" max="15640" width="8" style="148" customWidth="1"/>
    <col min="15641" max="15641" width="3.6640625" style="148" customWidth="1"/>
    <col min="15642" max="15643" width="8" style="148" customWidth="1"/>
    <col min="15644" max="15644" width="3.6640625" style="148" customWidth="1"/>
    <col min="15645" max="15650" width="8.21875" style="148" customWidth="1"/>
    <col min="15651" max="15651" width="10.6640625" style="148" customWidth="1"/>
    <col min="15652" max="15652" width="11.44140625" style="148" customWidth="1"/>
    <col min="15653" max="15654" width="8.21875" style="148" customWidth="1"/>
    <col min="15655" max="15655" width="3.6640625" style="148" customWidth="1"/>
    <col min="15656" max="15657" width="8.21875" style="148" customWidth="1"/>
    <col min="15658" max="15658" width="3.6640625" style="148" customWidth="1"/>
    <col min="15659" max="15660" width="7.5546875" style="148" customWidth="1"/>
    <col min="15661" max="15661" width="8.21875" style="148" customWidth="1"/>
    <col min="15662" max="15662" width="8.109375" style="148" customWidth="1"/>
    <col min="15663" max="15872" width="8.88671875" style="148"/>
    <col min="15873" max="15873" width="30.109375" style="148" customWidth="1"/>
    <col min="15874" max="15874" width="8.44140625" style="148" customWidth="1"/>
    <col min="15875" max="15875" width="6.33203125" style="148" customWidth="1"/>
    <col min="15876" max="15876" width="7" style="148" customWidth="1"/>
    <col min="15877" max="15877" width="6.33203125" style="148" customWidth="1"/>
    <col min="15878" max="15878" width="7" style="148" customWidth="1"/>
    <col min="15879" max="15879" width="6.44140625" style="148" customWidth="1"/>
    <col min="15880" max="15880" width="7.77734375" style="148" customWidth="1"/>
    <col min="15881" max="15882" width="7" style="148" customWidth="1"/>
    <col min="15883" max="15883" width="3.6640625" style="148" customWidth="1"/>
    <col min="15884" max="15885" width="7" style="148" customWidth="1"/>
    <col min="15886" max="15886" width="3.6640625" style="148" customWidth="1"/>
    <col min="15887" max="15890" width="7" style="148" customWidth="1"/>
    <col min="15891" max="15896" width="8" style="148" customWidth="1"/>
    <col min="15897" max="15897" width="3.6640625" style="148" customWidth="1"/>
    <col min="15898" max="15899" width="8" style="148" customWidth="1"/>
    <col min="15900" max="15900" width="3.6640625" style="148" customWidth="1"/>
    <col min="15901" max="15906" width="8.21875" style="148" customWidth="1"/>
    <col min="15907" max="15907" width="10.6640625" style="148" customWidth="1"/>
    <col min="15908" max="15908" width="11.44140625" style="148" customWidth="1"/>
    <col min="15909" max="15910" width="8.21875" style="148" customWidth="1"/>
    <col min="15911" max="15911" width="3.6640625" style="148" customWidth="1"/>
    <col min="15912" max="15913" width="8.21875" style="148" customWidth="1"/>
    <col min="15914" max="15914" width="3.6640625" style="148" customWidth="1"/>
    <col min="15915" max="15916" width="7.5546875" style="148" customWidth="1"/>
    <col min="15917" max="15917" width="8.21875" style="148" customWidth="1"/>
    <col min="15918" max="15918" width="8.109375" style="148" customWidth="1"/>
    <col min="15919" max="16128" width="8.88671875" style="148"/>
    <col min="16129" max="16129" width="30.109375" style="148" customWidth="1"/>
    <col min="16130" max="16130" width="8.44140625" style="148" customWidth="1"/>
    <col min="16131" max="16131" width="6.33203125" style="148" customWidth="1"/>
    <col min="16132" max="16132" width="7" style="148" customWidth="1"/>
    <col min="16133" max="16133" width="6.33203125" style="148" customWidth="1"/>
    <col min="16134" max="16134" width="7" style="148" customWidth="1"/>
    <col min="16135" max="16135" width="6.44140625" style="148" customWidth="1"/>
    <col min="16136" max="16136" width="7.77734375" style="148" customWidth="1"/>
    <col min="16137" max="16138" width="7" style="148" customWidth="1"/>
    <col min="16139" max="16139" width="3.6640625" style="148" customWidth="1"/>
    <col min="16140" max="16141" width="7" style="148" customWidth="1"/>
    <col min="16142" max="16142" width="3.6640625" style="148" customWidth="1"/>
    <col min="16143" max="16146" width="7" style="148" customWidth="1"/>
    <col min="16147" max="16152" width="8" style="148" customWidth="1"/>
    <col min="16153" max="16153" width="3.6640625" style="148" customWidth="1"/>
    <col min="16154" max="16155" width="8" style="148" customWidth="1"/>
    <col min="16156" max="16156" width="3.6640625" style="148" customWidth="1"/>
    <col min="16157" max="16162" width="8.21875" style="148" customWidth="1"/>
    <col min="16163" max="16163" width="10.6640625" style="148" customWidth="1"/>
    <col min="16164" max="16164" width="11.44140625" style="148" customWidth="1"/>
    <col min="16165" max="16166" width="8.21875" style="148" customWidth="1"/>
    <col min="16167" max="16167" width="3.6640625" style="148" customWidth="1"/>
    <col min="16168" max="16169" width="8.21875" style="148" customWidth="1"/>
    <col min="16170" max="16170" width="3.6640625" style="148" customWidth="1"/>
    <col min="16171" max="16172" width="7.5546875" style="148" customWidth="1"/>
    <col min="16173" max="16173" width="8.21875" style="148" customWidth="1"/>
    <col min="16174" max="16174" width="8.109375" style="148" customWidth="1"/>
    <col min="16175" max="16384" width="8.88671875" style="148"/>
  </cols>
  <sheetData>
    <row r="1" spans="1:46" s="148" customFormat="1" x14ac:dyDescent="0.2">
      <c r="A1" s="155" t="s">
        <v>190</v>
      </c>
      <c r="B1" s="156"/>
      <c r="C1" s="156"/>
      <c r="D1" s="156"/>
      <c r="E1" s="156"/>
      <c r="F1" s="156"/>
      <c r="G1" s="156"/>
      <c r="H1" s="156"/>
      <c r="I1" s="156"/>
      <c r="J1" s="156"/>
      <c r="K1" s="156"/>
      <c r="L1" s="156"/>
      <c r="M1" s="142"/>
      <c r="N1" s="157"/>
      <c r="O1" s="158"/>
      <c r="P1" s="158"/>
      <c r="S1" s="159"/>
      <c r="T1" s="143"/>
      <c r="U1" s="160"/>
      <c r="V1" s="144"/>
      <c r="W1" s="144"/>
      <c r="X1" s="145"/>
      <c r="Y1" s="157"/>
      <c r="Z1" s="146"/>
      <c r="AA1" s="147"/>
      <c r="AB1" s="157"/>
      <c r="AC1" s="158"/>
      <c r="AD1" s="158"/>
      <c r="AG1" s="161"/>
      <c r="AH1" s="143"/>
      <c r="AI1" s="160"/>
      <c r="AJ1" s="144"/>
      <c r="AK1" s="144"/>
      <c r="AL1" s="143"/>
      <c r="AM1" s="162"/>
      <c r="AN1" s="146"/>
      <c r="AO1" s="147"/>
      <c r="AP1" s="162"/>
      <c r="AQ1" s="142"/>
      <c r="AR1" s="142"/>
      <c r="AS1" s="162"/>
      <c r="AT1" s="162"/>
    </row>
    <row r="2" spans="1:46" s="148" customFormat="1" ht="11.25" customHeight="1" x14ac:dyDescent="0.2">
      <c r="A2" s="163"/>
      <c r="B2" s="149"/>
      <c r="C2" s="149"/>
      <c r="D2" s="149"/>
      <c r="E2" s="164"/>
      <c r="F2" s="165"/>
      <c r="G2" s="164"/>
      <c r="H2" s="166"/>
      <c r="I2" s="166"/>
      <c r="J2" s="167"/>
      <c r="K2" s="168"/>
      <c r="L2" s="169"/>
      <c r="M2" s="165"/>
      <c r="N2" s="168"/>
      <c r="O2" s="170"/>
      <c r="P2" s="170"/>
      <c r="Q2" s="165"/>
      <c r="R2" s="165"/>
      <c r="S2" s="171"/>
      <c r="T2" s="170"/>
      <c r="U2" s="164"/>
      <c r="V2" s="166"/>
      <c r="W2" s="166"/>
      <c r="X2" s="167"/>
      <c r="Y2" s="168"/>
      <c r="Z2" s="172"/>
      <c r="AA2" s="173"/>
      <c r="AB2" s="168"/>
      <c r="AC2" s="170"/>
      <c r="AD2" s="170"/>
      <c r="AE2" s="165"/>
      <c r="AF2" s="165"/>
      <c r="AG2" s="164"/>
      <c r="AH2" s="174"/>
      <c r="AI2" s="174"/>
      <c r="AJ2" s="174"/>
      <c r="AK2" s="174"/>
      <c r="AL2" s="174"/>
      <c r="AM2" s="175"/>
      <c r="AN2" s="172"/>
      <c r="AO2" s="172"/>
      <c r="AP2" s="175"/>
      <c r="AQ2" s="176"/>
      <c r="AR2" s="176"/>
      <c r="AS2" s="177"/>
      <c r="AT2" s="178"/>
    </row>
    <row r="3" spans="1:46" s="148" customFormat="1" ht="39.950000000000003" customHeight="1" x14ac:dyDescent="0.2">
      <c r="A3" s="179"/>
      <c r="B3" s="180"/>
      <c r="C3" s="149"/>
      <c r="D3" s="149"/>
      <c r="E3" s="181" t="s">
        <v>191</v>
      </c>
      <c r="F3" s="182"/>
      <c r="G3" s="182"/>
      <c r="H3" s="182"/>
      <c r="I3" s="182"/>
      <c r="J3" s="182"/>
      <c r="K3" s="182"/>
      <c r="L3" s="182"/>
      <c r="M3" s="182"/>
      <c r="N3" s="183"/>
      <c r="O3" s="184" t="s">
        <v>192</v>
      </c>
      <c r="P3" s="185"/>
      <c r="Q3" s="186" t="s">
        <v>193</v>
      </c>
      <c r="R3" s="187"/>
      <c r="S3" s="181" t="s">
        <v>194</v>
      </c>
      <c r="T3" s="182"/>
      <c r="U3" s="182"/>
      <c r="V3" s="182"/>
      <c r="W3" s="182"/>
      <c r="X3" s="182"/>
      <c r="Y3" s="182"/>
      <c r="Z3" s="182"/>
      <c r="AA3" s="182"/>
      <c r="AB3" s="183"/>
      <c r="AC3" s="184" t="s">
        <v>192</v>
      </c>
      <c r="AD3" s="185"/>
      <c r="AE3" s="186" t="s">
        <v>193</v>
      </c>
      <c r="AF3" s="187"/>
      <c r="AG3" s="188" t="s">
        <v>195</v>
      </c>
      <c r="AH3" s="182"/>
      <c r="AI3" s="182"/>
      <c r="AJ3" s="182"/>
      <c r="AK3" s="182"/>
      <c r="AL3" s="182"/>
      <c r="AM3" s="182"/>
      <c r="AN3" s="182"/>
      <c r="AO3" s="182"/>
      <c r="AP3" s="183"/>
      <c r="AQ3" s="186" t="s">
        <v>192</v>
      </c>
      <c r="AR3" s="187"/>
      <c r="AS3" s="189" t="s">
        <v>193</v>
      </c>
      <c r="AT3" s="190"/>
    </row>
    <row r="4" spans="1:46" s="147" customFormat="1" ht="60" customHeight="1" x14ac:dyDescent="0.2">
      <c r="A4" s="191"/>
      <c r="B4" s="192" t="s">
        <v>196</v>
      </c>
      <c r="C4" s="193" t="s">
        <v>197</v>
      </c>
      <c r="D4" s="193" t="s">
        <v>198</v>
      </c>
      <c r="E4" s="194" t="s">
        <v>199</v>
      </c>
      <c r="F4" s="193" t="s">
        <v>200</v>
      </c>
      <c r="G4" s="195" t="s">
        <v>201</v>
      </c>
      <c r="H4" s="196" t="s">
        <v>202</v>
      </c>
      <c r="I4" s="196" t="s">
        <v>203</v>
      </c>
      <c r="J4" s="193" t="s">
        <v>204</v>
      </c>
      <c r="K4" s="197" t="s">
        <v>205</v>
      </c>
      <c r="L4" s="198" t="s">
        <v>206</v>
      </c>
      <c r="M4" s="193" t="s">
        <v>204</v>
      </c>
      <c r="N4" s="199" t="s">
        <v>205</v>
      </c>
      <c r="O4" s="200" t="s">
        <v>207</v>
      </c>
      <c r="P4" s="201" t="s">
        <v>208</v>
      </c>
      <c r="Q4" s="192" t="s">
        <v>16</v>
      </c>
      <c r="R4" s="202" t="s">
        <v>209</v>
      </c>
      <c r="S4" s="194" t="s">
        <v>199</v>
      </c>
      <c r="T4" s="203" t="s">
        <v>200</v>
      </c>
      <c r="U4" s="195" t="s">
        <v>210</v>
      </c>
      <c r="V4" s="196" t="s">
        <v>211</v>
      </c>
      <c r="W4" s="196" t="s">
        <v>203</v>
      </c>
      <c r="X4" s="193" t="s">
        <v>204</v>
      </c>
      <c r="Y4" s="197" t="s">
        <v>205</v>
      </c>
      <c r="Z4" s="198" t="s">
        <v>206</v>
      </c>
      <c r="AA4" s="193" t="s">
        <v>204</v>
      </c>
      <c r="AB4" s="204" t="s">
        <v>205</v>
      </c>
      <c r="AC4" s="200" t="s">
        <v>207</v>
      </c>
      <c r="AD4" s="201" t="s">
        <v>208</v>
      </c>
      <c r="AE4" s="192" t="s">
        <v>16</v>
      </c>
      <c r="AF4" s="202" t="s">
        <v>209</v>
      </c>
      <c r="AG4" s="194" t="s">
        <v>199</v>
      </c>
      <c r="AH4" s="203" t="s">
        <v>200</v>
      </c>
      <c r="AI4" s="195" t="s">
        <v>212</v>
      </c>
      <c r="AJ4" s="196" t="s">
        <v>213</v>
      </c>
      <c r="AK4" s="196" t="s">
        <v>203</v>
      </c>
      <c r="AL4" s="193" t="s">
        <v>204</v>
      </c>
      <c r="AM4" s="205" t="s">
        <v>205</v>
      </c>
      <c r="AN4" s="198" t="s">
        <v>206</v>
      </c>
      <c r="AO4" s="193" t="s">
        <v>204</v>
      </c>
      <c r="AP4" s="206" t="s">
        <v>205</v>
      </c>
      <c r="AQ4" s="192" t="s">
        <v>207</v>
      </c>
      <c r="AR4" s="202" t="s">
        <v>208</v>
      </c>
      <c r="AS4" s="207" t="s">
        <v>16</v>
      </c>
      <c r="AT4" s="208" t="s">
        <v>209</v>
      </c>
    </row>
    <row r="5" spans="1:46" s="148" customFormat="1" ht="11.25" customHeight="1" x14ac:dyDescent="0.2">
      <c r="A5" s="179"/>
      <c r="B5" s="209"/>
      <c r="C5" s="173"/>
      <c r="D5" s="173"/>
      <c r="E5" s="210"/>
      <c r="F5" s="173"/>
      <c r="G5" s="112"/>
      <c r="H5" s="211"/>
      <c r="I5" s="211"/>
      <c r="J5" s="212"/>
      <c r="K5" s="175"/>
      <c r="L5" s="172"/>
      <c r="M5" s="173"/>
      <c r="N5" s="213"/>
      <c r="O5" s="214"/>
      <c r="P5" s="215"/>
      <c r="Q5" s="209"/>
      <c r="R5" s="216"/>
      <c r="S5" s="210"/>
      <c r="T5" s="113"/>
      <c r="U5" s="112"/>
      <c r="V5" s="211"/>
      <c r="W5" s="211"/>
      <c r="X5" s="212"/>
      <c r="Y5" s="175"/>
      <c r="Z5" s="172"/>
      <c r="AA5" s="173"/>
      <c r="AB5" s="213"/>
      <c r="AC5" s="214"/>
      <c r="AD5" s="215"/>
      <c r="AE5" s="209"/>
      <c r="AF5" s="216"/>
      <c r="AG5" s="210"/>
      <c r="AH5" s="113"/>
      <c r="AI5" s="112"/>
      <c r="AJ5" s="211"/>
      <c r="AK5" s="211"/>
      <c r="AL5" s="113"/>
      <c r="AM5" s="175"/>
      <c r="AN5" s="172"/>
      <c r="AO5" s="173"/>
      <c r="AP5" s="213"/>
      <c r="AQ5" s="209"/>
      <c r="AR5" s="216"/>
      <c r="AS5" s="217"/>
      <c r="AT5" s="218"/>
    </row>
    <row r="6" spans="1:46" s="150" customFormat="1" ht="11.25" customHeight="1" x14ac:dyDescent="0.2">
      <c r="A6" s="219" t="s">
        <v>19</v>
      </c>
      <c r="B6" s="220">
        <v>427155</v>
      </c>
      <c r="C6" s="221">
        <v>328795</v>
      </c>
      <c r="D6" s="211">
        <v>77</v>
      </c>
      <c r="E6" s="220">
        <v>316220</v>
      </c>
      <c r="F6" s="211">
        <v>96.2</v>
      </c>
      <c r="G6" s="221">
        <v>282315</v>
      </c>
      <c r="H6" s="211">
        <v>89.3</v>
      </c>
      <c r="I6" s="211"/>
      <c r="J6" s="222"/>
      <c r="K6" s="177"/>
      <c r="L6" s="211"/>
      <c r="M6" s="222"/>
      <c r="N6" s="223"/>
      <c r="O6" s="224"/>
      <c r="P6" s="225"/>
      <c r="Q6" s="224"/>
      <c r="R6" s="225"/>
      <c r="S6" s="220">
        <v>269075</v>
      </c>
      <c r="T6" s="211">
        <v>81.8</v>
      </c>
      <c r="U6" s="221">
        <v>84060</v>
      </c>
      <c r="V6" s="211">
        <v>31.2</v>
      </c>
      <c r="W6" s="211"/>
      <c r="X6" s="222"/>
      <c r="Y6" s="177"/>
      <c r="Z6" s="211"/>
      <c r="AA6" s="222"/>
      <c r="AB6" s="223"/>
      <c r="AC6" s="224"/>
      <c r="AD6" s="225"/>
      <c r="AE6" s="224"/>
      <c r="AF6" s="225"/>
      <c r="AG6" s="220">
        <v>303575</v>
      </c>
      <c r="AH6" s="211">
        <v>99.8</v>
      </c>
      <c r="AI6" s="221">
        <v>31725</v>
      </c>
      <c r="AJ6" s="211">
        <v>10.5</v>
      </c>
      <c r="AK6" s="211"/>
      <c r="AL6" s="222"/>
      <c r="AM6" s="177"/>
      <c r="AN6" s="211"/>
      <c r="AO6" s="222"/>
      <c r="AP6" s="223"/>
      <c r="AQ6" s="224"/>
      <c r="AR6" s="225"/>
      <c r="AS6" s="224"/>
      <c r="AT6" s="225"/>
    </row>
    <row r="7" spans="1:46" s="148" customFormat="1" ht="11.25" customHeight="1" x14ac:dyDescent="0.2">
      <c r="A7" s="179"/>
      <c r="B7" s="217"/>
      <c r="C7" s="226"/>
      <c r="D7" s="113"/>
      <c r="E7" s="217"/>
      <c r="F7" s="113"/>
      <c r="G7" s="226"/>
      <c r="H7" s="211"/>
      <c r="I7" s="211"/>
      <c r="J7" s="212"/>
      <c r="K7" s="175"/>
      <c r="L7" s="211"/>
      <c r="M7" s="212"/>
      <c r="N7" s="213"/>
      <c r="O7" s="214"/>
      <c r="P7" s="215"/>
      <c r="Q7" s="214"/>
      <c r="R7" s="215"/>
      <c r="S7" s="217"/>
      <c r="T7" s="113"/>
      <c r="U7" s="226"/>
      <c r="V7" s="211"/>
      <c r="W7" s="211"/>
      <c r="X7" s="212"/>
      <c r="Y7" s="175"/>
      <c r="Z7" s="211"/>
      <c r="AA7" s="212"/>
      <c r="AB7" s="213"/>
      <c r="AC7" s="214"/>
      <c r="AD7" s="215"/>
      <c r="AE7" s="214"/>
      <c r="AF7" s="215"/>
      <c r="AG7" s="217"/>
      <c r="AH7" s="113"/>
      <c r="AI7" s="226"/>
      <c r="AJ7" s="211"/>
      <c r="AK7" s="211"/>
      <c r="AL7" s="212"/>
      <c r="AM7" s="175"/>
      <c r="AN7" s="211"/>
      <c r="AO7" s="212"/>
      <c r="AP7" s="213"/>
      <c r="AQ7" s="214"/>
      <c r="AR7" s="215"/>
      <c r="AS7" s="214"/>
      <c r="AT7" s="215"/>
    </row>
    <row r="8" spans="1:46" s="150" customFormat="1" ht="11.25" customHeight="1" x14ac:dyDescent="0.2">
      <c r="A8" s="219" t="s">
        <v>21</v>
      </c>
      <c r="B8" s="220">
        <v>360785</v>
      </c>
      <c r="C8" s="221">
        <v>277815</v>
      </c>
      <c r="D8" s="211">
        <v>77</v>
      </c>
      <c r="E8" s="220">
        <v>266675</v>
      </c>
      <c r="F8" s="211">
        <v>96</v>
      </c>
      <c r="G8" s="221">
        <v>237075</v>
      </c>
      <c r="H8" s="211">
        <v>88.9</v>
      </c>
      <c r="I8" s="211"/>
      <c r="J8" s="222"/>
      <c r="K8" s="177"/>
      <c r="L8" s="211"/>
      <c r="M8" s="222"/>
      <c r="N8" s="223"/>
      <c r="O8" s="224"/>
      <c r="P8" s="225"/>
      <c r="Q8" s="224"/>
      <c r="R8" s="225"/>
      <c r="S8" s="220">
        <v>227380</v>
      </c>
      <c r="T8" s="211">
        <v>81.8</v>
      </c>
      <c r="U8" s="221">
        <v>71630</v>
      </c>
      <c r="V8" s="211">
        <v>31.5</v>
      </c>
      <c r="W8" s="211"/>
      <c r="X8" s="222"/>
      <c r="Y8" s="177"/>
      <c r="Z8" s="211"/>
      <c r="AA8" s="222"/>
      <c r="AB8" s="223"/>
      <c r="AC8" s="224"/>
      <c r="AD8" s="225"/>
      <c r="AE8" s="224"/>
      <c r="AF8" s="225"/>
      <c r="AG8" s="220">
        <v>277260</v>
      </c>
      <c r="AH8" s="211">
        <v>99.8</v>
      </c>
      <c r="AI8" s="221">
        <v>28970</v>
      </c>
      <c r="AJ8" s="211">
        <v>10.4</v>
      </c>
      <c r="AK8" s="211"/>
      <c r="AL8" s="222"/>
      <c r="AM8" s="177"/>
      <c r="AN8" s="211"/>
      <c r="AO8" s="222"/>
      <c r="AP8" s="223"/>
      <c r="AQ8" s="224"/>
      <c r="AR8" s="225"/>
      <c r="AS8" s="224"/>
      <c r="AT8" s="225"/>
    </row>
    <row r="9" spans="1:46" s="148" customFormat="1" ht="11.25" customHeight="1" x14ac:dyDescent="0.2">
      <c r="A9" s="179" t="s">
        <v>214</v>
      </c>
      <c r="B9" s="217">
        <v>4410</v>
      </c>
      <c r="C9" s="226">
        <v>2930</v>
      </c>
      <c r="D9" s="113">
        <v>66.5</v>
      </c>
      <c r="E9" s="217">
        <v>2570</v>
      </c>
      <c r="F9" s="113">
        <v>87.6</v>
      </c>
      <c r="G9" s="226">
        <v>2475</v>
      </c>
      <c r="H9" s="211">
        <v>96.4</v>
      </c>
      <c r="I9" s="211">
        <v>94.8</v>
      </c>
      <c r="J9" s="212">
        <v>0.5</v>
      </c>
      <c r="K9" s="175"/>
      <c r="L9" s="211">
        <v>94.7</v>
      </c>
      <c r="M9" s="212">
        <v>0.47</v>
      </c>
      <c r="N9" s="213"/>
      <c r="O9" s="214">
        <v>2.8</v>
      </c>
      <c r="P9" s="215">
        <v>10.3</v>
      </c>
      <c r="Q9" s="214">
        <v>83.1</v>
      </c>
      <c r="R9" s="215">
        <v>37.700000000000003</v>
      </c>
      <c r="S9" s="217">
        <v>2085</v>
      </c>
      <c r="T9" s="113">
        <v>71.2</v>
      </c>
      <c r="U9" s="226">
        <v>780</v>
      </c>
      <c r="V9" s="211">
        <v>37.299999999999997</v>
      </c>
      <c r="W9" s="211">
        <v>37.9</v>
      </c>
      <c r="X9" s="212">
        <v>1.01</v>
      </c>
      <c r="Y9" s="175"/>
      <c r="Z9" s="211">
        <v>36</v>
      </c>
      <c r="AA9" s="212">
        <v>0.94</v>
      </c>
      <c r="AB9" s="213"/>
      <c r="AC9" s="214">
        <v>2.2999999999999998</v>
      </c>
      <c r="AD9" s="215">
        <v>9.6</v>
      </c>
      <c r="AE9" s="214">
        <v>82.7</v>
      </c>
      <c r="AF9" s="215">
        <v>36.6</v>
      </c>
      <c r="AG9" s="217">
        <v>2925</v>
      </c>
      <c r="AH9" s="113">
        <v>99.8</v>
      </c>
      <c r="AI9" s="226">
        <v>445</v>
      </c>
      <c r="AJ9" s="211">
        <v>15.2</v>
      </c>
      <c r="AK9" s="211">
        <v>13</v>
      </c>
      <c r="AL9" s="212">
        <v>0.6</v>
      </c>
      <c r="AM9" s="175"/>
      <c r="AN9" s="211">
        <v>11.8</v>
      </c>
      <c r="AO9" s="212">
        <v>0.54</v>
      </c>
      <c r="AP9" s="213" t="s">
        <v>23</v>
      </c>
      <c r="AQ9" s="214">
        <v>3</v>
      </c>
      <c r="AR9" s="215">
        <v>11</v>
      </c>
      <c r="AS9" s="214">
        <v>77</v>
      </c>
      <c r="AT9" s="215">
        <v>38</v>
      </c>
    </row>
    <row r="10" spans="1:46" s="148" customFormat="1" ht="11.25" customHeight="1" x14ac:dyDescent="0.2">
      <c r="A10" s="179" t="s">
        <v>25</v>
      </c>
      <c r="B10" s="217">
        <v>1645</v>
      </c>
      <c r="C10" s="226">
        <v>1345</v>
      </c>
      <c r="D10" s="113">
        <v>81.599999999999994</v>
      </c>
      <c r="E10" s="217">
        <v>1325</v>
      </c>
      <c r="F10" s="113">
        <v>98.4</v>
      </c>
      <c r="G10" s="226">
        <v>1210</v>
      </c>
      <c r="H10" s="211">
        <v>91.3</v>
      </c>
      <c r="I10" s="211">
        <v>87.4</v>
      </c>
      <c r="J10" s="212">
        <v>0.8</v>
      </c>
      <c r="K10" s="175" t="s">
        <v>23</v>
      </c>
      <c r="L10" s="211">
        <v>87.1</v>
      </c>
      <c r="M10" s="212">
        <v>0.76</v>
      </c>
      <c r="N10" s="213" t="s">
        <v>23</v>
      </c>
      <c r="O10" s="214">
        <v>2.2000000000000002</v>
      </c>
      <c r="P10" s="215">
        <v>7</v>
      </c>
      <c r="Q10" s="214">
        <v>92.4</v>
      </c>
      <c r="R10" s="215">
        <v>42.4</v>
      </c>
      <c r="S10" s="217">
        <v>1070</v>
      </c>
      <c r="T10" s="113">
        <v>79.5</v>
      </c>
      <c r="U10" s="226">
        <v>370</v>
      </c>
      <c r="V10" s="211">
        <v>34.799999999999997</v>
      </c>
      <c r="W10" s="211">
        <v>28.5</v>
      </c>
      <c r="X10" s="212">
        <v>1.4</v>
      </c>
      <c r="Y10" s="175" t="s">
        <v>23</v>
      </c>
      <c r="Z10" s="211">
        <v>29.9</v>
      </c>
      <c r="AA10" s="212">
        <v>1.32</v>
      </c>
      <c r="AB10" s="213" t="s">
        <v>23</v>
      </c>
      <c r="AC10" s="214">
        <v>2.2000000000000002</v>
      </c>
      <c r="AD10" s="215">
        <v>6.9</v>
      </c>
      <c r="AE10" s="214">
        <v>91.2</v>
      </c>
      <c r="AF10" s="215">
        <v>40.4</v>
      </c>
      <c r="AG10" s="217">
        <v>1340</v>
      </c>
      <c r="AH10" s="113">
        <v>99.9</v>
      </c>
      <c r="AI10" s="226">
        <v>100</v>
      </c>
      <c r="AJ10" s="211">
        <v>7.3</v>
      </c>
      <c r="AK10" s="211">
        <v>8.6</v>
      </c>
      <c r="AL10" s="212">
        <v>0.76</v>
      </c>
      <c r="AM10" s="175"/>
      <c r="AN10" s="211">
        <v>8.6999999999999993</v>
      </c>
      <c r="AO10" s="212">
        <v>0.72</v>
      </c>
      <c r="AP10" s="213"/>
      <c r="AQ10" s="214">
        <v>2.5</v>
      </c>
      <c r="AR10" s="215">
        <v>6.9</v>
      </c>
      <c r="AS10" s="214">
        <v>82.9</v>
      </c>
      <c r="AT10" s="215">
        <v>41.7</v>
      </c>
    </row>
    <row r="11" spans="1:46" s="148" customFormat="1" ht="11.25" customHeight="1" x14ac:dyDescent="0.2">
      <c r="A11" s="179" t="s">
        <v>215</v>
      </c>
      <c r="B11" s="217">
        <v>2180</v>
      </c>
      <c r="C11" s="226">
        <v>1680</v>
      </c>
      <c r="D11" s="113">
        <v>77.099999999999994</v>
      </c>
      <c r="E11" s="217">
        <v>1650</v>
      </c>
      <c r="F11" s="113">
        <v>98.2</v>
      </c>
      <c r="G11" s="226">
        <v>1550</v>
      </c>
      <c r="H11" s="211">
        <v>93.9</v>
      </c>
      <c r="I11" s="211">
        <v>93.3</v>
      </c>
      <c r="J11" s="212">
        <v>0.67</v>
      </c>
      <c r="K11" s="175"/>
      <c r="L11" s="211">
        <v>92.6</v>
      </c>
      <c r="M11" s="212">
        <v>0.64</v>
      </c>
      <c r="N11" s="213"/>
      <c r="O11" s="214">
        <v>1.8</v>
      </c>
      <c r="P11" s="215">
        <v>4.8</v>
      </c>
      <c r="Q11" s="214">
        <v>101.1</v>
      </c>
      <c r="R11" s="215">
        <v>52.6</v>
      </c>
      <c r="S11" s="217">
        <v>1635</v>
      </c>
      <c r="T11" s="113">
        <v>97.3</v>
      </c>
      <c r="U11" s="226">
        <v>635</v>
      </c>
      <c r="V11" s="211">
        <v>38.9</v>
      </c>
      <c r="W11" s="211">
        <v>33</v>
      </c>
      <c r="X11" s="212">
        <v>1.1499999999999999</v>
      </c>
      <c r="Y11" s="175" t="s">
        <v>23</v>
      </c>
      <c r="Z11" s="211">
        <v>32.1</v>
      </c>
      <c r="AA11" s="212">
        <v>1.0900000000000001</v>
      </c>
      <c r="AB11" s="213" t="s">
        <v>23</v>
      </c>
      <c r="AC11" s="214">
        <v>2</v>
      </c>
      <c r="AD11" s="215">
        <v>5.3</v>
      </c>
      <c r="AE11" s="214">
        <v>99</v>
      </c>
      <c r="AF11" s="215">
        <v>49.9</v>
      </c>
      <c r="AG11" s="217">
        <v>1675</v>
      </c>
      <c r="AH11" s="113">
        <v>99.9</v>
      </c>
      <c r="AI11" s="226">
        <v>185</v>
      </c>
      <c r="AJ11" s="211">
        <v>11</v>
      </c>
      <c r="AK11" s="211">
        <v>11.6</v>
      </c>
      <c r="AL11" s="212">
        <v>0.74</v>
      </c>
      <c r="AM11" s="175"/>
      <c r="AN11" s="211">
        <v>12</v>
      </c>
      <c r="AO11" s="212">
        <v>0.71</v>
      </c>
      <c r="AP11" s="213"/>
      <c r="AQ11" s="214">
        <v>1.8</v>
      </c>
      <c r="AR11" s="215">
        <v>4.7</v>
      </c>
      <c r="AS11" s="214">
        <v>92.7</v>
      </c>
      <c r="AT11" s="215">
        <v>52.5</v>
      </c>
    </row>
    <row r="12" spans="1:46" s="148" customFormat="1" ht="11.25" customHeight="1" x14ac:dyDescent="0.2">
      <c r="A12" s="179" t="s">
        <v>27</v>
      </c>
      <c r="B12" s="217">
        <v>2290</v>
      </c>
      <c r="C12" s="226">
        <v>2050</v>
      </c>
      <c r="D12" s="113">
        <v>89.5</v>
      </c>
      <c r="E12" s="217">
        <v>1980</v>
      </c>
      <c r="F12" s="113">
        <v>96.6</v>
      </c>
      <c r="G12" s="226">
        <v>1515</v>
      </c>
      <c r="H12" s="211">
        <v>76.400000000000006</v>
      </c>
      <c r="I12" s="211">
        <v>80.3</v>
      </c>
      <c r="J12" s="212">
        <v>0.81</v>
      </c>
      <c r="K12" s="175" t="s">
        <v>24</v>
      </c>
      <c r="L12" s="211">
        <v>78.7</v>
      </c>
      <c r="M12" s="212">
        <v>0.77</v>
      </c>
      <c r="N12" s="213"/>
      <c r="O12" s="214">
        <v>4.0999999999999996</v>
      </c>
      <c r="P12" s="215">
        <v>7.4</v>
      </c>
      <c r="Q12" s="214">
        <v>75.099999999999994</v>
      </c>
      <c r="R12" s="215">
        <v>33.799999999999997</v>
      </c>
      <c r="S12" s="217">
        <v>1705</v>
      </c>
      <c r="T12" s="113">
        <v>83</v>
      </c>
      <c r="U12" s="226">
        <v>305</v>
      </c>
      <c r="V12" s="211">
        <v>17.899999999999999</v>
      </c>
      <c r="W12" s="211">
        <v>22.5</v>
      </c>
      <c r="X12" s="212">
        <v>1.01</v>
      </c>
      <c r="Y12" s="175" t="s">
        <v>24</v>
      </c>
      <c r="Z12" s="211">
        <v>21.2</v>
      </c>
      <c r="AA12" s="212">
        <v>0.97</v>
      </c>
      <c r="AB12" s="213" t="s">
        <v>24</v>
      </c>
      <c r="AC12" s="214">
        <v>4.2</v>
      </c>
      <c r="AD12" s="215">
        <v>7.3</v>
      </c>
      <c r="AE12" s="214">
        <v>73.099999999999994</v>
      </c>
      <c r="AF12" s="215">
        <v>32.6</v>
      </c>
      <c r="AG12" s="217">
        <v>2035</v>
      </c>
      <c r="AH12" s="113">
        <v>99.3</v>
      </c>
      <c r="AI12" s="226">
        <v>120</v>
      </c>
      <c r="AJ12" s="211">
        <v>6</v>
      </c>
      <c r="AK12" s="211">
        <v>6.9</v>
      </c>
      <c r="AL12" s="212">
        <v>0.59</v>
      </c>
      <c r="AM12" s="175"/>
      <c r="AN12" s="211">
        <v>6.9</v>
      </c>
      <c r="AO12" s="212">
        <v>0.56999999999999995</v>
      </c>
      <c r="AP12" s="213"/>
      <c r="AQ12" s="214">
        <v>4.5</v>
      </c>
      <c r="AR12" s="215">
        <v>7.3</v>
      </c>
      <c r="AS12" s="214">
        <v>66.8</v>
      </c>
      <c r="AT12" s="215">
        <v>32.799999999999997</v>
      </c>
    </row>
    <row r="13" spans="1:46" s="148" customFormat="1" ht="11.25" customHeight="1" x14ac:dyDescent="0.2">
      <c r="A13" s="227" t="s">
        <v>216</v>
      </c>
      <c r="B13" s="217">
        <v>4325</v>
      </c>
      <c r="C13" s="226">
        <v>3125</v>
      </c>
      <c r="D13" s="113">
        <v>72.2</v>
      </c>
      <c r="E13" s="217">
        <v>3060</v>
      </c>
      <c r="F13" s="113">
        <v>98</v>
      </c>
      <c r="G13" s="226">
        <v>3020</v>
      </c>
      <c r="H13" s="211">
        <v>98.7</v>
      </c>
      <c r="I13" s="211">
        <v>96.3</v>
      </c>
      <c r="J13" s="212">
        <v>0.42</v>
      </c>
      <c r="K13" s="175"/>
      <c r="L13" s="211">
        <v>95.8</v>
      </c>
      <c r="M13" s="212">
        <v>0.41</v>
      </c>
      <c r="N13" s="213"/>
      <c r="O13" s="214">
        <v>4</v>
      </c>
      <c r="P13" s="215">
        <v>9.5</v>
      </c>
      <c r="Q13" s="214">
        <v>85</v>
      </c>
      <c r="R13" s="215">
        <v>39.4</v>
      </c>
      <c r="S13" s="217">
        <v>2395</v>
      </c>
      <c r="T13" s="113">
        <v>76.8</v>
      </c>
      <c r="U13" s="226">
        <v>1010</v>
      </c>
      <c r="V13" s="211">
        <v>42.1</v>
      </c>
      <c r="W13" s="211">
        <v>40</v>
      </c>
      <c r="X13" s="212">
        <v>0.95</v>
      </c>
      <c r="Y13" s="175"/>
      <c r="Z13" s="211">
        <v>39.299999999999997</v>
      </c>
      <c r="AA13" s="212">
        <v>0.9</v>
      </c>
      <c r="AB13" s="213"/>
      <c r="AC13" s="214">
        <v>3.7</v>
      </c>
      <c r="AD13" s="215">
        <v>9</v>
      </c>
      <c r="AE13" s="214">
        <v>83.5</v>
      </c>
      <c r="AF13" s="215">
        <v>37.4</v>
      </c>
      <c r="AG13" s="217">
        <v>3120</v>
      </c>
      <c r="AH13" s="113">
        <v>100</v>
      </c>
      <c r="AI13" s="226">
        <v>320</v>
      </c>
      <c r="AJ13" s="211">
        <v>10.199999999999999</v>
      </c>
      <c r="AK13" s="211">
        <v>13.7</v>
      </c>
      <c r="AL13" s="212">
        <v>0.53</v>
      </c>
      <c r="AM13" s="175" t="s">
        <v>24</v>
      </c>
      <c r="AN13" s="211">
        <v>10.199999999999999</v>
      </c>
      <c r="AO13" s="212">
        <v>0.5</v>
      </c>
      <c r="AP13" s="213"/>
      <c r="AQ13" s="214">
        <v>4.0999999999999996</v>
      </c>
      <c r="AR13" s="215">
        <v>9</v>
      </c>
      <c r="AS13" s="214">
        <v>79.400000000000006</v>
      </c>
      <c r="AT13" s="215">
        <v>39.700000000000003</v>
      </c>
    </row>
    <row r="14" spans="1:46" s="148" customFormat="1" ht="11.25" customHeight="1" x14ac:dyDescent="0.2">
      <c r="A14" s="227" t="s">
        <v>217</v>
      </c>
      <c r="B14" s="217">
        <v>185</v>
      </c>
      <c r="C14" s="226">
        <v>55</v>
      </c>
      <c r="D14" s="113">
        <v>31</v>
      </c>
      <c r="E14" s="217">
        <v>55</v>
      </c>
      <c r="F14" s="113">
        <v>93</v>
      </c>
      <c r="G14" s="226">
        <v>40</v>
      </c>
      <c r="H14" s="211">
        <v>77.400000000000006</v>
      </c>
      <c r="I14" s="211">
        <v>88.1</v>
      </c>
      <c r="J14" s="212">
        <v>4.7</v>
      </c>
      <c r="K14" s="175"/>
      <c r="L14" s="211">
        <v>85.1</v>
      </c>
      <c r="M14" s="212">
        <v>4.4800000000000004</v>
      </c>
      <c r="N14" s="213"/>
      <c r="O14" s="214">
        <v>0.6</v>
      </c>
      <c r="P14" s="215">
        <v>3.2</v>
      </c>
      <c r="Q14" s="214">
        <v>83</v>
      </c>
      <c r="R14" s="215">
        <v>41.2</v>
      </c>
      <c r="S14" s="217">
        <v>45</v>
      </c>
      <c r="T14" s="113">
        <v>77.2</v>
      </c>
      <c r="U14" s="226">
        <v>10</v>
      </c>
      <c r="V14" s="211">
        <v>25</v>
      </c>
      <c r="W14" s="211">
        <v>28.8</v>
      </c>
      <c r="X14" s="212">
        <v>6.25</v>
      </c>
      <c r="Y14" s="175"/>
      <c r="Z14" s="211">
        <v>29.9</v>
      </c>
      <c r="AA14" s="212">
        <v>6</v>
      </c>
      <c r="AB14" s="213"/>
      <c r="AC14" s="214">
        <v>1</v>
      </c>
      <c r="AD14" s="215">
        <v>5.3</v>
      </c>
      <c r="AE14" s="214">
        <v>77.400000000000006</v>
      </c>
      <c r="AF14" s="215">
        <v>35.6</v>
      </c>
      <c r="AG14" s="217">
        <v>55</v>
      </c>
      <c r="AH14" s="113">
        <v>98.2</v>
      </c>
      <c r="AI14" s="226">
        <v>5</v>
      </c>
      <c r="AJ14" s="211">
        <v>7.1</v>
      </c>
      <c r="AK14" s="211">
        <v>10.3</v>
      </c>
      <c r="AL14" s="212">
        <v>3.58</v>
      </c>
      <c r="AM14" s="175"/>
      <c r="AN14" s="211">
        <v>6</v>
      </c>
      <c r="AO14" s="212">
        <v>3.37</v>
      </c>
      <c r="AP14" s="213"/>
      <c r="AQ14" s="214">
        <v>0.8</v>
      </c>
      <c r="AR14" s="215">
        <v>3.5</v>
      </c>
      <c r="AS14" s="214">
        <v>75.400000000000006</v>
      </c>
      <c r="AT14" s="215">
        <v>39.5</v>
      </c>
    </row>
    <row r="15" spans="1:46" s="148" customFormat="1" ht="11.25" customHeight="1" x14ac:dyDescent="0.2">
      <c r="A15" s="227" t="s">
        <v>218</v>
      </c>
      <c r="B15" s="217">
        <v>5350</v>
      </c>
      <c r="C15" s="226">
        <v>3460</v>
      </c>
      <c r="D15" s="113">
        <v>64.7</v>
      </c>
      <c r="E15" s="217">
        <v>2945</v>
      </c>
      <c r="F15" s="113">
        <v>85</v>
      </c>
      <c r="G15" s="226">
        <v>2850</v>
      </c>
      <c r="H15" s="211">
        <v>96.8</v>
      </c>
      <c r="I15" s="211">
        <v>94.3</v>
      </c>
      <c r="J15" s="212">
        <v>0.46</v>
      </c>
      <c r="K15" s="175"/>
      <c r="L15" s="211">
        <v>94.4</v>
      </c>
      <c r="M15" s="212">
        <v>0.44</v>
      </c>
      <c r="N15" s="213"/>
      <c r="O15" s="214">
        <v>2.2999999999999998</v>
      </c>
      <c r="P15" s="215">
        <v>8</v>
      </c>
      <c r="Q15" s="214">
        <v>91.6</v>
      </c>
      <c r="R15" s="215">
        <v>43.2</v>
      </c>
      <c r="S15" s="217">
        <v>2805</v>
      </c>
      <c r="T15" s="113">
        <v>81</v>
      </c>
      <c r="U15" s="226">
        <v>1195</v>
      </c>
      <c r="V15" s="211">
        <v>42.7</v>
      </c>
      <c r="W15" s="211">
        <v>36.4</v>
      </c>
      <c r="X15" s="212">
        <v>0.89</v>
      </c>
      <c r="Y15" s="175" t="s">
        <v>23</v>
      </c>
      <c r="Z15" s="211">
        <v>37.700000000000003</v>
      </c>
      <c r="AA15" s="212">
        <v>0.83</v>
      </c>
      <c r="AB15" s="213" t="s">
        <v>23</v>
      </c>
      <c r="AC15" s="214">
        <v>2.5</v>
      </c>
      <c r="AD15" s="215">
        <v>8.8000000000000007</v>
      </c>
      <c r="AE15" s="214">
        <v>90.3</v>
      </c>
      <c r="AF15" s="215">
        <v>40.9</v>
      </c>
      <c r="AG15" s="217">
        <v>3460</v>
      </c>
      <c r="AH15" s="113">
        <v>99.9</v>
      </c>
      <c r="AI15" s="226">
        <v>420</v>
      </c>
      <c r="AJ15" s="211">
        <v>12.1</v>
      </c>
      <c r="AK15" s="211">
        <v>12.3</v>
      </c>
      <c r="AL15" s="212">
        <v>0.53</v>
      </c>
      <c r="AM15" s="175"/>
      <c r="AN15" s="211">
        <v>12.5</v>
      </c>
      <c r="AO15" s="212">
        <v>0.49</v>
      </c>
      <c r="AP15" s="213"/>
      <c r="AQ15" s="214">
        <v>2.6</v>
      </c>
      <c r="AR15" s="215">
        <v>8.6</v>
      </c>
      <c r="AS15" s="214">
        <v>84.7</v>
      </c>
      <c r="AT15" s="215">
        <v>43.3</v>
      </c>
    </row>
    <row r="16" spans="1:46" s="148" customFormat="1" ht="11.25" customHeight="1" x14ac:dyDescent="0.2">
      <c r="A16" s="227" t="s">
        <v>29</v>
      </c>
      <c r="B16" s="217">
        <v>5000</v>
      </c>
      <c r="C16" s="226">
        <v>4595</v>
      </c>
      <c r="D16" s="113">
        <v>91.9</v>
      </c>
      <c r="E16" s="217">
        <v>4540</v>
      </c>
      <c r="F16" s="113">
        <v>98.8</v>
      </c>
      <c r="G16" s="226">
        <v>3455</v>
      </c>
      <c r="H16" s="211">
        <v>76.099999999999994</v>
      </c>
      <c r="I16" s="211">
        <v>79.599999999999994</v>
      </c>
      <c r="J16" s="212">
        <v>0.54</v>
      </c>
      <c r="K16" s="175" t="s">
        <v>24</v>
      </c>
      <c r="L16" s="211">
        <v>78.8</v>
      </c>
      <c r="M16" s="212">
        <v>0.52</v>
      </c>
      <c r="N16" s="213"/>
      <c r="O16" s="214">
        <v>4.2</v>
      </c>
      <c r="P16" s="215">
        <v>7.5</v>
      </c>
      <c r="Q16" s="214">
        <v>81.099999999999994</v>
      </c>
      <c r="R16" s="215">
        <v>38.299999999999997</v>
      </c>
      <c r="S16" s="217">
        <v>3890</v>
      </c>
      <c r="T16" s="113">
        <v>84.6</v>
      </c>
      <c r="U16" s="226">
        <v>825</v>
      </c>
      <c r="V16" s="211">
        <v>21.2</v>
      </c>
      <c r="W16" s="211">
        <v>21.9</v>
      </c>
      <c r="X16" s="212">
        <v>0.68</v>
      </c>
      <c r="Y16" s="175"/>
      <c r="Z16" s="211">
        <v>21.9</v>
      </c>
      <c r="AA16" s="212">
        <v>0.65</v>
      </c>
      <c r="AB16" s="213"/>
      <c r="AC16" s="214">
        <v>4.3</v>
      </c>
      <c r="AD16" s="215">
        <v>7.8</v>
      </c>
      <c r="AE16" s="214">
        <v>78.7</v>
      </c>
      <c r="AF16" s="215">
        <v>36.5</v>
      </c>
      <c r="AG16" s="217">
        <v>4575</v>
      </c>
      <c r="AH16" s="113">
        <v>99.5</v>
      </c>
      <c r="AI16" s="226">
        <v>285</v>
      </c>
      <c r="AJ16" s="211">
        <v>6.2</v>
      </c>
      <c r="AK16" s="211">
        <v>6.6</v>
      </c>
      <c r="AL16" s="212">
        <v>0.4</v>
      </c>
      <c r="AM16" s="175"/>
      <c r="AN16" s="211">
        <v>6.8</v>
      </c>
      <c r="AO16" s="212">
        <v>0.38</v>
      </c>
      <c r="AP16" s="213"/>
      <c r="AQ16" s="214">
        <v>4.7</v>
      </c>
      <c r="AR16" s="215">
        <v>7.5</v>
      </c>
      <c r="AS16" s="214">
        <v>72.2</v>
      </c>
      <c r="AT16" s="215">
        <v>36.799999999999997</v>
      </c>
    </row>
    <row r="17" spans="1:46" s="148" customFormat="1" ht="11.25" customHeight="1" x14ac:dyDescent="0.2">
      <c r="A17" s="227" t="s">
        <v>219</v>
      </c>
      <c r="B17" s="217">
        <v>1070</v>
      </c>
      <c r="C17" s="226">
        <v>765</v>
      </c>
      <c r="D17" s="113">
        <v>71.5</v>
      </c>
      <c r="E17" s="217">
        <v>745</v>
      </c>
      <c r="F17" s="113">
        <v>97.6</v>
      </c>
      <c r="G17" s="226">
        <v>720</v>
      </c>
      <c r="H17" s="211">
        <v>96.5</v>
      </c>
      <c r="I17" s="211">
        <v>96.6</v>
      </c>
      <c r="J17" s="212">
        <v>0.92</v>
      </c>
      <c r="K17" s="175"/>
      <c r="L17" s="211">
        <v>96.5</v>
      </c>
      <c r="M17" s="212">
        <v>0.86</v>
      </c>
      <c r="N17" s="213"/>
      <c r="O17" s="214">
        <v>2.4</v>
      </c>
      <c r="P17" s="215">
        <v>9.1999999999999993</v>
      </c>
      <c r="Q17" s="214">
        <v>84.1</v>
      </c>
      <c r="R17" s="215">
        <v>35.5</v>
      </c>
      <c r="S17" s="217">
        <v>680</v>
      </c>
      <c r="T17" s="113">
        <v>88.9</v>
      </c>
      <c r="U17" s="226">
        <v>330</v>
      </c>
      <c r="V17" s="211">
        <v>48.6</v>
      </c>
      <c r="W17" s="211">
        <v>42.6</v>
      </c>
      <c r="X17" s="212">
        <v>1.82</v>
      </c>
      <c r="Y17" s="175" t="s">
        <v>23</v>
      </c>
      <c r="Z17" s="211">
        <v>44.1</v>
      </c>
      <c r="AA17" s="212">
        <v>1.7</v>
      </c>
      <c r="AB17" s="213"/>
      <c r="AC17" s="214">
        <v>2.6</v>
      </c>
      <c r="AD17" s="215">
        <v>9.1999999999999993</v>
      </c>
      <c r="AE17" s="214">
        <v>82.5</v>
      </c>
      <c r="AF17" s="215">
        <v>33.299999999999997</v>
      </c>
      <c r="AG17" s="217">
        <v>765</v>
      </c>
      <c r="AH17" s="113">
        <v>100</v>
      </c>
      <c r="AI17" s="226">
        <v>100</v>
      </c>
      <c r="AJ17" s="211">
        <v>13.2</v>
      </c>
      <c r="AK17" s="211">
        <v>13.8</v>
      </c>
      <c r="AL17" s="212">
        <v>1.1399999999999999</v>
      </c>
      <c r="AM17" s="175"/>
      <c r="AN17" s="211">
        <v>14.6</v>
      </c>
      <c r="AO17" s="212">
        <v>1.07</v>
      </c>
      <c r="AP17" s="213"/>
      <c r="AQ17" s="214">
        <v>2.4</v>
      </c>
      <c r="AR17" s="215">
        <v>8.5</v>
      </c>
      <c r="AS17" s="214">
        <v>80.099999999999994</v>
      </c>
      <c r="AT17" s="215">
        <v>36.799999999999997</v>
      </c>
    </row>
    <row r="18" spans="1:46" s="148" customFormat="1" ht="11.25" customHeight="1" x14ac:dyDescent="0.2">
      <c r="A18" s="179" t="s">
        <v>220</v>
      </c>
      <c r="B18" s="217">
        <v>885</v>
      </c>
      <c r="C18" s="226">
        <v>435</v>
      </c>
      <c r="D18" s="113">
        <v>48.9</v>
      </c>
      <c r="E18" s="217">
        <v>425</v>
      </c>
      <c r="F18" s="113">
        <v>98.2</v>
      </c>
      <c r="G18" s="226">
        <v>415</v>
      </c>
      <c r="H18" s="211">
        <v>97.2</v>
      </c>
      <c r="I18" s="211">
        <v>95.7</v>
      </c>
      <c r="J18" s="212">
        <v>1.19</v>
      </c>
      <c r="K18" s="175"/>
      <c r="L18" s="211">
        <v>96.2</v>
      </c>
      <c r="M18" s="212">
        <v>1.1000000000000001</v>
      </c>
      <c r="N18" s="213"/>
      <c r="O18" s="214">
        <v>2.9</v>
      </c>
      <c r="P18" s="215">
        <v>13.5</v>
      </c>
      <c r="Q18" s="214">
        <v>74.3</v>
      </c>
      <c r="R18" s="215">
        <v>25.9</v>
      </c>
      <c r="S18" s="217">
        <v>400</v>
      </c>
      <c r="T18" s="113">
        <v>92.6</v>
      </c>
      <c r="U18" s="226">
        <v>190</v>
      </c>
      <c r="V18" s="211">
        <v>46.9</v>
      </c>
      <c r="W18" s="211">
        <v>38.5</v>
      </c>
      <c r="X18" s="212">
        <v>2.34</v>
      </c>
      <c r="Y18" s="175" t="s">
        <v>23</v>
      </c>
      <c r="Z18" s="211">
        <v>38.700000000000003</v>
      </c>
      <c r="AA18" s="212">
        <v>2.11</v>
      </c>
      <c r="AB18" s="213" t="s">
        <v>23</v>
      </c>
      <c r="AC18" s="214">
        <v>3.3</v>
      </c>
      <c r="AD18" s="215">
        <v>14.8</v>
      </c>
      <c r="AE18" s="214">
        <v>73.099999999999994</v>
      </c>
      <c r="AF18" s="215">
        <v>24.6</v>
      </c>
      <c r="AG18" s="217">
        <v>435</v>
      </c>
      <c r="AH18" s="113">
        <v>100</v>
      </c>
      <c r="AI18" s="226">
        <v>85</v>
      </c>
      <c r="AJ18" s="211">
        <v>20.100000000000001</v>
      </c>
      <c r="AK18" s="211">
        <v>13.6</v>
      </c>
      <c r="AL18" s="212">
        <v>1.66</v>
      </c>
      <c r="AM18" s="175" t="s">
        <v>23</v>
      </c>
      <c r="AN18" s="211">
        <v>16.3</v>
      </c>
      <c r="AO18" s="212">
        <v>1.49</v>
      </c>
      <c r="AP18" s="213"/>
      <c r="AQ18" s="214">
        <v>2.9</v>
      </c>
      <c r="AR18" s="215">
        <v>13.1</v>
      </c>
      <c r="AS18" s="214">
        <v>70.099999999999994</v>
      </c>
      <c r="AT18" s="215">
        <v>26.2</v>
      </c>
    </row>
    <row r="19" spans="1:46" s="148" customFormat="1" ht="11.25" customHeight="1" x14ac:dyDescent="0.2">
      <c r="A19" s="179" t="s">
        <v>221</v>
      </c>
      <c r="B19" s="217">
        <v>1760</v>
      </c>
      <c r="C19" s="226">
        <v>1175</v>
      </c>
      <c r="D19" s="113">
        <v>66.7</v>
      </c>
      <c r="E19" s="217">
        <v>1020</v>
      </c>
      <c r="F19" s="113">
        <v>86.9</v>
      </c>
      <c r="G19" s="226">
        <v>1005</v>
      </c>
      <c r="H19" s="211">
        <v>98.4</v>
      </c>
      <c r="I19" s="211">
        <v>95.7</v>
      </c>
      <c r="J19" s="212">
        <v>0.74</v>
      </c>
      <c r="K19" s="175"/>
      <c r="L19" s="211">
        <v>96.8</v>
      </c>
      <c r="M19" s="212">
        <v>0.72</v>
      </c>
      <c r="N19" s="213"/>
      <c r="O19" s="214">
        <v>1.7</v>
      </c>
      <c r="P19" s="215">
        <v>6.6</v>
      </c>
      <c r="Q19" s="214">
        <v>89.7</v>
      </c>
      <c r="R19" s="215">
        <v>40.299999999999997</v>
      </c>
      <c r="S19" s="217">
        <v>1020</v>
      </c>
      <c r="T19" s="113">
        <v>87</v>
      </c>
      <c r="U19" s="226">
        <v>480</v>
      </c>
      <c r="V19" s="211">
        <v>47.1</v>
      </c>
      <c r="W19" s="211">
        <v>39</v>
      </c>
      <c r="X19" s="212">
        <v>1.49</v>
      </c>
      <c r="Y19" s="175" t="s">
        <v>23</v>
      </c>
      <c r="Z19" s="211">
        <v>40.700000000000003</v>
      </c>
      <c r="AA19" s="212">
        <v>1.4</v>
      </c>
      <c r="AB19" s="213" t="s">
        <v>23</v>
      </c>
      <c r="AC19" s="214">
        <v>2</v>
      </c>
      <c r="AD19" s="215">
        <v>7.7</v>
      </c>
      <c r="AE19" s="214">
        <v>87.4</v>
      </c>
      <c r="AF19" s="215">
        <v>37.700000000000003</v>
      </c>
      <c r="AG19" s="217">
        <v>1170</v>
      </c>
      <c r="AH19" s="113">
        <v>99.7</v>
      </c>
      <c r="AI19" s="226">
        <v>260</v>
      </c>
      <c r="AJ19" s="211">
        <v>22.3</v>
      </c>
      <c r="AK19" s="211">
        <v>13.3</v>
      </c>
      <c r="AL19" s="212">
        <v>1.05</v>
      </c>
      <c r="AM19" s="175" t="s">
        <v>23</v>
      </c>
      <c r="AN19" s="211">
        <v>16.7</v>
      </c>
      <c r="AO19" s="212">
        <v>0.98</v>
      </c>
      <c r="AP19" s="213" t="s">
        <v>23</v>
      </c>
      <c r="AQ19" s="214">
        <v>1.8</v>
      </c>
      <c r="AR19" s="215">
        <v>7</v>
      </c>
      <c r="AS19" s="214">
        <v>83.8</v>
      </c>
      <c r="AT19" s="215">
        <v>39.799999999999997</v>
      </c>
    </row>
    <row r="20" spans="1:46" s="148" customFormat="1" ht="11.25" customHeight="1" x14ac:dyDescent="0.2">
      <c r="A20" s="179" t="s">
        <v>222</v>
      </c>
      <c r="B20" s="217">
        <v>1105</v>
      </c>
      <c r="C20" s="226">
        <v>865</v>
      </c>
      <c r="D20" s="113">
        <v>78.3</v>
      </c>
      <c r="E20" s="217">
        <v>845</v>
      </c>
      <c r="F20" s="113">
        <v>97.8</v>
      </c>
      <c r="G20" s="226">
        <v>815</v>
      </c>
      <c r="H20" s="211">
        <v>96.2</v>
      </c>
      <c r="I20" s="211">
        <v>95.8</v>
      </c>
      <c r="J20" s="212">
        <v>0.85</v>
      </c>
      <c r="K20" s="175"/>
      <c r="L20" s="211">
        <v>95</v>
      </c>
      <c r="M20" s="212">
        <v>0.81</v>
      </c>
      <c r="N20" s="213"/>
      <c r="O20" s="214">
        <v>8</v>
      </c>
      <c r="P20" s="215">
        <v>15.2</v>
      </c>
      <c r="Q20" s="214">
        <v>115.3</v>
      </c>
      <c r="R20" s="215">
        <v>57.8</v>
      </c>
      <c r="S20" s="217">
        <v>720</v>
      </c>
      <c r="T20" s="113">
        <v>83.3</v>
      </c>
      <c r="U20" s="226">
        <v>235</v>
      </c>
      <c r="V20" s="211">
        <v>32.6</v>
      </c>
      <c r="W20" s="211">
        <v>33.6</v>
      </c>
      <c r="X20" s="212">
        <v>1.64</v>
      </c>
      <c r="Y20" s="175"/>
      <c r="Z20" s="211">
        <v>32.5</v>
      </c>
      <c r="AA20" s="212">
        <v>1.54</v>
      </c>
      <c r="AB20" s="213"/>
      <c r="AC20" s="214">
        <v>8.4</v>
      </c>
      <c r="AD20" s="215">
        <v>15.5</v>
      </c>
      <c r="AE20" s="214">
        <v>110.7</v>
      </c>
      <c r="AF20" s="215">
        <v>54.6</v>
      </c>
      <c r="AG20" s="217">
        <v>865</v>
      </c>
      <c r="AH20" s="113">
        <v>99.9</v>
      </c>
      <c r="AI20" s="226">
        <v>65</v>
      </c>
      <c r="AJ20" s="211">
        <v>7.4</v>
      </c>
      <c r="AK20" s="211">
        <v>11.5</v>
      </c>
      <c r="AL20" s="212">
        <v>0.93</v>
      </c>
      <c r="AM20" s="175" t="s">
        <v>24</v>
      </c>
      <c r="AN20" s="211">
        <v>10.1</v>
      </c>
      <c r="AO20" s="212">
        <v>0.88</v>
      </c>
      <c r="AP20" s="213"/>
      <c r="AQ20" s="214">
        <v>8.1999999999999993</v>
      </c>
      <c r="AR20" s="215">
        <v>13.5</v>
      </c>
      <c r="AS20" s="214">
        <v>104.2</v>
      </c>
      <c r="AT20" s="215">
        <v>59.2</v>
      </c>
    </row>
    <row r="21" spans="1:46" s="148" customFormat="1" ht="11.25" customHeight="1" x14ac:dyDescent="0.2">
      <c r="A21" s="179" t="s">
        <v>33</v>
      </c>
      <c r="B21" s="217">
        <v>4420</v>
      </c>
      <c r="C21" s="226">
        <v>3210</v>
      </c>
      <c r="D21" s="113">
        <v>72.599999999999994</v>
      </c>
      <c r="E21" s="217">
        <v>3135</v>
      </c>
      <c r="F21" s="113">
        <v>97.6</v>
      </c>
      <c r="G21" s="226">
        <v>2915</v>
      </c>
      <c r="H21" s="211">
        <v>93</v>
      </c>
      <c r="I21" s="211">
        <v>93.1</v>
      </c>
      <c r="J21" s="212">
        <v>0.5</v>
      </c>
      <c r="K21" s="175"/>
      <c r="L21" s="211">
        <v>91.5</v>
      </c>
      <c r="M21" s="212">
        <v>0.48</v>
      </c>
      <c r="N21" s="213"/>
      <c r="O21" s="214">
        <v>2.7</v>
      </c>
      <c r="P21" s="215">
        <v>7.2</v>
      </c>
      <c r="Q21" s="214">
        <v>93.4</v>
      </c>
      <c r="R21" s="215">
        <v>48</v>
      </c>
      <c r="S21" s="217">
        <v>2880</v>
      </c>
      <c r="T21" s="113">
        <v>89.7</v>
      </c>
      <c r="U21" s="226">
        <v>860</v>
      </c>
      <c r="V21" s="211">
        <v>29.8</v>
      </c>
      <c r="W21" s="211">
        <v>34.9</v>
      </c>
      <c r="X21" s="212">
        <v>0.84</v>
      </c>
      <c r="Y21" s="175" t="s">
        <v>24</v>
      </c>
      <c r="Z21" s="211">
        <v>32.299999999999997</v>
      </c>
      <c r="AA21" s="212">
        <v>0.8</v>
      </c>
      <c r="AB21" s="213"/>
      <c r="AC21" s="214">
        <v>3</v>
      </c>
      <c r="AD21" s="215">
        <v>7.8</v>
      </c>
      <c r="AE21" s="214">
        <v>91.5</v>
      </c>
      <c r="AF21" s="215">
        <v>45.4</v>
      </c>
      <c r="AG21" s="217">
        <v>3210</v>
      </c>
      <c r="AH21" s="113">
        <v>100</v>
      </c>
      <c r="AI21" s="226">
        <v>320</v>
      </c>
      <c r="AJ21" s="211">
        <v>9.9</v>
      </c>
      <c r="AK21" s="211">
        <v>11.6</v>
      </c>
      <c r="AL21" s="212">
        <v>0.52</v>
      </c>
      <c r="AM21" s="175"/>
      <c r="AN21" s="211">
        <v>10.8</v>
      </c>
      <c r="AO21" s="212">
        <v>0.5</v>
      </c>
      <c r="AP21" s="213"/>
      <c r="AQ21" s="214">
        <v>2.9</v>
      </c>
      <c r="AR21" s="215">
        <v>7.1</v>
      </c>
      <c r="AS21" s="214">
        <v>85.6</v>
      </c>
      <c r="AT21" s="215">
        <v>47.6</v>
      </c>
    </row>
    <row r="22" spans="1:46" s="148" customFormat="1" ht="11.25" customHeight="1" x14ac:dyDescent="0.2">
      <c r="A22" s="179" t="s">
        <v>34</v>
      </c>
      <c r="B22" s="217">
        <v>2765</v>
      </c>
      <c r="C22" s="226">
        <v>2065</v>
      </c>
      <c r="D22" s="113">
        <v>74.599999999999994</v>
      </c>
      <c r="E22" s="217">
        <v>1925</v>
      </c>
      <c r="F22" s="113">
        <v>93.3</v>
      </c>
      <c r="G22" s="226">
        <v>1830</v>
      </c>
      <c r="H22" s="211">
        <v>95.1</v>
      </c>
      <c r="I22" s="211">
        <v>94.3</v>
      </c>
      <c r="J22" s="212">
        <v>0.6</v>
      </c>
      <c r="K22" s="175"/>
      <c r="L22" s="211">
        <v>94.9</v>
      </c>
      <c r="M22" s="212">
        <v>0.56000000000000005</v>
      </c>
      <c r="N22" s="213"/>
      <c r="O22" s="214">
        <v>2.9</v>
      </c>
      <c r="P22" s="215">
        <v>11.9</v>
      </c>
      <c r="Q22" s="214">
        <v>87.5</v>
      </c>
      <c r="R22" s="215">
        <v>34.4</v>
      </c>
      <c r="S22" s="217">
        <v>1520</v>
      </c>
      <c r="T22" s="113">
        <v>73.599999999999994</v>
      </c>
      <c r="U22" s="226">
        <v>740</v>
      </c>
      <c r="V22" s="211">
        <v>48.8</v>
      </c>
      <c r="W22" s="211">
        <v>37</v>
      </c>
      <c r="X22" s="212">
        <v>1.22</v>
      </c>
      <c r="Y22" s="175" t="s">
        <v>23</v>
      </c>
      <c r="Z22" s="211">
        <v>39.1</v>
      </c>
      <c r="AA22" s="212">
        <v>1.1200000000000001</v>
      </c>
      <c r="AB22" s="213" t="s">
        <v>23</v>
      </c>
      <c r="AC22" s="214">
        <v>3</v>
      </c>
      <c r="AD22" s="215">
        <v>11.3</v>
      </c>
      <c r="AE22" s="214">
        <v>85.2</v>
      </c>
      <c r="AF22" s="215">
        <v>32.299999999999997</v>
      </c>
      <c r="AG22" s="217">
        <v>2065</v>
      </c>
      <c r="AH22" s="113">
        <v>100</v>
      </c>
      <c r="AI22" s="226">
        <v>270</v>
      </c>
      <c r="AJ22" s="211">
        <v>13.1</v>
      </c>
      <c r="AK22" s="211">
        <v>12</v>
      </c>
      <c r="AL22" s="212">
        <v>0.69</v>
      </c>
      <c r="AM22" s="175"/>
      <c r="AN22" s="211">
        <v>15.8</v>
      </c>
      <c r="AO22" s="212">
        <v>0.64</v>
      </c>
      <c r="AP22" s="213"/>
      <c r="AQ22" s="214">
        <v>3.5</v>
      </c>
      <c r="AR22" s="215">
        <v>12.8</v>
      </c>
      <c r="AS22" s="214">
        <v>79.400000000000006</v>
      </c>
      <c r="AT22" s="215">
        <v>33.5</v>
      </c>
    </row>
    <row r="23" spans="1:46" s="148" customFormat="1" ht="11.25" customHeight="1" x14ac:dyDescent="0.2">
      <c r="A23" s="179" t="s">
        <v>35</v>
      </c>
      <c r="B23" s="217">
        <v>4800</v>
      </c>
      <c r="C23" s="226">
        <v>3350</v>
      </c>
      <c r="D23" s="113">
        <v>69.8</v>
      </c>
      <c r="E23" s="217">
        <v>3320</v>
      </c>
      <c r="F23" s="113">
        <v>99.2</v>
      </c>
      <c r="G23" s="226">
        <v>3095</v>
      </c>
      <c r="H23" s="211">
        <v>93.2</v>
      </c>
      <c r="I23" s="211">
        <v>92.7</v>
      </c>
      <c r="J23" s="212">
        <v>0.48</v>
      </c>
      <c r="K23" s="175"/>
      <c r="L23" s="211">
        <v>91.2</v>
      </c>
      <c r="M23" s="212">
        <v>0.46</v>
      </c>
      <c r="N23" s="213"/>
      <c r="O23" s="214">
        <v>2</v>
      </c>
      <c r="P23" s="215">
        <v>5.4</v>
      </c>
      <c r="Q23" s="214">
        <v>88.6</v>
      </c>
      <c r="R23" s="215">
        <v>44.7</v>
      </c>
      <c r="S23" s="217">
        <v>2795</v>
      </c>
      <c r="T23" s="113">
        <v>83.5</v>
      </c>
      <c r="U23" s="226">
        <v>810</v>
      </c>
      <c r="V23" s="211">
        <v>28.9</v>
      </c>
      <c r="W23" s="211">
        <v>33.799999999999997</v>
      </c>
      <c r="X23" s="212">
        <v>0.85</v>
      </c>
      <c r="Y23" s="175" t="s">
        <v>24</v>
      </c>
      <c r="Z23" s="211">
        <v>31.5</v>
      </c>
      <c r="AA23" s="212">
        <v>0.81</v>
      </c>
      <c r="AB23" s="213"/>
      <c r="AC23" s="214">
        <v>2</v>
      </c>
      <c r="AD23" s="215">
        <v>5.7</v>
      </c>
      <c r="AE23" s="214">
        <v>86.9</v>
      </c>
      <c r="AF23" s="215">
        <v>42.5</v>
      </c>
      <c r="AG23" s="217">
        <v>3340</v>
      </c>
      <c r="AH23" s="113">
        <v>99.7</v>
      </c>
      <c r="AI23" s="226">
        <v>330</v>
      </c>
      <c r="AJ23" s="211">
        <v>9.9</v>
      </c>
      <c r="AK23" s="211">
        <v>11.2</v>
      </c>
      <c r="AL23" s="212">
        <v>0.51</v>
      </c>
      <c r="AM23" s="175"/>
      <c r="AN23" s="211">
        <v>8.6999999999999993</v>
      </c>
      <c r="AO23" s="212">
        <v>0.49</v>
      </c>
      <c r="AP23" s="213"/>
      <c r="AQ23" s="214">
        <v>2</v>
      </c>
      <c r="AR23" s="215">
        <v>5.3</v>
      </c>
      <c r="AS23" s="214">
        <v>80.900000000000006</v>
      </c>
      <c r="AT23" s="215">
        <v>44.6</v>
      </c>
    </row>
    <row r="24" spans="1:46" s="148" customFormat="1" ht="11.25" customHeight="1" x14ac:dyDescent="0.2">
      <c r="A24" s="179" t="s">
        <v>36</v>
      </c>
      <c r="B24" s="217">
        <v>3150</v>
      </c>
      <c r="C24" s="226">
        <v>2935</v>
      </c>
      <c r="D24" s="113">
        <v>93.2</v>
      </c>
      <c r="E24" s="217">
        <v>2870</v>
      </c>
      <c r="F24" s="113">
        <v>97.9</v>
      </c>
      <c r="G24" s="226">
        <v>1720</v>
      </c>
      <c r="H24" s="211">
        <v>59.9</v>
      </c>
      <c r="I24" s="211">
        <v>76</v>
      </c>
      <c r="J24" s="212">
        <v>0.78</v>
      </c>
      <c r="K24" s="175" t="s">
        <v>24</v>
      </c>
      <c r="L24" s="211">
        <v>73</v>
      </c>
      <c r="M24" s="212">
        <v>0.75</v>
      </c>
      <c r="N24" s="213" t="s">
        <v>24</v>
      </c>
      <c r="O24" s="214">
        <v>4.2</v>
      </c>
      <c r="P24" s="215">
        <v>6.4</v>
      </c>
      <c r="Q24" s="214">
        <v>69.900000000000006</v>
      </c>
      <c r="R24" s="215">
        <v>34.5</v>
      </c>
      <c r="S24" s="217">
        <v>2490</v>
      </c>
      <c r="T24" s="113">
        <v>84.8</v>
      </c>
      <c r="U24" s="226">
        <v>325</v>
      </c>
      <c r="V24" s="211">
        <v>13</v>
      </c>
      <c r="W24" s="211">
        <v>19.3</v>
      </c>
      <c r="X24" s="212">
        <v>0.81</v>
      </c>
      <c r="Y24" s="175" t="s">
        <v>24</v>
      </c>
      <c r="Z24" s="211">
        <v>17.899999999999999</v>
      </c>
      <c r="AA24" s="212">
        <v>0.79</v>
      </c>
      <c r="AB24" s="213" t="s">
        <v>24</v>
      </c>
      <c r="AC24" s="214">
        <v>4.2</v>
      </c>
      <c r="AD24" s="215">
        <v>6.6</v>
      </c>
      <c r="AE24" s="214">
        <v>67.900000000000006</v>
      </c>
      <c r="AF24" s="215">
        <v>32.799999999999997</v>
      </c>
      <c r="AG24" s="217">
        <v>2925</v>
      </c>
      <c r="AH24" s="113">
        <v>99.8</v>
      </c>
      <c r="AI24" s="226">
        <v>85</v>
      </c>
      <c r="AJ24" s="211">
        <v>2.8</v>
      </c>
      <c r="AK24" s="211">
        <v>5.7</v>
      </c>
      <c r="AL24" s="212">
        <v>0.45</v>
      </c>
      <c r="AM24" s="175"/>
      <c r="AN24" s="211">
        <v>4.9000000000000004</v>
      </c>
      <c r="AO24" s="212">
        <v>0.44</v>
      </c>
      <c r="AP24" s="213"/>
      <c r="AQ24" s="214">
        <v>4.7</v>
      </c>
      <c r="AR24" s="215">
        <v>6.6</v>
      </c>
      <c r="AS24" s="214">
        <v>62</v>
      </c>
      <c r="AT24" s="215">
        <v>32.6</v>
      </c>
    </row>
    <row r="25" spans="1:46" s="148" customFormat="1" ht="11.25" customHeight="1" x14ac:dyDescent="0.2">
      <c r="A25" s="179" t="s">
        <v>37</v>
      </c>
      <c r="B25" s="217">
        <v>2900</v>
      </c>
      <c r="C25" s="226">
        <v>2465</v>
      </c>
      <c r="D25" s="113">
        <v>85.1</v>
      </c>
      <c r="E25" s="217">
        <v>2420</v>
      </c>
      <c r="F25" s="113">
        <v>98.2</v>
      </c>
      <c r="G25" s="226">
        <v>2280</v>
      </c>
      <c r="H25" s="211">
        <v>94.1</v>
      </c>
      <c r="I25" s="211">
        <v>91.8</v>
      </c>
      <c r="J25" s="212">
        <v>0.55000000000000004</v>
      </c>
      <c r="K25" s="175"/>
      <c r="L25" s="211">
        <v>90.2</v>
      </c>
      <c r="M25" s="212">
        <v>0.53</v>
      </c>
      <c r="N25" s="213" t="s">
        <v>23</v>
      </c>
      <c r="O25" s="214">
        <v>2.1</v>
      </c>
      <c r="P25" s="215">
        <v>5.7</v>
      </c>
      <c r="Q25" s="214">
        <v>95.2</v>
      </c>
      <c r="R25" s="215">
        <v>52.8</v>
      </c>
      <c r="S25" s="217">
        <v>1885</v>
      </c>
      <c r="T25" s="113">
        <v>76.599999999999994</v>
      </c>
      <c r="U25" s="226">
        <v>600</v>
      </c>
      <c r="V25" s="211">
        <v>31.9</v>
      </c>
      <c r="W25" s="211">
        <v>32.4</v>
      </c>
      <c r="X25" s="212">
        <v>1.05</v>
      </c>
      <c r="Y25" s="175"/>
      <c r="Z25" s="211">
        <v>32.9</v>
      </c>
      <c r="AA25" s="212">
        <v>1</v>
      </c>
      <c r="AB25" s="213"/>
      <c r="AC25" s="214">
        <v>1.9</v>
      </c>
      <c r="AD25" s="215">
        <v>5.2</v>
      </c>
      <c r="AE25" s="214">
        <v>94</v>
      </c>
      <c r="AF25" s="215">
        <v>50.2</v>
      </c>
      <c r="AG25" s="217">
        <v>2460</v>
      </c>
      <c r="AH25" s="113">
        <v>99.8</v>
      </c>
      <c r="AI25" s="226">
        <v>130</v>
      </c>
      <c r="AJ25" s="211">
        <v>5.2</v>
      </c>
      <c r="AK25" s="211">
        <v>10.7</v>
      </c>
      <c r="AL25" s="212">
        <v>0.53</v>
      </c>
      <c r="AM25" s="175" t="s">
        <v>24</v>
      </c>
      <c r="AN25" s="211">
        <v>5.6</v>
      </c>
      <c r="AO25" s="212">
        <v>0.51</v>
      </c>
      <c r="AP25" s="213"/>
      <c r="AQ25" s="214">
        <v>2.2000000000000002</v>
      </c>
      <c r="AR25" s="215">
        <v>5.5</v>
      </c>
      <c r="AS25" s="214">
        <v>86.6</v>
      </c>
      <c r="AT25" s="215">
        <v>52.3</v>
      </c>
    </row>
    <row r="26" spans="1:46" s="148" customFormat="1" ht="11.25" customHeight="1" x14ac:dyDescent="0.2">
      <c r="A26" s="179" t="s">
        <v>223</v>
      </c>
      <c r="B26" s="217">
        <v>2075</v>
      </c>
      <c r="C26" s="226">
        <v>1500</v>
      </c>
      <c r="D26" s="113">
        <v>72.3</v>
      </c>
      <c r="E26" s="217">
        <v>1470</v>
      </c>
      <c r="F26" s="113">
        <v>97.9</v>
      </c>
      <c r="G26" s="226">
        <v>1425</v>
      </c>
      <c r="H26" s="211">
        <v>97.1</v>
      </c>
      <c r="I26" s="211">
        <v>95.6</v>
      </c>
      <c r="J26" s="212">
        <v>0.65</v>
      </c>
      <c r="K26" s="175"/>
      <c r="L26" s="211">
        <v>94.6</v>
      </c>
      <c r="M26" s="212">
        <v>0.63</v>
      </c>
      <c r="N26" s="213"/>
      <c r="O26" s="214">
        <v>1.4</v>
      </c>
      <c r="P26" s="215">
        <v>3.2</v>
      </c>
      <c r="Q26" s="214">
        <v>93.1</v>
      </c>
      <c r="R26" s="215">
        <v>47.4</v>
      </c>
      <c r="S26" s="217">
        <v>1195</v>
      </c>
      <c r="T26" s="113">
        <v>79.5</v>
      </c>
      <c r="U26" s="226">
        <v>470</v>
      </c>
      <c r="V26" s="211">
        <v>39.4</v>
      </c>
      <c r="W26" s="211">
        <v>38.799999999999997</v>
      </c>
      <c r="X26" s="212">
        <v>1.36</v>
      </c>
      <c r="Y26" s="175"/>
      <c r="Z26" s="211">
        <v>36.700000000000003</v>
      </c>
      <c r="AA26" s="212">
        <v>1.29</v>
      </c>
      <c r="AB26" s="213"/>
      <c r="AC26" s="214">
        <v>1.4</v>
      </c>
      <c r="AD26" s="215">
        <v>3.2</v>
      </c>
      <c r="AE26" s="214">
        <v>91.2</v>
      </c>
      <c r="AF26" s="215">
        <v>45.3</v>
      </c>
      <c r="AG26" s="217">
        <v>1500</v>
      </c>
      <c r="AH26" s="113">
        <v>99.9</v>
      </c>
      <c r="AI26" s="226">
        <v>160</v>
      </c>
      <c r="AJ26" s="211">
        <v>10.7</v>
      </c>
      <c r="AK26" s="211">
        <v>13.1</v>
      </c>
      <c r="AL26" s="212">
        <v>0.78</v>
      </c>
      <c r="AM26" s="175"/>
      <c r="AN26" s="211">
        <v>11</v>
      </c>
      <c r="AO26" s="212">
        <v>0.74</v>
      </c>
      <c r="AP26" s="213"/>
      <c r="AQ26" s="214">
        <v>1.4</v>
      </c>
      <c r="AR26" s="215">
        <v>3.1</v>
      </c>
      <c r="AS26" s="214">
        <v>86.7</v>
      </c>
      <c r="AT26" s="215">
        <v>47.9</v>
      </c>
    </row>
    <row r="27" spans="1:46" s="148" customFormat="1" ht="11.25" customHeight="1" x14ac:dyDescent="0.2">
      <c r="A27" s="179" t="s">
        <v>224</v>
      </c>
      <c r="B27" s="217">
        <v>280</v>
      </c>
      <c r="C27" s="226">
        <v>205</v>
      </c>
      <c r="D27" s="113">
        <v>72</v>
      </c>
      <c r="E27" s="217">
        <v>170</v>
      </c>
      <c r="F27" s="113">
        <v>82.8</v>
      </c>
      <c r="G27" s="226">
        <v>135</v>
      </c>
      <c r="H27" s="211">
        <v>79.8</v>
      </c>
      <c r="I27" s="211">
        <v>90.3</v>
      </c>
      <c r="J27" s="212">
        <v>2.58</v>
      </c>
      <c r="K27" s="175" t="s">
        <v>24</v>
      </c>
      <c r="L27" s="211">
        <v>88.9</v>
      </c>
      <c r="M27" s="212">
        <v>2.39</v>
      </c>
      <c r="N27" s="213" t="s">
        <v>24</v>
      </c>
      <c r="O27" s="214">
        <v>0.6</v>
      </c>
      <c r="P27" s="215">
        <v>3.9</v>
      </c>
      <c r="Q27" s="214">
        <v>89.1</v>
      </c>
      <c r="R27" s="215">
        <v>42.1</v>
      </c>
      <c r="S27" s="217">
        <v>95</v>
      </c>
      <c r="T27" s="113">
        <v>46.3</v>
      </c>
      <c r="U27" s="226">
        <v>20</v>
      </c>
      <c r="V27" s="211">
        <v>20.2</v>
      </c>
      <c r="W27" s="211">
        <v>32.200000000000003</v>
      </c>
      <c r="X27" s="212">
        <v>4.24</v>
      </c>
      <c r="Y27" s="175"/>
      <c r="Z27" s="211">
        <v>31.5</v>
      </c>
      <c r="AA27" s="212">
        <v>4.08</v>
      </c>
      <c r="AB27" s="213"/>
      <c r="AC27" s="214">
        <v>0.3</v>
      </c>
      <c r="AD27" s="215">
        <v>1.7</v>
      </c>
      <c r="AE27" s="214">
        <v>88.4</v>
      </c>
      <c r="AF27" s="215">
        <v>41.8</v>
      </c>
      <c r="AG27" s="217">
        <v>195</v>
      </c>
      <c r="AH27" s="113">
        <v>96.6</v>
      </c>
      <c r="AI27" s="226">
        <v>10</v>
      </c>
      <c r="AJ27" s="211">
        <v>5.0999999999999996</v>
      </c>
      <c r="AK27" s="211">
        <v>11.2</v>
      </c>
      <c r="AL27" s="212">
        <v>1.85</v>
      </c>
      <c r="AM27" s="175" t="s">
        <v>24</v>
      </c>
      <c r="AN27" s="211">
        <v>9.1</v>
      </c>
      <c r="AO27" s="212">
        <v>1.76</v>
      </c>
      <c r="AP27" s="213"/>
      <c r="AQ27" s="214">
        <v>0.6</v>
      </c>
      <c r="AR27" s="215">
        <v>2.7</v>
      </c>
      <c r="AS27" s="214">
        <v>80.8</v>
      </c>
      <c r="AT27" s="215">
        <v>41.5</v>
      </c>
    </row>
    <row r="28" spans="1:46" s="148" customFormat="1" ht="11.25" customHeight="1" x14ac:dyDescent="0.2">
      <c r="A28" s="179" t="s">
        <v>39</v>
      </c>
      <c r="B28" s="217">
        <v>2790</v>
      </c>
      <c r="C28" s="226">
        <v>2650</v>
      </c>
      <c r="D28" s="113">
        <v>95</v>
      </c>
      <c r="E28" s="217">
        <v>2635</v>
      </c>
      <c r="F28" s="113">
        <v>99.3</v>
      </c>
      <c r="G28" s="226">
        <v>1525</v>
      </c>
      <c r="H28" s="211">
        <v>57.9</v>
      </c>
      <c r="I28" s="211">
        <v>71.400000000000006</v>
      </c>
      <c r="J28" s="212">
        <v>0.79</v>
      </c>
      <c r="K28" s="175" t="s">
        <v>24</v>
      </c>
      <c r="L28" s="211">
        <v>68.8</v>
      </c>
      <c r="M28" s="212">
        <v>0.77</v>
      </c>
      <c r="N28" s="213" t="s">
        <v>24</v>
      </c>
      <c r="O28" s="214">
        <v>10.6</v>
      </c>
      <c r="P28" s="215">
        <v>12.7</v>
      </c>
      <c r="Q28" s="214">
        <v>57</v>
      </c>
      <c r="R28" s="215">
        <v>28</v>
      </c>
      <c r="S28" s="217">
        <v>2250</v>
      </c>
      <c r="T28" s="113">
        <v>84.9</v>
      </c>
      <c r="U28" s="226">
        <v>230</v>
      </c>
      <c r="V28" s="211">
        <v>10.3</v>
      </c>
      <c r="W28" s="211">
        <v>15.9</v>
      </c>
      <c r="X28" s="212">
        <v>0.81</v>
      </c>
      <c r="Y28" s="175" t="s">
        <v>24</v>
      </c>
      <c r="Z28" s="211">
        <v>14.9</v>
      </c>
      <c r="AA28" s="212">
        <v>0.79</v>
      </c>
      <c r="AB28" s="213" t="s">
        <v>24</v>
      </c>
      <c r="AC28" s="214">
        <v>10.5</v>
      </c>
      <c r="AD28" s="215">
        <v>12.7</v>
      </c>
      <c r="AE28" s="214">
        <v>55.5</v>
      </c>
      <c r="AF28" s="215">
        <v>26.8</v>
      </c>
      <c r="AG28" s="217">
        <v>2650</v>
      </c>
      <c r="AH28" s="113">
        <v>99.9</v>
      </c>
      <c r="AI28" s="226">
        <v>65</v>
      </c>
      <c r="AJ28" s="211">
        <v>2.5</v>
      </c>
      <c r="AK28" s="211">
        <v>4.5</v>
      </c>
      <c r="AL28" s="212">
        <v>0.45</v>
      </c>
      <c r="AM28" s="175"/>
      <c r="AN28" s="211">
        <v>3.9</v>
      </c>
      <c r="AO28" s="212">
        <v>0.44</v>
      </c>
      <c r="AP28" s="213"/>
      <c r="AQ28" s="214">
        <v>11.6</v>
      </c>
      <c r="AR28" s="215">
        <v>13.3</v>
      </c>
      <c r="AS28" s="214">
        <v>50.4</v>
      </c>
      <c r="AT28" s="215">
        <v>26</v>
      </c>
    </row>
    <row r="29" spans="1:46" s="148" customFormat="1" ht="11.25" customHeight="1" x14ac:dyDescent="0.2">
      <c r="A29" s="179" t="s">
        <v>225</v>
      </c>
      <c r="B29" s="217">
        <v>0</v>
      </c>
      <c r="C29" s="226">
        <v>0</v>
      </c>
      <c r="D29" s="113" t="s">
        <v>226</v>
      </c>
      <c r="E29" s="217">
        <v>0</v>
      </c>
      <c r="F29" s="113" t="s">
        <v>226</v>
      </c>
      <c r="G29" s="226">
        <v>0</v>
      </c>
      <c r="H29" s="211" t="s">
        <v>226</v>
      </c>
      <c r="I29" s="211" t="s">
        <v>226</v>
      </c>
      <c r="J29" s="212" t="s">
        <v>226</v>
      </c>
      <c r="K29" s="175" t="s">
        <v>226</v>
      </c>
      <c r="L29" s="211" t="s">
        <v>226</v>
      </c>
      <c r="M29" s="212" t="s">
        <v>226</v>
      </c>
      <c r="N29" s="213" t="s">
        <v>226</v>
      </c>
      <c r="O29" s="214" t="s">
        <v>226</v>
      </c>
      <c r="P29" s="215" t="s">
        <v>226</v>
      </c>
      <c r="Q29" s="214" t="s">
        <v>226</v>
      </c>
      <c r="R29" s="215" t="s">
        <v>226</v>
      </c>
      <c r="S29" s="217">
        <v>0</v>
      </c>
      <c r="T29" s="113" t="s">
        <v>226</v>
      </c>
      <c r="U29" s="226">
        <v>0</v>
      </c>
      <c r="V29" s="211" t="s">
        <v>226</v>
      </c>
      <c r="W29" s="211" t="s">
        <v>226</v>
      </c>
      <c r="X29" s="212" t="s">
        <v>226</v>
      </c>
      <c r="Y29" s="175" t="s">
        <v>226</v>
      </c>
      <c r="Z29" s="211" t="s">
        <v>226</v>
      </c>
      <c r="AA29" s="212" t="s">
        <v>226</v>
      </c>
      <c r="AB29" s="213" t="s">
        <v>226</v>
      </c>
      <c r="AC29" s="214" t="s">
        <v>226</v>
      </c>
      <c r="AD29" s="215" t="s">
        <v>226</v>
      </c>
      <c r="AE29" s="214" t="s">
        <v>226</v>
      </c>
      <c r="AF29" s="215" t="s">
        <v>226</v>
      </c>
      <c r="AG29" s="217">
        <v>0</v>
      </c>
      <c r="AH29" s="113" t="s">
        <v>226</v>
      </c>
      <c r="AI29" s="226">
        <v>0</v>
      </c>
      <c r="AJ29" s="211" t="s">
        <v>226</v>
      </c>
      <c r="AK29" s="211" t="s">
        <v>226</v>
      </c>
      <c r="AL29" s="212" t="s">
        <v>226</v>
      </c>
      <c r="AM29" s="175" t="s">
        <v>226</v>
      </c>
      <c r="AN29" s="211" t="s">
        <v>226</v>
      </c>
      <c r="AO29" s="212" t="s">
        <v>226</v>
      </c>
      <c r="AP29" s="213" t="s">
        <v>226</v>
      </c>
      <c r="AQ29" s="214" t="s">
        <v>226</v>
      </c>
      <c r="AR29" s="215" t="s">
        <v>226</v>
      </c>
      <c r="AS29" s="214" t="s">
        <v>226</v>
      </c>
      <c r="AT29" s="215" t="s">
        <v>226</v>
      </c>
    </row>
    <row r="30" spans="1:46" s="148" customFormat="1" ht="11.25" customHeight="1" x14ac:dyDescent="0.2">
      <c r="A30" s="179" t="s">
        <v>227</v>
      </c>
      <c r="B30" s="217">
        <v>3745</v>
      </c>
      <c r="C30" s="226">
        <v>2630</v>
      </c>
      <c r="D30" s="113">
        <v>70.2</v>
      </c>
      <c r="E30" s="217">
        <v>2615</v>
      </c>
      <c r="F30" s="113">
        <v>99.5</v>
      </c>
      <c r="G30" s="226">
        <v>2510</v>
      </c>
      <c r="H30" s="211">
        <v>96</v>
      </c>
      <c r="I30" s="211">
        <v>94.6</v>
      </c>
      <c r="J30" s="212">
        <v>0.5</v>
      </c>
      <c r="K30" s="175"/>
      <c r="L30" s="211">
        <v>92.9</v>
      </c>
      <c r="M30" s="212">
        <v>0.48</v>
      </c>
      <c r="N30" s="213" t="s">
        <v>23</v>
      </c>
      <c r="O30" s="214">
        <v>1.9</v>
      </c>
      <c r="P30" s="215">
        <v>6.6</v>
      </c>
      <c r="Q30" s="214">
        <v>90.6</v>
      </c>
      <c r="R30" s="215">
        <v>48.1</v>
      </c>
      <c r="S30" s="217">
        <v>2375</v>
      </c>
      <c r="T30" s="113">
        <v>90.3</v>
      </c>
      <c r="U30" s="226">
        <v>835</v>
      </c>
      <c r="V30" s="211">
        <v>35.1</v>
      </c>
      <c r="W30" s="211">
        <v>36.799999999999997</v>
      </c>
      <c r="X30" s="212">
        <v>0.95</v>
      </c>
      <c r="Y30" s="175"/>
      <c r="Z30" s="211">
        <v>33.6</v>
      </c>
      <c r="AA30" s="212">
        <v>0.9</v>
      </c>
      <c r="AB30" s="213"/>
      <c r="AC30" s="214">
        <v>2.1</v>
      </c>
      <c r="AD30" s="215">
        <v>7.2</v>
      </c>
      <c r="AE30" s="214">
        <v>88.7</v>
      </c>
      <c r="AF30" s="215">
        <v>45.6</v>
      </c>
      <c r="AG30" s="217">
        <v>2625</v>
      </c>
      <c r="AH30" s="113">
        <v>99.9</v>
      </c>
      <c r="AI30" s="226">
        <v>360</v>
      </c>
      <c r="AJ30" s="211">
        <v>13.7</v>
      </c>
      <c r="AK30" s="211">
        <v>12.8</v>
      </c>
      <c r="AL30" s="212">
        <v>0.62</v>
      </c>
      <c r="AM30" s="175"/>
      <c r="AN30" s="211">
        <v>9.8000000000000007</v>
      </c>
      <c r="AO30" s="212">
        <v>0.59</v>
      </c>
      <c r="AP30" s="213" t="s">
        <v>23</v>
      </c>
      <c r="AQ30" s="214">
        <v>1.9</v>
      </c>
      <c r="AR30" s="215">
        <v>6.5</v>
      </c>
      <c r="AS30" s="214">
        <v>83.7</v>
      </c>
      <c r="AT30" s="215">
        <v>48.2</v>
      </c>
    </row>
    <row r="31" spans="1:46" s="148" customFormat="1" ht="11.25" customHeight="1" x14ac:dyDescent="0.2">
      <c r="A31" s="179" t="s">
        <v>42</v>
      </c>
      <c r="B31" s="217">
        <v>6445</v>
      </c>
      <c r="C31" s="226">
        <v>4570</v>
      </c>
      <c r="D31" s="113">
        <v>70.900000000000006</v>
      </c>
      <c r="E31" s="217">
        <v>4375</v>
      </c>
      <c r="F31" s="113">
        <v>95.8</v>
      </c>
      <c r="G31" s="226">
        <v>4305</v>
      </c>
      <c r="H31" s="211">
        <v>98.4</v>
      </c>
      <c r="I31" s="211">
        <v>94.8</v>
      </c>
      <c r="J31" s="212">
        <v>0.36</v>
      </c>
      <c r="K31" s="175" t="s">
        <v>23</v>
      </c>
      <c r="L31" s="211">
        <v>96.3</v>
      </c>
      <c r="M31" s="212">
        <v>0.33</v>
      </c>
      <c r="N31" s="213"/>
      <c r="O31" s="214">
        <v>3.6</v>
      </c>
      <c r="P31" s="215">
        <v>15.7</v>
      </c>
      <c r="Q31" s="214">
        <v>85.8</v>
      </c>
      <c r="R31" s="215">
        <v>35</v>
      </c>
      <c r="S31" s="217">
        <v>3250</v>
      </c>
      <c r="T31" s="113">
        <v>71.099999999999994</v>
      </c>
      <c r="U31" s="226">
        <v>1320</v>
      </c>
      <c r="V31" s="211">
        <v>40.6</v>
      </c>
      <c r="W31" s="211">
        <v>37.1</v>
      </c>
      <c r="X31" s="212">
        <v>0.82</v>
      </c>
      <c r="Y31" s="175" t="s">
        <v>23</v>
      </c>
      <c r="Z31" s="211">
        <v>38.6</v>
      </c>
      <c r="AA31" s="212">
        <v>0.75</v>
      </c>
      <c r="AB31" s="213"/>
      <c r="AC31" s="214">
        <v>2.9</v>
      </c>
      <c r="AD31" s="215">
        <v>13.3</v>
      </c>
      <c r="AE31" s="214">
        <v>85.9</v>
      </c>
      <c r="AF31" s="215">
        <v>34</v>
      </c>
      <c r="AG31" s="217">
        <v>4565</v>
      </c>
      <c r="AH31" s="113">
        <v>100</v>
      </c>
      <c r="AI31" s="226">
        <v>725</v>
      </c>
      <c r="AJ31" s="211">
        <v>15.8</v>
      </c>
      <c r="AK31" s="211">
        <v>13.1</v>
      </c>
      <c r="AL31" s="212">
        <v>0.48</v>
      </c>
      <c r="AM31" s="175"/>
      <c r="AN31" s="211">
        <v>16.8</v>
      </c>
      <c r="AO31" s="212">
        <v>0.44</v>
      </c>
      <c r="AP31" s="213"/>
      <c r="AQ31" s="214">
        <v>3.8</v>
      </c>
      <c r="AR31" s="215">
        <v>16</v>
      </c>
      <c r="AS31" s="214">
        <v>79.5</v>
      </c>
      <c r="AT31" s="215">
        <v>34.4</v>
      </c>
    </row>
    <row r="32" spans="1:46" s="148" customFormat="1" ht="11.25" customHeight="1" x14ac:dyDescent="0.2">
      <c r="A32" s="179" t="s">
        <v>228</v>
      </c>
      <c r="B32" s="217">
        <v>180</v>
      </c>
      <c r="C32" s="226">
        <v>125</v>
      </c>
      <c r="D32" s="113">
        <v>70</v>
      </c>
      <c r="E32" s="217">
        <v>125</v>
      </c>
      <c r="F32" s="113">
        <v>98.4</v>
      </c>
      <c r="G32" s="226">
        <v>110</v>
      </c>
      <c r="H32" s="211">
        <v>88.7</v>
      </c>
      <c r="I32" s="211">
        <v>92.3</v>
      </c>
      <c r="J32" s="212">
        <v>2.76</v>
      </c>
      <c r="K32" s="175"/>
      <c r="L32" s="211">
        <v>91.7</v>
      </c>
      <c r="M32" s="212">
        <v>2.6</v>
      </c>
      <c r="N32" s="213"/>
      <c r="O32" s="214">
        <v>0.5</v>
      </c>
      <c r="P32" s="215">
        <v>1</v>
      </c>
      <c r="Q32" s="214">
        <v>113</v>
      </c>
      <c r="R32" s="215">
        <v>66.099999999999994</v>
      </c>
      <c r="S32" s="217">
        <v>115</v>
      </c>
      <c r="T32" s="113">
        <v>92.9</v>
      </c>
      <c r="U32" s="226">
        <v>25</v>
      </c>
      <c r="V32" s="211">
        <v>23.1</v>
      </c>
      <c r="W32" s="211">
        <v>30.8</v>
      </c>
      <c r="X32" s="212">
        <v>4.0599999999999996</v>
      </c>
      <c r="Y32" s="175"/>
      <c r="Z32" s="211">
        <v>30.1</v>
      </c>
      <c r="AA32" s="212">
        <v>3.82</v>
      </c>
      <c r="AB32" s="213"/>
      <c r="AC32" s="214">
        <v>0.5</v>
      </c>
      <c r="AD32" s="215">
        <v>1.2</v>
      </c>
      <c r="AE32" s="214">
        <v>110.2</v>
      </c>
      <c r="AF32" s="215">
        <v>61.7</v>
      </c>
      <c r="AG32" s="217">
        <v>125</v>
      </c>
      <c r="AH32" s="113">
        <v>100</v>
      </c>
      <c r="AI32" s="226">
        <v>10</v>
      </c>
      <c r="AJ32" s="211">
        <v>7.9</v>
      </c>
      <c r="AK32" s="211">
        <v>11.1</v>
      </c>
      <c r="AL32" s="212">
        <v>2.54</v>
      </c>
      <c r="AM32" s="175"/>
      <c r="AN32" s="211">
        <v>10.3</v>
      </c>
      <c r="AO32" s="212">
        <v>2.37</v>
      </c>
      <c r="AP32" s="213"/>
      <c r="AQ32" s="214">
        <v>0.5</v>
      </c>
      <c r="AR32" s="215">
        <v>1.3</v>
      </c>
      <c r="AS32" s="214">
        <v>103.8</v>
      </c>
      <c r="AT32" s="215">
        <v>64.8</v>
      </c>
    </row>
    <row r="33" spans="1:46" s="148" customFormat="1" ht="11.25" customHeight="1" x14ac:dyDescent="0.2">
      <c r="A33" s="179" t="s">
        <v>229</v>
      </c>
      <c r="B33" s="217">
        <v>3035</v>
      </c>
      <c r="C33" s="226">
        <v>2235</v>
      </c>
      <c r="D33" s="113">
        <v>73.5</v>
      </c>
      <c r="E33" s="217">
        <v>2185</v>
      </c>
      <c r="F33" s="113">
        <v>97.8</v>
      </c>
      <c r="G33" s="226">
        <v>2130</v>
      </c>
      <c r="H33" s="211">
        <v>97.5</v>
      </c>
      <c r="I33" s="211">
        <v>94.1</v>
      </c>
      <c r="J33" s="212">
        <v>0.53</v>
      </c>
      <c r="K33" s="175" t="s">
        <v>23</v>
      </c>
      <c r="L33" s="211">
        <v>95.2</v>
      </c>
      <c r="M33" s="212">
        <v>0.51</v>
      </c>
      <c r="N33" s="213"/>
      <c r="O33" s="214">
        <v>1.6</v>
      </c>
      <c r="P33" s="215">
        <v>4.4000000000000004</v>
      </c>
      <c r="Q33" s="214">
        <v>89.4</v>
      </c>
      <c r="R33" s="215">
        <v>37.799999999999997</v>
      </c>
      <c r="S33" s="217">
        <v>2095</v>
      </c>
      <c r="T33" s="113">
        <v>93.8</v>
      </c>
      <c r="U33" s="226">
        <v>760</v>
      </c>
      <c r="V33" s="211">
        <v>36.4</v>
      </c>
      <c r="W33" s="211">
        <v>35.700000000000003</v>
      </c>
      <c r="X33" s="212">
        <v>1.01</v>
      </c>
      <c r="Y33" s="175"/>
      <c r="Z33" s="211">
        <v>36.6</v>
      </c>
      <c r="AA33" s="212">
        <v>0.96</v>
      </c>
      <c r="AB33" s="213"/>
      <c r="AC33" s="214">
        <v>1.8</v>
      </c>
      <c r="AD33" s="215">
        <v>5.0999999999999996</v>
      </c>
      <c r="AE33" s="214">
        <v>87.8</v>
      </c>
      <c r="AF33" s="215">
        <v>35.6</v>
      </c>
      <c r="AG33" s="217">
        <v>2235</v>
      </c>
      <c r="AH33" s="113">
        <v>100</v>
      </c>
      <c r="AI33" s="226">
        <v>380</v>
      </c>
      <c r="AJ33" s="211">
        <v>17.100000000000001</v>
      </c>
      <c r="AK33" s="211">
        <v>12.4</v>
      </c>
      <c r="AL33" s="212">
        <v>0.71</v>
      </c>
      <c r="AM33" s="175" t="s">
        <v>23</v>
      </c>
      <c r="AN33" s="211">
        <v>15.1</v>
      </c>
      <c r="AO33" s="212">
        <v>0.67</v>
      </c>
      <c r="AP33" s="213"/>
      <c r="AQ33" s="214">
        <v>1.6</v>
      </c>
      <c r="AR33" s="215">
        <v>4.4000000000000004</v>
      </c>
      <c r="AS33" s="214">
        <v>82.3</v>
      </c>
      <c r="AT33" s="215">
        <v>37.4</v>
      </c>
    </row>
    <row r="34" spans="1:46" s="148" customFormat="1" ht="11.25" customHeight="1" x14ac:dyDescent="0.2">
      <c r="A34" s="179" t="s">
        <v>230</v>
      </c>
      <c r="B34" s="217">
        <v>1530</v>
      </c>
      <c r="C34" s="226">
        <v>1235</v>
      </c>
      <c r="D34" s="113">
        <v>80.7</v>
      </c>
      <c r="E34" s="217">
        <v>1220</v>
      </c>
      <c r="F34" s="113">
        <v>98.9</v>
      </c>
      <c r="G34" s="226">
        <v>1180</v>
      </c>
      <c r="H34" s="211">
        <v>96.6</v>
      </c>
      <c r="I34" s="211">
        <v>94.7</v>
      </c>
      <c r="J34" s="212">
        <v>0.72</v>
      </c>
      <c r="K34" s="175"/>
      <c r="L34" s="211">
        <v>92.9</v>
      </c>
      <c r="M34" s="212">
        <v>0.7</v>
      </c>
      <c r="N34" s="213" t="s">
        <v>23</v>
      </c>
      <c r="O34" s="214">
        <v>1.3</v>
      </c>
      <c r="P34" s="215">
        <v>4.9000000000000004</v>
      </c>
      <c r="Q34" s="214">
        <v>97.4</v>
      </c>
      <c r="R34" s="215">
        <v>56.9</v>
      </c>
      <c r="S34" s="217">
        <v>1015</v>
      </c>
      <c r="T34" s="113">
        <v>82.2</v>
      </c>
      <c r="U34" s="226">
        <v>295</v>
      </c>
      <c r="V34" s="211">
        <v>28.9</v>
      </c>
      <c r="W34" s="211">
        <v>35.5</v>
      </c>
      <c r="X34" s="212">
        <v>1.41</v>
      </c>
      <c r="Y34" s="175" t="s">
        <v>24</v>
      </c>
      <c r="Z34" s="211">
        <v>32</v>
      </c>
      <c r="AA34" s="212">
        <v>1.35</v>
      </c>
      <c r="AB34" s="213"/>
      <c r="AC34" s="214">
        <v>1.3</v>
      </c>
      <c r="AD34" s="215">
        <v>4.7</v>
      </c>
      <c r="AE34" s="214">
        <v>95.6</v>
      </c>
      <c r="AF34" s="215">
        <v>54.4</v>
      </c>
      <c r="AG34" s="217">
        <v>1235</v>
      </c>
      <c r="AH34" s="113">
        <v>99.9</v>
      </c>
      <c r="AI34" s="226">
        <v>160</v>
      </c>
      <c r="AJ34" s="211">
        <v>13</v>
      </c>
      <c r="AK34" s="211">
        <v>12.8</v>
      </c>
      <c r="AL34" s="212">
        <v>0.9</v>
      </c>
      <c r="AM34" s="175"/>
      <c r="AN34" s="211">
        <v>10.6</v>
      </c>
      <c r="AO34" s="212">
        <v>0.86</v>
      </c>
      <c r="AP34" s="213"/>
      <c r="AQ34" s="214">
        <v>1.3</v>
      </c>
      <c r="AR34" s="215">
        <v>4.7</v>
      </c>
      <c r="AS34" s="214">
        <v>90</v>
      </c>
      <c r="AT34" s="215">
        <v>56.6</v>
      </c>
    </row>
    <row r="35" spans="1:46" s="148" customFormat="1" ht="11.25" customHeight="1" x14ac:dyDescent="0.2">
      <c r="A35" s="179" t="s">
        <v>231</v>
      </c>
      <c r="B35" s="217">
        <v>2180</v>
      </c>
      <c r="C35" s="226">
        <v>1475</v>
      </c>
      <c r="D35" s="113">
        <v>67.7</v>
      </c>
      <c r="E35" s="217">
        <v>1315</v>
      </c>
      <c r="F35" s="113">
        <v>89</v>
      </c>
      <c r="G35" s="226">
        <v>1180</v>
      </c>
      <c r="H35" s="211">
        <v>89.8</v>
      </c>
      <c r="I35" s="211">
        <v>89.2</v>
      </c>
      <c r="J35" s="212">
        <v>0.82</v>
      </c>
      <c r="K35" s="175"/>
      <c r="L35" s="211">
        <v>87</v>
      </c>
      <c r="M35" s="212">
        <v>0.78</v>
      </c>
      <c r="N35" s="213"/>
      <c r="O35" s="214">
        <v>1.7</v>
      </c>
      <c r="P35" s="215">
        <v>6.2</v>
      </c>
      <c r="Q35" s="214">
        <v>88.2</v>
      </c>
      <c r="R35" s="215">
        <v>42.4</v>
      </c>
      <c r="S35" s="217">
        <v>1100</v>
      </c>
      <c r="T35" s="113">
        <v>74.7</v>
      </c>
      <c r="U35" s="226">
        <v>460</v>
      </c>
      <c r="V35" s="211">
        <v>41.6</v>
      </c>
      <c r="W35" s="211">
        <v>31.4</v>
      </c>
      <c r="X35" s="212">
        <v>1.41</v>
      </c>
      <c r="Y35" s="175" t="s">
        <v>23</v>
      </c>
      <c r="Z35" s="211">
        <v>33.6</v>
      </c>
      <c r="AA35" s="212">
        <v>1.34</v>
      </c>
      <c r="AB35" s="213" t="s">
        <v>23</v>
      </c>
      <c r="AC35" s="214">
        <v>1.6</v>
      </c>
      <c r="AD35" s="215">
        <v>6.1</v>
      </c>
      <c r="AE35" s="214">
        <v>85.7</v>
      </c>
      <c r="AF35" s="215">
        <v>39.4</v>
      </c>
      <c r="AG35" s="217">
        <v>1470</v>
      </c>
      <c r="AH35" s="113">
        <v>99.7</v>
      </c>
      <c r="AI35" s="226">
        <v>45</v>
      </c>
      <c r="AJ35" s="211">
        <v>3.1</v>
      </c>
      <c r="AK35" s="211">
        <v>10.1</v>
      </c>
      <c r="AL35" s="212">
        <v>0.65</v>
      </c>
      <c r="AM35" s="175" t="s">
        <v>24</v>
      </c>
      <c r="AN35" s="211">
        <v>4.2</v>
      </c>
      <c r="AO35" s="212">
        <v>0.62</v>
      </c>
      <c r="AP35" s="213"/>
      <c r="AQ35" s="214">
        <v>2</v>
      </c>
      <c r="AR35" s="215">
        <v>6.4</v>
      </c>
      <c r="AS35" s="214">
        <v>79</v>
      </c>
      <c r="AT35" s="215">
        <v>41.7</v>
      </c>
    </row>
    <row r="36" spans="1:46" s="148" customFormat="1" ht="11.25" customHeight="1" x14ac:dyDescent="0.2">
      <c r="A36" s="179" t="s">
        <v>47</v>
      </c>
      <c r="B36" s="217">
        <v>345</v>
      </c>
      <c r="C36" s="226">
        <v>240</v>
      </c>
      <c r="D36" s="113">
        <v>69.400000000000006</v>
      </c>
      <c r="E36" s="217">
        <v>235</v>
      </c>
      <c r="F36" s="113">
        <v>97.5</v>
      </c>
      <c r="G36" s="226">
        <v>195</v>
      </c>
      <c r="H36" s="211">
        <v>82.9</v>
      </c>
      <c r="I36" s="211">
        <v>97.3</v>
      </c>
      <c r="J36" s="212">
        <v>2.12</v>
      </c>
      <c r="K36" s="175" t="s">
        <v>24</v>
      </c>
      <c r="L36" s="211">
        <v>97.1</v>
      </c>
      <c r="M36" s="212">
        <v>2.04</v>
      </c>
      <c r="N36" s="213" t="s">
        <v>24</v>
      </c>
      <c r="O36" s="214">
        <v>7.8</v>
      </c>
      <c r="P36" s="215">
        <v>11.3</v>
      </c>
      <c r="Q36" s="214">
        <v>94.8</v>
      </c>
      <c r="R36" s="215">
        <v>37.1</v>
      </c>
      <c r="S36" s="217">
        <v>0</v>
      </c>
      <c r="T36" s="113">
        <v>0</v>
      </c>
      <c r="U36" s="226">
        <v>0</v>
      </c>
      <c r="V36" s="211" t="s">
        <v>226</v>
      </c>
      <c r="W36" s="211" t="s">
        <v>226</v>
      </c>
      <c r="X36" s="212" t="s">
        <v>226</v>
      </c>
      <c r="Y36" s="175" t="s">
        <v>226</v>
      </c>
      <c r="Z36" s="211" t="s">
        <v>226</v>
      </c>
      <c r="AA36" s="212" t="s">
        <v>226</v>
      </c>
      <c r="AB36" s="213" t="s">
        <v>226</v>
      </c>
      <c r="AC36" s="214" t="s">
        <v>226</v>
      </c>
      <c r="AD36" s="215" t="s">
        <v>226</v>
      </c>
      <c r="AE36" s="214" t="s">
        <v>226</v>
      </c>
      <c r="AF36" s="215" t="s">
        <v>226</v>
      </c>
      <c r="AG36" s="217">
        <v>240</v>
      </c>
      <c r="AH36" s="113">
        <v>99.6</v>
      </c>
      <c r="AI36" s="226">
        <v>25</v>
      </c>
      <c r="AJ36" s="211">
        <v>10</v>
      </c>
      <c r="AK36" s="211">
        <v>13.8</v>
      </c>
      <c r="AL36" s="212">
        <v>1.88</v>
      </c>
      <c r="AM36" s="175"/>
      <c r="AN36" s="211">
        <v>13.8</v>
      </c>
      <c r="AO36" s="212">
        <v>1.78</v>
      </c>
      <c r="AP36" s="213"/>
      <c r="AQ36" s="214">
        <v>6.9</v>
      </c>
      <c r="AR36" s="215">
        <v>10.199999999999999</v>
      </c>
      <c r="AS36" s="214">
        <v>88.7</v>
      </c>
      <c r="AT36" s="215">
        <v>38.200000000000003</v>
      </c>
    </row>
    <row r="37" spans="1:46" s="148" customFormat="1" ht="11.25" customHeight="1" x14ac:dyDescent="0.2">
      <c r="A37" s="179" t="s">
        <v>232</v>
      </c>
      <c r="B37" s="217">
        <v>45</v>
      </c>
      <c r="C37" s="226">
        <v>45</v>
      </c>
      <c r="D37" s="113">
        <v>93.6</v>
      </c>
      <c r="E37" s="217">
        <v>45</v>
      </c>
      <c r="F37" s="113">
        <v>100</v>
      </c>
      <c r="G37" s="226">
        <v>20</v>
      </c>
      <c r="H37" s="211">
        <v>47.7</v>
      </c>
      <c r="I37" s="211">
        <v>67.8</v>
      </c>
      <c r="J37" s="212">
        <v>6.77</v>
      </c>
      <c r="K37" s="175"/>
      <c r="L37" s="211">
        <v>67.400000000000006</v>
      </c>
      <c r="M37" s="212">
        <v>6.28</v>
      </c>
      <c r="N37" s="213" t="s">
        <v>24</v>
      </c>
      <c r="O37" s="214">
        <v>0.6</v>
      </c>
      <c r="P37" s="215">
        <v>1.2</v>
      </c>
      <c r="Q37" s="214">
        <v>69.7</v>
      </c>
      <c r="R37" s="215">
        <v>35.6</v>
      </c>
      <c r="S37" s="217">
        <v>35</v>
      </c>
      <c r="T37" s="113">
        <v>84.1</v>
      </c>
      <c r="U37" s="226">
        <v>5</v>
      </c>
      <c r="V37" s="211">
        <v>8.1</v>
      </c>
      <c r="W37" s="211">
        <v>17.100000000000001</v>
      </c>
      <c r="X37" s="212">
        <v>6.5</v>
      </c>
      <c r="Y37" s="175"/>
      <c r="Z37" s="211">
        <v>16.899999999999999</v>
      </c>
      <c r="AA37" s="212">
        <v>6.33</v>
      </c>
      <c r="AB37" s="213"/>
      <c r="AC37" s="214">
        <v>0.5</v>
      </c>
      <c r="AD37" s="215">
        <v>1.3</v>
      </c>
      <c r="AE37" s="214">
        <v>69</v>
      </c>
      <c r="AF37" s="215">
        <v>34</v>
      </c>
      <c r="AG37" s="217">
        <v>45</v>
      </c>
      <c r="AH37" s="113">
        <v>100</v>
      </c>
      <c r="AI37" s="226">
        <v>0</v>
      </c>
      <c r="AJ37" s="211">
        <v>2.2999999999999998</v>
      </c>
      <c r="AK37" s="211">
        <v>4.8</v>
      </c>
      <c r="AL37" s="212">
        <v>3.66</v>
      </c>
      <c r="AM37" s="175"/>
      <c r="AN37" s="211">
        <v>4.4000000000000004</v>
      </c>
      <c r="AO37" s="212">
        <v>3.63</v>
      </c>
      <c r="AP37" s="213"/>
      <c r="AQ37" s="214">
        <v>0.6</v>
      </c>
      <c r="AR37" s="215">
        <v>1.2</v>
      </c>
      <c r="AS37" s="214">
        <v>64.3</v>
      </c>
      <c r="AT37" s="215">
        <v>33.299999999999997</v>
      </c>
    </row>
    <row r="38" spans="1:46" s="148" customFormat="1" ht="11.25" customHeight="1" x14ac:dyDescent="0.2">
      <c r="A38" s="179" t="s">
        <v>48</v>
      </c>
      <c r="B38" s="217">
        <v>4635</v>
      </c>
      <c r="C38" s="226">
        <v>3610</v>
      </c>
      <c r="D38" s="113">
        <v>77.900000000000006</v>
      </c>
      <c r="E38" s="217">
        <v>3530</v>
      </c>
      <c r="F38" s="113">
        <v>97.7</v>
      </c>
      <c r="G38" s="226">
        <v>3400</v>
      </c>
      <c r="H38" s="211">
        <v>96.3</v>
      </c>
      <c r="I38" s="211">
        <v>93.9</v>
      </c>
      <c r="J38" s="212">
        <v>0.43</v>
      </c>
      <c r="K38" s="175"/>
      <c r="L38" s="211">
        <v>93.9</v>
      </c>
      <c r="M38" s="212">
        <v>0.41</v>
      </c>
      <c r="N38" s="213"/>
      <c r="O38" s="214">
        <v>2.6</v>
      </c>
      <c r="P38" s="215">
        <v>6.1</v>
      </c>
      <c r="Q38" s="214">
        <v>90.8</v>
      </c>
      <c r="R38" s="215">
        <v>43.7</v>
      </c>
      <c r="S38" s="217">
        <v>2770</v>
      </c>
      <c r="T38" s="113">
        <v>76.599999999999994</v>
      </c>
      <c r="U38" s="226">
        <v>1030</v>
      </c>
      <c r="V38" s="211">
        <v>37.200000000000003</v>
      </c>
      <c r="W38" s="211">
        <v>35.6</v>
      </c>
      <c r="X38" s="212">
        <v>0.88</v>
      </c>
      <c r="Y38" s="175"/>
      <c r="Z38" s="211">
        <v>36.299999999999997</v>
      </c>
      <c r="AA38" s="212">
        <v>0.84</v>
      </c>
      <c r="AB38" s="213"/>
      <c r="AC38" s="214">
        <v>2.4</v>
      </c>
      <c r="AD38" s="215">
        <v>5.6</v>
      </c>
      <c r="AE38" s="214">
        <v>88.6</v>
      </c>
      <c r="AF38" s="215">
        <v>41.2</v>
      </c>
      <c r="AG38" s="217">
        <v>3610</v>
      </c>
      <c r="AH38" s="113">
        <v>100</v>
      </c>
      <c r="AI38" s="226">
        <v>345</v>
      </c>
      <c r="AJ38" s="211">
        <v>9.5</v>
      </c>
      <c r="AK38" s="211">
        <v>11.9</v>
      </c>
      <c r="AL38" s="212">
        <v>0.49</v>
      </c>
      <c r="AM38" s="175"/>
      <c r="AN38" s="211">
        <v>11</v>
      </c>
      <c r="AO38" s="212">
        <v>0.47</v>
      </c>
      <c r="AP38" s="213"/>
      <c r="AQ38" s="214">
        <v>2.7</v>
      </c>
      <c r="AR38" s="215">
        <v>6</v>
      </c>
      <c r="AS38" s="214">
        <v>83</v>
      </c>
      <c r="AT38" s="215">
        <v>43.4</v>
      </c>
    </row>
    <row r="39" spans="1:46" s="148" customFormat="1" ht="11.25" customHeight="1" x14ac:dyDescent="0.2">
      <c r="A39" s="179" t="s">
        <v>50</v>
      </c>
      <c r="B39" s="217">
        <v>0</v>
      </c>
      <c r="C39" s="226">
        <v>0</v>
      </c>
      <c r="D39" s="113" t="s">
        <v>226</v>
      </c>
      <c r="E39" s="217">
        <v>0</v>
      </c>
      <c r="F39" s="113" t="s">
        <v>226</v>
      </c>
      <c r="G39" s="226">
        <v>0</v>
      </c>
      <c r="H39" s="211" t="s">
        <v>226</v>
      </c>
      <c r="I39" s="211" t="s">
        <v>226</v>
      </c>
      <c r="J39" s="212" t="s">
        <v>226</v>
      </c>
      <c r="K39" s="175" t="s">
        <v>226</v>
      </c>
      <c r="L39" s="211" t="s">
        <v>226</v>
      </c>
      <c r="M39" s="212" t="s">
        <v>226</v>
      </c>
      <c r="N39" s="213" t="s">
        <v>226</v>
      </c>
      <c r="O39" s="214" t="s">
        <v>226</v>
      </c>
      <c r="P39" s="215" t="s">
        <v>226</v>
      </c>
      <c r="Q39" s="214" t="s">
        <v>226</v>
      </c>
      <c r="R39" s="215" t="s">
        <v>226</v>
      </c>
      <c r="S39" s="217">
        <v>0</v>
      </c>
      <c r="T39" s="113" t="s">
        <v>226</v>
      </c>
      <c r="U39" s="226">
        <v>0</v>
      </c>
      <c r="V39" s="211" t="s">
        <v>226</v>
      </c>
      <c r="W39" s="211" t="s">
        <v>226</v>
      </c>
      <c r="X39" s="212" t="s">
        <v>226</v>
      </c>
      <c r="Y39" s="175" t="s">
        <v>226</v>
      </c>
      <c r="Z39" s="211" t="s">
        <v>226</v>
      </c>
      <c r="AA39" s="212" t="s">
        <v>226</v>
      </c>
      <c r="AB39" s="213" t="s">
        <v>226</v>
      </c>
      <c r="AC39" s="214" t="s">
        <v>226</v>
      </c>
      <c r="AD39" s="215" t="s">
        <v>226</v>
      </c>
      <c r="AE39" s="214" t="s">
        <v>226</v>
      </c>
      <c r="AF39" s="215" t="s">
        <v>226</v>
      </c>
      <c r="AG39" s="217">
        <v>0</v>
      </c>
      <c r="AH39" s="113" t="s">
        <v>226</v>
      </c>
      <c r="AI39" s="226">
        <v>0</v>
      </c>
      <c r="AJ39" s="211" t="s">
        <v>226</v>
      </c>
      <c r="AK39" s="211" t="s">
        <v>226</v>
      </c>
      <c r="AL39" s="212" t="s">
        <v>226</v>
      </c>
      <c r="AM39" s="175" t="s">
        <v>226</v>
      </c>
      <c r="AN39" s="211" t="s">
        <v>226</v>
      </c>
      <c r="AO39" s="212" t="s">
        <v>226</v>
      </c>
      <c r="AP39" s="213" t="s">
        <v>226</v>
      </c>
      <c r="AQ39" s="214" t="s">
        <v>226</v>
      </c>
      <c r="AR39" s="215" t="s">
        <v>226</v>
      </c>
      <c r="AS39" s="214" t="s">
        <v>226</v>
      </c>
      <c r="AT39" s="215" t="s">
        <v>226</v>
      </c>
    </row>
    <row r="40" spans="1:46" s="148" customFormat="1" ht="11.25" customHeight="1" x14ac:dyDescent="0.2">
      <c r="A40" s="179" t="s">
        <v>233</v>
      </c>
      <c r="B40" s="217">
        <v>1845</v>
      </c>
      <c r="C40" s="226">
        <v>1545</v>
      </c>
      <c r="D40" s="113">
        <v>83.6</v>
      </c>
      <c r="E40" s="217">
        <v>1435</v>
      </c>
      <c r="F40" s="113">
        <v>92.9</v>
      </c>
      <c r="G40" s="226">
        <v>1390</v>
      </c>
      <c r="H40" s="211">
        <v>96.9</v>
      </c>
      <c r="I40" s="211">
        <v>94.8</v>
      </c>
      <c r="J40" s="212">
        <v>0.66</v>
      </c>
      <c r="K40" s="175"/>
      <c r="L40" s="211">
        <v>93.9</v>
      </c>
      <c r="M40" s="212">
        <v>0.64</v>
      </c>
      <c r="N40" s="213" t="s">
        <v>23</v>
      </c>
      <c r="O40" s="214">
        <v>3.3</v>
      </c>
      <c r="P40" s="215">
        <v>6.2</v>
      </c>
      <c r="Q40" s="214">
        <v>104.3</v>
      </c>
      <c r="R40" s="215">
        <v>61.2</v>
      </c>
      <c r="S40" s="217">
        <v>1400</v>
      </c>
      <c r="T40" s="113">
        <v>90.5</v>
      </c>
      <c r="U40" s="226">
        <v>480</v>
      </c>
      <c r="V40" s="211">
        <v>34.200000000000003</v>
      </c>
      <c r="W40" s="211">
        <v>34.4</v>
      </c>
      <c r="X40" s="212">
        <v>1.22</v>
      </c>
      <c r="Y40" s="175"/>
      <c r="Z40" s="211">
        <v>32.9</v>
      </c>
      <c r="AA40" s="212">
        <v>1.17</v>
      </c>
      <c r="AB40" s="213"/>
      <c r="AC40" s="214">
        <v>3.8</v>
      </c>
      <c r="AD40" s="215">
        <v>7.4</v>
      </c>
      <c r="AE40" s="214">
        <v>101.8</v>
      </c>
      <c r="AF40" s="215">
        <v>58.5</v>
      </c>
      <c r="AG40" s="217">
        <v>1545</v>
      </c>
      <c r="AH40" s="113">
        <v>100</v>
      </c>
      <c r="AI40" s="226">
        <v>155</v>
      </c>
      <c r="AJ40" s="211">
        <v>9.9</v>
      </c>
      <c r="AK40" s="211">
        <v>12.5</v>
      </c>
      <c r="AL40" s="212">
        <v>0.75</v>
      </c>
      <c r="AM40" s="175"/>
      <c r="AN40" s="211">
        <v>10</v>
      </c>
      <c r="AO40" s="212">
        <v>0.72</v>
      </c>
      <c r="AP40" s="213"/>
      <c r="AQ40" s="214">
        <v>3.6</v>
      </c>
      <c r="AR40" s="215">
        <v>6.7</v>
      </c>
      <c r="AS40" s="214">
        <v>96.4</v>
      </c>
      <c r="AT40" s="215">
        <v>61.7</v>
      </c>
    </row>
    <row r="41" spans="1:46" s="148" customFormat="1" ht="11.25" customHeight="1" x14ac:dyDescent="0.2">
      <c r="A41" s="179" t="s">
        <v>234</v>
      </c>
      <c r="B41" s="217">
        <v>2575</v>
      </c>
      <c r="C41" s="226">
        <v>1765</v>
      </c>
      <c r="D41" s="113">
        <v>68.599999999999994</v>
      </c>
      <c r="E41" s="217">
        <v>1710</v>
      </c>
      <c r="F41" s="113">
        <v>96.8</v>
      </c>
      <c r="G41" s="226">
        <v>1640</v>
      </c>
      <c r="H41" s="211">
        <v>96.1</v>
      </c>
      <c r="I41" s="211">
        <v>95.8</v>
      </c>
      <c r="J41" s="212">
        <v>0.62</v>
      </c>
      <c r="K41" s="175"/>
      <c r="L41" s="211">
        <v>96.4</v>
      </c>
      <c r="M41" s="212">
        <v>0.57999999999999996</v>
      </c>
      <c r="N41" s="213"/>
      <c r="O41" s="214">
        <v>2.4</v>
      </c>
      <c r="P41" s="215">
        <v>9.4</v>
      </c>
      <c r="Q41" s="214">
        <v>83.6</v>
      </c>
      <c r="R41" s="215">
        <v>30.1</v>
      </c>
      <c r="S41" s="217">
        <v>1385</v>
      </c>
      <c r="T41" s="113">
        <v>78.400000000000006</v>
      </c>
      <c r="U41" s="226">
        <v>505</v>
      </c>
      <c r="V41" s="211">
        <v>36.6</v>
      </c>
      <c r="W41" s="211">
        <v>38.6</v>
      </c>
      <c r="X41" s="212">
        <v>1.24</v>
      </c>
      <c r="Y41" s="175"/>
      <c r="Z41" s="211">
        <v>38.9</v>
      </c>
      <c r="AA41" s="212">
        <v>1.1499999999999999</v>
      </c>
      <c r="AB41" s="213"/>
      <c r="AC41" s="214">
        <v>2.2999999999999998</v>
      </c>
      <c r="AD41" s="215">
        <v>8.6</v>
      </c>
      <c r="AE41" s="214">
        <v>82.4</v>
      </c>
      <c r="AF41" s="215">
        <v>28.7</v>
      </c>
      <c r="AG41" s="217">
        <v>1765</v>
      </c>
      <c r="AH41" s="113">
        <v>99.9</v>
      </c>
      <c r="AI41" s="226">
        <v>275</v>
      </c>
      <c r="AJ41" s="211">
        <v>15.5</v>
      </c>
      <c r="AK41" s="211">
        <v>13.5</v>
      </c>
      <c r="AL41" s="212">
        <v>0.78</v>
      </c>
      <c r="AM41" s="175"/>
      <c r="AN41" s="211">
        <v>16.8</v>
      </c>
      <c r="AO41" s="212">
        <v>0.72</v>
      </c>
      <c r="AP41" s="213"/>
      <c r="AQ41" s="214">
        <v>2.5</v>
      </c>
      <c r="AR41" s="215">
        <v>9.9</v>
      </c>
      <c r="AS41" s="214">
        <v>77.599999999999994</v>
      </c>
      <c r="AT41" s="215">
        <v>29.8</v>
      </c>
    </row>
    <row r="42" spans="1:46" s="148" customFormat="1" ht="11.25" customHeight="1" x14ac:dyDescent="0.2">
      <c r="A42" s="179" t="s">
        <v>53</v>
      </c>
      <c r="B42" s="217">
        <v>4925</v>
      </c>
      <c r="C42" s="226">
        <v>3810</v>
      </c>
      <c r="D42" s="113">
        <v>77.3</v>
      </c>
      <c r="E42" s="217">
        <v>3725</v>
      </c>
      <c r="F42" s="113">
        <v>97.8</v>
      </c>
      <c r="G42" s="226">
        <v>3590</v>
      </c>
      <c r="H42" s="211">
        <v>96.3</v>
      </c>
      <c r="I42" s="211">
        <v>94.3</v>
      </c>
      <c r="J42" s="212">
        <v>0.42</v>
      </c>
      <c r="K42" s="175"/>
      <c r="L42" s="211">
        <v>94.5</v>
      </c>
      <c r="M42" s="212">
        <v>0.4</v>
      </c>
      <c r="N42" s="213"/>
      <c r="O42" s="214">
        <v>2.5</v>
      </c>
      <c r="P42" s="215">
        <v>7.6</v>
      </c>
      <c r="Q42" s="214">
        <v>92.8</v>
      </c>
      <c r="R42" s="215">
        <v>44.3</v>
      </c>
      <c r="S42" s="217">
        <v>3520</v>
      </c>
      <c r="T42" s="113">
        <v>92.4</v>
      </c>
      <c r="U42" s="226">
        <v>1410</v>
      </c>
      <c r="V42" s="211">
        <v>40</v>
      </c>
      <c r="W42" s="211">
        <v>36.200000000000003</v>
      </c>
      <c r="X42" s="212">
        <v>0.79</v>
      </c>
      <c r="Y42" s="175" t="s">
        <v>23</v>
      </c>
      <c r="Z42" s="211">
        <v>36.299999999999997</v>
      </c>
      <c r="AA42" s="212">
        <v>0.74</v>
      </c>
      <c r="AB42" s="213" t="s">
        <v>23</v>
      </c>
      <c r="AC42" s="214">
        <v>2.8</v>
      </c>
      <c r="AD42" s="215">
        <v>8.1</v>
      </c>
      <c r="AE42" s="214">
        <v>90.7</v>
      </c>
      <c r="AF42" s="215">
        <v>41.7</v>
      </c>
      <c r="AG42" s="217">
        <v>3805</v>
      </c>
      <c r="AH42" s="113">
        <v>99.9</v>
      </c>
      <c r="AI42" s="226">
        <v>420</v>
      </c>
      <c r="AJ42" s="211">
        <v>11</v>
      </c>
      <c r="AK42" s="211">
        <v>12.3</v>
      </c>
      <c r="AL42" s="212">
        <v>0.49</v>
      </c>
      <c r="AM42" s="175"/>
      <c r="AN42" s="211">
        <v>12.6</v>
      </c>
      <c r="AO42" s="212">
        <v>0.47</v>
      </c>
      <c r="AP42" s="213"/>
      <c r="AQ42" s="214">
        <v>2.6</v>
      </c>
      <c r="AR42" s="215">
        <v>7.5</v>
      </c>
      <c r="AS42" s="214">
        <v>85.3</v>
      </c>
      <c r="AT42" s="215">
        <v>44.1</v>
      </c>
    </row>
    <row r="43" spans="1:46" s="148" customFormat="1" ht="11.25" customHeight="1" x14ac:dyDescent="0.2">
      <c r="A43" s="179" t="s">
        <v>235</v>
      </c>
      <c r="B43" s="217">
        <v>3815</v>
      </c>
      <c r="C43" s="226">
        <v>2780</v>
      </c>
      <c r="D43" s="113">
        <v>72.900000000000006</v>
      </c>
      <c r="E43" s="217">
        <v>2750</v>
      </c>
      <c r="F43" s="113">
        <v>98.8</v>
      </c>
      <c r="G43" s="226">
        <v>2690</v>
      </c>
      <c r="H43" s="211">
        <v>97.7</v>
      </c>
      <c r="I43" s="211">
        <v>95.6</v>
      </c>
      <c r="J43" s="212">
        <v>0.46</v>
      </c>
      <c r="K43" s="175"/>
      <c r="L43" s="211">
        <v>96</v>
      </c>
      <c r="M43" s="212">
        <v>0.44</v>
      </c>
      <c r="N43" s="213"/>
      <c r="O43" s="214">
        <v>2.1</v>
      </c>
      <c r="P43" s="215">
        <v>7</v>
      </c>
      <c r="Q43" s="214">
        <v>89.3</v>
      </c>
      <c r="R43" s="215">
        <v>39.799999999999997</v>
      </c>
      <c r="S43" s="217">
        <v>2590</v>
      </c>
      <c r="T43" s="113">
        <v>93.2</v>
      </c>
      <c r="U43" s="226">
        <v>1060</v>
      </c>
      <c r="V43" s="211">
        <v>40.9</v>
      </c>
      <c r="W43" s="211">
        <v>38.200000000000003</v>
      </c>
      <c r="X43" s="212">
        <v>0.92</v>
      </c>
      <c r="Y43" s="175"/>
      <c r="Z43" s="211">
        <v>38.200000000000003</v>
      </c>
      <c r="AA43" s="212">
        <v>0.87</v>
      </c>
      <c r="AB43" s="213"/>
      <c r="AC43" s="214">
        <v>2.1</v>
      </c>
      <c r="AD43" s="215">
        <v>7.1</v>
      </c>
      <c r="AE43" s="214">
        <v>87.9</v>
      </c>
      <c r="AF43" s="215">
        <v>38.1</v>
      </c>
      <c r="AG43" s="217">
        <v>2780</v>
      </c>
      <c r="AH43" s="113">
        <v>99.9</v>
      </c>
      <c r="AI43" s="226">
        <v>530</v>
      </c>
      <c r="AJ43" s="211">
        <v>19.100000000000001</v>
      </c>
      <c r="AK43" s="211">
        <v>13.3</v>
      </c>
      <c r="AL43" s="212">
        <v>0.66</v>
      </c>
      <c r="AM43" s="175" t="s">
        <v>23</v>
      </c>
      <c r="AN43" s="211">
        <v>15.4</v>
      </c>
      <c r="AO43" s="212">
        <v>0.62</v>
      </c>
      <c r="AP43" s="213" t="s">
        <v>23</v>
      </c>
      <c r="AQ43" s="214">
        <v>2.1</v>
      </c>
      <c r="AR43" s="215">
        <v>6.8</v>
      </c>
      <c r="AS43" s="214">
        <v>82.9</v>
      </c>
      <c r="AT43" s="215">
        <v>39.9</v>
      </c>
    </row>
    <row r="44" spans="1:46" s="148" customFormat="1" ht="11.25" customHeight="1" x14ac:dyDescent="0.2">
      <c r="A44" s="179" t="s">
        <v>55</v>
      </c>
      <c r="B44" s="217">
        <v>3175</v>
      </c>
      <c r="C44" s="226">
        <v>2955</v>
      </c>
      <c r="D44" s="113">
        <v>93</v>
      </c>
      <c r="E44" s="217">
        <v>2925</v>
      </c>
      <c r="F44" s="113">
        <v>99.1</v>
      </c>
      <c r="G44" s="226">
        <v>1735</v>
      </c>
      <c r="H44" s="211">
        <v>59.2</v>
      </c>
      <c r="I44" s="211">
        <v>75.099999999999994</v>
      </c>
      <c r="J44" s="212">
        <v>0.77</v>
      </c>
      <c r="K44" s="175" t="s">
        <v>24</v>
      </c>
      <c r="L44" s="211">
        <v>74.599999999999994</v>
      </c>
      <c r="M44" s="212">
        <v>0.73</v>
      </c>
      <c r="N44" s="213" t="s">
        <v>24</v>
      </c>
      <c r="O44" s="214">
        <v>5.6</v>
      </c>
      <c r="P44" s="215">
        <v>7.7</v>
      </c>
      <c r="Q44" s="214">
        <v>71.2</v>
      </c>
      <c r="R44" s="215">
        <v>32.200000000000003</v>
      </c>
      <c r="S44" s="217">
        <v>2490</v>
      </c>
      <c r="T44" s="113">
        <v>84.3</v>
      </c>
      <c r="U44" s="226">
        <v>335</v>
      </c>
      <c r="V44" s="211">
        <v>13.5</v>
      </c>
      <c r="W44" s="211">
        <v>19.2</v>
      </c>
      <c r="X44" s="212">
        <v>0.81</v>
      </c>
      <c r="Y44" s="175" t="s">
        <v>24</v>
      </c>
      <c r="Z44" s="211">
        <v>18.8</v>
      </c>
      <c r="AA44" s="212">
        <v>0.78</v>
      </c>
      <c r="AB44" s="213" t="s">
        <v>24</v>
      </c>
      <c r="AC44" s="214">
        <v>5.8</v>
      </c>
      <c r="AD44" s="215">
        <v>7.9</v>
      </c>
      <c r="AE44" s="214">
        <v>69.599999999999994</v>
      </c>
      <c r="AF44" s="215">
        <v>30.9</v>
      </c>
      <c r="AG44" s="217">
        <v>2950</v>
      </c>
      <c r="AH44" s="113">
        <v>99.9</v>
      </c>
      <c r="AI44" s="226">
        <v>145</v>
      </c>
      <c r="AJ44" s="211">
        <v>4.9000000000000004</v>
      </c>
      <c r="AK44" s="211">
        <v>5.7</v>
      </c>
      <c r="AL44" s="212">
        <v>0.47</v>
      </c>
      <c r="AM44" s="175"/>
      <c r="AN44" s="211">
        <v>6.3</v>
      </c>
      <c r="AO44" s="212">
        <v>0.46</v>
      </c>
      <c r="AP44" s="213"/>
      <c r="AQ44" s="214">
        <v>6.1</v>
      </c>
      <c r="AR44" s="215">
        <v>8</v>
      </c>
      <c r="AS44" s="214">
        <v>63.3</v>
      </c>
      <c r="AT44" s="215">
        <v>30.3</v>
      </c>
    </row>
    <row r="45" spans="1:46" s="148" customFormat="1" ht="11.25" customHeight="1" x14ac:dyDescent="0.2">
      <c r="A45" s="179" t="s">
        <v>56</v>
      </c>
      <c r="B45" s="217">
        <v>3330</v>
      </c>
      <c r="C45" s="226">
        <v>2580</v>
      </c>
      <c r="D45" s="113">
        <v>77.5</v>
      </c>
      <c r="E45" s="217">
        <v>2540</v>
      </c>
      <c r="F45" s="113">
        <v>98.5</v>
      </c>
      <c r="G45" s="226">
        <v>2295</v>
      </c>
      <c r="H45" s="211">
        <v>90.3</v>
      </c>
      <c r="I45" s="211">
        <v>85.5</v>
      </c>
      <c r="J45" s="212">
        <v>0.59</v>
      </c>
      <c r="K45" s="175" t="s">
        <v>23</v>
      </c>
      <c r="L45" s="211">
        <v>84.5</v>
      </c>
      <c r="M45" s="212">
        <v>0.56000000000000005</v>
      </c>
      <c r="N45" s="213" t="s">
        <v>23</v>
      </c>
      <c r="O45" s="214">
        <v>2</v>
      </c>
      <c r="P45" s="215">
        <v>6.9</v>
      </c>
      <c r="Q45" s="214">
        <v>86.6</v>
      </c>
      <c r="R45" s="215">
        <v>41.3</v>
      </c>
      <c r="S45" s="217">
        <v>2035</v>
      </c>
      <c r="T45" s="113">
        <v>78.900000000000006</v>
      </c>
      <c r="U45" s="226">
        <v>490</v>
      </c>
      <c r="V45" s="211">
        <v>24.1</v>
      </c>
      <c r="W45" s="211">
        <v>26.5</v>
      </c>
      <c r="X45" s="212">
        <v>0.97</v>
      </c>
      <c r="Y45" s="175"/>
      <c r="Z45" s="211">
        <v>25</v>
      </c>
      <c r="AA45" s="212">
        <v>0.92</v>
      </c>
      <c r="AB45" s="213"/>
      <c r="AC45" s="214">
        <v>2</v>
      </c>
      <c r="AD45" s="215">
        <v>6.3</v>
      </c>
      <c r="AE45" s="214">
        <v>84.6</v>
      </c>
      <c r="AF45" s="215">
        <v>39.4</v>
      </c>
      <c r="AG45" s="217">
        <v>2575</v>
      </c>
      <c r="AH45" s="113">
        <v>99.9</v>
      </c>
      <c r="AI45" s="226">
        <v>215</v>
      </c>
      <c r="AJ45" s="211">
        <v>8.3000000000000007</v>
      </c>
      <c r="AK45" s="211">
        <v>8.6999999999999993</v>
      </c>
      <c r="AL45" s="212">
        <v>0.56000000000000005</v>
      </c>
      <c r="AM45" s="175"/>
      <c r="AN45" s="211">
        <v>8</v>
      </c>
      <c r="AO45" s="212">
        <v>0.53</v>
      </c>
      <c r="AP45" s="213"/>
      <c r="AQ45" s="214">
        <v>2.2000000000000002</v>
      </c>
      <c r="AR45" s="215">
        <v>6.8</v>
      </c>
      <c r="AS45" s="214">
        <v>78.099999999999994</v>
      </c>
      <c r="AT45" s="215">
        <v>40.299999999999997</v>
      </c>
    </row>
    <row r="46" spans="1:46" s="148" customFormat="1" ht="11.25" customHeight="1" x14ac:dyDescent="0.2">
      <c r="A46" s="179" t="s">
        <v>57</v>
      </c>
      <c r="B46" s="217">
        <v>4815</v>
      </c>
      <c r="C46" s="226">
        <v>2730</v>
      </c>
      <c r="D46" s="113">
        <v>56.7</v>
      </c>
      <c r="E46" s="217">
        <v>2175</v>
      </c>
      <c r="F46" s="113">
        <v>79.599999999999994</v>
      </c>
      <c r="G46" s="226">
        <v>2110</v>
      </c>
      <c r="H46" s="211">
        <v>97.1</v>
      </c>
      <c r="I46" s="211">
        <v>95.7</v>
      </c>
      <c r="J46" s="212">
        <v>0.53</v>
      </c>
      <c r="K46" s="175"/>
      <c r="L46" s="211">
        <v>95.1</v>
      </c>
      <c r="M46" s="212">
        <v>0.51</v>
      </c>
      <c r="N46" s="213"/>
      <c r="O46" s="214">
        <v>2.5</v>
      </c>
      <c r="P46" s="215">
        <v>7.5</v>
      </c>
      <c r="Q46" s="214">
        <v>85.6</v>
      </c>
      <c r="R46" s="215">
        <v>43.2</v>
      </c>
      <c r="S46" s="217">
        <v>1735</v>
      </c>
      <c r="T46" s="113">
        <v>63.6</v>
      </c>
      <c r="U46" s="226">
        <v>850</v>
      </c>
      <c r="V46" s="211">
        <v>48.9</v>
      </c>
      <c r="W46" s="211">
        <v>38.9</v>
      </c>
      <c r="X46" s="212">
        <v>1.1399999999999999</v>
      </c>
      <c r="Y46" s="175" t="s">
        <v>23</v>
      </c>
      <c r="Z46" s="211">
        <v>40.799999999999997</v>
      </c>
      <c r="AA46" s="212">
        <v>1.08</v>
      </c>
      <c r="AB46" s="213" t="s">
        <v>23</v>
      </c>
      <c r="AC46" s="214">
        <v>2.2999999999999998</v>
      </c>
      <c r="AD46" s="215">
        <v>6.7</v>
      </c>
      <c r="AE46" s="214">
        <v>84.8</v>
      </c>
      <c r="AF46" s="215">
        <v>40.799999999999997</v>
      </c>
      <c r="AG46" s="217">
        <v>2720</v>
      </c>
      <c r="AH46" s="113">
        <v>99.6</v>
      </c>
      <c r="AI46" s="226">
        <v>205</v>
      </c>
      <c r="AJ46" s="211">
        <v>7.6</v>
      </c>
      <c r="AK46" s="211">
        <v>13.5</v>
      </c>
      <c r="AL46" s="212">
        <v>0.54</v>
      </c>
      <c r="AM46" s="175" t="s">
        <v>24</v>
      </c>
      <c r="AN46" s="211">
        <v>6.6</v>
      </c>
      <c r="AO46" s="212">
        <v>0.5</v>
      </c>
      <c r="AP46" s="213"/>
      <c r="AQ46" s="214">
        <v>3.1</v>
      </c>
      <c r="AR46" s="215">
        <v>8.6</v>
      </c>
      <c r="AS46" s="214">
        <v>79.900000000000006</v>
      </c>
      <c r="AT46" s="215">
        <v>42.8</v>
      </c>
    </row>
    <row r="47" spans="1:46" s="148" customFormat="1" ht="11.25" customHeight="1" x14ac:dyDescent="0.2">
      <c r="A47" s="227" t="s">
        <v>236</v>
      </c>
      <c r="B47" s="217">
        <v>3905</v>
      </c>
      <c r="C47" s="226">
        <v>2780</v>
      </c>
      <c r="D47" s="113">
        <v>71.2</v>
      </c>
      <c r="E47" s="217">
        <v>2770</v>
      </c>
      <c r="F47" s="113">
        <v>99.6</v>
      </c>
      <c r="G47" s="226">
        <v>2730</v>
      </c>
      <c r="H47" s="211">
        <v>98.5</v>
      </c>
      <c r="I47" s="211">
        <v>95.9</v>
      </c>
      <c r="J47" s="212">
        <v>0.45</v>
      </c>
      <c r="K47" s="175"/>
      <c r="L47" s="211">
        <v>97</v>
      </c>
      <c r="M47" s="212">
        <v>0.42</v>
      </c>
      <c r="N47" s="213"/>
      <c r="O47" s="214">
        <v>2.8</v>
      </c>
      <c r="P47" s="215">
        <v>11.7</v>
      </c>
      <c r="Q47" s="214">
        <v>86.8</v>
      </c>
      <c r="R47" s="215">
        <v>37</v>
      </c>
      <c r="S47" s="217">
        <v>2195</v>
      </c>
      <c r="T47" s="113">
        <v>78.900000000000006</v>
      </c>
      <c r="U47" s="226">
        <v>895</v>
      </c>
      <c r="V47" s="211">
        <v>40.9</v>
      </c>
      <c r="W47" s="211">
        <v>38.700000000000003</v>
      </c>
      <c r="X47" s="212">
        <v>1</v>
      </c>
      <c r="Y47" s="175"/>
      <c r="Z47" s="211">
        <v>39.4</v>
      </c>
      <c r="AA47" s="212">
        <v>0.93</v>
      </c>
      <c r="AB47" s="213"/>
      <c r="AC47" s="214">
        <v>2.6</v>
      </c>
      <c r="AD47" s="215">
        <v>11.1</v>
      </c>
      <c r="AE47" s="214">
        <v>85.3</v>
      </c>
      <c r="AF47" s="215">
        <v>35.299999999999997</v>
      </c>
      <c r="AG47" s="217">
        <v>2780</v>
      </c>
      <c r="AH47" s="113">
        <v>100</v>
      </c>
      <c r="AI47" s="226">
        <v>615</v>
      </c>
      <c r="AJ47" s="211">
        <v>22.1</v>
      </c>
      <c r="AK47" s="211">
        <v>14.1</v>
      </c>
      <c r="AL47" s="212">
        <v>0.68</v>
      </c>
      <c r="AM47" s="175" t="s">
        <v>23</v>
      </c>
      <c r="AN47" s="211">
        <v>17.8</v>
      </c>
      <c r="AO47" s="212">
        <v>0.63</v>
      </c>
      <c r="AP47" s="213" t="s">
        <v>23</v>
      </c>
      <c r="AQ47" s="214">
        <v>2.8</v>
      </c>
      <c r="AR47" s="215">
        <v>11.5</v>
      </c>
      <c r="AS47" s="214">
        <v>81.400000000000006</v>
      </c>
      <c r="AT47" s="215">
        <v>36.700000000000003</v>
      </c>
    </row>
    <row r="48" spans="1:46" s="148" customFormat="1" ht="11.25" customHeight="1" x14ac:dyDescent="0.2">
      <c r="A48" s="179" t="s">
        <v>59</v>
      </c>
      <c r="B48" s="217">
        <v>2690</v>
      </c>
      <c r="C48" s="226">
        <v>2065</v>
      </c>
      <c r="D48" s="113">
        <v>76.8</v>
      </c>
      <c r="E48" s="217">
        <v>2025</v>
      </c>
      <c r="F48" s="113">
        <v>98.1</v>
      </c>
      <c r="G48" s="226">
        <v>1935</v>
      </c>
      <c r="H48" s="211">
        <v>95.6</v>
      </c>
      <c r="I48" s="211">
        <v>92</v>
      </c>
      <c r="J48" s="212">
        <v>0.57999999999999996</v>
      </c>
      <c r="K48" s="175" t="s">
        <v>23</v>
      </c>
      <c r="L48" s="211">
        <v>91.1</v>
      </c>
      <c r="M48" s="212">
        <v>0.56000000000000005</v>
      </c>
      <c r="N48" s="213" t="s">
        <v>23</v>
      </c>
      <c r="O48" s="214">
        <v>1.3</v>
      </c>
      <c r="P48" s="215">
        <v>4.0999999999999996</v>
      </c>
      <c r="Q48" s="214">
        <v>97.5</v>
      </c>
      <c r="R48" s="215">
        <v>52.8</v>
      </c>
      <c r="S48" s="217">
        <v>1585</v>
      </c>
      <c r="T48" s="113">
        <v>76.7</v>
      </c>
      <c r="U48" s="226">
        <v>540</v>
      </c>
      <c r="V48" s="211">
        <v>34</v>
      </c>
      <c r="W48" s="211">
        <v>33</v>
      </c>
      <c r="X48" s="212">
        <v>1.1499999999999999</v>
      </c>
      <c r="Y48" s="175"/>
      <c r="Z48" s="211">
        <v>31.6</v>
      </c>
      <c r="AA48" s="212">
        <v>1.1000000000000001</v>
      </c>
      <c r="AB48" s="213"/>
      <c r="AC48" s="214">
        <v>1.3</v>
      </c>
      <c r="AD48" s="215">
        <v>4</v>
      </c>
      <c r="AE48" s="214">
        <v>95.5</v>
      </c>
      <c r="AF48" s="215">
        <v>50.3</v>
      </c>
      <c r="AG48" s="217">
        <v>2065</v>
      </c>
      <c r="AH48" s="113">
        <v>99.9</v>
      </c>
      <c r="AI48" s="226">
        <v>285</v>
      </c>
      <c r="AJ48" s="211">
        <v>13.8</v>
      </c>
      <c r="AK48" s="211">
        <v>11.5</v>
      </c>
      <c r="AL48" s="212">
        <v>0.7</v>
      </c>
      <c r="AM48" s="175"/>
      <c r="AN48" s="211">
        <v>9.6999999999999993</v>
      </c>
      <c r="AO48" s="212">
        <v>0.67</v>
      </c>
      <c r="AP48" s="213" t="s">
        <v>23</v>
      </c>
      <c r="AQ48" s="214">
        <v>1.4</v>
      </c>
      <c r="AR48" s="215">
        <v>4.0999999999999996</v>
      </c>
      <c r="AS48" s="214">
        <v>89.5</v>
      </c>
      <c r="AT48" s="215">
        <v>52.3</v>
      </c>
    </row>
    <row r="49" spans="1:46" s="148" customFormat="1" ht="11.25" customHeight="1" x14ac:dyDescent="0.2">
      <c r="A49" s="179" t="s">
        <v>60</v>
      </c>
      <c r="B49" s="217">
        <v>3535</v>
      </c>
      <c r="C49" s="226">
        <v>3255</v>
      </c>
      <c r="D49" s="113">
        <v>92.3</v>
      </c>
      <c r="E49" s="217">
        <v>3200</v>
      </c>
      <c r="F49" s="113">
        <v>98.2</v>
      </c>
      <c r="G49" s="226">
        <v>2155</v>
      </c>
      <c r="H49" s="211">
        <v>67.400000000000006</v>
      </c>
      <c r="I49" s="211">
        <v>76.2</v>
      </c>
      <c r="J49" s="212">
        <v>0.69</v>
      </c>
      <c r="K49" s="175" t="s">
        <v>24</v>
      </c>
      <c r="L49" s="211">
        <v>74.099999999999994</v>
      </c>
      <c r="M49" s="212">
        <v>0.66</v>
      </c>
      <c r="N49" s="213" t="s">
        <v>24</v>
      </c>
      <c r="O49" s="214">
        <v>4.8</v>
      </c>
      <c r="P49" s="215">
        <v>8</v>
      </c>
      <c r="Q49" s="214">
        <v>79.599999999999994</v>
      </c>
      <c r="R49" s="215">
        <v>38.5</v>
      </c>
      <c r="S49" s="217">
        <v>2725</v>
      </c>
      <c r="T49" s="113">
        <v>83.6</v>
      </c>
      <c r="U49" s="226">
        <v>415</v>
      </c>
      <c r="V49" s="211">
        <v>15.2</v>
      </c>
      <c r="W49" s="211">
        <v>20</v>
      </c>
      <c r="X49" s="212">
        <v>0.78</v>
      </c>
      <c r="Y49" s="175" t="s">
        <v>24</v>
      </c>
      <c r="Z49" s="211">
        <v>18.600000000000001</v>
      </c>
      <c r="AA49" s="212">
        <v>0.76</v>
      </c>
      <c r="AB49" s="213" t="s">
        <v>24</v>
      </c>
      <c r="AC49" s="214">
        <v>4.8</v>
      </c>
      <c r="AD49" s="215">
        <v>8.1999999999999993</v>
      </c>
      <c r="AE49" s="214">
        <v>77</v>
      </c>
      <c r="AF49" s="215">
        <v>36.700000000000003</v>
      </c>
      <c r="AG49" s="217">
        <v>3250</v>
      </c>
      <c r="AH49" s="113">
        <v>99.8</v>
      </c>
      <c r="AI49" s="226">
        <v>160</v>
      </c>
      <c r="AJ49" s="211">
        <v>4.9000000000000004</v>
      </c>
      <c r="AK49" s="211">
        <v>6.2</v>
      </c>
      <c r="AL49" s="212">
        <v>0.45</v>
      </c>
      <c r="AM49" s="175"/>
      <c r="AN49" s="211">
        <v>6</v>
      </c>
      <c r="AO49" s="212">
        <v>0.44</v>
      </c>
      <c r="AP49" s="213"/>
      <c r="AQ49" s="214">
        <v>5.2</v>
      </c>
      <c r="AR49" s="215">
        <v>8.1999999999999993</v>
      </c>
      <c r="AS49" s="214">
        <v>71.2</v>
      </c>
      <c r="AT49" s="215">
        <v>36.700000000000003</v>
      </c>
    </row>
    <row r="50" spans="1:46" s="148" customFormat="1" ht="11.25" customHeight="1" x14ac:dyDescent="0.2">
      <c r="A50" s="179" t="s">
        <v>237</v>
      </c>
      <c r="B50" s="217">
        <v>1265</v>
      </c>
      <c r="C50" s="226">
        <v>1090</v>
      </c>
      <c r="D50" s="113">
        <v>85.9</v>
      </c>
      <c r="E50" s="217">
        <v>1070</v>
      </c>
      <c r="F50" s="113">
        <v>98.3</v>
      </c>
      <c r="G50" s="226">
        <v>1020</v>
      </c>
      <c r="H50" s="211">
        <v>95.1</v>
      </c>
      <c r="I50" s="211">
        <v>93.9</v>
      </c>
      <c r="J50" s="212">
        <v>0.81</v>
      </c>
      <c r="K50" s="175"/>
      <c r="L50" s="211">
        <v>93.4</v>
      </c>
      <c r="M50" s="212">
        <v>0.78</v>
      </c>
      <c r="N50" s="213"/>
      <c r="O50" s="214">
        <v>2.4</v>
      </c>
      <c r="P50" s="215">
        <v>6.1</v>
      </c>
      <c r="Q50" s="214">
        <v>101.2</v>
      </c>
      <c r="R50" s="215">
        <v>49.7</v>
      </c>
      <c r="S50" s="217">
        <v>880</v>
      </c>
      <c r="T50" s="113">
        <v>80.8</v>
      </c>
      <c r="U50" s="226">
        <v>260</v>
      </c>
      <c r="V50" s="211">
        <v>29.5</v>
      </c>
      <c r="W50" s="211">
        <v>31.8</v>
      </c>
      <c r="X50" s="212">
        <v>1.51</v>
      </c>
      <c r="Y50" s="175"/>
      <c r="Z50" s="211">
        <v>31.1</v>
      </c>
      <c r="AA50" s="212">
        <v>1.43</v>
      </c>
      <c r="AB50" s="213"/>
      <c r="AC50" s="214">
        <v>2.4</v>
      </c>
      <c r="AD50" s="215">
        <v>6.1</v>
      </c>
      <c r="AE50" s="214">
        <v>98.9</v>
      </c>
      <c r="AF50" s="215">
        <v>47.1</v>
      </c>
      <c r="AG50" s="217">
        <v>1085</v>
      </c>
      <c r="AH50" s="113">
        <v>99.9</v>
      </c>
      <c r="AI50" s="226">
        <v>120</v>
      </c>
      <c r="AJ50" s="211">
        <v>11</v>
      </c>
      <c r="AK50" s="211">
        <v>11.2</v>
      </c>
      <c r="AL50" s="212">
        <v>0.92</v>
      </c>
      <c r="AM50" s="175"/>
      <c r="AN50" s="211">
        <v>11.8</v>
      </c>
      <c r="AO50" s="212">
        <v>0.87</v>
      </c>
      <c r="AP50" s="213"/>
      <c r="AQ50" s="214">
        <v>2.5</v>
      </c>
      <c r="AR50" s="215">
        <v>6</v>
      </c>
      <c r="AS50" s="214">
        <v>92.6</v>
      </c>
      <c r="AT50" s="215">
        <v>49.8</v>
      </c>
    </row>
    <row r="51" spans="1:46" s="148" customFormat="1" ht="11.25" customHeight="1" x14ac:dyDescent="0.2">
      <c r="A51" s="179" t="s">
        <v>62</v>
      </c>
      <c r="B51" s="217">
        <v>2400</v>
      </c>
      <c r="C51" s="226">
        <v>1810</v>
      </c>
      <c r="D51" s="113">
        <v>75.3</v>
      </c>
      <c r="E51" s="217">
        <v>1585</v>
      </c>
      <c r="F51" s="113">
        <v>87.6</v>
      </c>
      <c r="G51" s="226">
        <v>1525</v>
      </c>
      <c r="H51" s="211">
        <v>96.1</v>
      </c>
      <c r="I51" s="211">
        <v>94.2</v>
      </c>
      <c r="J51" s="212">
        <v>0.64</v>
      </c>
      <c r="K51" s="175"/>
      <c r="L51" s="211">
        <v>93.3</v>
      </c>
      <c r="M51" s="212">
        <v>0.62</v>
      </c>
      <c r="N51" s="213"/>
      <c r="O51" s="214">
        <v>1.4</v>
      </c>
      <c r="P51" s="215">
        <v>5.5</v>
      </c>
      <c r="Q51" s="214">
        <v>91.7</v>
      </c>
      <c r="R51" s="215">
        <v>42.6</v>
      </c>
      <c r="S51" s="217">
        <v>1460</v>
      </c>
      <c r="T51" s="113">
        <v>80.900000000000006</v>
      </c>
      <c r="U51" s="226">
        <v>480</v>
      </c>
      <c r="V51" s="211">
        <v>33</v>
      </c>
      <c r="W51" s="211">
        <v>36.700000000000003</v>
      </c>
      <c r="X51" s="212">
        <v>1.19</v>
      </c>
      <c r="Y51" s="175" t="s">
        <v>24</v>
      </c>
      <c r="Z51" s="211">
        <v>35.299999999999997</v>
      </c>
      <c r="AA51" s="212">
        <v>1.1200000000000001</v>
      </c>
      <c r="AB51" s="213"/>
      <c r="AC51" s="214">
        <v>1.5</v>
      </c>
      <c r="AD51" s="215">
        <v>6</v>
      </c>
      <c r="AE51" s="214">
        <v>89</v>
      </c>
      <c r="AF51" s="215">
        <v>39</v>
      </c>
      <c r="AG51" s="217">
        <v>1805</v>
      </c>
      <c r="AH51" s="113">
        <v>99.7</v>
      </c>
      <c r="AI51" s="226">
        <v>235</v>
      </c>
      <c r="AJ51" s="211">
        <v>12.9</v>
      </c>
      <c r="AK51" s="211">
        <v>12.8</v>
      </c>
      <c r="AL51" s="212">
        <v>0.74</v>
      </c>
      <c r="AM51" s="175"/>
      <c r="AN51" s="211">
        <v>13.9</v>
      </c>
      <c r="AO51" s="212">
        <v>0.7</v>
      </c>
      <c r="AP51" s="213"/>
      <c r="AQ51" s="214">
        <v>1.5</v>
      </c>
      <c r="AR51" s="215">
        <v>5.9</v>
      </c>
      <c r="AS51" s="214">
        <v>84.1</v>
      </c>
      <c r="AT51" s="215">
        <v>41.8</v>
      </c>
    </row>
    <row r="52" spans="1:46" s="148" customFormat="1" ht="11.25" customHeight="1" x14ac:dyDescent="0.2">
      <c r="A52" s="179" t="s">
        <v>238</v>
      </c>
      <c r="B52" s="217">
        <v>1410</v>
      </c>
      <c r="C52" s="226">
        <v>905</v>
      </c>
      <c r="D52" s="113">
        <v>64.400000000000006</v>
      </c>
      <c r="E52" s="217">
        <v>890</v>
      </c>
      <c r="F52" s="113">
        <v>98.1</v>
      </c>
      <c r="G52" s="226">
        <v>790</v>
      </c>
      <c r="H52" s="211">
        <v>88.7</v>
      </c>
      <c r="I52" s="211">
        <v>88.7</v>
      </c>
      <c r="J52" s="212">
        <v>1.02</v>
      </c>
      <c r="K52" s="175"/>
      <c r="L52" s="211">
        <v>87.2</v>
      </c>
      <c r="M52" s="212">
        <v>0.97</v>
      </c>
      <c r="N52" s="213"/>
      <c r="O52" s="214">
        <v>1.3</v>
      </c>
      <c r="P52" s="215">
        <v>3.6</v>
      </c>
      <c r="Q52" s="214">
        <v>93.8</v>
      </c>
      <c r="R52" s="215">
        <v>48</v>
      </c>
      <c r="S52" s="217">
        <v>785</v>
      </c>
      <c r="T52" s="113">
        <v>86.7</v>
      </c>
      <c r="U52" s="226">
        <v>270</v>
      </c>
      <c r="V52" s="211">
        <v>34.1</v>
      </c>
      <c r="W52" s="211">
        <v>28.3</v>
      </c>
      <c r="X52" s="212">
        <v>1.62</v>
      </c>
      <c r="Y52" s="175" t="s">
        <v>23</v>
      </c>
      <c r="Z52" s="211">
        <v>28.3</v>
      </c>
      <c r="AA52" s="212">
        <v>1.53</v>
      </c>
      <c r="AB52" s="213" t="s">
        <v>23</v>
      </c>
      <c r="AC52" s="214">
        <v>1.6</v>
      </c>
      <c r="AD52" s="215">
        <v>4</v>
      </c>
      <c r="AE52" s="214">
        <v>92.7</v>
      </c>
      <c r="AF52" s="215">
        <v>45.6</v>
      </c>
      <c r="AG52" s="217">
        <v>905</v>
      </c>
      <c r="AH52" s="113">
        <v>99.8</v>
      </c>
      <c r="AI52" s="226">
        <v>45</v>
      </c>
      <c r="AJ52" s="211">
        <v>4.9000000000000004</v>
      </c>
      <c r="AK52" s="211">
        <v>9.6999999999999993</v>
      </c>
      <c r="AL52" s="212">
        <v>0.86</v>
      </c>
      <c r="AM52" s="175" t="s">
        <v>24</v>
      </c>
      <c r="AN52" s="211">
        <v>6.1</v>
      </c>
      <c r="AO52" s="212">
        <v>0.82</v>
      </c>
      <c r="AP52" s="213"/>
      <c r="AQ52" s="214">
        <v>1.4</v>
      </c>
      <c r="AR52" s="215">
        <v>3.7</v>
      </c>
      <c r="AS52" s="214">
        <v>85.5</v>
      </c>
      <c r="AT52" s="215">
        <v>47</v>
      </c>
    </row>
    <row r="53" spans="1:46" s="148" customFormat="1" ht="11.25" customHeight="1" x14ac:dyDescent="0.2">
      <c r="A53" s="179" t="s">
        <v>64</v>
      </c>
      <c r="B53" s="217">
        <v>5785</v>
      </c>
      <c r="C53" s="226">
        <v>3445</v>
      </c>
      <c r="D53" s="113">
        <v>59.6</v>
      </c>
      <c r="E53" s="217">
        <v>3325</v>
      </c>
      <c r="F53" s="113">
        <v>96.5</v>
      </c>
      <c r="G53" s="226">
        <v>3240</v>
      </c>
      <c r="H53" s="211">
        <v>97.4</v>
      </c>
      <c r="I53" s="211">
        <v>95.3</v>
      </c>
      <c r="J53" s="212">
        <v>0.43</v>
      </c>
      <c r="K53" s="175"/>
      <c r="L53" s="211">
        <v>94.6</v>
      </c>
      <c r="M53" s="212">
        <v>0.41</v>
      </c>
      <c r="N53" s="213"/>
      <c r="O53" s="214">
        <v>2.5</v>
      </c>
      <c r="P53" s="215">
        <v>7.4</v>
      </c>
      <c r="Q53" s="214">
        <v>85.1</v>
      </c>
      <c r="R53" s="215">
        <v>45.3</v>
      </c>
      <c r="S53" s="217">
        <v>2840</v>
      </c>
      <c r="T53" s="113">
        <v>82.4</v>
      </c>
      <c r="U53" s="226">
        <v>1510</v>
      </c>
      <c r="V53" s="211">
        <v>53.2</v>
      </c>
      <c r="W53" s="211">
        <v>38.700000000000003</v>
      </c>
      <c r="X53" s="212">
        <v>0.9</v>
      </c>
      <c r="Y53" s="175" t="s">
        <v>23</v>
      </c>
      <c r="Z53" s="211">
        <v>39.799999999999997</v>
      </c>
      <c r="AA53" s="212">
        <v>0.85</v>
      </c>
      <c r="AB53" s="213" t="s">
        <v>23</v>
      </c>
      <c r="AC53" s="214">
        <v>2.5</v>
      </c>
      <c r="AD53" s="215">
        <v>7.7</v>
      </c>
      <c r="AE53" s="214">
        <v>83.3</v>
      </c>
      <c r="AF53" s="215">
        <v>42.7</v>
      </c>
      <c r="AG53" s="217">
        <v>3440</v>
      </c>
      <c r="AH53" s="113">
        <v>99.8</v>
      </c>
      <c r="AI53" s="226">
        <v>260</v>
      </c>
      <c r="AJ53" s="211">
        <v>7.6</v>
      </c>
      <c r="AK53" s="211">
        <v>13</v>
      </c>
      <c r="AL53" s="212">
        <v>0.48</v>
      </c>
      <c r="AM53" s="175" t="s">
        <v>24</v>
      </c>
      <c r="AN53" s="211">
        <v>6.4</v>
      </c>
      <c r="AO53" s="212">
        <v>0.45</v>
      </c>
      <c r="AP53" s="213"/>
      <c r="AQ53" s="214">
        <v>2.5</v>
      </c>
      <c r="AR53" s="215">
        <v>7.3</v>
      </c>
      <c r="AS53" s="214">
        <v>79.3</v>
      </c>
      <c r="AT53" s="215">
        <v>45.6</v>
      </c>
    </row>
    <row r="54" spans="1:46" s="148" customFormat="1" ht="11.25" customHeight="1" x14ac:dyDescent="0.2">
      <c r="A54" s="179" t="s">
        <v>239</v>
      </c>
      <c r="B54" s="217">
        <v>100</v>
      </c>
      <c r="C54" s="226">
        <v>90</v>
      </c>
      <c r="D54" s="113">
        <v>90.1</v>
      </c>
      <c r="E54" s="217">
        <v>90</v>
      </c>
      <c r="F54" s="113">
        <v>97.8</v>
      </c>
      <c r="G54" s="226">
        <v>50</v>
      </c>
      <c r="H54" s="211">
        <v>58.4</v>
      </c>
      <c r="I54" s="211">
        <v>91</v>
      </c>
      <c r="J54" s="212">
        <v>4.3899999999999997</v>
      </c>
      <c r="K54" s="175" t="s">
        <v>24</v>
      </c>
      <c r="L54" s="211">
        <v>88.7</v>
      </c>
      <c r="M54" s="212">
        <v>4.03</v>
      </c>
      <c r="N54" s="213" t="s">
        <v>24</v>
      </c>
      <c r="O54" s="214">
        <v>0.4</v>
      </c>
      <c r="P54" s="215">
        <v>2.1</v>
      </c>
      <c r="Q54" s="214">
        <v>115.9</v>
      </c>
      <c r="R54" s="215">
        <v>62.5</v>
      </c>
      <c r="S54" s="217">
        <v>0</v>
      </c>
      <c r="T54" s="113">
        <v>1.1000000000000001</v>
      </c>
      <c r="U54" s="226">
        <v>0</v>
      </c>
      <c r="V54" s="211" t="s">
        <v>226</v>
      </c>
      <c r="W54" s="211" t="s">
        <v>226</v>
      </c>
      <c r="X54" s="212" t="s">
        <v>226</v>
      </c>
      <c r="Y54" s="175" t="s">
        <v>226</v>
      </c>
      <c r="Z54" s="211" t="s">
        <v>226</v>
      </c>
      <c r="AA54" s="212" t="s">
        <v>226</v>
      </c>
      <c r="AB54" s="213" t="s">
        <v>226</v>
      </c>
      <c r="AC54" s="214" t="s">
        <v>226</v>
      </c>
      <c r="AD54" s="215" t="s">
        <v>226</v>
      </c>
      <c r="AE54" s="214" t="s">
        <v>226</v>
      </c>
      <c r="AF54" s="215" t="s">
        <v>226</v>
      </c>
      <c r="AG54" s="217">
        <v>90</v>
      </c>
      <c r="AH54" s="113">
        <v>98.9</v>
      </c>
      <c r="AI54" s="226">
        <v>0</v>
      </c>
      <c r="AJ54" s="211">
        <v>1.1000000000000001</v>
      </c>
      <c r="AK54" s="211">
        <v>9.9</v>
      </c>
      <c r="AL54" s="212">
        <v>2.4500000000000002</v>
      </c>
      <c r="AM54" s="175" t="s">
        <v>24</v>
      </c>
      <c r="AN54" s="211">
        <v>8.5</v>
      </c>
      <c r="AO54" s="212">
        <v>2.39</v>
      </c>
      <c r="AP54" s="213" t="s">
        <v>24</v>
      </c>
      <c r="AQ54" s="214">
        <v>0.4</v>
      </c>
      <c r="AR54" s="215">
        <v>1.1000000000000001</v>
      </c>
      <c r="AS54" s="214">
        <v>105.3</v>
      </c>
      <c r="AT54" s="215">
        <v>62.5</v>
      </c>
    </row>
    <row r="55" spans="1:46" s="148" customFormat="1" ht="11.25" customHeight="1" x14ac:dyDescent="0.2">
      <c r="A55" s="179" t="s">
        <v>65</v>
      </c>
      <c r="B55" s="217">
        <v>745</v>
      </c>
      <c r="C55" s="226">
        <v>640</v>
      </c>
      <c r="D55" s="113">
        <v>86</v>
      </c>
      <c r="E55" s="217">
        <v>575</v>
      </c>
      <c r="F55" s="113">
        <v>90</v>
      </c>
      <c r="G55" s="226">
        <v>480</v>
      </c>
      <c r="H55" s="211">
        <v>83.2</v>
      </c>
      <c r="I55" s="211">
        <v>89.8</v>
      </c>
      <c r="J55" s="212">
        <v>1.27</v>
      </c>
      <c r="K55" s="175" t="s">
        <v>24</v>
      </c>
      <c r="L55" s="211">
        <v>89</v>
      </c>
      <c r="M55" s="212">
        <v>1.1299999999999999</v>
      </c>
      <c r="N55" s="213" t="s">
        <v>24</v>
      </c>
      <c r="O55" s="214">
        <v>14.7</v>
      </c>
      <c r="P55" s="215">
        <v>23.2</v>
      </c>
      <c r="Q55" s="214">
        <v>42.3</v>
      </c>
      <c r="R55" s="215">
        <v>13.2</v>
      </c>
      <c r="S55" s="217">
        <v>535</v>
      </c>
      <c r="T55" s="113">
        <v>83.8</v>
      </c>
      <c r="U55" s="226">
        <v>235</v>
      </c>
      <c r="V55" s="211">
        <v>44.2</v>
      </c>
      <c r="W55" s="211">
        <v>36.6</v>
      </c>
      <c r="X55" s="212">
        <v>1.88</v>
      </c>
      <c r="Y55" s="175" t="s">
        <v>23</v>
      </c>
      <c r="Z55" s="211">
        <v>36.9</v>
      </c>
      <c r="AA55" s="212">
        <v>1.65</v>
      </c>
      <c r="AB55" s="213" t="s">
        <v>23</v>
      </c>
      <c r="AC55" s="214">
        <v>15.9</v>
      </c>
      <c r="AD55" s="215">
        <v>27.3</v>
      </c>
      <c r="AE55" s="214">
        <v>39.4</v>
      </c>
      <c r="AF55" s="215">
        <v>11.8</v>
      </c>
      <c r="AG55" s="217">
        <v>640</v>
      </c>
      <c r="AH55" s="113">
        <v>100</v>
      </c>
      <c r="AI55" s="226">
        <v>30</v>
      </c>
      <c r="AJ55" s="211">
        <v>4.7</v>
      </c>
      <c r="AK55" s="211">
        <v>9.6999999999999993</v>
      </c>
      <c r="AL55" s="212">
        <v>0.98</v>
      </c>
      <c r="AM55" s="175" t="s">
        <v>24</v>
      </c>
      <c r="AN55" s="211">
        <v>10.199999999999999</v>
      </c>
      <c r="AO55" s="212">
        <v>0.91</v>
      </c>
      <c r="AP55" s="213" t="s">
        <v>24</v>
      </c>
      <c r="AQ55" s="214">
        <v>15.5</v>
      </c>
      <c r="AR55" s="215">
        <v>24.4</v>
      </c>
      <c r="AS55" s="214">
        <v>39.6</v>
      </c>
      <c r="AT55" s="215">
        <v>13.2</v>
      </c>
    </row>
    <row r="56" spans="1:46" s="148" customFormat="1" ht="11.25" customHeight="1" x14ac:dyDescent="0.2">
      <c r="A56" s="179" t="s">
        <v>66</v>
      </c>
      <c r="B56" s="217">
        <v>5050</v>
      </c>
      <c r="C56" s="226">
        <v>4085</v>
      </c>
      <c r="D56" s="113">
        <v>80.8</v>
      </c>
      <c r="E56" s="217">
        <v>4035</v>
      </c>
      <c r="F56" s="113">
        <v>98.8</v>
      </c>
      <c r="G56" s="226">
        <v>3915</v>
      </c>
      <c r="H56" s="211">
        <v>97</v>
      </c>
      <c r="I56" s="211">
        <v>94</v>
      </c>
      <c r="J56" s="212">
        <v>0.39</v>
      </c>
      <c r="K56" s="175" t="s">
        <v>23</v>
      </c>
      <c r="L56" s="211">
        <v>93.2</v>
      </c>
      <c r="M56" s="212">
        <v>0.37</v>
      </c>
      <c r="N56" s="213" t="s">
        <v>23</v>
      </c>
      <c r="O56" s="214">
        <v>5</v>
      </c>
      <c r="P56" s="215">
        <v>11</v>
      </c>
      <c r="Q56" s="214">
        <v>86.2</v>
      </c>
      <c r="R56" s="215">
        <v>44.6</v>
      </c>
      <c r="S56" s="217">
        <v>3170</v>
      </c>
      <c r="T56" s="113">
        <v>77.7</v>
      </c>
      <c r="U56" s="226">
        <v>1245</v>
      </c>
      <c r="V56" s="211">
        <v>39.200000000000003</v>
      </c>
      <c r="W56" s="211">
        <v>35.4</v>
      </c>
      <c r="X56" s="212">
        <v>0.82</v>
      </c>
      <c r="Y56" s="175" t="s">
        <v>23</v>
      </c>
      <c r="Z56" s="211">
        <v>35.1</v>
      </c>
      <c r="AA56" s="212">
        <v>0.77</v>
      </c>
      <c r="AB56" s="213" t="s">
        <v>23</v>
      </c>
      <c r="AC56" s="214">
        <v>4.8</v>
      </c>
      <c r="AD56" s="215">
        <v>10.7</v>
      </c>
      <c r="AE56" s="214">
        <v>84.6</v>
      </c>
      <c r="AF56" s="215">
        <v>42.4</v>
      </c>
      <c r="AG56" s="217">
        <v>4075</v>
      </c>
      <c r="AH56" s="113">
        <v>99.8</v>
      </c>
      <c r="AI56" s="226">
        <v>250</v>
      </c>
      <c r="AJ56" s="211">
        <v>6.1</v>
      </c>
      <c r="AK56" s="211">
        <v>11.6</v>
      </c>
      <c r="AL56" s="212">
        <v>0.42</v>
      </c>
      <c r="AM56" s="175" t="s">
        <v>24</v>
      </c>
      <c r="AN56" s="211">
        <v>7.5</v>
      </c>
      <c r="AO56" s="212">
        <v>0.4</v>
      </c>
      <c r="AP56" s="213"/>
      <c r="AQ56" s="214">
        <v>5</v>
      </c>
      <c r="AR56" s="215">
        <v>10.8</v>
      </c>
      <c r="AS56" s="214">
        <v>78.900000000000006</v>
      </c>
      <c r="AT56" s="215">
        <v>44.5</v>
      </c>
    </row>
    <row r="57" spans="1:46" s="148" customFormat="1" ht="11.25" customHeight="1" x14ac:dyDescent="0.2">
      <c r="A57" s="179" t="s">
        <v>240</v>
      </c>
      <c r="B57" s="217">
        <v>195</v>
      </c>
      <c r="C57" s="226">
        <v>145</v>
      </c>
      <c r="D57" s="113">
        <v>74.900000000000006</v>
      </c>
      <c r="E57" s="217">
        <v>145</v>
      </c>
      <c r="F57" s="113">
        <v>97.9</v>
      </c>
      <c r="G57" s="226">
        <v>120</v>
      </c>
      <c r="H57" s="211">
        <v>83.2</v>
      </c>
      <c r="I57" s="211">
        <v>86.1</v>
      </c>
      <c r="J57" s="212">
        <v>2.83</v>
      </c>
      <c r="K57" s="175"/>
      <c r="L57" s="211">
        <v>83.7</v>
      </c>
      <c r="M57" s="212">
        <v>2.68</v>
      </c>
      <c r="N57" s="213"/>
      <c r="O57" s="214">
        <v>1.6</v>
      </c>
      <c r="P57" s="215">
        <v>4</v>
      </c>
      <c r="Q57" s="214">
        <v>86</v>
      </c>
      <c r="R57" s="215">
        <v>43</v>
      </c>
      <c r="S57" s="217">
        <v>115</v>
      </c>
      <c r="T57" s="113">
        <v>77.400000000000006</v>
      </c>
      <c r="U57" s="226">
        <v>25</v>
      </c>
      <c r="V57" s="211">
        <v>23</v>
      </c>
      <c r="W57" s="211">
        <v>26.2</v>
      </c>
      <c r="X57" s="212">
        <v>4.08</v>
      </c>
      <c r="Y57" s="175"/>
      <c r="Z57" s="211">
        <v>24.3</v>
      </c>
      <c r="AA57" s="212">
        <v>3.83</v>
      </c>
      <c r="AB57" s="213"/>
      <c r="AC57" s="214">
        <v>1.5</v>
      </c>
      <c r="AD57" s="215">
        <v>4.0999999999999996</v>
      </c>
      <c r="AE57" s="214">
        <v>85</v>
      </c>
      <c r="AF57" s="215">
        <v>40.4</v>
      </c>
      <c r="AG57" s="217">
        <v>145</v>
      </c>
      <c r="AH57" s="113">
        <v>99.3</v>
      </c>
      <c r="AI57" s="226">
        <v>10</v>
      </c>
      <c r="AJ57" s="211">
        <v>7.6</v>
      </c>
      <c r="AK57" s="211">
        <v>8.9</v>
      </c>
      <c r="AL57" s="212">
        <v>2.33</v>
      </c>
      <c r="AM57" s="175"/>
      <c r="AN57" s="211">
        <v>6.6</v>
      </c>
      <c r="AO57" s="212">
        <v>2.2200000000000002</v>
      </c>
      <c r="AP57" s="213"/>
      <c r="AQ57" s="214">
        <v>1.6</v>
      </c>
      <c r="AR57" s="215">
        <v>3.3</v>
      </c>
      <c r="AS57" s="214">
        <v>80.5</v>
      </c>
      <c r="AT57" s="215">
        <v>41.9</v>
      </c>
    </row>
    <row r="58" spans="1:46" s="148" customFormat="1" ht="11.25" customHeight="1" x14ac:dyDescent="0.2">
      <c r="A58" s="179" t="s">
        <v>67</v>
      </c>
      <c r="B58" s="217">
        <v>4650</v>
      </c>
      <c r="C58" s="226">
        <v>3345</v>
      </c>
      <c r="D58" s="113">
        <v>71.900000000000006</v>
      </c>
      <c r="E58" s="217">
        <v>3055</v>
      </c>
      <c r="F58" s="113">
        <v>91.3</v>
      </c>
      <c r="G58" s="226">
        <v>2995</v>
      </c>
      <c r="H58" s="211">
        <v>98.1</v>
      </c>
      <c r="I58" s="211">
        <v>94.7</v>
      </c>
      <c r="J58" s="212">
        <v>0.43</v>
      </c>
      <c r="K58" s="175" t="s">
        <v>23</v>
      </c>
      <c r="L58" s="211">
        <v>95.9</v>
      </c>
      <c r="M58" s="212">
        <v>0.41</v>
      </c>
      <c r="N58" s="213"/>
      <c r="O58" s="214">
        <v>2</v>
      </c>
      <c r="P58" s="215">
        <v>9.1999999999999993</v>
      </c>
      <c r="Q58" s="214">
        <v>94.4</v>
      </c>
      <c r="R58" s="215">
        <v>41.2</v>
      </c>
      <c r="S58" s="217">
        <v>2635</v>
      </c>
      <c r="T58" s="113">
        <v>78.8</v>
      </c>
      <c r="U58" s="226">
        <v>1090</v>
      </c>
      <c r="V58" s="211">
        <v>41.5</v>
      </c>
      <c r="W58" s="211">
        <v>36.799999999999997</v>
      </c>
      <c r="X58" s="212">
        <v>0.92</v>
      </c>
      <c r="Y58" s="175" t="s">
        <v>23</v>
      </c>
      <c r="Z58" s="211">
        <v>37.9</v>
      </c>
      <c r="AA58" s="212">
        <v>0.86</v>
      </c>
      <c r="AB58" s="213" t="s">
        <v>23</v>
      </c>
      <c r="AC58" s="214">
        <v>2.1</v>
      </c>
      <c r="AD58" s="215">
        <v>9.1999999999999993</v>
      </c>
      <c r="AE58" s="214">
        <v>92.5</v>
      </c>
      <c r="AF58" s="215">
        <v>38.700000000000003</v>
      </c>
      <c r="AG58" s="217">
        <v>3335</v>
      </c>
      <c r="AH58" s="113">
        <v>99.7</v>
      </c>
      <c r="AI58" s="226">
        <v>590</v>
      </c>
      <c r="AJ58" s="211">
        <v>17.600000000000001</v>
      </c>
      <c r="AK58" s="211">
        <v>12.8</v>
      </c>
      <c r="AL58" s="212">
        <v>0.59</v>
      </c>
      <c r="AM58" s="175" t="s">
        <v>23</v>
      </c>
      <c r="AN58" s="211">
        <v>17.7</v>
      </c>
      <c r="AO58" s="212">
        <v>0.55000000000000004</v>
      </c>
      <c r="AP58" s="213"/>
      <c r="AQ58" s="214">
        <v>2.2000000000000002</v>
      </c>
      <c r="AR58" s="215">
        <v>9.4</v>
      </c>
      <c r="AS58" s="214">
        <v>87</v>
      </c>
      <c r="AT58" s="215">
        <v>40.4</v>
      </c>
    </row>
    <row r="59" spans="1:46" s="148" customFormat="1" ht="11.25" customHeight="1" x14ac:dyDescent="0.2">
      <c r="A59" s="179" t="s">
        <v>68</v>
      </c>
      <c r="B59" s="217">
        <v>3975</v>
      </c>
      <c r="C59" s="226">
        <v>3015</v>
      </c>
      <c r="D59" s="113">
        <v>75.8</v>
      </c>
      <c r="E59" s="217">
        <v>2970</v>
      </c>
      <c r="F59" s="113">
        <v>98.5</v>
      </c>
      <c r="G59" s="226">
        <v>2705</v>
      </c>
      <c r="H59" s="211">
        <v>91</v>
      </c>
      <c r="I59" s="211">
        <v>91.3</v>
      </c>
      <c r="J59" s="212">
        <v>0.54</v>
      </c>
      <c r="K59" s="175"/>
      <c r="L59" s="211">
        <v>92.2</v>
      </c>
      <c r="M59" s="212">
        <v>0.51</v>
      </c>
      <c r="N59" s="213"/>
      <c r="O59" s="214">
        <v>2</v>
      </c>
      <c r="P59" s="215">
        <v>5.9</v>
      </c>
      <c r="Q59" s="214">
        <v>93.6</v>
      </c>
      <c r="R59" s="215">
        <v>40.9</v>
      </c>
      <c r="S59" s="217">
        <v>2450</v>
      </c>
      <c r="T59" s="113">
        <v>81.2</v>
      </c>
      <c r="U59" s="226">
        <v>715</v>
      </c>
      <c r="V59" s="211">
        <v>29.2</v>
      </c>
      <c r="W59" s="211">
        <v>32.1</v>
      </c>
      <c r="X59" s="212">
        <v>0.91</v>
      </c>
      <c r="Y59" s="175"/>
      <c r="Z59" s="211">
        <v>32.6</v>
      </c>
      <c r="AA59" s="212">
        <v>0.86</v>
      </c>
      <c r="AB59" s="213" t="s">
        <v>24</v>
      </c>
      <c r="AC59" s="214">
        <v>2</v>
      </c>
      <c r="AD59" s="215">
        <v>5.9</v>
      </c>
      <c r="AE59" s="214">
        <v>92.3</v>
      </c>
      <c r="AF59" s="215">
        <v>38.700000000000003</v>
      </c>
      <c r="AG59" s="217">
        <v>3010</v>
      </c>
      <c r="AH59" s="113">
        <v>99.9</v>
      </c>
      <c r="AI59" s="226">
        <v>460</v>
      </c>
      <c r="AJ59" s="211">
        <v>15.2</v>
      </c>
      <c r="AK59" s="211">
        <v>11</v>
      </c>
      <c r="AL59" s="212">
        <v>0.59</v>
      </c>
      <c r="AM59" s="175" t="s">
        <v>23</v>
      </c>
      <c r="AN59" s="211">
        <v>13.8</v>
      </c>
      <c r="AO59" s="212">
        <v>0.56000000000000005</v>
      </c>
      <c r="AP59" s="213"/>
      <c r="AQ59" s="214">
        <v>2</v>
      </c>
      <c r="AR59" s="215">
        <v>5.9</v>
      </c>
      <c r="AS59" s="214">
        <v>84.7</v>
      </c>
      <c r="AT59" s="215">
        <v>40</v>
      </c>
    </row>
    <row r="60" spans="1:46" s="148" customFormat="1" ht="11.25" customHeight="1" x14ac:dyDescent="0.2">
      <c r="A60" s="179" t="s">
        <v>241</v>
      </c>
      <c r="B60" s="217">
        <v>1490</v>
      </c>
      <c r="C60" s="226">
        <v>1310</v>
      </c>
      <c r="D60" s="113">
        <v>87.8</v>
      </c>
      <c r="E60" s="217">
        <v>1265</v>
      </c>
      <c r="F60" s="113">
        <v>96.6</v>
      </c>
      <c r="G60" s="226">
        <v>795</v>
      </c>
      <c r="H60" s="211">
        <v>62.7</v>
      </c>
      <c r="I60" s="211">
        <v>74.5</v>
      </c>
      <c r="J60" s="212">
        <v>1.1299999999999999</v>
      </c>
      <c r="K60" s="175" t="s">
        <v>24</v>
      </c>
      <c r="L60" s="211">
        <v>71.5</v>
      </c>
      <c r="M60" s="212">
        <v>1.0900000000000001</v>
      </c>
      <c r="N60" s="213" t="s">
        <v>24</v>
      </c>
      <c r="O60" s="214">
        <v>8.3000000000000007</v>
      </c>
      <c r="P60" s="215">
        <v>10.8</v>
      </c>
      <c r="Q60" s="214">
        <v>50.8</v>
      </c>
      <c r="R60" s="215">
        <v>25.5</v>
      </c>
      <c r="S60" s="217">
        <v>1030</v>
      </c>
      <c r="T60" s="113">
        <v>78.5</v>
      </c>
      <c r="U60" s="226">
        <v>160</v>
      </c>
      <c r="V60" s="211">
        <v>15.5</v>
      </c>
      <c r="W60" s="211">
        <v>17.100000000000001</v>
      </c>
      <c r="X60" s="212">
        <v>1.26</v>
      </c>
      <c r="Y60" s="175"/>
      <c r="Z60" s="211">
        <v>16.600000000000001</v>
      </c>
      <c r="AA60" s="212">
        <v>1.23</v>
      </c>
      <c r="AB60" s="213"/>
      <c r="AC60" s="214">
        <v>7.6</v>
      </c>
      <c r="AD60" s="215">
        <v>10.1</v>
      </c>
      <c r="AE60" s="214">
        <v>49.6</v>
      </c>
      <c r="AF60" s="215">
        <v>24.5</v>
      </c>
      <c r="AG60" s="217">
        <v>1305</v>
      </c>
      <c r="AH60" s="113">
        <v>99.5</v>
      </c>
      <c r="AI60" s="226">
        <v>50</v>
      </c>
      <c r="AJ60" s="211">
        <v>3.7</v>
      </c>
      <c r="AK60" s="211">
        <v>4.7</v>
      </c>
      <c r="AL60" s="212">
        <v>0.68</v>
      </c>
      <c r="AM60" s="175"/>
      <c r="AN60" s="211">
        <v>3.7</v>
      </c>
      <c r="AO60" s="212">
        <v>0.65</v>
      </c>
      <c r="AP60" s="213"/>
      <c r="AQ60" s="214">
        <v>9.1</v>
      </c>
      <c r="AR60" s="215">
        <v>12.1</v>
      </c>
      <c r="AS60" s="214">
        <v>44</v>
      </c>
      <c r="AT60" s="215">
        <v>23.9</v>
      </c>
    </row>
    <row r="61" spans="1:46" s="148" customFormat="1" ht="11.25" customHeight="1" x14ac:dyDescent="0.2">
      <c r="A61" s="179" t="s">
        <v>242</v>
      </c>
      <c r="B61" s="217">
        <v>50</v>
      </c>
      <c r="C61" s="226">
        <v>0</v>
      </c>
      <c r="D61" s="113">
        <v>0</v>
      </c>
      <c r="E61" s="217">
        <v>0</v>
      </c>
      <c r="F61" s="113" t="s">
        <v>226</v>
      </c>
      <c r="G61" s="226">
        <v>0</v>
      </c>
      <c r="H61" s="211" t="s">
        <v>226</v>
      </c>
      <c r="I61" s="211" t="s">
        <v>226</v>
      </c>
      <c r="J61" s="212" t="s">
        <v>226</v>
      </c>
      <c r="K61" s="175" t="s">
        <v>226</v>
      </c>
      <c r="L61" s="211" t="s">
        <v>226</v>
      </c>
      <c r="M61" s="212" t="s">
        <v>226</v>
      </c>
      <c r="N61" s="213" t="s">
        <v>226</v>
      </c>
      <c r="O61" s="214" t="s">
        <v>226</v>
      </c>
      <c r="P61" s="215" t="s">
        <v>226</v>
      </c>
      <c r="Q61" s="214" t="s">
        <v>226</v>
      </c>
      <c r="R61" s="215" t="s">
        <v>226</v>
      </c>
      <c r="S61" s="217">
        <v>0</v>
      </c>
      <c r="T61" s="113" t="s">
        <v>226</v>
      </c>
      <c r="U61" s="226">
        <v>0</v>
      </c>
      <c r="V61" s="211" t="s">
        <v>226</v>
      </c>
      <c r="W61" s="211" t="s">
        <v>226</v>
      </c>
      <c r="X61" s="212" t="s">
        <v>226</v>
      </c>
      <c r="Y61" s="175" t="s">
        <v>226</v>
      </c>
      <c r="Z61" s="211" t="s">
        <v>226</v>
      </c>
      <c r="AA61" s="212" t="s">
        <v>226</v>
      </c>
      <c r="AB61" s="213" t="s">
        <v>226</v>
      </c>
      <c r="AC61" s="214" t="s">
        <v>226</v>
      </c>
      <c r="AD61" s="215" t="s">
        <v>226</v>
      </c>
      <c r="AE61" s="214" t="s">
        <v>226</v>
      </c>
      <c r="AF61" s="215" t="s">
        <v>226</v>
      </c>
      <c r="AG61" s="217">
        <v>0</v>
      </c>
      <c r="AH61" s="113" t="s">
        <v>226</v>
      </c>
      <c r="AI61" s="226">
        <v>0</v>
      </c>
      <c r="AJ61" s="211" t="s">
        <v>226</v>
      </c>
      <c r="AK61" s="211" t="s">
        <v>226</v>
      </c>
      <c r="AL61" s="212" t="s">
        <v>226</v>
      </c>
      <c r="AM61" s="175" t="s">
        <v>226</v>
      </c>
      <c r="AN61" s="211" t="s">
        <v>226</v>
      </c>
      <c r="AO61" s="212" t="s">
        <v>226</v>
      </c>
      <c r="AP61" s="213" t="s">
        <v>226</v>
      </c>
      <c r="AQ61" s="214" t="s">
        <v>226</v>
      </c>
      <c r="AR61" s="215" t="s">
        <v>226</v>
      </c>
      <c r="AS61" s="214" t="s">
        <v>226</v>
      </c>
      <c r="AT61" s="215" t="s">
        <v>226</v>
      </c>
    </row>
    <row r="62" spans="1:46" s="148" customFormat="1" ht="11.25" customHeight="1" x14ac:dyDescent="0.2">
      <c r="A62" s="179" t="s">
        <v>70</v>
      </c>
      <c r="B62" s="217">
        <v>2060</v>
      </c>
      <c r="C62" s="226">
        <v>1605</v>
      </c>
      <c r="D62" s="113">
        <v>78.099999999999994</v>
      </c>
      <c r="E62" s="217">
        <v>1490</v>
      </c>
      <c r="F62" s="113">
        <v>92.7</v>
      </c>
      <c r="G62" s="226">
        <v>1355</v>
      </c>
      <c r="H62" s="211">
        <v>90.9</v>
      </c>
      <c r="I62" s="211">
        <v>89.1</v>
      </c>
      <c r="J62" s="212">
        <v>0.76</v>
      </c>
      <c r="K62" s="175"/>
      <c r="L62" s="211">
        <v>89.5</v>
      </c>
      <c r="M62" s="212">
        <v>0.72</v>
      </c>
      <c r="N62" s="213"/>
      <c r="O62" s="214">
        <v>1.6</v>
      </c>
      <c r="P62" s="215">
        <v>4.0999999999999996</v>
      </c>
      <c r="Q62" s="214">
        <v>89.2</v>
      </c>
      <c r="R62" s="215">
        <v>39.9</v>
      </c>
      <c r="S62" s="217">
        <v>1335</v>
      </c>
      <c r="T62" s="113">
        <v>83</v>
      </c>
      <c r="U62" s="226">
        <v>380</v>
      </c>
      <c r="V62" s="211">
        <v>28.7</v>
      </c>
      <c r="W62" s="211">
        <v>29.8</v>
      </c>
      <c r="X62" s="212">
        <v>1.23</v>
      </c>
      <c r="Y62" s="175"/>
      <c r="Z62" s="211">
        <v>30.5</v>
      </c>
      <c r="AA62" s="212">
        <v>1.1599999999999999</v>
      </c>
      <c r="AB62" s="213"/>
      <c r="AC62" s="214">
        <v>1.7</v>
      </c>
      <c r="AD62" s="215">
        <v>4.4000000000000004</v>
      </c>
      <c r="AE62" s="214">
        <v>87.6</v>
      </c>
      <c r="AF62" s="215">
        <v>37.700000000000003</v>
      </c>
      <c r="AG62" s="217">
        <v>1600</v>
      </c>
      <c r="AH62" s="113">
        <v>99.6</v>
      </c>
      <c r="AI62" s="226">
        <v>170</v>
      </c>
      <c r="AJ62" s="211">
        <v>10.6</v>
      </c>
      <c r="AK62" s="211">
        <v>9.8000000000000007</v>
      </c>
      <c r="AL62" s="212">
        <v>0.75</v>
      </c>
      <c r="AM62" s="175"/>
      <c r="AN62" s="211">
        <v>10.6</v>
      </c>
      <c r="AO62" s="212">
        <v>0.71</v>
      </c>
      <c r="AP62" s="213"/>
      <c r="AQ62" s="214">
        <v>1.8</v>
      </c>
      <c r="AR62" s="215">
        <v>4.3</v>
      </c>
      <c r="AS62" s="214">
        <v>79.599999999999994</v>
      </c>
      <c r="AT62" s="215">
        <v>38.700000000000003</v>
      </c>
    </row>
    <row r="63" spans="1:46" s="148" customFormat="1" ht="11.25" customHeight="1" x14ac:dyDescent="0.2">
      <c r="A63" s="179" t="s">
        <v>243</v>
      </c>
      <c r="B63" s="217">
        <v>4355</v>
      </c>
      <c r="C63" s="226">
        <v>3770</v>
      </c>
      <c r="D63" s="113">
        <v>86.6</v>
      </c>
      <c r="E63" s="217">
        <v>3715</v>
      </c>
      <c r="F63" s="113">
        <v>98.6</v>
      </c>
      <c r="G63" s="226">
        <v>3380</v>
      </c>
      <c r="H63" s="211">
        <v>91</v>
      </c>
      <c r="I63" s="211">
        <v>88.1</v>
      </c>
      <c r="J63" s="212">
        <v>0.48</v>
      </c>
      <c r="K63" s="175"/>
      <c r="L63" s="211">
        <v>86.3</v>
      </c>
      <c r="M63" s="212">
        <v>0.46</v>
      </c>
      <c r="N63" s="213" t="s">
        <v>23</v>
      </c>
      <c r="O63" s="214">
        <v>2.6</v>
      </c>
      <c r="P63" s="215">
        <v>5.6</v>
      </c>
      <c r="Q63" s="214">
        <v>92</v>
      </c>
      <c r="R63" s="215">
        <v>47.9</v>
      </c>
      <c r="S63" s="217">
        <v>3040</v>
      </c>
      <c r="T63" s="113">
        <v>80.7</v>
      </c>
      <c r="U63" s="226">
        <v>790</v>
      </c>
      <c r="V63" s="211">
        <v>26</v>
      </c>
      <c r="W63" s="211">
        <v>29.3</v>
      </c>
      <c r="X63" s="212">
        <v>0.8</v>
      </c>
      <c r="Y63" s="175" t="s">
        <v>24</v>
      </c>
      <c r="Z63" s="211">
        <v>27.9</v>
      </c>
      <c r="AA63" s="212">
        <v>0.77</v>
      </c>
      <c r="AB63" s="213"/>
      <c r="AC63" s="214">
        <v>2.6</v>
      </c>
      <c r="AD63" s="215">
        <v>5.5</v>
      </c>
      <c r="AE63" s="214">
        <v>90.9</v>
      </c>
      <c r="AF63" s="215">
        <v>46.1</v>
      </c>
      <c r="AG63" s="217">
        <v>3760</v>
      </c>
      <c r="AH63" s="113">
        <v>99.8</v>
      </c>
      <c r="AI63" s="226">
        <v>315</v>
      </c>
      <c r="AJ63" s="211">
        <v>8.3000000000000007</v>
      </c>
      <c r="AK63" s="211">
        <v>9.6</v>
      </c>
      <c r="AL63" s="212">
        <v>0.47</v>
      </c>
      <c r="AM63" s="175"/>
      <c r="AN63" s="211">
        <v>7</v>
      </c>
      <c r="AO63" s="212">
        <v>0.45</v>
      </c>
      <c r="AP63" s="213"/>
      <c r="AQ63" s="214">
        <v>2.8</v>
      </c>
      <c r="AR63" s="215">
        <v>5.6</v>
      </c>
      <c r="AS63" s="214">
        <v>83.3</v>
      </c>
      <c r="AT63" s="215">
        <v>47.2</v>
      </c>
    </row>
    <row r="64" spans="1:46" s="148" customFormat="1" ht="11.25" customHeight="1" x14ac:dyDescent="0.2">
      <c r="A64" s="179" t="s">
        <v>244</v>
      </c>
      <c r="B64" s="217">
        <v>3020</v>
      </c>
      <c r="C64" s="226">
        <v>2260</v>
      </c>
      <c r="D64" s="113">
        <v>74.900000000000006</v>
      </c>
      <c r="E64" s="217">
        <v>2210</v>
      </c>
      <c r="F64" s="113">
        <v>97.9</v>
      </c>
      <c r="G64" s="226">
        <v>1565</v>
      </c>
      <c r="H64" s="211">
        <v>70.7</v>
      </c>
      <c r="I64" s="211">
        <v>78.3</v>
      </c>
      <c r="J64" s="212">
        <v>0.82</v>
      </c>
      <c r="K64" s="175" t="s">
        <v>24</v>
      </c>
      <c r="L64" s="211">
        <v>75.599999999999994</v>
      </c>
      <c r="M64" s="212">
        <v>0.78</v>
      </c>
      <c r="N64" s="213" t="s">
        <v>24</v>
      </c>
      <c r="O64" s="214">
        <v>3.7</v>
      </c>
      <c r="P64" s="215">
        <v>7.5</v>
      </c>
      <c r="Q64" s="214">
        <v>74.5</v>
      </c>
      <c r="R64" s="215">
        <v>36.200000000000003</v>
      </c>
      <c r="S64" s="217">
        <v>1980</v>
      </c>
      <c r="T64" s="113">
        <v>87.7</v>
      </c>
      <c r="U64" s="226">
        <v>450</v>
      </c>
      <c r="V64" s="211">
        <v>22.6</v>
      </c>
      <c r="W64" s="211">
        <v>21.5</v>
      </c>
      <c r="X64" s="212">
        <v>0.96</v>
      </c>
      <c r="Y64" s="175"/>
      <c r="Z64" s="211">
        <v>21.4</v>
      </c>
      <c r="AA64" s="212">
        <v>0.92</v>
      </c>
      <c r="AB64" s="213"/>
      <c r="AC64" s="214">
        <v>3.8</v>
      </c>
      <c r="AD64" s="215">
        <v>7.7</v>
      </c>
      <c r="AE64" s="214">
        <v>72.599999999999994</v>
      </c>
      <c r="AF64" s="215">
        <v>34.200000000000003</v>
      </c>
      <c r="AG64" s="217">
        <v>2255</v>
      </c>
      <c r="AH64" s="113">
        <v>99.8</v>
      </c>
      <c r="AI64" s="226">
        <v>95</v>
      </c>
      <c r="AJ64" s="211">
        <v>4.3</v>
      </c>
      <c r="AK64" s="211">
        <v>6.5</v>
      </c>
      <c r="AL64" s="212">
        <v>0.54</v>
      </c>
      <c r="AM64" s="175"/>
      <c r="AN64" s="211">
        <v>4.8</v>
      </c>
      <c r="AO64" s="212">
        <v>0.52</v>
      </c>
      <c r="AP64" s="213"/>
      <c r="AQ64" s="214">
        <v>4.0999999999999996</v>
      </c>
      <c r="AR64" s="215">
        <v>7.6</v>
      </c>
      <c r="AS64" s="214">
        <v>66.7</v>
      </c>
      <c r="AT64" s="215">
        <v>34.4</v>
      </c>
    </row>
    <row r="65" spans="1:46" s="148" customFormat="1" ht="11.25" customHeight="1" x14ac:dyDescent="0.2">
      <c r="A65" s="179" t="s">
        <v>75</v>
      </c>
      <c r="B65" s="217">
        <v>6055</v>
      </c>
      <c r="C65" s="226">
        <v>3915</v>
      </c>
      <c r="D65" s="113">
        <v>64.599999999999994</v>
      </c>
      <c r="E65" s="217">
        <v>3780</v>
      </c>
      <c r="F65" s="113">
        <v>96.6</v>
      </c>
      <c r="G65" s="226">
        <v>3610</v>
      </c>
      <c r="H65" s="211">
        <v>95.5</v>
      </c>
      <c r="I65" s="211">
        <v>94.2</v>
      </c>
      <c r="J65" s="212">
        <v>0.42</v>
      </c>
      <c r="K65" s="175"/>
      <c r="L65" s="211">
        <v>93.4</v>
      </c>
      <c r="M65" s="212">
        <v>0.41</v>
      </c>
      <c r="N65" s="213"/>
      <c r="O65" s="214">
        <v>2.9</v>
      </c>
      <c r="P65" s="215">
        <v>6.4</v>
      </c>
      <c r="Q65" s="214">
        <v>89.9</v>
      </c>
      <c r="R65" s="215">
        <v>48.8</v>
      </c>
      <c r="S65" s="217">
        <v>2915</v>
      </c>
      <c r="T65" s="113">
        <v>74.5</v>
      </c>
      <c r="U65" s="226">
        <v>1170</v>
      </c>
      <c r="V65" s="211">
        <v>40.200000000000003</v>
      </c>
      <c r="W65" s="211">
        <v>36.6</v>
      </c>
      <c r="X65" s="212">
        <v>0.86</v>
      </c>
      <c r="Y65" s="175" t="s">
        <v>23</v>
      </c>
      <c r="Z65" s="211">
        <v>37.4</v>
      </c>
      <c r="AA65" s="212">
        <v>0.82</v>
      </c>
      <c r="AB65" s="213"/>
      <c r="AC65" s="214">
        <v>2.6</v>
      </c>
      <c r="AD65" s="215">
        <v>6</v>
      </c>
      <c r="AE65" s="214">
        <v>88.4</v>
      </c>
      <c r="AF65" s="215">
        <v>45.9</v>
      </c>
      <c r="AG65" s="217">
        <v>3910</v>
      </c>
      <c r="AH65" s="113">
        <v>99.9</v>
      </c>
      <c r="AI65" s="226">
        <v>275</v>
      </c>
      <c r="AJ65" s="211">
        <v>7.1</v>
      </c>
      <c r="AK65" s="211">
        <v>12.2</v>
      </c>
      <c r="AL65" s="212">
        <v>0.44</v>
      </c>
      <c r="AM65" s="175" t="s">
        <v>24</v>
      </c>
      <c r="AN65" s="211">
        <v>7.4</v>
      </c>
      <c r="AO65" s="212">
        <v>0.42</v>
      </c>
      <c r="AP65" s="213"/>
      <c r="AQ65" s="214">
        <v>2.9</v>
      </c>
      <c r="AR65" s="215">
        <v>6.4</v>
      </c>
      <c r="AS65" s="214">
        <v>83</v>
      </c>
      <c r="AT65" s="215">
        <v>48.2</v>
      </c>
    </row>
    <row r="66" spans="1:46" s="148" customFormat="1" ht="11.25" customHeight="1" x14ac:dyDescent="0.2">
      <c r="A66" s="179" t="s">
        <v>76</v>
      </c>
      <c r="B66" s="217">
        <v>2245</v>
      </c>
      <c r="C66" s="226">
        <v>2100</v>
      </c>
      <c r="D66" s="113">
        <v>93.6</v>
      </c>
      <c r="E66" s="217">
        <v>2055</v>
      </c>
      <c r="F66" s="113">
        <v>97.8</v>
      </c>
      <c r="G66" s="226">
        <v>1845</v>
      </c>
      <c r="H66" s="211">
        <v>89.6</v>
      </c>
      <c r="I66" s="211">
        <v>81</v>
      </c>
      <c r="J66" s="212">
        <v>0.66</v>
      </c>
      <c r="K66" s="175" t="s">
        <v>23</v>
      </c>
      <c r="L66" s="211">
        <v>84.3</v>
      </c>
      <c r="M66" s="212">
        <v>0.63</v>
      </c>
      <c r="N66" s="213" t="s">
        <v>23</v>
      </c>
      <c r="O66" s="214">
        <v>2.2999999999999998</v>
      </c>
      <c r="P66" s="215">
        <v>6.6</v>
      </c>
      <c r="Q66" s="214">
        <v>85.6</v>
      </c>
      <c r="R66" s="215">
        <v>37.299999999999997</v>
      </c>
      <c r="S66" s="217">
        <v>1740</v>
      </c>
      <c r="T66" s="113">
        <v>82.8</v>
      </c>
      <c r="U66" s="226">
        <v>395</v>
      </c>
      <c r="V66" s="211">
        <v>22.8</v>
      </c>
      <c r="W66" s="211">
        <v>23</v>
      </c>
      <c r="X66" s="212">
        <v>1.04</v>
      </c>
      <c r="Y66" s="175"/>
      <c r="Z66" s="211">
        <v>24</v>
      </c>
      <c r="AA66" s="212">
        <v>0.98</v>
      </c>
      <c r="AB66" s="213"/>
      <c r="AC66" s="214">
        <v>2.2999999999999998</v>
      </c>
      <c r="AD66" s="215">
        <v>6.9</v>
      </c>
      <c r="AE66" s="214">
        <v>83.3</v>
      </c>
      <c r="AF66" s="215">
        <v>35.299999999999997</v>
      </c>
      <c r="AG66" s="217">
        <v>2095</v>
      </c>
      <c r="AH66" s="113">
        <v>99.8</v>
      </c>
      <c r="AI66" s="226">
        <v>190</v>
      </c>
      <c r="AJ66" s="211">
        <v>9</v>
      </c>
      <c r="AK66" s="211">
        <v>7</v>
      </c>
      <c r="AL66" s="212">
        <v>0.63</v>
      </c>
      <c r="AM66" s="175"/>
      <c r="AN66" s="211">
        <v>8.9</v>
      </c>
      <c r="AO66" s="212">
        <v>0.6</v>
      </c>
      <c r="AP66" s="213"/>
      <c r="AQ66" s="214">
        <v>2.5</v>
      </c>
      <c r="AR66" s="215">
        <v>6.7</v>
      </c>
      <c r="AS66" s="214">
        <v>76.400000000000006</v>
      </c>
      <c r="AT66" s="215">
        <v>35.6</v>
      </c>
    </row>
    <row r="67" spans="1:46" s="148" customFormat="1" ht="11.25" customHeight="1" x14ac:dyDescent="0.2">
      <c r="A67" s="227" t="s">
        <v>245</v>
      </c>
      <c r="B67" s="217">
        <v>445</v>
      </c>
      <c r="C67" s="226">
        <v>350</v>
      </c>
      <c r="D67" s="113">
        <v>77.900000000000006</v>
      </c>
      <c r="E67" s="217">
        <v>345</v>
      </c>
      <c r="F67" s="113">
        <v>98.6</v>
      </c>
      <c r="G67" s="226">
        <v>325</v>
      </c>
      <c r="H67" s="211">
        <v>95</v>
      </c>
      <c r="I67" s="211">
        <v>94.5</v>
      </c>
      <c r="J67" s="212">
        <v>1.41</v>
      </c>
      <c r="K67" s="175"/>
      <c r="L67" s="211">
        <v>95.5</v>
      </c>
      <c r="M67" s="212">
        <v>1.34</v>
      </c>
      <c r="N67" s="213"/>
      <c r="O67" s="214">
        <v>1.1000000000000001</v>
      </c>
      <c r="P67" s="215">
        <v>4.3</v>
      </c>
      <c r="Q67" s="214">
        <v>106.9</v>
      </c>
      <c r="R67" s="215">
        <v>49.1</v>
      </c>
      <c r="S67" s="217">
        <v>290</v>
      </c>
      <c r="T67" s="113">
        <v>83.6</v>
      </c>
      <c r="U67" s="226">
        <v>90</v>
      </c>
      <c r="V67" s="211">
        <v>31.6</v>
      </c>
      <c r="W67" s="211">
        <v>32.5</v>
      </c>
      <c r="X67" s="212">
        <v>2.66</v>
      </c>
      <c r="Y67" s="175"/>
      <c r="Z67" s="211">
        <v>33.5</v>
      </c>
      <c r="AA67" s="212">
        <v>2.48</v>
      </c>
      <c r="AB67" s="213"/>
      <c r="AC67" s="214">
        <v>1.1000000000000001</v>
      </c>
      <c r="AD67" s="215">
        <v>4.7</v>
      </c>
      <c r="AE67" s="214">
        <v>103.5</v>
      </c>
      <c r="AF67" s="215">
        <v>45</v>
      </c>
      <c r="AG67" s="217">
        <v>345</v>
      </c>
      <c r="AH67" s="113">
        <v>98.9</v>
      </c>
      <c r="AI67" s="226">
        <v>35</v>
      </c>
      <c r="AJ67" s="211">
        <v>10.8</v>
      </c>
      <c r="AK67" s="211">
        <v>11.9</v>
      </c>
      <c r="AL67" s="212">
        <v>1.63</v>
      </c>
      <c r="AM67" s="175"/>
      <c r="AN67" s="211">
        <v>13.4</v>
      </c>
      <c r="AO67" s="212">
        <v>1.54</v>
      </c>
      <c r="AP67" s="213"/>
      <c r="AQ67" s="214">
        <v>1.1000000000000001</v>
      </c>
      <c r="AR67" s="215">
        <v>3.5</v>
      </c>
      <c r="AS67" s="214">
        <v>97.6</v>
      </c>
      <c r="AT67" s="215">
        <v>49</v>
      </c>
    </row>
    <row r="68" spans="1:46" s="148" customFormat="1" ht="11.25" customHeight="1" x14ac:dyDescent="0.2">
      <c r="A68" s="179" t="s">
        <v>77</v>
      </c>
      <c r="B68" s="217">
        <v>7425</v>
      </c>
      <c r="C68" s="226">
        <v>6190</v>
      </c>
      <c r="D68" s="113">
        <v>83.3</v>
      </c>
      <c r="E68" s="217">
        <v>6010</v>
      </c>
      <c r="F68" s="113">
        <v>97.2</v>
      </c>
      <c r="G68" s="226">
        <v>5595</v>
      </c>
      <c r="H68" s="211">
        <v>93.1</v>
      </c>
      <c r="I68" s="211">
        <v>94.3</v>
      </c>
      <c r="J68" s="212">
        <v>0.35</v>
      </c>
      <c r="K68" s="175"/>
      <c r="L68" s="211">
        <v>95</v>
      </c>
      <c r="M68" s="212">
        <v>0.33</v>
      </c>
      <c r="N68" s="213"/>
      <c r="O68" s="214">
        <v>4.7</v>
      </c>
      <c r="P68" s="215">
        <v>11.3</v>
      </c>
      <c r="Q68" s="214">
        <v>90.1</v>
      </c>
      <c r="R68" s="215">
        <v>35.299999999999997</v>
      </c>
      <c r="S68" s="217">
        <v>5100</v>
      </c>
      <c r="T68" s="113">
        <v>82.4</v>
      </c>
      <c r="U68" s="226">
        <v>1655</v>
      </c>
      <c r="V68" s="211">
        <v>32.4</v>
      </c>
      <c r="W68" s="211">
        <v>37.299999999999997</v>
      </c>
      <c r="X68" s="212">
        <v>0.63</v>
      </c>
      <c r="Y68" s="175" t="s">
        <v>24</v>
      </c>
      <c r="Z68" s="211">
        <v>37.799999999999997</v>
      </c>
      <c r="AA68" s="212">
        <v>0.59</v>
      </c>
      <c r="AB68" s="213" t="s">
        <v>24</v>
      </c>
      <c r="AC68" s="214">
        <v>4.7</v>
      </c>
      <c r="AD68" s="215">
        <v>11.2</v>
      </c>
      <c r="AE68" s="214">
        <v>88.3</v>
      </c>
      <c r="AF68" s="215">
        <v>33</v>
      </c>
      <c r="AG68" s="217">
        <v>6175</v>
      </c>
      <c r="AH68" s="113">
        <v>99.8</v>
      </c>
      <c r="AI68" s="226">
        <v>795</v>
      </c>
      <c r="AJ68" s="211">
        <v>12.9</v>
      </c>
      <c r="AK68" s="211">
        <v>12.2</v>
      </c>
      <c r="AL68" s="212">
        <v>0.4</v>
      </c>
      <c r="AM68" s="175"/>
      <c r="AN68" s="211">
        <v>15.8</v>
      </c>
      <c r="AO68" s="212">
        <v>0.37</v>
      </c>
      <c r="AP68" s="213"/>
      <c r="AQ68" s="214">
        <v>4.8</v>
      </c>
      <c r="AR68" s="215">
        <v>11.1</v>
      </c>
      <c r="AS68" s="214">
        <v>83.1</v>
      </c>
      <c r="AT68" s="215">
        <v>35</v>
      </c>
    </row>
    <row r="69" spans="1:46" s="148" customFormat="1" ht="11.25" customHeight="1" x14ac:dyDescent="0.2">
      <c r="A69" s="179" t="s">
        <v>78</v>
      </c>
      <c r="B69" s="217">
        <v>6455</v>
      </c>
      <c r="C69" s="226">
        <v>5855</v>
      </c>
      <c r="D69" s="113">
        <v>90.7</v>
      </c>
      <c r="E69" s="217">
        <v>5775</v>
      </c>
      <c r="F69" s="113">
        <v>98.6</v>
      </c>
      <c r="G69" s="226">
        <v>4210</v>
      </c>
      <c r="H69" s="211">
        <v>72.900000000000006</v>
      </c>
      <c r="I69" s="211">
        <v>80.8</v>
      </c>
      <c r="J69" s="212">
        <v>0.49</v>
      </c>
      <c r="K69" s="175" t="s">
        <v>24</v>
      </c>
      <c r="L69" s="211">
        <v>80.599999999999994</v>
      </c>
      <c r="M69" s="212">
        <v>0.47</v>
      </c>
      <c r="N69" s="213" t="s">
        <v>24</v>
      </c>
      <c r="O69" s="214">
        <v>4.9000000000000004</v>
      </c>
      <c r="P69" s="215">
        <v>7.3</v>
      </c>
      <c r="Q69" s="214">
        <v>85.1</v>
      </c>
      <c r="R69" s="215">
        <v>39.5</v>
      </c>
      <c r="S69" s="217">
        <v>4945</v>
      </c>
      <c r="T69" s="113">
        <v>84.5</v>
      </c>
      <c r="U69" s="226">
        <v>910</v>
      </c>
      <c r="V69" s="211">
        <v>18.399999999999999</v>
      </c>
      <c r="W69" s="211">
        <v>22.7</v>
      </c>
      <c r="X69" s="212">
        <v>0.59</v>
      </c>
      <c r="Y69" s="175" t="s">
        <v>24</v>
      </c>
      <c r="Z69" s="211">
        <v>22.7</v>
      </c>
      <c r="AA69" s="212">
        <v>0.56999999999999995</v>
      </c>
      <c r="AB69" s="213" t="s">
        <v>24</v>
      </c>
      <c r="AC69" s="214">
        <v>4.8</v>
      </c>
      <c r="AD69" s="215">
        <v>7.4</v>
      </c>
      <c r="AE69" s="214">
        <v>83.2</v>
      </c>
      <c r="AF69" s="215">
        <v>37.700000000000003</v>
      </c>
      <c r="AG69" s="217">
        <v>5845</v>
      </c>
      <c r="AH69" s="113">
        <v>99.8</v>
      </c>
      <c r="AI69" s="226">
        <v>380</v>
      </c>
      <c r="AJ69" s="211">
        <v>6.5</v>
      </c>
      <c r="AK69" s="211">
        <v>6.9</v>
      </c>
      <c r="AL69" s="212">
        <v>0.35</v>
      </c>
      <c r="AM69" s="175"/>
      <c r="AN69" s="211">
        <v>7.8</v>
      </c>
      <c r="AO69" s="212">
        <v>0.34</v>
      </c>
      <c r="AP69" s="213"/>
      <c r="AQ69" s="214">
        <v>5.4</v>
      </c>
      <c r="AR69" s="215">
        <v>7.6</v>
      </c>
      <c r="AS69" s="214">
        <v>75.8</v>
      </c>
      <c r="AT69" s="215">
        <v>37.700000000000003</v>
      </c>
    </row>
    <row r="70" spans="1:46" s="148" customFormat="1" ht="11.25" customHeight="1" x14ac:dyDescent="0.2">
      <c r="A70" s="179" t="s">
        <v>246</v>
      </c>
      <c r="B70" s="217">
        <v>945</v>
      </c>
      <c r="C70" s="226">
        <v>770</v>
      </c>
      <c r="D70" s="113">
        <v>81.7</v>
      </c>
      <c r="E70" s="217">
        <v>710</v>
      </c>
      <c r="F70" s="113">
        <v>92</v>
      </c>
      <c r="G70" s="226">
        <v>690</v>
      </c>
      <c r="H70" s="211">
        <v>97.3</v>
      </c>
      <c r="I70" s="211">
        <v>95.5</v>
      </c>
      <c r="J70" s="212">
        <v>0.93</v>
      </c>
      <c r="K70" s="175"/>
      <c r="L70" s="211">
        <v>96.4</v>
      </c>
      <c r="M70" s="212">
        <v>0.87</v>
      </c>
      <c r="N70" s="213"/>
      <c r="O70" s="214">
        <v>1.5</v>
      </c>
      <c r="P70" s="215">
        <v>8.1999999999999993</v>
      </c>
      <c r="Q70" s="214">
        <v>82.7</v>
      </c>
      <c r="R70" s="215">
        <v>30</v>
      </c>
      <c r="S70" s="217">
        <v>625</v>
      </c>
      <c r="T70" s="113">
        <v>81.099999999999994</v>
      </c>
      <c r="U70" s="226">
        <v>265</v>
      </c>
      <c r="V70" s="211">
        <v>42.2</v>
      </c>
      <c r="W70" s="211">
        <v>37.5</v>
      </c>
      <c r="X70" s="212">
        <v>1.87</v>
      </c>
      <c r="Y70" s="175"/>
      <c r="Z70" s="211">
        <v>38.700000000000003</v>
      </c>
      <c r="AA70" s="212">
        <v>1.72</v>
      </c>
      <c r="AB70" s="213"/>
      <c r="AC70" s="214">
        <v>1.6</v>
      </c>
      <c r="AD70" s="215">
        <v>9.1</v>
      </c>
      <c r="AE70" s="214">
        <v>81</v>
      </c>
      <c r="AF70" s="215">
        <v>28.1</v>
      </c>
      <c r="AG70" s="217">
        <v>770</v>
      </c>
      <c r="AH70" s="113">
        <v>100</v>
      </c>
      <c r="AI70" s="226">
        <v>150</v>
      </c>
      <c r="AJ70" s="211">
        <v>19.7</v>
      </c>
      <c r="AK70" s="211">
        <v>13.7</v>
      </c>
      <c r="AL70" s="212">
        <v>1.25</v>
      </c>
      <c r="AM70" s="175" t="s">
        <v>23</v>
      </c>
      <c r="AN70" s="211">
        <v>18.3</v>
      </c>
      <c r="AO70" s="212">
        <v>1.1499999999999999</v>
      </c>
      <c r="AP70" s="213"/>
      <c r="AQ70" s="214">
        <v>1.6</v>
      </c>
      <c r="AR70" s="215">
        <v>9</v>
      </c>
      <c r="AS70" s="214">
        <v>77.599999999999994</v>
      </c>
      <c r="AT70" s="215">
        <v>29.7</v>
      </c>
    </row>
    <row r="71" spans="1:46" s="148" customFormat="1" ht="11.25" customHeight="1" x14ac:dyDescent="0.2">
      <c r="A71" s="179" t="s">
        <v>79</v>
      </c>
      <c r="B71" s="217">
        <v>2430</v>
      </c>
      <c r="C71" s="226">
        <v>2155</v>
      </c>
      <c r="D71" s="113">
        <v>88.7</v>
      </c>
      <c r="E71" s="217">
        <v>2040</v>
      </c>
      <c r="F71" s="113">
        <v>94.6</v>
      </c>
      <c r="G71" s="226">
        <v>1785</v>
      </c>
      <c r="H71" s="211">
        <v>87.6</v>
      </c>
      <c r="I71" s="211">
        <v>82.5</v>
      </c>
      <c r="J71" s="212">
        <v>0.69</v>
      </c>
      <c r="K71" s="175" t="s">
        <v>23</v>
      </c>
      <c r="L71" s="211">
        <v>82</v>
      </c>
      <c r="M71" s="212">
        <v>0.67</v>
      </c>
      <c r="N71" s="213" t="s">
        <v>23</v>
      </c>
      <c r="O71" s="214">
        <v>2.5</v>
      </c>
      <c r="P71" s="215">
        <v>4.3</v>
      </c>
      <c r="Q71" s="214">
        <v>86.6</v>
      </c>
      <c r="R71" s="215">
        <v>41.7</v>
      </c>
      <c r="S71" s="217">
        <v>1765</v>
      </c>
      <c r="T71" s="113">
        <v>81.8</v>
      </c>
      <c r="U71" s="226">
        <v>445</v>
      </c>
      <c r="V71" s="211">
        <v>25.1</v>
      </c>
      <c r="W71" s="211">
        <v>23.8</v>
      </c>
      <c r="X71" s="212">
        <v>1.05</v>
      </c>
      <c r="Y71" s="175"/>
      <c r="Z71" s="211">
        <v>23.6</v>
      </c>
      <c r="AA71" s="212">
        <v>1.01</v>
      </c>
      <c r="AB71" s="213"/>
      <c r="AC71" s="214">
        <v>2.5</v>
      </c>
      <c r="AD71" s="215">
        <v>4.5</v>
      </c>
      <c r="AE71" s="214">
        <v>84.8</v>
      </c>
      <c r="AF71" s="215">
        <v>39.700000000000003</v>
      </c>
      <c r="AG71" s="217">
        <v>2155</v>
      </c>
      <c r="AH71" s="113">
        <v>100</v>
      </c>
      <c r="AI71" s="226">
        <v>160</v>
      </c>
      <c r="AJ71" s="211">
        <v>7.4</v>
      </c>
      <c r="AK71" s="211">
        <v>7.4</v>
      </c>
      <c r="AL71" s="212">
        <v>0.6</v>
      </c>
      <c r="AM71" s="175"/>
      <c r="AN71" s="211">
        <v>7.4</v>
      </c>
      <c r="AO71" s="212">
        <v>0.57999999999999996</v>
      </c>
      <c r="AP71" s="213"/>
      <c r="AQ71" s="214">
        <v>2.9</v>
      </c>
      <c r="AR71" s="215">
        <v>4.9000000000000004</v>
      </c>
      <c r="AS71" s="214">
        <v>77</v>
      </c>
      <c r="AT71" s="215">
        <v>40.1</v>
      </c>
    </row>
    <row r="72" spans="1:46" s="148" customFormat="1" ht="11.25" customHeight="1" x14ac:dyDescent="0.2">
      <c r="A72" s="179" t="s">
        <v>80</v>
      </c>
      <c r="B72" s="217">
        <v>3475</v>
      </c>
      <c r="C72" s="226">
        <v>3010</v>
      </c>
      <c r="D72" s="113">
        <v>86.5</v>
      </c>
      <c r="E72" s="217">
        <v>2975</v>
      </c>
      <c r="F72" s="113">
        <v>98.9</v>
      </c>
      <c r="G72" s="226">
        <v>2875</v>
      </c>
      <c r="H72" s="211">
        <v>96.6</v>
      </c>
      <c r="I72" s="211">
        <v>93.4</v>
      </c>
      <c r="J72" s="212">
        <v>0.46</v>
      </c>
      <c r="K72" s="175" t="s">
        <v>23</v>
      </c>
      <c r="L72" s="211">
        <v>93.8</v>
      </c>
      <c r="M72" s="212">
        <v>0.45</v>
      </c>
      <c r="N72" s="213"/>
      <c r="O72" s="214">
        <v>2.4</v>
      </c>
      <c r="P72" s="215">
        <v>6.9</v>
      </c>
      <c r="Q72" s="214">
        <v>91.4</v>
      </c>
      <c r="R72" s="215">
        <v>41.7</v>
      </c>
      <c r="S72" s="217">
        <v>2455</v>
      </c>
      <c r="T72" s="113">
        <v>81.599999999999994</v>
      </c>
      <c r="U72" s="226">
        <v>825</v>
      </c>
      <c r="V72" s="211">
        <v>33.6</v>
      </c>
      <c r="W72" s="211">
        <v>34.5</v>
      </c>
      <c r="X72" s="212">
        <v>0.92</v>
      </c>
      <c r="Y72" s="175"/>
      <c r="Z72" s="211">
        <v>34.200000000000003</v>
      </c>
      <c r="AA72" s="212">
        <v>0.87</v>
      </c>
      <c r="AB72" s="213"/>
      <c r="AC72" s="214">
        <v>2.4</v>
      </c>
      <c r="AD72" s="215">
        <v>7</v>
      </c>
      <c r="AE72" s="214">
        <v>90</v>
      </c>
      <c r="AF72" s="215">
        <v>39.799999999999997</v>
      </c>
      <c r="AG72" s="217">
        <v>3005</v>
      </c>
      <c r="AH72" s="113">
        <v>99.9</v>
      </c>
      <c r="AI72" s="226">
        <v>470</v>
      </c>
      <c r="AJ72" s="211">
        <v>15.6</v>
      </c>
      <c r="AK72" s="211">
        <v>11.9</v>
      </c>
      <c r="AL72" s="212">
        <v>0.6</v>
      </c>
      <c r="AM72" s="175" t="s">
        <v>23</v>
      </c>
      <c r="AN72" s="211">
        <v>13.8</v>
      </c>
      <c r="AO72" s="212">
        <v>0.56999999999999995</v>
      </c>
      <c r="AP72" s="213"/>
      <c r="AQ72" s="214">
        <v>2.5</v>
      </c>
      <c r="AR72" s="215">
        <v>6.8</v>
      </c>
      <c r="AS72" s="214">
        <v>83.7</v>
      </c>
      <c r="AT72" s="215">
        <v>41.4</v>
      </c>
    </row>
    <row r="73" spans="1:46" s="148" customFormat="1" ht="11.25" customHeight="1" x14ac:dyDescent="0.2">
      <c r="A73" s="179" t="s">
        <v>247</v>
      </c>
      <c r="B73" s="217">
        <v>1640</v>
      </c>
      <c r="C73" s="226">
        <v>1365</v>
      </c>
      <c r="D73" s="113">
        <v>83.4</v>
      </c>
      <c r="E73" s="217">
        <v>1360</v>
      </c>
      <c r="F73" s="113">
        <v>99.6</v>
      </c>
      <c r="G73" s="226">
        <v>1345</v>
      </c>
      <c r="H73" s="211">
        <v>98.9</v>
      </c>
      <c r="I73" s="211">
        <v>94.5</v>
      </c>
      <c r="J73" s="212">
        <v>0.63</v>
      </c>
      <c r="K73" s="175" t="s">
        <v>23</v>
      </c>
      <c r="L73" s="211">
        <v>96.4</v>
      </c>
      <c r="M73" s="212">
        <v>0.61</v>
      </c>
      <c r="N73" s="213"/>
      <c r="O73" s="214">
        <v>1.7</v>
      </c>
      <c r="P73" s="215">
        <v>7.2</v>
      </c>
      <c r="Q73" s="214">
        <v>90.4</v>
      </c>
      <c r="R73" s="215">
        <v>36.200000000000003</v>
      </c>
      <c r="S73" s="217">
        <v>1265</v>
      </c>
      <c r="T73" s="113">
        <v>92.5</v>
      </c>
      <c r="U73" s="226">
        <v>485</v>
      </c>
      <c r="V73" s="211">
        <v>38.200000000000003</v>
      </c>
      <c r="W73" s="211">
        <v>36.1</v>
      </c>
      <c r="X73" s="212">
        <v>1.31</v>
      </c>
      <c r="Y73" s="175"/>
      <c r="Z73" s="211">
        <v>37.1</v>
      </c>
      <c r="AA73" s="212">
        <v>1.23</v>
      </c>
      <c r="AB73" s="213"/>
      <c r="AC73" s="214">
        <v>1.9</v>
      </c>
      <c r="AD73" s="215">
        <v>7.7</v>
      </c>
      <c r="AE73" s="214">
        <v>88.9</v>
      </c>
      <c r="AF73" s="215">
        <v>34.299999999999997</v>
      </c>
      <c r="AG73" s="217">
        <v>1365</v>
      </c>
      <c r="AH73" s="113">
        <v>100</v>
      </c>
      <c r="AI73" s="226">
        <v>270</v>
      </c>
      <c r="AJ73" s="211">
        <v>19.8</v>
      </c>
      <c r="AK73" s="211">
        <v>13</v>
      </c>
      <c r="AL73" s="212">
        <v>0.94</v>
      </c>
      <c r="AM73" s="175" t="s">
        <v>23</v>
      </c>
      <c r="AN73" s="211">
        <v>15.5</v>
      </c>
      <c r="AO73" s="212">
        <v>0.88</v>
      </c>
      <c r="AP73" s="213" t="s">
        <v>23</v>
      </c>
      <c r="AQ73" s="214">
        <v>1.7</v>
      </c>
      <c r="AR73" s="215">
        <v>7.2</v>
      </c>
      <c r="AS73" s="214">
        <v>83.7</v>
      </c>
      <c r="AT73" s="215">
        <v>35.5</v>
      </c>
    </row>
    <row r="74" spans="1:46" s="148" customFormat="1" ht="11.25" customHeight="1" x14ac:dyDescent="0.2">
      <c r="A74" s="179" t="s">
        <v>82</v>
      </c>
      <c r="B74" s="217">
        <v>5970</v>
      </c>
      <c r="C74" s="226">
        <v>4635</v>
      </c>
      <c r="D74" s="113">
        <v>77.7</v>
      </c>
      <c r="E74" s="217">
        <v>4585</v>
      </c>
      <c r="F74" s="113">
        <v>98.9</v>
      </c>
      <c r="G74" s="226">
        <v>4425</v>
      </c>
      <c r="H74" s="211">
        <v>96.6</v>
      </c>
      <c r="I74" s="211">
        <v>94.3</v>
      </c>
      <c r="J74" s="212">
        <v>0.37</v>
      </c>
      <c r="K74" s="175"/>
      <c r="L74" s="211">
        <v>95.9</v>
      </c>
      <c r="M74" s="212">
        <v>0.35</v>
      </c>
      <c r="N74" s="213"/>
      <c r="O74" s="214">
        <v>3.2</v>
      </c>
      <c r="P74" s="215">
        <v>11.7</v>
      </c>
      <c r="Q74" s="214">
        <v>87.8</v>
      </c>
      <c r="R74" s="215">
        <v>35.200000000000003</v>
      </c>
      <c r="S74" s="217">
        <v>4230</v>
      </c>
      <c r="T74" s="113">
        <v>91.3</v>
      </c>
      <c r="U74" s="226">
        <v>1575</v>
      </c>
      <c r="V74" s="211">
        <v>37.200000000000003</v>
      </c>
      <c r="W74" s="211">
        <v>36.700000000000003</v>
      </c>
      <c r="X74" s="212">
        <v>0.71</v>
      </c>
      <c r="Y74" s="175"/>
      <c r="Z74" s="211">
        <v>38.200000000000003</v>
      </c>
      <c r="AA74" s="212">
        <v>0.66</v>
      </c>
      <c r="AB74" s="213"/>
      <c r="AC74" s="214">
        <v>3.5</v>
      </c>
      <c r="AD74" s="215">
        <v>12.5</v>
      </c>
      <c r="AE74" s="214">
        <v>86.1</v>
      </c>
      <c r="AF74" s="215">
        <v>33.1</v>
      </c>
      <c r="AG74" s="217">
        <v>4635</v>
      </c>
      <c r="AH74" s="113">
        <v>100</v>
      </c>
      <c r="AI74" s="226">
        <v>770</v>
      </c>
      <c r="AJ74" s="211">
        <v>16.7</v>
      </c>
      <c r="AK74" s="211">
        <v>12.6</v>
      </c>
      <c r="AL74" s="212">
        <v>0.49</v>
      </c>
      <c r="AM74" s="175" t="s">
        <v>23</v>
      </c>
      <c r="AN74" s="211">
        <v>15.1</v>
      </c>
      <c r="AO74" s="212">
        <v>0.45</v>
      </c>
      <c r="AP74" s="213"/>
      <c r="AQ74" s="214">
        <v>3.2</v>
      </c>
      <c r="AR74" s="215">
        <v>11.6</v>
      </c>
      <c r="AS74" s="214">
        <v>81</v>
      </c>
      <c r="AT74" s="215">
        <v>34.6</v>
      </c>
    </row>
    <row r="75" spans="1:46" s="148" customFormat="1" ht="11.25" customHeight="1" x14ac:dyDescent="0.2">
      <c r="A75" s="179" t="s">
        <v>248</v>
      </c>
      <c r="B75" s="217">
        <v>190</v>
      </c>
      <c r="C75" s="226">
        <v>170</v>
      </c>
      <c r="D75" s="113">
        <v>87.5</v>
      </c>
      <c r="E75" s="217">
        <v>155</v>
      </c>
      <c r="F75" s="113">
        <v>91.7</v>
      </c>
      <c r="G75" s="226">
        <v>135</v>
      </c>
      <c r="H75" s="211">
        <v>88.3</v>
      </c>
      <c r="I75" s="211">
        <v>92.3</v>
      </c>
      <c r="J75" s="212">
        <v>2.46</v>
      </c>
      <c r="K75" s="175"/>
      <c r="L75" s="211">
        <v>93.2</v>
      </c>
      <c r="M75" s="212">
        <v>2.25</v>
      </c>
      <c r="N75" s="213"/>
      <c r="O75" s="214">
        <v>0.4</v>
      </c>
      <c r="P75" s="215">
        <v>1.3</v>
      </c>
      <c r="Q75" s="214">
        <v>107.3</v>
      </c>
      <c r="R75" s="215">
        <v>52.3</v>
      </c>
      <c r="S75" s="217">
        <v>150</v>
      </c>
      <c r="T75" s="113">
        <v>89.9</v>
      </c>
      <c r="U75" s="226">
        <v>35</v>
      </c>
      <c r="V75" s="211">
        <v>24.5</v>
      </c>
      <c r="W75" s="211">
        <v>30.8</v>
      </c>
      <c r="X75" s="212">
        <v>3.56</v>
      </c>
      <c r="Y75" s="175"/>
      <c r="Z75" s="211">
        <v>31.3</v>
      </c>
      <c r="AA75" s="212">
        <v>3.34</v>
      </c>
      <c r="AB75" s="213"/>
      <c r="AC75" s="214">
        <v>0.5</v>
      </c>
      <c r="AD75" s="215">
        <v>1.5</v>
      </c>
      <c r="AE75" s="214">
        <v>104.9</v>
      </c>
      <c r="AF75" s="215">
        <v>49.2</v>
      </c>
      <c r="AG75" s="217">
        <v>170</v>
      </c>
      <c r="AH75" s="113">
        <v>100</v>
      </c>
      <c r="AI75" s="226">
        <v>15</v>
      </c>
      <c r="AJ75" s="211">
        <v>8.3000000000000007</v>
      </c>
      <c r="AK75" s="211">
        <v>10.6</v>
      </c>
      <c r="AL75" s="212">
        <v>2.19</v>
      </c>
      <c r="AM75" s="175"/>
      <c r="AN75" s="211">
        <v>11.1</v>
      </c>
      <c r="AO75" s="212">
        <v>2.0699999999999998</v>
      </c>
      <c r="AP75" s="213"/>
      <c r="AQ75" s="214">
        <v>0.5</v>
      </c>
      <c r="AR75" s="215">
        <v>1.6</v>
      </c>
      <c r="AS75" s="214">
        <v>97.7</v>
      </c>
      <c r="AT75" s="215">
        <v>51.9</v>
      </c>
    </row>
    <row r="76" spans="1:46" s="148" customFormat="1" ht="11.25" customHeight="1" x14ac:dyDescent="0.2">
      <c r="A76" s="179" t="s">
        <v>83</v>
      </c>
      <c r="B76" s="217">
        <v>3985</v>
      </c>
      <c r="C76" s="226">
        <v>3440</v>
      </c>
      <c r="D76" s="113">
        <v>86.3</v>
      </c>
      <c r="E76" s="217">
        <v>3385</v>
      </c>
      <c r="F76" s="113">
        <v>98.5</v>
      </c>
      <c r="G76" s="226">
        <v>2965</v>
      </c>
      <c r="H76" s="211">
        <v>87.6</v>
      </c>
      <c r="I76" s="211">
        <v>82.6</v>
      </c>
      <c r="J76" s="212">
        <v>0.53</v>
      </c>
      <c r="K76" s="175" t="s">
        <v>23</v>
      </c>
      <c r="L76" s="211">
        <v>84.9</v>
      </c>
      <c r="M76" s="212">
        <v>0.5</v>
      </c>
      <c r="N76" s="213"/>
      <c r="O76" s="214">
        <v>4.4000000000000004</v>
      </c>
      <c r="P76" s="215">
        <v>8.8000000000000007</v>
      </c>
      <c r="Q76" s="214">
        <v>77.900000000000006</v>
      </c>
      <c r="R76" s="215">
        <v>35.4</v>
      </c>
      <c r="S76" s="217">
        <v>2885</v>
      </c>
      <c r="T76" s="113">
        <v>84</v>
      </c>
      <c r="U76" s="226">
        <v>635</v>
      </c>
      <c r="V76" s="211">
        <v>22</v>
      </c>
      <c r="W76" s="211">
        <v>24.2</v>
      </c>
      <c r="X76" s="212">
        <v>0.8</v>
      </c>
      <c r="Y76" s="175"/>
      <c r="Z76" s="211">
        <v>24.9</v>
      </c>
      <c r="AA76" s="212">
        <v>0.76</v>
      </c>
      <c r="AB76" s="213"/>
      <c r="AC76" s="214">
        <v>4.4000000000000004</v>
      </c>
      <c r="AD76" s="215">
        <v>9</v>
      </c>
      <c r="AE76" s="214">
        <v>76.099999999999994</v>
      </c>
      <c r="AF76" s="215">
        <v>33.5</v>
      </c>
      <c r="AG76" s="217">
        <v>3430</v>
      </c>
      <c r="AH76" s="113">
        <v>99.7</v>
      </c>
      <c r="AI76" s="226">
        <v>290</v>
      </c>
      <c r="AJ76" s="211">
        <v>8.5</v>
      </c>
      <c r="AK76" s="211">
        <v>7.4</v>
      </c>
      <c r="AL76" s="212">
        <v>0.48</v>
      </c>
      <c r="AM76" s="175"/>
      <c r="AN76" s="211">
        <v>8.9</v>
      </c>
      <c r="AO76" s="212">
        <v>0.46</v>
      </c>
      <c r="AP76" s="213"/>
      <c r="AQ76" s="214">
        <v>4.8</v>
      </c>
      <c r="AR76" s="215">
        <v>9</v>
      </c>
      <c r="AS76" s="214">
        <v>69.2</v>
      </c>
      <c r="AT76" s="215">
        <v>33.6</v>
      </c>
    </row>
    <row r="77" spans="1:46" s="148" customFormat="1" ht="11.25" customHeight="1" x14ac:dyDescent="0.2">
      <c r="A77" s="227" t="s">
        <v>249</v>
      </c>
      <c r="B77" s="217">
        <v>2850</v>
      </c>
      <c r="C77" s="226">
        <v>2165</v>
      </c>
      <c r="D77" s="113">
        <v>75.900000000000006</v>
      </c>
      <c r="E77" s="217">
        <v>2110</v>
      </c>
      <c r="F77" s="113">
        <v>97.5</v>
      </c>
      <c r="G77" s="226">
        <v>2025</v>
      </c>
      <c r="H77" s="211">
        <v>95.9</v>
      </c>
      <c r="I77" s="211">
        <v>94.3</v>
      </c>
      <c r="J77" s="212">
        <v>0.55000000000000004</v>
      </c>
      <c r="K77" s="175"/>
      <c r="L77" s="211">
        <v>93.3</v>
      </c>
      <c r="M77" s="212">
        <v>0.52</v>
      </c>
      <c r="N77" s="213"/>
      <c r="O77" s="214">
        <v>7.4</v>
      </c>
      <c r="P77" s="215">
        <v>12.8</v>
      </c>
      <c r="Q77" s="214">
        <v>100</v>
      </c>
      <c r="R77" s="215">
        <v>46.4</v>
      </c>
      <c r="S77" s="217">
        <v>1735</v>
      </c>
      <c r="T77" s="113">
        <v>80.3</v>
      </c>
      <c r="U77" s="226">
        <v>530</v>
      </c>
      <c r="V77" s="211">
        <v>30.5</v>
      </c>
      <c r="W77" s="211">
        <v>32.4</v>
      </c>
      <c r="X77" s="212">
        <v>1.06</v>
      </c>
      <c r="Y77" s="175"/>
      <c r="Z77" s="211">
        <v>32</v>
      </c>
      <c r="AA77" s="212">
        <v>0.99</v>
      </c>
      <c r="AB77" s="213"/>
      <c r="AC77" s="214">
        <v>7.3</v>
      </c>
      <c r="AD77" s="215">
        <v>12.8</v>
      </c>
      <c r="AE77" s="214">
        <v>97.3</v>
      </c>
      <c r="AF77" s="215">
        <v>43.6</v>
      </c>
      <c r="AG77" s="217">
        <v>2160</v>
      </c>
      <c r="AH77" s="113">
        <v>99.8</v>
      </c>
      <c r="AI77" s="226">
        <v>130</v>
      </c>
      <c r="AJ77" s="211">
        <v>6</v>
      </c>
      <c r="AK77" s="211">
        <v>11</v>
      </c>
      <c r="AL77" s="212">
        <v>0.56999999999999995</v>
      </c>
      <c r="AM77" s="175" t="s">
        <v>24</v>
      </c>
      <c r="AN77" s="211">
        <v>7.8</v>
      </c>
      <c r="AO77" s="212">
        <v>0.54</v>
      </c>
      <c r="AP77" s="213"/>
      <c r="AQ77" s="214">
        <v>7.3</v>
      </c>
      <c r="AR77" s="215">
        <v>12.1</v>
      </c>
      <c r="AS77" s="214">
        <v>91.4</v>
      </c>
      <c r="AT77" s="215">
        <v>46.7</v>
      </c>
    </row>
    <row r="78" spans="1:46" s="148" customFormat="1" ht="11.25" customHeight="1" x14ac:dyDescent="0.2">
      <c r="A78" s="179" t="s">
        <v>250</v>
      </c>
      <c r="B78" s="217">
        <v>0</v>
      </c>
      <c r="C78" s="226">
        <v>0</v>
      </c>
      <c r="D78" s="113" t="s">
        <v>226</v>
      </c>
      <c r="E78" s="217">
        <v>0</v>
      </c>
      <c r="F78" s="113" t="s">
        <v>226</v>
      </c>
      <c r="G78" s="226">
        <v>0</v>
      </c>
      <c r="H78" s="211" t="s">
        <v>226</v>
      </c>
      <c r="I78" s="211" t="s">
        <v>226</v>
      </c>
      <c r="J78" s="212" t="s">
        <v>226</v>
      </c>
      <c r="K78" s="175" t="s">
        <v>226</v>
      </c>
      <c r="L78" s="211" t="s">
        <v>226</v>
      </c>
      <c r="M78" s="212" t="s">
        <v>226</v>
      </c>
      <c r="N78" s="213" t="s">
        <v>226</v>
      </c>
      <c r="O78" s="214" t="s">
        <v>226</v>
      </c>
      <c r="P78" s="215" t="s">
        <v>226</v>
      </c>
      <c r="Q78" s="214" t="s">
        <v>226</v>
      </c>
      <c r="R78" s="215" t="s">
        <v>226</v>
      </c>
      <c r="S78" s="217">
        <v>0</v>
      </c>
      <c r="T78" s="113" t="s">
        <v>226</v>
      </c>
      <c r="U78" s="226">
        <v>0</v>
      </c>
      <c r="V78" s="211" t="s">
        <v>226</v>
      </c>
      <c r="W78" s="211" t="s">
        <v>226</v>
      </c>
      <c r="X78" s="212" t="s">
        <v>226</v>
      </c>
      <c r="Y78" s="175" t="s">
        <v>226</v>
      </c>
      <c r="Z78" s="211" t="s">
        <v>226</v>
      </c>
      <c r="AA78" s="212" t="s">
        <v>226</v>
      </c>
      <c r="AB78" s="213" t="s">
        <v>226</v>
      </c>
      <c r="AC78" s="214" t="s">
        <v>226</v>
      </c>
      <c r="AD78" s="215" t="s">
        <v>226</v>
      </c>
      <c r="AE78" s="214" t="s">
        <v>226</v>
      </c>
      <c r="AF78" s="215" t="s">
        <v>226</v>
      </c>
      <c r="AG78" s="217">
        <v>0</v>
      </c>
      <c r="AH78" s="113" t="s">
        <v>226</v>
      </c>
      <c r="AI78" s="226">
        <v>0</v>
      </c>
      <c r="AJ78" s="211" t="s">
        <v>226</v>
      </c>
      <c r="AK78" s="211" t="s">
        <v>226</v>
      </c>
      <c r="AL78" s="212" t="s">
        <v>226</v>
      </c>
      <c r="AM78" s="175" t="s">
        <v>226</v>
      </c>
      <c r="AN78" s="211" t="s">
        <v>226</v>
      </c>
      <c r="AO78" s="212" t="s">
        <v>226</v>
      </c>
      <c r="AP78" s="213" t="s">
        <v>226</v>
      </c>
      <c r="AQ78" s="214" t="s">
        <v>226</v>
      </c>
      <c r="AR78" s="215" t="s">
        <v>226</v>
      </c>
      <c r="AS78" s="214" t="s">
        <v>226</v>
      </c>
      <c r="AT78" s="215" t="s">
        <v>226</v>
      </c>
    </row>
    <row r="79" spans="1:46" s="148" customFormat="1" ht="11.25" customHeight="1" x14ac:dyDescent="0.2">
      <c r="A79" s="179" t="s">
        <v>251</v>
      </c>
      <c r="B79" s="217">
        <v>0</v>
      </c>
      <c r="C79" s="226">
        <v>0</v>
      </c>
      <c r="D79" s="113" t="s">
        <v>226</v>
      </c>
      <c r="E79" s="217">
        <v>0</v>
      </c>
      <c r="F79" s="113" t="s">
        <v>226</v>
      </c>
      <c r="G79" s="226">
        <v>0</v>
      </c>
      <c r="H79" s="211" t="s">
        <v>226</v>
      </c>
      <c r="I79" s="211" t="s">
        <v>226</v>
      </c>
      <c r="J79" s="212" t="s">
        <v>226</v>
      </c>
      <c r="K79" s="175" t="s">
        <v>226</v>
      </c>
      <c r="L79" s="211" t="s">
        <v>226</v>
      </c>
      <c r="M79" s="212" t="s">
        <v>226</v>
      </c>
      <c r="N79" s="213" t="s">
        <v>226</v>
      </c>
      <c r="O79" s="214" t="s">
        <v>226</v>
      </c>
      <c r="P79" s="215" t="s">
        <v>226</v>
      </c>
      <c r="Q79" s="214" t="s">
        <v>226</v>
      </c>
      <c r="R79" s="215" t="s">
        <v>226</v>
      </c>
      <c r="S79" s="217">
        <v>0</v>
      </c>
      <c r="T79" s="113" t="s">
        <v>226</v>
      </c>
      <c r="U79" s="226">
        <v>0</v>
      </c>
      <c r="V79" s="211" t="s">
        <v>226</v>
      </c>
      <c r="W79" s="211" t="s">
        <v>226</v>
      </c>
      <c r="X79" s="212" t="s">
        <v>226</v>
      </c>
      <c r="Y79" s="175" t="s">
        <v>226</v>
      </c>
      <c r="Z79" s="211" t="s">
        <v>226</v>
      </c>
      <c r="AA79" s="212" t="s">
        <v>226</v>
      </c>
      <c r="AB79" s="213" t="s">
        <v>226</v>
      </c>
      <c r="AC79" s="214" t="s">
        <v>226</v>
      </c>
      <c r="AD79" s="215" t="s">
        <v>226</v>
      </c>
      <c r="AE79" s="214" t="s">
        <v>226</v>
      </c>
      <c r="AF79" s="215" t="s">
        <v>226</v>
      </c>
      <c r="AG79" s="217">
        <v>0</v>
      </c>
      <c r="AH79" s="113" t="s">
        <v>226</v>
      </c>
      <c r="AI79" s="226">
        <v>0</v>
      </c>
      <c r="AJ79" s="211" t="s">
        <v>226</v>
      </c>
      <c r="AK79" s="211" t="s">
        <v>226</v>
      </c>
      <c r="AL79" s="212" t="s">
        <v>226</v>
      </c>
      <c r="AM79" s="175" t="s">
        <v>226</v>
      </c>
      <c r="AN79" s="211" t="s">
        <v>226</v>
      </c>
      <c r="AO79" s="212" t="s">
        <v>226</v>
      </c>
      <c r="AP79" s="213" t="s">
        <v>226</v>
      </c>
      <c r="AQ79" s="214" t="s">
        <v>226</v>
      </c>
      <c r="AR79" s="215" t="s">
        <v>226</v>
      </c>
      <c r="AS79" s="214" t="s">
        <v>226</v>
      </c>
      <c r="AT79" s="215" t="s">
        <v>226</v>
      </c>
    </row>
    <row r="80" spans="1:46" s="148" customFormat="1" ht="11.25" customHeight="1" x14ac:dyDescent="0.2">
      <c r="A80" s="227" t="s">
        <v>252</v>
      </c>
      <c r="B80" s="217">
        <v>5655</v>
      </c>
      <c r="C80" s="226">
        <v>3270</v>
      </c>
      <c r="D80" s="113">
        <v>57.8</v>
      </c>
      <c r="E80" s="217">
        <v>2810</v>
      </c>
      <c r="F80" s="113">
        <v>85.9</v>
      </c>
      <c r="G80" s="226">
        <v>2725</v>
      </c>
      <c r="H80" s="211">
        <v>97</v>
      </c>
      <c r="I80" s="211">
        <v>95.6</v>
      </c>
      <c r="J80" s="212">
        <v>0.46</v>
      </c>
      <c r="K80" s="175"/>
      <c r="L80" s="211">
        <v>95.3</v>
      </c>
      <c r="M80" s="212">
        <v>0.45</v>
      </c>
      <c r="N80" s="213"/>
      <c r="O80" s="214">
        <v>3.9</v>
      </c>
      <c r="P80" s="215">
        <v>9.1</v>
      </c>
      <c r="Q80" s="214">
        <v>85.6</v>
      </c>
      <c r="R80" s="215">
        <v>43.4</v>
      </c>
      <c r="S80" s="217">
        <v>2840</v>
      </c>
      <c r="T80" s="113">
        <v>86.9</v>
      </c>
      <c r="U80" s="226">
        <v>1365</v>
      </c>
      <c r="V80" s="211">
        <v>48.1</v>
      </c>
      <c r="W80" s="211">
        <v>39.799999999999997</v>
      </c>
      <c r="X80" s="212">
        <v>0.89</v>
      </c>
      <c r="Y80" s="175" t="s">
        <v>23</v>
      </c>
      <c r="Z80" s="211">
        <v>41.7</v>
      </c>
      <c r="AA80" s="212">
        <v>0.83</v>
      </c>
      <c r="AB80" s="213" t="s">
        <v>23</v>
      </c>
      <c r="AC80" s="214">
        <v>4.3</v>
      </c>
      <c r="AD80" s="215">
        <v>10.3</v>
      </c>
      <c r="AE80" s="214">
        <v>84.3</v>
      </c>
      <c r="AF80" s="215">
        <v>40.6</v>
      </c>
      <c r="AG80" s="217">
        <v>3270</v>
      </c>
      <c r="AH80" s="113">
        <v>100</v>
      </c>
      <c r="AI80" s="226">
        <v>195</v>
      </c>
      <c r="AJ80" s="211">
        <v>6</v>
      </c>
      <c r="AK80" s="211">
        <v>13.2</v>
      </c>
      <c r="AL80" s="212">
        <v>0.47</v>
      </c>
      <c r="AM80" s="175" t="s">
        <v>24</v>
      </c>
      <c r="AN80" s="211">
        <v>6.2</v>
      </c>
      <c r="AO80" s="212">
        <v>0.44</v>
      </c>
      <c r="AP80" s="213"/>
      <c r="AQ80" s="214">
        <v>4.0999999999999996</v>
      </c>
      <c r="AR80" s="215">
        <v>9.4</v>
      </c>
      <c r="AS80" s="214">
        <v>80.599999999999994</v>
      </c>
      <c r="AT80" s="215">
        <v>43.7</v>
      </c>
    </row>
    <row r="81" spans="1:46" s="148" customFormat="1" ht="11.25" customHeight="1" x14ac:dyDescent="0.2">
      <c r="A81" s="179" t="s">
        <v>87</v>
      </c>
      <c r="B81" s="217">
        <v>3900</v>
      </c>
      <c r="C81" s="226">
        <v>1735</v>
      </c>
      <c r="D81" s="113">
        <v>44.5</v>
      </c>
      <c r="E81" s="217">
        <v>1645</v>
      </c>
      <c r="F81" s="113">
        <v>94.9</v>
      </c>
      <c r="G81" s="226">
        <v>1615</v>
      </c>
      <c r="H81" s="211">
        <v>98.1</v>
      </c>
      <c r="I81" s="211">
        <v>96.3</v>
      </c>
      <c r="J81" s="212">
        <v>0.59</v>
      </c>
      <c r="K81" s="175"/>
      <c r="L81" s="211">
        <v>95.8</v>
      </c>
      <c r="M81" s="212">
        <v>0.56999999999999995</v>
      </c>
      <c r="N81" s="213"/>
      <c r="O81" s="214">
        <v>1.8</v>
      </c>
      <c r="P81" s="215">
        <v>5.6</v>
      </c>
      <c r="Q81" s="214">
        <v>85.2</v>
      </c>
      <c r="R81" s="215">
        <v>45.7</v>
      </c>
      <c r="S81" s="217">
        <v>1160</v>
      </c>
      <c r="T81" s="113">
        <v>66.900000000000006</v>
      </c>
      <c r="U81" s="226">
        <v>510</v>
      </c>
      <c r="V81" s="211">
        <v>44.1</v>
      </c>
      <c r="W81" s="211">
        <v>40.700000000000003</v>
      </c>
      <c r="X81" s="212">
        <v>1.38</v>
      </c>
      <c r="Y81" s="175"/>
      <c r="Z81" s="211">
        <v>42</v>
      </c>
      <c r="AA81" s="212">
        <v>1.31</v>
      </c>
      <c r="AB81" s="213"/>
      <c r="AC81" s="214">
        <v>1.6</v>
      </c>
      <c r="AD81" s="215">
        <v>5</v>
      </c>
      <c r="AE81" s="214">
        <v>83.4</v>
      </c>
      <c r="AF81" s="215">
        <v>42.7</v>
      </c>
      <c r="AG81" s="217">
        <v>1705</v>
      </c>
      <c r="AH81" s="113">
        <v>98.4</v>
      </c>
      <c r="AI81" s="226">
        <v>120</v>
      </c>
      <c r="AJ81" s="211">
        <v>7</v>
      </c>
      <c r="AK81" s="211">
        <v>13.6</v>
      </c>
      <c r="AL81" s="212">
        <v>0.67</v>
      </c>
      <c r="AM81" s="175" t="s">
        <v>24</v>
      </c>
      <c r="AN81" s="211">
        <v>6.5</v>
      </c>
      <c r="AO81" s="212">
        <v>0.62</v>
      </c>
      <c r="AP81" s="213"/>
      <c r="AQ81" s="214">
        <v>1.9</v>
      </c>
      <c r="AR81" s="215">
        <v>5.3</v>
      </c>
      <c r="AS81" s="214">
        <v>80</v>
      </c>
      <c r="AT81" s="215">
        <v>45.8</v>
      </c>
    </row>
    <row r="82" spans="1:46" s="148" customFormat="1" ht="11.25" customHeight="1" x14ac:dyDescent="0.2">
      <c r="A82" s="179" t="s">
        <v>253</v>
      </c>
      <c r="B82" s="217">
        <v>700</v>
      </c>
      <c r="C82" s="226">
        <v>685</v>
      </c>
      <c r="D82" s="113">
        <v>98</v>
      </c>
      <c r="E82" s="217">
        <v>680</v>
      </c>
      <c r="F82" s="113">
        <v>99.1</v>
      </c>
      <c r="G82" s="226">
        <v>470</v>
      </c>
      <c r="H82" s="211">
        <v>69.099999999999994</v>
      </c>
      <c r="I82" s="211">
        <v>71.2</v>
      </c>
      <c r="J82" s="212">
        <v>1.51</v>
      </c>
      <c r="K82" s="175"/>
      <c r="L82" s="211">
        <v>68.3</v>
      </c>
      <c r="M82" s="212">
        <v>1.45</v>
      </c>
      <c r="N82" s="213"/>
      <c r="O82" s="214">
        <v>3.7</v>
      </c>
      <c r="P82" s="215">
        <v>5.7</v>
      </c>
      <c r="Q82" s="214">
        <v>69.2</v>
      </c>
      <c r="R82" s="215">
        <v>33.9</v>
      </c>
      <c r="S82" s="217">
        <v>575</v>
      </c>
      <c r="T82" s="113">
        <v>83.9</v>
      </c>
      <c r="U82" s="226">
        <v>110</v>
      </c>
      <c r="V82" s="211">
        <v>18.8</v>
      </c>
      <c r="W82" s="211">
        <v>17</v>
      </c>
      <c r="X82" s="212">
        <v>1.76</v>
      </c>
      <c r="Y82" s="175"/>
      <c r="Z82" s="211">
        <v>17.3</v>
      </c>
      <c r="AA82" s="212">
        <v>1.71</v>
      </c>
      <c r="AB82" s="213"/>
      <c r="AC82" s="214">
        <v>3.6</v>
      </c>
      <c r="AD82" s="215">
        <v>5.5</v>
      </c>
      <c r="AE82" s="214">
        <v>66.900000000000006</v>
      </c>
      <c r="AF82" s="215">
        <v>32.6</v>
      </c>
      <c r="AG82" s="217">
        <v>685</v>
      </c>
      <c r="AH82" s="113">
        <v>99.7</v>
      </c>
      <c r="AI82" s="226">
        <v>20</v>
      </c>
      <c r="AJ82" s="211">
        <v>2.6</v>
      </c>
      <c r="AK82" s="211">
        <v>4.5999999999999996</v>
      </c>
      <c r="AL82" s="212">
        <v>0.93</v>
      </c>
      <c r="AM82" s="175"/>
      <c r="AN82" s="211">
        <v>3.5</v>
      </c>
      <c r="AO82" s="212">
        <v>0.91</v>
      </c>
      <c r="AP82" s="213"/>
      <c r="AQ82" s="214">
        <v>4</v>
      </c>
      <c r="AR82" s="215">
        <v>5.8</v>
      </c>
      <c r="AS82" s="214">
        <v>61.4</v>
      </c>
      <c r="AT82" s="215">
        <v>32</v>
      </c>
    </row>
    <row r="83" spans="1:46" s="148" customFormat="1" ht="11.25" customHeight="1" x14ac:dyDescent="0.2">
      <c r="A83" s="179" t="s">
        <v>254</v>
      </c>
      <c r="B83" s="217">
        <v>0</v>
      </c>
      <c r="C83" s="226">
        <v>0</v>
      </c>
      <c r="D83" s="113" t="s">
        <v>226</v>
      </c>
      <c r="E83" s="217">
        <v>0</v>
      </c>
      <c r="F83" s="113" t="s">
        <v>226</v>
      </c>
      <c r="G83" s="226">
        <v>0</v>
      </c>
      <c r="H83" s="211" t="s">
        <v>226</v>
      </c>
      <c r="I83" s="211" t="s">
        <v>226</v>
      </c>
      <c r="J83" s="212" t="s">
        <v>226</v>
      </c>
      <c r="K83" s="175" t="s">
        <v>226</v>
      </c>
      <c r="L83" s="211" t="s">
        <v>226</v>
      </c>
      <c r="M83" s="212" t="s">
        <v>226</v>
      </c>
      <c r="N83" s="213" t="s">
        <v>226</v>
      </c>
      <c r="O83" s="214" t="s">
        <v>226</v>
      </c>
      <c r="P83" s="215" t="s">
        <v>226</v>
      </c>
      <c r="Q83" s="214" t="s">
        <v>226</v>
      </c>
      <c r="R83" s="215" t="s">
        <v>226</v>
      </c>
      <c r="S83" s="217">
        <v>0</v>
      </c>
      <c r="T83" s="113" t="s">
        <v>226</v>
      </c>
      <c r="U83" s="226">
        <v>0</v>
      </c>
      <c r="V83" s="211" t="s">
        <v>226</v>
      </c>
      <c r="W83" s="211" t="s">
        <v>226</v>
      </c>
      <c r="X83" s="212" t="s">
        <v>226</v>
      </c>
      <c r="Y83" s="175" t="s">
        <v>226</v>
      </c>
      <c r="Z83" s="211" t="s">
        <v>226</v>
      </c>
      <c r="AA83" s="212" t="s">
        <v>226</v>
      </c>
      <c r="AB83" s="213" t="s">
        <v>226</v>
      </c>
      <c r="AC83" s="214" t="s">
        <v>226</v>
      </c>
      <c r="AD83" s="215" t="s">
        <v>226</v>
      </c>
      <c r="AE83" s="214" t="s">
        <v>226</v>
      </c>
      <c r="AF83" s="215" t="s">
        <v>226</v>
      </c>
      <c r="AG83" s="217">
        <v>0</v>
      </c>
      <c r="AH83" s="113" t="s">
        <v>226</v>
      </c>
      <c r="AI83" s="226">
        <v>0</v>
      </c>
      <c r="AJ83" s="211" t="s">
        <v>226</v>
      </c>
      <c r="AK83" s="211" t="s">
        <v>226</v>
      </c>
      <c r="AL83" s="212" t="s">
        <v>226</v>
      </c>
      <c r="AM83" s="175" t="s">
        <v>226</v>
      </c>
      <c r="AN83" s="211" t="s">
        <v>226</v>
      </c>
      <c r="AO83" s="212" t="s">
        <v>226</v>
      </c>
      <c r="AP83" s="213" t="s">
        <v>226</v>
      </c>
      <c r="AQ83" s="214" t="s">
        <v>226</v>
      </c>
      <c r="AR83" s="215" t="s">
        <v>226</v>
      </c>
      <c r="AS83" s="214" t="s">
        <v>226</v>
      </c>
      <c r="AT83" s="215" t="s">
        <v>226</v>
      </c>
    </row>
    <row r="84" spans="1:46" s="148" customFormat="1" ht="11.25" customHeight="1" x14ac:dyDescent="0.2">
      <c r="A84" s="179" t="s">
        <v>89</v>
      </c>
      <c r="B84" s="217">
        <v>3095</v>
      </c>
      <c r="C84" s="226">
        <v>2965</v>
      </c>
      <c r="D84" s="113">
        <v>95.8</v>
      </c>
      <c r="E84" s="217">
        <v>2930</v>
      </c>
      <c r="F84" s="113">
        <v>98.8</v>
      </c>
      <c r="G84" s="226">
        <v>2385</v>
      </c>
      <c r="H84" s="211">
        <v>81.400000000000006</v>
      </c>
      <c r="I84" s="211">
        <v>84.8</v>
      </c>
      <c r="J84" s="212">
        <v>0.63</v>
      </c>
      <c r="K84" s="175" t="s">
        <v>24</v>
      </c>
      <c r="L84" s="211">
        <v>83.7</v>
      </c>
      <c r="M84" s="212">
        <v>0.61</v>
      </c>
      <c r="N84" s="213"/>
      <c r="O84" s="214">
        <v>3.4</v>
      </c>
      <c r="P84" s="215">
        <v>5.5</v>
      </c>
      <c r="Q84" s="214">
        <v>88.8</v>
      </c>
      <c r="R84" s="215">
        <v>41.3</v>
      </c>
      <c r="S84" s="217">
        <v>2490</v>
      </c>
      <c r="T84" s="113">
        <v>84</v>
      </c>
      <c r="U84" s="226">
        <v>550</v>
      </c>
      <c r="V84" s="211">
        <v>22</v>
      </c>
      <c r="W84" s="211">
        <v>25.4</v>
      </c>
      <c r="X84" s="212">
        <v>0.86</v>
      </c>
      <c r="Y84" s="175" t="s">
        <v>24</v>
      </c>
      <c r="Z84" s="211">
        <v>24.9</v>
      </c>
      <c r="AA84" s="212">
        <v>0.83</v>
      </c>
      <c r="AB84" s="213"/>
      <c r="AC84" s="214">
        <v>3.3</v>
      </c>
      <c r="AD84" s="215">
        <v>5.6</v>
      </c>
      <c r="AE84" s="214">
        <v>86.2</v>
      </c>
      <c r="AF84" s="215">
        <v>39.200000000000003</v>
      </c>
      <c r="AG84" s="217">
        <v>2950</v>
      </c>
      <c r="AH84" s="113">
        <v>99.4</v>
      </c>
      <c r="AI84" s="226">
        <v>175</v>
      </c>
      <c r="AJ84" s="211">
        <v>5.9</v>
      </c>
      <c r="AK84" s="211">
        <v>7.5</v>
      </c>
      <c r="AL84" s="212">
        <v>0.49</v>
      </c>
      <c r="AM84" s="175"/>
      <c r="AN84" s="211">
        <v>7.3</v>
      </c>
      <c r="AO84" s="212">
        <v>0.48</v>
      </c>
      <c r="AP84" s="213"/>
      <c r="AQ84" s="214">
        <v>3.9</v>
      </c>
      <c r="AR84" s="215">
        <v>5.4</v>
      </c>
      <c r="AS84" s="214">
        <v>78.7</v>
      </c>
      <c r="AT84" s="215">
        <v>40.299999999999997</v>
      </c>
    </row>
    <row r="85" spans="1:46" s="148" customFormat="1" ht="11.25" customHeight="1" x14ac:dyDescent="0.2">
      <c r="A85" s="179" t="s">
        <v>93</v>
      </c>
      <c r="B85" s="217">
        <v>8605</v>
      </c>
      <c r="C85" s="226">
        <v>7065</v>
      </c>
      <c r="D85" s="113">
        <v>82.1</v>
      </c>
      <c r="E85" s="217">
        <v>6930</v>
      </c>
      <c r="F85" s="113">
        <v>98.1</v>
      </c>
      <c r="G85" s="226">
        <v>6585</v>
      </c>
      <c r="H85" s="211">
        <v>95</v>
      </c>
      <c r="I85" s="211">
        <v>93.4</v>
      </c>
      <c r="J85" s="212">
        <v>0.32</v>
      </c>
      <c r="K85" s="175"/>
      <c r="L85" s="211">
        <v>94.6</v>
      </c>
      <c r="M85" s="212">
        <v>0.3</v>
      </c>
      <c r="N85" s="213"/>
      <c r="O85" s="214">
        <v>4.2</v>
      </c>
      <c r="P85" s="215">
        <v>10.6</v>
      </c>
      <c r="Q85" s="214">
        <v>94.3</v>
      </c>
      <c r="R85" s="215">
        <v>40.200000000000003</v>
      </c>
      <c r="S85" s="217">
        <v>5575</v>
      </c>
      <c r="T85" s="113">
        <v>78.900000000000006</v>
      </c>
      <c r="U85" s="226">
        <v>1920</v>
      </c>
      <c r="V85" s="211">
        <v>34.4</v>
      </c>
      <c r="W85" s="211">
        <v>35.299999999999997</v>
      </c>
      <c r="X85" s="212">
        <v>0.61</v>
      </c>
      <c r="Y85" s="175"/>
      <c r="Z85" s="211">
        <v>36.200000000000003</v>
      </c>
      <c r="AA85" s="212">
        <v>0.57999999999999996</v>
      </c>
      <c r="AB85" s="213"/>
      <c r="AC85" s="214">
        <v>4.0999999999999996</v>
      </c>
      <c r="AD85" s="215">
        <v>10</v>
      </c>
      <c r="AE85" s="214">
        <v>92.8</v>
      </c>
      <c r="AF85" s="215">
        <v>38</v>
      </c>
      <c r="AG85" s="217">
        <v>7055</v>
      </c>
      <c r="AH85" s="113">
        <v>99.8</v>
      </c>
      <c r="AI85" s="226">
        <v>1025</v>
      </c>
      <c r="AJ85" s="211">
        <v>14.5</v>
      </c>
      <c r="AK85" s="211">
        <v>11.7</v>
      </c>
      <c r="AL85" s="212">
        <v>0.38</v>
      </c>
      <c r="AM85" s="175"/>
      <c r="AN85" s="211">
        <v>14.5</v>
      </c>
      <c r="AO85" s="212">
        <v>0.36</v>
      </c>
      <c r="AP85" s="213"/>
      <c r="AQ85" s="214">
        <v>4.3</v>
      </c>
      <c r="AR85" s="215">
        <v>10.5</v>
      </c>
      <c r="AS85" s="214">
        <v>86</v>
      </c>
      <c r="AT85" s="215">
        <v>39.5</v>
      </c>
    </row>
    <row r="86" spans="1:46" s="148" customFormat="1" ht="11.25" customHeight="1" x14ac:dyDescent="0.2">
      <c r="A86" s="179" t="s">
        <v>255</v>
      </c>
      <c r="B86" s="217">
        <v>5995</v>
      </c>
      <c r="C86" s="226">
        <v>5350</v>
      </c>
      <c r="D86" s="113">
        <v>89.3</v>
      </c>
      <c r="E86" s="217">
        <v>5275</v>
      </c>
      <c r="F86" s="113">
        <v>98.6</v>
      </c>
      <c r="G86" s="226">
        <v>4060</v>
      </c>
      <c r="H86" s="211">
        <v>77</v>
      </c>
      <c r="I86" s="211">
        <v>80</v>
      </c>
      <c r="J86" s="212">
        <v>0.49</v>
      </c>
      <c r="K86" s="175"/>
      <c r="L86" s="211">
        <v>80.8</v>
      </c>
      <c r="M86" s="212">
        <v>0.47</v>
      </c>
      <c r="N86" s="213" t="s">
        <v>24</v>
      </c>
      <c r="O86" s="214">
        <v>4.5</v>
      </c>
      <c r="P86" s="215">
        <v>7.6</v>
      </c>
      <c r="Q86" s="214">
        <v>80.5</v>
      </c>
      <c r="R86" s="215">
        <v>37.200000000000003</v>
      </c>
      <c r="S86" s="217">
        <v>4490</v>
      </c>
      <c r="T86" s="113">
        <v>83.9</v>
      </c>
      <c r="U86" s="226">
        <v>920</v>
      </c>
      <c r="V86" s="211">
        <v>20.399999999999999</v>
      </c>
      <c r="W86" s="211">
        <v>22.4</v>
      </c>
      <c r="X86" s="212">
        <v>0.63</v>
      </c>
      <c r="Y86" s="175"/>
      <c r="Z86" s="211">
        <v>22.8</v>
      </c>
      <c r="AA86" s="212">
        <v>0.61</v>
      </c>
      <c r="AB86" s="213"/>
      <c r="AC86" s="214">
        <v>4.4000000000000004</v>
      </c>
      <c r="AD86" s="215">
        <v>7.6</v>
      </c>
      <c r="AE86" s="214">
        <v>78.400000000000006</v>
      </c>
      <c r="AF86" s="215">
        <v>35.4</v>
      </c>
      <c r="AG86" s="217">
        <v>5340</v>
      </c>
      <c r="AH86" s="113">
        <v>99.8</v>
      </c>
      <c r="AI86" s="226">
        <v>335</v>
      </c>
      <c r="AJ86" s="211">
        <v>6.2</v>
      </c>
      <c r="AK86" s="211">
        <v>6.6</v>
      </c>
      <c r="AL86" s="212">
        <v>0.37</v>
      </c>
      <c r="AM86" s="175"/>
      <c r="AN86" s="211">
        <v>7.5</v>
      </c>
      <c r="AO86" s="212">
        <v>0.35</v>
      </c>
      <c r="AP86" s="213"/>
      <c r="AQ86" s="214">
        <v>4.9000000000000004</v>
      </c>
      <c r="AR86" s="215">
        <v>7.8</v>
      </c>
      <c r="AS86" s="214">
        <v>71.599999999999994</v>
      </c>
      <c r="AT86" s="215">
        <v>35.200000000000003</v>
      </c>
    </row>
    <row r="87" spans="1:46" s="148" customFormat="1" ht="11.25" customHeight="1" x14ac:dyDescent="0.2">
      <c r="A87" s="179" t="s">
        <v>94</v>
      </c>
      <c r="B87" s="217">
        <v>4890</v>
      </c>
      <c r="C87" s="226">
        <v>3040</v>
      </c>
      <c r="D87" s="113">
        <v>62.1</v>
      </c>
      <c r="E87" s="217">
        <v>2500</v>
      </c>
      <c r="F87" s="113">
        <v>82.2</v>
      </c>
      <c r="G87" s="226">
        <v>2445</v>
      </c>
      <c r="H87" s="211">
        <v>97.9</v>
      </c>
      <c r="I87" s="211">
        <v>96.1</v>
      </c>
      <c r="J87" s="212">
        <v>0.48</v>
      </c>
      <c r="K87" s="175"/>
      <c r="L87" s="211">
        <v>95.4</v>
      </c>
      <c r="M87" s="212">
        <v>0.47</v>
      </c>
      <c r="N87" s="213"/>
      <c r="O87" s="214">
        <v>2.2999999999999998</v>
      </c>
      <c r="P87" s="215">
        <v>7</v>
      </c>
      <c r="Q87" s="214">
        <v>89.7</v>
      </c>
      <c r="R87" s="215">
        <v>48.4</v>
      </c>
      <c r="S87" s="217">
        <v>1835</v>
      </c>
      <c r="T87" s="113">
        <v>60.4</v>
      </c>
      <c r="U87" s="226">
        <v>880</v>
      </c>
      <c r="V87" s="211">
        <v>47.8</v>
      </c>
      <c r="W87" s="211">
        <v>39.4</v>
      </c>
      <c r="X87" s="212">
        <v>1.1100000000000001</v>
      </c>
      <c r="Y87" s="175" t="s">
        <v>23</v>
      </c>
      <c r="Z87" s="211">
        <v>41.4</v>
      </c>
      <c r="AA87" s="212">
        <v>1.06</v>
      </c>
      <c r="AB87" s="213" t="s">
        <v>23</v>
      </c>
      <c r="AC87" s="214">
        <v>2.1</v>
      </c>
      <c r="AD87" s="215">
        <v>6.4</v>
      </c>
      <c r="AE87" s="214">
        <v>87.9</v>
      </c>
      <c r="AF87" s="215">
        <v>45.1</v>
      </c>
      <c r="AG87" s="217">
        <v>3035</v>
      </c>
      <c r="AH87" s="113">
        <v>99.8</v>
      </c>
      <c r="AI87" s="226">
        <v>195</v>
      </c>
      <c r="AJ87" s="211">
        <v>6.4</v>
      </c>
      <c r="AK87" s="211">
        <v>13.7</v>
      </c>
      <c r="AL87" s="212">
        <v>0.49</v>
      </c>
      <c r="AM87" s="175" t="s">
        <v>24</v>
      </c>
      <c r="AN87" s="211">
        <v>6.5</v>
      </c>
      <c r="AO87" s="212">
        <v>0.47</v>
      </c>
      <c r="AP87" s="213"/>
      <c r="AQ87" s="214">
        <v>3.4</v>
      </c>
      <c r="AR87" s="215">
        <v>8.3000000000000007</v>
      </c>
      <c r="AS87" s="214">
        <v>85.7</v>
      </c>
      <c r="AT87" s="215">
        <v>48.6</v>
      </c>
    </row>
    <row r="88" spans="1:46" s="148" customFormat="1" ht="11.25" customHeight="1" x14ac:dyDescent="0.2">
      <c r="A88" s="179" t="s">
        <v>95</v>
      </c>
      <c r="B88" s="217">
        <v>3895</v>
      </c>
      <c r="C88" s="226">
        <v>3515</v>
      </c>
      <c r="D88" s="113">
        <v>90.2</v>
      </c>
      <c r="E88" s="217">
        <v>3465</v>
      </c>
      <c r="F88" s="113">
        <v>98.6</v>
      </c>
      <c r="G88" s="226">
        <v>2395</v>
      </c>
      <c r="H88" s="211">
        <v>69.2</v>
      </c>
      <c r="I88" s="211">
        <v>80.599999999999994</v>
      </c>
      <c r="J88" s="212">
        <v>0.66</v>
      </c>
      <c r="K88" s="175" t="s">
        <v>24</v>
      </c>
      <c r="L88" s="211">
        <v>81.8</v>
      </c>
      <c r="M88" s="212">
        <v>0.6</v>
      </c>
      <c r="N88" s="213" t="s">
        <v>24</v>
      </c>
      <c r="O88" s="214">
        <v>3.7</v>
      </c>
      <c r="P88" s="215">
        <v>9.8000000000000007</v>
      </c>
      <c r="Q88" s="214">
        <v>78.8</v>
      </c>
      <c r="R88" s="215">
        <v>32</v>
      </c>
      <c r="S88" s="217">
        <v>2995</v>
      </c>
      <c r="T88" s="113">
        <v>85.3</v>
      </c>
      <c r="U88" s="226">
        <v>585</v>
      </c>
      <c r="V88" s="211">
        <v>19.5</v>
      </c>
      <c r="W88" s="211">
        <v>22.8</v>
      </c>
      <c r="X88" s="212">
        <v>0.77</v>
      </c>
      <c r="Y88" s="175" t="s">
        <v>24</v>
      </c>
      <c r="Z88" s="211">
        <v>23.5</v>
      </c>
      <c r="AA88" s="212">
        <v>0.72</v>
      </c>
      <c r="AB88" s="213" t="s">
        <v>24</v>
      </c>
      <c r="AC88" s="214">
        <v>3.7</v>
      </c>
      <c r="AD88" s="215">
        <v>10.199999999999999</v>
      </c>
      <c r="AE88" s="214">
        <v>76.8</v>
      </c>
      <c r="AF88" s="215">
        <v>30.3</v>
      </c>
      <c r="AG88" s="217">
        <v>3505</v>
      </c>
      <c r="AH88" s="113">
        <v>99.7</v>
      </c>
      <c r="AI88" s="226">
        <v>265</v>
      </c>
      <c r="AJ88" s="211">
        <v>7.5</v>
      </c>
      <c r="AK88" s="211">
        <v>6.6</v>
      </c>
      <c r="AL88" s="212">
        <v>0.47</v>
      </c>
      <c r="AM88" s="175"/>
      <c r="AN88" s="211">
        <v>9.1</v>
      </c>
      <c r="AO88" s="212">
        <v>0.44</v>
      </c>
      <c r="AP88" s="213"/>
      <c r="AQ88" s="214">
        <v>4.0999999999999996</v>
      </c>
      <c r="AR88" s="215">
        <v>10.7</v>
      </c>
      <c r="AS88" s="214">
        <v>69.900000000000006</v>
      </c>
      <c r="AT88" s="215">
        <v>30.1</v>
      </c>
    </row>
    <row r="89" spans="1:46" s="148" customFormat="1" ht="11.25" customHeight="1" x14ac:dyDescent="0.2">
      <c r="A89" s="179" t="s">
        <v>256</v>
      </c>
      <c r="B89" s="217">
        <v>635</v>
      </c>
      <c r="C89" s="226">
        <v>420</v>
      </c>
      <c r="D89" s="113">
        <v>66.099999999999994</v>
      </c>
      <c r="E89" s="217">
        <v>360</v>
      </c>
      <c r="F89" s="113">
        <v>86</v>
      </c>
      <c r="G89" s="226">
        <v>360</v>
      </c>
      <c r="H89" s="211">
        <v>98.9</v>
      </c>
      <c r="I89" s="211">
        <v>94.8</v>
      </c>
      <c r="J89" s="212">
        <v>1.22</v>
      </c>
      <c r="K89" s="175" t="s">
        <v>23</v>
      </c>
      <c r="L89" s="211">
        <v>95.4</v>
      </c>
      <c r="M89" s="212">
        <v>1.19</v>
      </c>
      <c r="N89" s="213"/>
      <c r="O89" s="214">
        <v>0.7</v>
      </c>
      <c r="P89" s="215">
        <v>6</v>
      </c>
      <c r="Q89" s="214">
        <v>87.2</v>
      </c>
      <c r="R89" s="215">
        <v>41.1</v>
      </c>
      <c r="S89" s="217">
        <v>325</v>
      </c>
      <c r="T89" s="113">
        <v>77</v>
      </c>
      <c r="U89" s="226">
        <v>145</v>
      </c>
      <c r="V89" s="211">
        <v>44.4</v>
      </c>
      <c r="W89" s="211">
        <v>37.299999999999997</v>
      </c>
      <c r="X89" s="212">
        <v>2.59</v>
      </c>
      <c r="Y89" s="175"/>
      <c r="Z89" s="211">
        <v>39.700000000000003</v>
      </c>
      <c r="AA89" s="212">
        <v>2.48</v>
      </c>
      <c r="AB89" s="213"/>
      <c r="AC89" s="214">
        <v>0.8</v>
      </c>
      <c r="AD89" s="215">
        <v>5.7</v>
      </c>
      <c r="AE89" s="214">
        <v>86.1</v>
      </c>
      <c r="AF89" s="215">
        <v>38.5</v>
      </c>
      <c r="AG89" s="217">
        <v>420</v>
      </c>
      <c r="AH89" s="113">
        <v>99.8</v>
      </c>
      <c r="AI89" s="226">
        <v>85</v>
      </c>
      <c r="AJ89" s="211">
        <v>20.2</v>
      </c>
      <c r="AK89" s="211">
        <v>13.9</v>
      </c>
      <c r="AL89" s="212">
        <v>1.7</v>
      </c>
      <c r="AM89" s="175" t="s">
        <v>23</v>
      </c>
      <c r="AN89" s="211">
        <v>14.5</v>
      </c>
      <c r="AO89" s="212">
        <v>1.61</v>
      </c>
      <c r="AP89" s="213" t="s">
        <v>23</v>
      </c>
      <c r="AQ89" s="214">
        <v>0.8</v>
      </c>
      <c r="AR89" s="215">
        <v>6.4</v>
      </c>
      <c r="AS89" s="214">
        <v>81.400000000000006</v>
      </c>
      <c r="AT89" s="215">
        <v>40.799999999999997</v>
      </c>
    </row>
    <row r="90" spans="1:46" s="148" customFormat="1" ht="11.25" customHeight="1" x14ac:dyDescent="0.2">
      <c r="A90" s="179" t="s">
        <v>257</v>
      </c>
      <c r="B90" s="217">
        <v>3155</v>
      </c>
      <c r="C90" s="226">
        <v>2125</v>
      </c>
      <c r="D90" s="113">
        <v>67.400000000000006</v>
      </c>
      <c r="E90" s="217">
        <v>2090</v>
      </c>
      <c r="F90" s="113">
        <v>98.4</v>
      </c>
      <c r="G90" s="226">
        <v>2030</v>
      </c>
      <c r="H90" s="211">
        <v>97.1</v>
      </c>
      <c r="I90" s="211">
        <v>95.4</v>
      </c>
      <c r="J90" s="212">
        <v>0.54</v>
      </c>
      <c r="K90" s="175"/>
      <c r="L90" s="211">
        <v>95.5</v>
      </c>
      <c r="M90" s="212">
        <v>0.52</v>
      </c>
      <c r="N90" s="213"/>
      <c r="O90" s="214">
        <v>1.5</v>
      </c>
      <c r="P90" s="215">
        <v>4.4000000000000004</v>
      </c>
      <c r="Q90" s="214">
        <v>91.3</v>
      </c>
      <c r="R90" s="215">
        <v>45</v>
      </c>
      <c r="S90" s="217">
        <v>1650</v>
      </c>
      <c r="T90" s="113">
        <v>77.7</v>
      </c>
      <c r="U90" s="226">
        <v>610</v>
      </c>
      <c r="V90" s="211">
        <v>36.799999999999997</v>
      </c>
      <c r="W90" s="211">
        <v>38.200000000000003</v>
      </c>
      <c r="X90" s="212">
        <v>1.1399999999999999</v>
      </c>
      <c r="Y90" s="175"/>
      <c r="Z90" s="211">
        <v>37.4</v>
      </c>
      <c r="AA90" s="212">
        <v>1.08</v>
      </c>
      <c r="AB90" s="213"/>
      <c r="AC90" s="214">
        <v>1.4</v>
      </c>
      <c r="AD90" s="215">
        <v>4.3</v>
      </c>
      <c r="AE90" s="214">
        <v>89.7</v>
      </c>
      <c r="AF90" s="215">
        <v>42.3</v>
      </c>
      <c r="AG90" s="217">
        <v>2120</v>
      </c>
      <c r="AH90" s="113">
        <v>99.8</v>
      </c>
      <c r="AI90" s="226">
        <v>275</v>
      </c>
      <c r="AJ90" s="211">
        <v>13</v>
      </c>
      <c r="AK90" s="211">
        <v>13.3</v>
      </c>
      <c r="AL90" s="212">
        <v>0.68</v>
      </c>
      <c r="AM90" s="175"/>
      <c r="AN90" s="211">
        <v>13.1</v>
      </c>
      <c r="AO90" s="212">
        <v>0.65</v>
      </c>
      <c r="AP90" s="213"/>
      <c r="AQ90" s="214">
        <v>1.5</v>
      </c>
      <c r="AR90" s="215">
        <v>4.2</v>
      </c>
      <c r="AS90" s="214">
        <v>84.9</v>
      </c>
      <c r="AT90" s="215">
        <v>45</v>
      </c>
    </row>
    <row r="91" spans="1:46" s="148" customFormat="1" ht="11.25" customHeight="1" x14ac:dyDescent="0.2">
      <c r="A91" s="179" t="s">
        <v>99</v>
      </c>
      <c r="B91" s="217">
        <v>6245</v>
      </c>
      <c r="C91" s="226">
        <v>4985</v>
      </c>
      <c r="D91" s="113">
        <v>79.8</v>
      </c>
      <c r="E91" s="217">
        <v>4800</v>
      </c>
      <c r="F91" s="113">
        <v>96.4</v>
      </c>
      <c r="G91" s="226">
        <v>4335</v>
      </c>
      <c r="H91" s="211">
        <v>90.2</v>
      </c>
      <c r="I91" s="211">
        <v>91.7</v>
      </c>
      <c r="J91" s="212">
        <v>0.42</v>
      </c>
      <c r="K91" s="175"/>
      <c r="L91" s="211">
        <v>93</v>
      </c>
      <c r="M91" s="212">
        <v>0.37</v>
      </c>
      <c r="N91" s="213"/>
      <c r="O91" s="214">
        <v>3.9</v>
      </c>
      <c r="P91" s="215">
        <v>21</v>
      </c>
      <c r="Q91" s="214">
        <v>89.6</v>
      </c>
      <c r="R91" s="215">
        <v>25.1</v>
      </c>
      <c r="S91" s="217">
        <v>4135</v>
      </c>
      <c r="T91" s="113">
        <v>83</v>
      </c>
      <c r="U91" s="226">
        <v>1250</v>
      </c>
      <c r="V91" s="211">
        <v>30.2</v>
      </c>
      <c r="W91" s="211">
        <v>32.299999999999997</v>
      </c>
      <c r="X91" s="212">
        <v>0.69</v>
      </c>
      <c r="Y91" s="175"/>
      <c r="Z91" s="211">
        <v>34</v>
      </c>
      <c r="AA91" s="212">
        <v>0.6</v>
      </c>
      <c r="AB91" s="213" t="s">
        <v>24</v>
      </c>
      <c r="AC91" s="214">
        <v>4</v>
      </c>
      <c r="AD91" s="215">
        <v>21.1</v>
      </c>
      <c r="AE91" s="214">
        <v>87.5</v>
      </c>
      <c r="AF91" s="215">
        <v>23.4</v>
      </c>
      <c r="AG91" s="217">
        <v>4980</v>
      </c>
      <c r="AH91" s="113">
        <v>99.9</v>
      </c>
      <c r="AI91" s="226">
        <v>640</v>
      </c>
      <c r="AJ91" s="211">
        <v>12.9</v>
      </c>
      <c r="AK91" s="211">
        <v>10.6</v>
      </c>
      <c r="AL91" s="212">
        <v>0.44</v>
      </c>
      <c r="AM91" s="175"/>
      <c r="AN91" s="211">
        <v>16.2</v>
      </c>
      <c r="AO91" s="212">
        <v>0.38</v>
      </c>
      <c r="AP91" s="213" t="s">
        <v>24</v>
      </c>
      <c r="AQ91" s="214">
        <v>4.3</v>
      </c>
      <c r="AR91" s="215">
        <v>22.1</v>
      </c>
      <c r="AS91" s="214">
        <v>80.400000000000006</v>
      </c>
      <c r="AT91" s="215">
        <v>23.8</v>
      </c>
    </row>
    <row r="92" spans="1:46" s="148" customFormat="1" ht="11.25" customHeight="1" x14ac:dyDescent="0.2">
      <c r="A92" s="179" t="s">
        <v>258</v>
      </c>
      <c r="B92" s="217">
        <v>650</v>
      </c>
      <c r="C92" s="226">
        <v>515</v>
      </c>
      <c r="D92" s="113">
        <v>79</v>
      </c>
      <c r="E92" s="217">
        <v>480</v>
      </c>
      <c r="F92" s="113">
        <v>93</v>
      </c>
      <c r="G92" s="226">
        <v>470</v>
      </c>
      <c r="H92" s="211">
        <v>97.9</v>
      </c>
      <c r="I92" s="211">
        <v>95.1</v>
      </c>
      <c r="J92" s="212">
        <v>1.1100000000000001</v>
      </c>
      <c r="K92" s="175"/>
      <c r="L92" s="211">
        <v>95.3</v>
      </c>
      <c r="M92" s="212">
        <v>1.08</v>
      </c>
      <c r="N92" s="213"/>
      <c r="O92" s="214">
        <v>1.6</v>
      </c>
      <c r="P92" s="215">
        <v>6.3</v>
      </c>
      <c r="Q92" s="214">
        <v>110.6</v>
      </c>
      <c r="R92" s="215">
        <v>67.8</v>
      </c>
      <c r="S92" s="217">
        <v>430</v>
      </c>
      <c r="T92" s="113">
        <v>84</v>
      </c>
      <c r="U92" s="226">
        <v>155</v>
      </c>
      <c r="V92" s="211">
        <v>36.299999999999997</v>
      </c>
      <c r="W92" s="211">
        <v>34.6</v>
      </c>
      <c r="X92" s="212">
        <v>2.2400000000000002</v>
      </c>
      <c r="Y92" s="175"/>
      <c r="Z92" s="211">
        <v>33.200000000000003</v>
      </c>
      <c r="AA92" s="212">
        <v>2.13</v>
      </c>
      <c r="AB92" s="213"/>
      <c r="AC92" s="214">
        <v>1.6</v>
      </c>
      <c r="AD92" s="215">
        <v>6.5</v>
      </c>
      <c r="AE92" s="214">
        <v>107.9</v>
      </c>
      <c r="AF92" s="215">
        <v>64.8</v>
      </c>
      <c r="AG92" s="217">
        <v>510</v>
      </c>
      <c r="AH92" s="113">
        <v>99.6</v>
      </c>
      <c r="AI92" s="226">
        <v>70</v>
      </c>
      <c r="AJ92" s="211">
        <v>13.7</v>
      </c>
      <c r="AK92" s="211">
        <v>13</v>
      </c>
      <c r="AL92" s="212">
        <v>1.42</v>
      </c>
      <c r="AM92" s="175"/>
      <c r="AN92" s="211">
        <v>12.9</v>
      </c>
      <c r="AO92" s="212">
        <v>1.36</v>
      </c>
      <c r="AP92" s="213"/>
      <c r="AQ92" s="214">
        <v>1.6</v>
      </c>
      <c r="AR92" s="215">
        <v>6.3</v>
      </c>
      <c r="AS92" s="214">
        <v>102.3</v>
      </c>
      <c r="AT92" s="215">
        <v>67.5</v>
      </c>
    </row>
    <row r="93" spans="1:46" s="148" customFormat="1" ht="11.25" customHeight="1" x14ac:dyDescent="0.2">
      <c r="A93" s="179" t="s">
        <v>102</v>
      </c>
      <c r="B93" s="217">
        <v>6085</v>
      </c>
      <c r="C93" s="226">
        <v>5360</v>
      </c>
      <c r="D93" s="113">
        <v>88.1</v>
      </c>
      <c r="E93" s="217">
        <v>5235</v>
      </c>
      <c r="F93" s="113">
        <v>97.7</v>
      </c>
      <c r="G93" s="226">
        <v>3825</v>
      </c>
      <c r="H93" s="211">
        <v>73</v>
      </c>
      <c r="I93" s="211">
        <v>79.599999999999994</v>
      </c>
      <c r="J93" s="212">
        <v>0.52</v>
      </c>
      <c r="K93" s="175" t="s">
        <v>24</v>
      </c>
      <c r="L93" s="211">
        <v>78.3</v>
      </c>
      <c r="M93" s="212">
        <v>0.5</v>
      </c>
      <c r="N93" s="213" t="s">
        <v>24</v>
      </c>
      <c r="O93" s="214">
        <v>4.9000000000000004</v>
      </c>
      <c r="P93" s="215">
        <v>7.9</v>
      </c>
      <c r="Q93" s="214">
        <v>79.5</v>
      </c>
      <c r="R93" s="215">
        <v>37.700000000000003</v>
      </c>
      <c r="S93" s="217">
        <v>4500</v>
      </c>
      <c r="T93" s="113">
        <v>83.9</v>
      </c>
      <c r="U93" s="226">
        <v>860</v>
      </c>
      <c r="V93" s="211">
        <v>19.100000000000001</v>
      </c>
      <c r="W93" s="211">
        <v>22.5</v>
      </c>
      <c r="X93" s="212">
        <v>0.63</v>
      </c>
      <c r="Y93" s="175" t="s">
        <v>24</v>
      </c>
      <c r="Z93" s="211">
        <v>22.1</v>
      </c>
      <c r="AA93" s="212">
        <v>0.6</v>
      </c>
      <c r="AB93" s="213" t="s">
        <v>24</v>
      </c>
      <c r="AC93" s="214">
        <v>4.7</v>
      </c>
      <c r="AD93" s="215">
        <v>7.9</v>
      </c>
      <c r="AE93" s="214">
        <v>77.7</v>
      </c>
      <c r="AF93" s="215">
        <v>36</v>
      </c>
      <c r="AG93" s="217">
        <v>5360</v>
      </c>
      <c r="AH93" s="113">
        <v>99.9</v>
      </c>
      <c r="AI93" s="226">
        <v>345</v>
      </c>
      <c r="AJ93" s="211">
        <v>6.4</v>
      </c>
      <c r="AK93" s="211">
        <v>6.6</v>
      </c>
      <c r="AL93" s="212">
        <v>0.37</v>
      </c>
      <c r="AM93" s="175"/>
      <c r="AN93" s="211">
        <v>6.6</v>
      </c>
      <c r="AO93" s="212">
        <v>0.35</v>
      </c>
      <c r="AP93" s="213"/>
      <c r="AQ93" s="214">
        <v>5.4</v>
      </c>
      <c r="AR93" s="215">
        <v>8.1999999999999993</v>
      </c>
      <c r="AS93" s="214">
        <v>70.599999999999994</v>
      </c>
      <c r="AT93" s="215">
        <v>35.9</v>
      </c>
    </row>
    <row r="94" spans="1:46" s="148" customFormat="1" ht="11.25" customHeight="1" x14ac:dyDescent="0.2">
      <c r="A94" s="179" t="s">
        <v>101</v>
      </c>
      <c r="B94" s="217">
        <v>6930</v>
      </c>
      <c r="C94" s="226">
        <v>5835</v>
      </c>
      <c r="D94" s="113">
        <v>84.2</v>
      </c>
      <c r="E94" s="217">
        <v>5695</v>
      </c>
      <c r="F94" s="113">
        <v>97.6</v>
      </c>
      <c r="G94" s="226">
        <v>5325</v>
      </c>
      <c r="H94" s="211">
        <v>93.5</v>
      </c>
      <c r="I94" s="211">
        <v>93</v>
      </c>
      <c r="J94" s="212">
        <v>0.36</v>
      </c>
      <c r="K94" s="175"/>
      <c r="L94" s="211">
        <v>93.1</v>
      </c>
      <c r="M94" s="212">
        <v>0.34</v>
      </c>
      <c r="N94" s="213"/>
      <c r="O94" s="214">
        <v>5.3</v>
      </c>
      <c r="P94" s="215">
        <v>11.2</v>
      </c>
      <c r="Q94" s="214">
        <v>86</v>
      </c>
      <c r="R94" s="215">
        <v>39.5</v>
      </c>
      <c r="S94" s="217">
        <v>4625</v>
      </c>
      <c r="T94" s="113">
        <v>79.2</v>
      </c>
      <c r="U94" s="226">
        <v>1500</v>
      </c>
      <c r="V94" s="211">
        <v>32.4</v>
      </c>
      <c r="W94" s="211">
        <v>33.9</v>
      </c>
      <c r="X94" s="212">
        <v>0.66</v>
      </c>
      <c r="Y94" s="175"/>
      <c r="Z94" s="211">
        <v>33.799999999999997</v>
      </c>
      <c r="AA94" s="212">
        <v>0.62</v>
      </c>
      <c r="AB94" s="213"/>
      <c r="AC94" s="214">
        <v>5.3</v>
      </c>
      <c r="AD94" s="215">
        <v>10.7</v>
      </c>
      <c r="AE94" s="214">
        <v>84.5</v>
      </c>
      <c r="AF94" s="215">
        <v>37.6</v>
      </c>
      <c r="AG94" s="217">
        <v>5810</v>
      </c>
      <c r="AH94" s="113">
        <v>99.5</v>
      </c>
      <c r="AI94" s="226">
        <v>720</v>
      </c>
      <c r="AJ94" s="211">
        <v>12.4</v>
      </c>
      <c r="AK94" s="211">
        <v>11.4</v>
      </c>
      <c r="AL94" s="212">
        <v>0.4</v>
      </c>
      <c r="AM94" s="175"/>
      <c r="AN94" s="211">
        <v>12.3</v>
      </c>
      <c r="AO94" s="212">
        <v>0.37</v>
      </c>
      <c r="AP94" s="213"/>
      <c r="AQ94" s="214">
        <v>5.4</v>
      </c>
      <c r="AR94" s="215">
        <v>11.4</v>
      </c>
      <c r="AS94" s="214">
        <v>78.400000000000006</v>
      </c>
      <c r="AT94" s="215">
        <v>39</v>
      </c>
    </row>
    <row r="95" spans="1:46" s="148" customFormat="1" ht="11.25" customHeight="1" x14ac:dyDescent="0.2">
      <c r="A95" s="179" t="s">
        <v>259</v>
      </c>
      <c r="B95" s="217">
        <v>10</v>
      </c>
      <c r="C95" s="226">
        <v>0</v>
      </c>
      <c r="D95" s="113" t="s">
        <v>226</v>
      </c>
      <c r="E95" s="217">
        <v>0</v>
      </c>
      <c r="F95" s="113" t="s">
        <v>226</v>
      </c>
      <c r="G95" s="226">
        <v>0</v>
      </c>
      <c r="H95" s="211" t="s">
        <v>226</v>
      </c>
      <c r="I95" s="211" t="s">
        <v>226</v>
      </c>
      <c r="J95" s="212" t="s">
        <v>226</v>
      </c>
      <c r="K95" s="175" t="s">
        <v>226</v>
      </c>
      <c r="L95" s="211" t="s">
        <v>226</v>
      </c>
      <c r="M95" s="212" t="s">
        <v>226</v>
      </c>
      <c r="N95" s="213" t="s">
        <v>226</v>
      </c>
      <c r="O95" s="214" t="s">
        <v>226</v>
      </c>
      <c r="P95" s="215" t="s">
        <v>226</v>
      </c>
      <c r="Q95" s="214" t="s">
        <v>226</v>
      </c>
      <c r="R95" s="215" t="s">
        <v>226</v>
      </c>
      <c r="S95" s="217">
        <v>0</v>
      </c>
      <c r="T95" s="113" t="s">
        <v>226</v>
      </c>
      <c r="U95" s="226">
        <v>0</v>
      </c>
      <c r="V95" s="211" t="s">
        <v>226</v>
      </c>
      <c r="W95" s="211" t="s">
        <v>226</v>
      </c>
      <c r="X95" s="212" t="s">
        <v>226</v>
      </c>
      <c r="Y95" s="175" t="s">
        <v>226</v>
      </c>
      <c r="Z95" s="211" t="s">
        <v>226</v>
      </c>
      <c r="AA95" s="212" t="s">
        <v>226</v>
      </c>
      <c r="AB95" s="213" t="s">
        <v>226</v>
      </c>
      <c r="AC95" s="214" t="s">
        <v>226</v>
      </c>
      <c r="AD95" s="215" t="s">
        <v>226</v>
      </c>
      <c r="AE95" s="214" t="s">
        <v>226</v>
      </c>
      <c r="AF95" s="215" t="s">
        <v>226</v>
      </c>
      <c r="AG95" s="217">
        <v>0</v>
      </c>
      <c r="AH95" s="113" t="s">
        <v>226</v>
      </c>
      <c r="AI95" s="226">
        <v>0</v>
      </c>
      <c r="AJ95" s="211" t="s">
        <v>226</v>
      </c>
      <c r="AK95" s="211" t="s">
        <v>226</v>
      </c>
      <c r="AL95" s="212" t="s">
        <v>226</v>
      </c>
      <c r="AM95" s="175" t="s">
        <v>226</v>
      </c>
      <c r="AN95" s="211" t="s">
        <v>226</v>
      </c>
      <c r="AO95" s="212" t="s">
        <v>226</v>
      </c>
      <c r="AP95" s="213" t="s">
        <v>226</v>
      </c>
      <c r="AQ95" s="214" t="s">
        <v>226</v>
      </c>
      <c r="AR95" s="215" t="s">
        <v>226</v>
      </c>
      <c r="AS95" s="214" t="s">
        <v>226</v>
      </c>
      <c r="AT95" s="215" t="s">
        <v>226</v>
      </c>
    </row>
    <row r="96" spans="1:46" s="148" customFormat="1" ht="11.25" customHeight="1" x14ac:dyDescent="0.2">
      <c r="A96" s="179" t="s">
        <v>103</v>
      </c>
      <c r="B96" s="217">
        <v>3705</v>
      </c>
      <c r="C96" s="226">
        <v>2410</v>
      </c>
      <c r="D96" s="113">
        <v>65.099999999999994</v>
      </c>
      <c r="E96" s="217">
        <v>2365</v>
      </c>
      <c r="F96" s="113">
        <v>98.1</v>
      </c>
      <c r="G96" s="226">
        <v>1730</v>
      </c>
      <c r="H96" s="211">
        <v>73.2</v>
      </c>
      <c r="I96" s="211">
        <v>90</v>
      </c>
      <c r="J96" s="212">
        <v>0.76</v>
      </c>
      <c r="K96" s="175" t="s">
        <v>24</v>
      </c>
      <c r="L96" s="211">
        <v>87.8</v>
      </c>
      <c r="M96" s="212">
        <v>0.72</v>
      </c>
      <c r="N96" s="213" t="s">
        <v>24</v>
      </c>
      <c r="O96" s="214">
        <v>2.1</v>
      </c>
      <c r="P96" s="215">
        <v>5.2</v>
      </c>
      <c r="Q96" s="214">
        <v>87.7</v>
      </c>
      <c r="R96" s="215">
        <v>42.7</v>
      </c>
      <c r="S96" s="217">
        <v>2220</v>
      </c>
      <c r="T96" s="113">
        <v>92</v>
      </c>
      <c r="U96" s="226">
        <v>935</v>
      </c>
      <c r="V96" s="211">
        <v>42.2</v>
      </c>
      <c r="W96" s="211">
        <v>31.8</v>
      </c>
      <c r="X96" s="212">
        <v>0.99</v>
      </c>
      <c r="Y96" s="175" t="s">
        <v>23</v>
      </c>
      <c r="Z96" s="211">
        <v>29.6</v>
      </c>
      <c r="AA96" s="212">
        <v>0.94</v>
      </c>
      <c r="AB96" s="213" t="s">
        <v>23</v>
      </c>
      <c r="AC96" s="214">
        <v>2.2999999999999998</v>
      </c>
      <c r="AD96" s="215">
        <v>5.6</v>
      </c>
      <c r="AE96" s="214">
        <v>86.2</v>
      </c>
      <c r="AF96" s="215">
        <v>40.6</v>
      </c>
      <c r="AG96" s="217">
        <v>2405</v>
      </c>
      <c r="AH96" s="113">
        <v>99.7</v>
      </c>
      <c r="AI96" s="226">
        <v>145</v>
      </c>
      <c r="AJ96" s="211">
        <v>5.9</v>
      </c>
      <c r="AK96" s="211">
        <v>10</v>
      </c>
      <c r="AL96" s="212">
        <v>0.55000000000000004</v>
      </c>
      <c r="AM96" s="175" t="s">
        <v>24</v>
      </c>
      <c r="AN96" s="211">
        <v>9.1999999999999993</v>
      </c>
      <c r="AO96" s="212">
        <v>0.53</v>
      </c>
      <c r="AP96" s="213" t="s">
        <v>24</v>
      </c>
      <c r="AQ96" s="214">
        <v>2.2000000000000002</v>
      </c>
      <c r="AR96" s="215">
        <v>5.0999999999999996</v>
      </c>
      <c r="AS96" s="214">
        <v>79.400000000000006</v>
      </c>
      <c r="AT96" s="215">
        <v>42.3</v>
      </c>
    </row>
    <row r="97" spans="1:46" s="148" customFormat="1" ht="11.25" customHeight="1" x14ac:dyDescent="0.2">
      <c r="A97" s="179" t="s">
        <v>104</v>
      </c>
      <c r="B97" s="217">
        <v>2795</v>
      </c>
      <c r="C97" s="226">
        <v>2690</v>
      </c>
      <c r="D97" s="113">
        <v>96.3</v>
      </c>
      <c r="E97" s="217">
        <v>2680</v>
      </c>
      <c r="F97" s="113">
        <v>99.5</v>
      </c>
      <c r="G97" s="226">
        <v>1545</v>
      </c>
      <c r="H97" s="211">
        <v>57.7</v>
      </c>
      <c r="I97" s="211">
        <v>71.2</v>
      </c>
      <c r="J97" s="212">
        <v>0.8</v>
      </c>
      <c r="K97" s="175" t="s">
        <v>24</v>
      </c>
      <c r="L97" s="211">
        <v>68.400000000000006</v>
      </c>
      <c r="M97" s="212">
        <v>0.77</v>
      </c>
      <c r="N97" s="213" t="s">
        <v>24</v>
      </c>
      <c r="O97" s="214">
        <v>9.4</v>
      </c>
      <c r="P97" s="215">
        <v>11</v>
      </c>
      <c r="Q97" s="214">
        <v>62</v>
      </c>
      <c r="R97" s="215">
        <v>30.3</v>
      </c>
      <c r="S97" s="217">
        <v>2260</v>
      </c>
      <c r="T97" s="113">
        <v>83.9</v>
      </c>
      <c r="U97" s="226">
        <v>250</v>
      </c>
      <c r="V97" s="211">
        <v>11</v>
      </c>
      <c r="W97" s="211">
        <v>16</v>
      </c>
      <c r="X97" s="212">
        <v>0.82</v>
      </c>
      <c r="Y97" s="175" t="s">
        <v>24</v>
      </c>
      <c r="Z97" s="211">
        <v>15.1</v>
      </c>
      <c r="AA97" s="212">
        <v>0.8</v>
      </c>
      <c r="AB97" s="213" t="s">
        <v>24</v>
      </c>
      <c r="AC97" s="214">
        <v>9.3000000000000007</v>
      </c>
      <c r="AD97" s="215">
        <v>11</v>
      </c>
      <c r="AE97" s="214">
        <v>60.2</v>
      </c>
      <c r="AF97" s="215">
        <v>29.2</v>
      </c>
      <c r="AG97" s="217">
        <v>2680</v>
      </c>
      <c r="AH97" s="113">
        <v>99.6</v>
      </c>
      <c r="AI97" s="226">
        <v>85</v>
      </c>
      <c r="AJ97" s="211">
        <v>3.1</v>
      </c>
      <c r="AK97" s="211">
        <v>4.7</v>
      </c>
      <c r="AL97" s="212">
        <v>0.46</v>
      </c>
      <c r="AM97" s="175"/>
      <c r="AN97" s="211">
        <v>4.0999999999999996</v>
      </c>
      <c r="AO97" s="212">
        <v>0.45</v>
      </c>
      <c r="AP97" s="213"/>
      <c r="AQ97" s="214">
        <v>10.1</v>
      </c>
      <c r="AR97" s="215">
        <v>11.6</v>
      </c>
      <c r="AS97" s="214">
        <v>55</v>
      </c>
      <c r="AT97" s="215">
        <v>28.3</v>
      </c>
    </row>
    <row r="98" spans="1:46" s="148" customFormat="1" ht="11.25" customHeight="1" x14ac:dyDescent="0.2">
      <c r="A98" s="179" t="s">
        <v>260</v>
      </c>
      <c r="B98" s="217">
        <v>930</v>
      </c>
      <c r="C98" s="226">
        <v>570</v>
      </c>
      <c r="D98" s="113">
        <v>61.2</v>
      </c>
      <c r="E98" s="217">
        <v>545</v>
      </c>
      <c r="F98" s="113">
        <v>96.1</v>
      </c>
      <c r="G98" s="226">
        <v>530</v>
      </c>
      <c r="H98" s="211">
        <v>96.7</v>
      </c>
      <c r="I98" s="211">
        <v>96</v>
      </c>
      <c r="J98" s="212">
        <v>1.07</v>
      </c>
      <c r="K98" s="175"/>
      <c r="L98" s="211">
        <v>94.3</v>
      </c>
      <c r="M98" s="212">
        <v>1.03</v>
      </c>
      <c r="N98" s="213"/>
      <c r="O98" s="214">
        <v>1.2</v>
      </c>
      <c r="P98" s="215">
        <v>9.5</v>
      </c>
      <c r="Q98" s="214">
        <v>85.6</v>
      </c>
      <c r="R98" s="215">
        <v>34.5</v>
      </c>
      <c r="S98" s="217">
        <v>455</v>
      </c>
      <c r="T98" s="113">
        <v>80.099999999999994</v>
      </c>
      <c r="U98" s="226">
        <v>175</v>
      </c>
      <c r="V98" s="211">
        <v>38.200000000000003</v>
      </c>
      <c r="W98" s="211">
        <v>38.700000000000003</v>
      </c>
      <c r="X98" s="212">
        <v>2.17</v>
      </c>
      <c r="Y98" s="175"/>
      <c r="Z98" s="211">
        <v>35.700000000000003</v>
      </c>
      <c r="AA98" s="212">
        <v>2.0299999999999998</v>
      </c>
      <c r="AB98" s="213"/>
      <c r="AC98" s="214">
        <v>1.2</v>
      </c>
      <c r="AD98" s="215">
        <v>8.9</v>
      </c>
      <c r="AE98" s="214">
        <v>84.7</v>
      </c>
      <c r="AF98" s="215">
        <v>33.5</v>
      </c>
      <c r="AG98" s="217">
        <v>565</v>
      </c>
      <c r="AH98" s="113">
        <v>99.8</v>
      </c>
      <c r="AI98" s="226">
        <v>100</v>
      </c>
      <c r="AJ98" s="211">
        <v>17.600000000000001</v>
      </c>
      <c r="AK98" s="211">
        <v>13.8</v>
      </c>
      <c r="AL98" s="212">
        <v>1.41</v>
      </c>
      <c r="AM98" s="175"/>
      <c r="AN98" s="211">
        <v>15.2</v>
      </c>
      <c r="AO98" s="212">
        <v>1.31</v>
      </c>
      <c r="AP98" s="213"/>
      <c r="AQ98" s="214">
        <v>1.4</v>
      </c>
      <c r="AR98" s="215">
        <v>10.7</v>
      </c>
      <c r="AS98" s="214">
        <v>78.8</v>
      </c>
      <c r="AT98" s="215">
        <v>34.4</v>
      </c>
    </row>
    <row r="99" spans="1:46" s="148" customFormat="1" ht="11.25" customHeight="1" x14ac:dyDescent="0.2">
      <c r="A99" s="179" t="s">
        <v>105</v>
      </c>
      <c r="B99" s="217">
        <v>8545</v>
      </c>
      <c r="C99" s="226">
        <v>5860</v>
      </c>
      <c r="D99" s="113">
        <v>68.5</v>
      </c>
      <c r="E99" s="217">
        <v>5455</v>
      </c>
      <c r="F99" s="113">
        <v>93.1</v>
      </c>
      <c r="G99" s="226">
        <v>5140</v>
      </c>
      <c r="H99" s="211">
        <v>94.3</v>
      </c>
      <c r="I99" s="211">
        <v>93.3</v>
      </c>
      <c r="J99" s="212">
        <v>0.36</v>
      </c>
      <c r="K99" s="175"/>
      <c r="L99" s="211">
        <v>92</v>
      </c>
      <c r="M99" s="212">
        <v>0.34</v>
      </c>
      <c r="N99" s="213"/>
      <c r="O99" s="214">
        <v>3.5</v>
      </c>
      <c r="P99" s="215">
        <v>15.7</v>
      </c>
      <c r="Q99" s="214">
        <v>86.5</v>
      </c>
      <c r="R99" s="215">
        <v>36.299999999999997</v>
      </c>
      <c r="S99" s="217">
        <v>4425</v>
      </c>
      <c r="T99" s="113">
        <v>75.5</v>
      </c>
      <c r="U99" s="226">
        <v>1415</v>
      </c>
      <c r="V99" s="211">
        <v>32</v>
      </c>
      <c r="W99" s="211">
        <v>35</v>
      </c>
      <c r="X99" s="212">
        <v>0.68</v>
      </c>
      <c r="Y99" s="175"/>
      <c r="Z99" s="211">
        <v>32.5</v>
      </c>
      <c r="AA99" s="212">
        <v>0.62</v>
      </c>
      <c r="AB99" s="213"/>
      <c r="AC99" s="214">
        <v>3.3</v>
      </c>
      <c r="AD99" s="215">
        <v>14.5</v>
      </c>
      <c r="AE99" s="214">
        <v>84.9</v>
      </c>
      <c r="AF99" s="215">
        <v>34.700000000000003</v>
      </c>
      <c r="AG99" s="217">
        <v>5855</v>
      </c>
      <c r="AH99" s="113">
        <v>100</v>
      </c>
      <c r="AI99" s="226">
        <v>760</v>
      </c>
      <c r="AJ99" s="211">
        <v>13</v>
      </c>
      <c r="AK99" s="211">
        <v>11.8</v>
      </c>
      <c r="AL99" s="212">
        <v>0.41</v>
      </c>
      <c r="AM99" s="175"/>
      <c r="AN99" s="211">
        <v>12.9</v>
      </c>
      <c r="AO99" s="212">
        <v>0.36</v>
      </c>
      <c r="AP99" s="213"/>
      <c r="AQ99" s="214">
        <v>4.2</v>
      </c>
      <c r="AR99" s="215">
        <v>17.5</v>
      </c>
      <c r="AS99" s="214">
        <v>79</v>
      </c>
      <c r="AT99" s="215">
        <v>35.700000000000003</v>
      </c>
    </row>
    <row r="100" spans="1:46" s="148" customFormat="1" ht="11.25" customHeight="1" x14ac:dyDescent="0.2">
      <c r="A100" s="179" t="s">
        <v>106</v>
      </c>
      <c r="B100" s="217">
        <v>5020</v>
      </c>
      <c r="C100" s="226">
        <v>4165</v>
      </c>
      <c r="D100" s="113">
        <v>83</v>
      </c>
      <c r="E100" s="217">
        <v>4110</v>
      </c>
      <c r="F100" s="113">
        <v>98.7</v>
      </c>
      <c r="G100" s="226">
        <v>3890</v>
      </c>
      <c r="H100" s="211">
        <v>94.6</v>
      </c>
      <c r="I100" s="211">
        <v>92.8</v>
      </c>
      <c r="J100" s="212">
        <v>0.42</v>
      </c>
      <c r="K100" s="175"/>
      <c r="L100" s="211">
        <v>91.1</v>
      </c>
      <c r="M100" s="212">
        <v>0.4</v>
      </c>
      <c r="N100" s="213" t="s">
        <v>23</v>
      </c>
      <c r="O100" s="214">
        <v>2.6</v>
      </c>
      <c r="P100" s="215">
        <v>6.4</v>
      </c>
      <c r="Q100" s="214">
        <v>92.5</v>
      </c>
      <c r="R100" s="215">
        <v>49.3</v>
      </c>
      <c r="S100" s="217">
        <v>3450</v>
      </c>
      <c r="T100" s="113">
        <v>82.8</v>
      </c>
      <c r="U100" s="226">
        <v>1035</v>
      </c>
      <c r="V100" s="211">
        <v>30</v>
      </c>
      <c r="W100" s="211">
        <v>34.1</v>
      </c>
      <c r="X100" s="212">
        <v>0.77</v>
      </c>
      <c r="Y100" s="175" t="s">
        <v>24</v>
      </c>
      <c r="Z100" s="211">
        <v>31.3</v>
      </c>
      <c r="AA100" s="212">
        <v>0.73</v>
      </c>
      <c r="AB100" s="213"/>
      <c r="AC100" s="214">
        <v>2.6</v>
      </c>
      <c r="AD100" s="215">
        <v>6.6</v>
      </c>
      <c r="AE100" s="214">
        <v>91</v>
      </c>
      <c r="AF100" s="215">
        <v>47.1</v>
      </c>
      <c r="AG100" s="217">
        <v>4160</v>
      </c>
      <c r="AH100" s="113">
        <v>99.9</v>
      </c>
      <c r="AI100" s="226">
        <v>410</v>
      </c>
      <c r="AJ100" s="211">
        <v>9.9</v>
      </c>
      <c r="AK100" s="211">
        <v>11.3</v>
      </c>
      <c r="AL100" s="212">
        <v>0.46</v>
      </c>
      <c r="AM100" s="175"/>
      <c r="AN100" s="211">
        <v>9.1</v>
      </c>
      <c r="AO100" s="212">
        <v>0.44</v>
      </c>
      <c r="AP100" s="213"/>
      <c r="AQ100" s="214">
        <v>2.7</v>
      </c>
      <c r="AR100" s="215">
        <v>6.3</v>
      </c>
      <c r="AS100" s="214">
        <v>84.1</v>
      </c>
      <c r="AT100" s="215">
        <v>48.9</v>
      </c>
    </row>
    <row r="101" spans="1:46" s="148" customFormat="1" ht="11.25" customHeight="1" x14ac:dyDescent="0.2">
      <c r="A101" s="179" t="s">
        <v>261</v>
      </c>
      <c r="B101" s="217">
        <v>2825</v>
      </c>
      <c r="C101" s="226">
        <v>2395</v>
      </c>
      <c r="D101" s="113">
        <v>84.7</v>
      </c>
      <c r="E101" s="217">
        <v>2330</v>
      </c>
      <c r="F101" s="113">
        <v>97.4</v>
      </c>
      <c r="G101" s="226">
        <v>1950</v>
      </c>
      <c r="H101" s="211">
        <v>83.7</v>
      </c>
      <c r="I101" s="211">
        <v>82.6</v>
      </c>
      <c r="J101" s="212">
        <v>0.69</v>
      </c>
      <c r="K101" s="175"/>
      <c r="L101" s="211">
        <v>79.900000000000006</v>
      </c>
      <c r="M101" s="212">
        <v>0.66</v>
      </c>
      <c r="N101" s="213" t="s">
        <v>23</v>
      </c>
      <c r="O101" s="214">
        <v>2.6</v>
      </c>
      <c r="P101" s="215">
        <v>7</v>
      </c>
      <c r="Q101" s="214">
        <v>82.4</v>
      </c>
      <c r="R101" s="215">
        <v>41.1</v>
      </c>
      <c r="S101" s="217">
        <v>1885</v>
      </c>
      <c r="T101" s="113">
        <v>78.7</v>
      </c>
      <c r="U101" s="226">
        <v>610</v>
      </c>
      <c r="V101" s="211">
        <v>32.4</v>
      </c>
      <c r="W101" s="211">
        <v>23.6</v>
      </c>
      <c r="X101" s="212">
        <v>1.04</v>
      </c>
      <c r="Y101" s="175" t="s">
        <v>23</v>
      </c>
      <c r="Z101" s="211">
        <v>24.3</v>
      </c>
      <c r="AA101" s="212">
        <v>0.99</v>
      </c>
      <c r="AB101" s="213" t="s">
        <v>23</v>
      </c>
      <c r="AC101" s="214">
        <v>2.5</v>
      </c>
      <c r="AD101" s="215">
        <v>6.9</v>
      </c>
      <c r="AE101" s="214">
        <v>80.2</v>
      </c>
      <c r="AF101" s="215">
        <v>38.799999999999997</v>
      </c>
      <c r="AG101" s="217">
        <v>2395</v>
      </c>
      <c r="AH101" s="113">
        <v>100</v>
      </c>
      <c r="AI101" s="226">
        <v>110</v>
      </c>
      <c r="AJ101" s="211">
        <v>4.5999999999999996</v>
      </c>
      <c r="AK101" s="211">
        <v>7.4</v>
      </c>
      <c r="AL101" s="212">
        <v>0.53</v>
      </c>
      <c r="AM101" s="175"/>
      <c r="AN101" s="211">
        <v>4.2</v>
      </c>
      <c r="AO101" s="212">
        <v>0.5</v>
      </c>
      <c r="AP101" s="213"/>
      <c r="AQ101" s="214">
        <v>2.9</v>
      </c>
      <c r="AR101" s="215">
        <v>7.2</v>
      </c>
      <c r="AS101" s="214">
        <v>73.400000000000006</v>
      </c>
      <c r="AT101" s="215">
        <v>39.4</v>
      </c>
    </row>
    <row r="102" spans="1:46" s="148" customFormat="1" ht="11.25" customHeight="1" x14ac:dyDescent="0.2">
      <c r="A102" s="179" t="s">
        <v>262</v>
      </c>
      <c r="B102" s="217">
        <v>550</v>
      </c>
      <c r="C102" s="226">
        <v>425</v>
      </c>
      <c r="D102" s="113">
        <v>76.599999999999994</v>
      </c>
      <c r="E102" s="217">
        <v>415</v>
      </c>
      <c r="F102" s="113">
        <v>98.3</v>
      </c>
      <c r="G102" s="226">
        <v>385</v>
      </c>
      <c r="H102" s="211">
        <v>92.3</v>
      </c>
      <c r="I102" s="211">
        <v>95.1</v>
      </c>
      <c r="J102" s="212">
        <v>1.38</v>
      </c>
      <c r="K102" s="175"/>
      <c r="L102" s="211">
        <v>93.3</v>
      </c>
      <c r="M102" s="212">
        <v>1.32</v>
      </c>
      <c r="N102" s="213"/>
      <c r="O102" s="214">
        <v>1.1000000000000001</v>
      </c>
      <c r="P102" s="215">
        <v>3.5</v>
      </c>
      <c r="Q102" s="214">
        <v>93.1</v>
      </c>
      <c r="R102" s="215">
        <v>52.1</v>
      </c>
      <c r="S102" s="217">
        <v>320</v>
      </c>
      <c r="T102" s="113">
        <v>75.400000000000006</v>
      </c>
      <c r="U102" s="226">
        <v>125</v>
      </c>
      <c r="V102" s="211">
        <v>39.5</v>
      </c>
      <c r="W102" s="211">
        <v>36</v>
      </c>
      <c r="X102" s="212">
        <v>2.59</v>
      </c>
      <c r="Y102" s="175"/>
      <c r="Z102" s="211">
        <v>35.700000000000003</v>
      </c>
      <c r="AA102" s="212">
        <v>2.4700000000000002</v>
      </c>
      <c r="AB102" s="213"/>
      <c r="AC102" s="214">
        <v>1.1000000000000001</v>
      </c>
      <c r="AD102" s="215">
        <v>3.5</v>
      </c>
      <c r="AE102" s="214">
        <v>90.7</v>
      </c>
      <c r="AF102" s="215">
        <v>48.9</v>
      </c>
      <c r="AG102" s="217">
        <v>425</v>
      </c>
      <c r="AH102" s="113">
        <v>100</v>
      </c>
      <c r="AI102" s="226">
        <v>30</v>
      </c>
      <c r="AJ102" s="211">
        <v>6.6</v>
      </c>
      <c r="AK102" s="211">
        <v>12.8</v>
      </c>
      <c r="AL102" s="212">
        <v>1.34</v>
      </c>
      <c r="AM102" s="175" t="s">
        <v>24</v>
      </c>
      <c r="AN102" s="211">
        <v>6.8</v>
      </c>
      <c r="AO102" s="212">
        <v>1.28</v>
      </c>
      <c r="AP102" s="213"/>
      <c r="AQ102" s="214">
        <v>1.1000000000000001</v>
      </c>
      <c r="AR102" s="215">
        <v>3.3</v>
      </c>
      <c r="AS102" s="214">
        <v>86.8</v>
      </c>
      <c r="AT102" s="215">
        <v>52.4</v>
      </c>
    </row>
    <row r="103" spans="1:46" s="148" customFormat="1" ht="11.25" customHeight="1" x14ac:dyDescent="0.2">
      <c r="A103" s="179" t="s">
        <v>109</v>
      </c>
      <c r="B103" s="217">
        <v>2700</v>
      </c>
      <c r="C103" s="226">
        <v>2425</v>
      </c>
      <c r="D103" s="113">
        <v>89.8</v>
      </c>
      <c r="E103" s="217">
        <v>2300</v>
      </c>
      <c r="F103" s="113">
        <v>94.9</v>
      </c>
      <c r="G103" s="226">
        <v>1920</v>
      </c>
      <c r="H103" s="211">
        <v>83.4</v>
      </c>
      <c r="I103" s="211">
        <v>86.5</v>
      </c>
      <c r="J103" s="212">
        <v>0.69</v>
      </c>
      <c r="K103" s="175" t="s">
        <v>24</v>
      </c>
      <c r="L103" s="211">
        <v>84.6</v>
      </c>
      <c r="M103" s="212">
        <v>0.66</v>
      </c>
      <c r="N103" s="213"/>
      <c r="O103" s="214">
        <v>2.2999999999999998</v>
      </c>
      <c r="P103" s="215">
        <v>4.3</v>
      </c>
      <c r="Q103" s="214">
        <v>90.9</v>
      </c>
      <c r="R103" s="215">
        <v>44.7</v>
      </c>
      <c r="S103" s="217">
        <v>1980</v>
      </c>
      <c r="T103" s="113">
        <v>81.7</v>
      </c>
      <c r="U103" s="226">
        <v>480</v>
      </c>
      <c r="V103" s="211">
        <v>24.3</v>
      </c>
      <c r="W103" s="211">
        <v>27.3</v>
      </c>
      <c r="X103" s="212">
        <v>0.98</v>
      </c>
      <c r="Y103" s="175"/>
      <c r="Z103" s="211">
        <v>25.6</v>
      </c>
      <c r="AA103" s="212">
        <v>0.94</v>
      </c>
      <c r="AB103" s="213"/>
      <c r="AC103" s="214">
        <v>2.5</v>
      </c>
      <c r="AD103" s="215">
        <v>4.7</v>
      </c>
      <c r="AE103" s="214">
        <v>88.6</v>
      </c>
      <c r="AF103" s="215">
        <v>42.2</v>
      </c>
      <c r="AG103" s="217">
        <v>2420</v>
      </c>
      <c r="AH103" s="113">
        <v>99.8</v>
      </c>
      <c r="AI103" s="226">
        <v>170</v>
      </c>
      <c r="AJ103" s="211">
        <v>7</v>
      </c>
      <c r="AK103" s="211">
        <v>8.3000000000000007</v>
      </c>
      <c r="AL103" s="212">
        <v>0.56000000000000005</v>
      </c>
      <c r="AM103" s="175"/>
      <c r="AN103" s="211">
        <v>7.4</v>
      </c>
      <c r="AO103" s="212">
        <v>0.54</v>
      </c>
      <c r="AP103" s="213"/>
      <c r="AQ103" s="214">
        <v>2.6</v>
      </c>
      <c r="AR103" s="215">
        <v>4.5999999999999996</v>
      </c>
      <c r="AS103" s="214">
        <v>80.599999999999994</v>
      </c>
      <c r="AT103" s="215">
        <v>43.4</v>
      </c>
    </row>
    <row r="104" spans="1:46" s="148" customFormat="1" ht="11.25" customHeight="1" x14ac:dyDescent="0.2">
      <c r="A104" s="179" t="s">
        <v>263</v>
      </c>
      <c r="B104" s="217">
        <v>2120</v>
      </c>
      <c r="C104" s="226">
        <v>1620</v>
      </c>
      <c r="D104" s="113">
        <v>76.400000000000006</v>
      </c>
      <c r="E104" s="217">
        <v>1600</v>
      </c>
      <c r="F104" s="113">
        <v>98.9</v>
      </c>
      <c r="G104" s="226">
        <v>1525</v>
      </c>
      <c r="H104" s="211">
        <v>95.4</v>
      </c>
      <c r="I104" s="211">
        <v>94</v>
      </c>
      <c r="J104" s="212">
        <v>0.65</v>
      </c>
      <c r="K104" s="175"/>
      <c r="L104" s="211">
        <v>92.7</v>
      </c>
      <c r="M104" s="212">
        <v>0.63</v>
      </c>
      <c r="N104" s="213"/>
      <c r="O104" s="214">
        <v>1.7</v>
      </c>
      <c r="P104" s="215">
        <v>5.7</v>
      </c>
      <c r="Q104" s="214">
        <v>93.4</v>
      </c>
      <c r="R104" s="215">
        <v>47.5</v>
      </c>
      <c r="S104" s="217">
        <v>1260</v>
      </c>
      <c r="T104" s="113">
        <v>77.900000000000006</v>
      </c>
      <c r="U104" s="226">
        <v>470</v>
      </c>
      <c r="V104" s="211">
        <v>37.4</v>
      </c>
      <c r="W104" s="211">
        <v>35.299999999999997</v>
      </c>
      <c r="X104" s="212">
        <v>1.31</v>
      </c>
      <c r="Y104" s="175"/>
      <c r="Z104" s="211">
        <v>35.5</v>
      </c>
      <c r="AA104" s="212">
        <v>1.24</v>
      </c>
      <c r="AB104" s="213"/>
      <c r="AC104" s="214">
        <v>1.6</v>
      </c>
      <c r="AD104" s="215">
        <v>5.2</v>
      </c>
      <c r="AE104" s="214">
        <v>92.3</v>
      </c>
      <c r="AF104" s="215">
        <v>45.1</v>
      </c>
      <c r="AG104" s="217">
        <v>1615</v>
      </c>
      <c r="AH104" s="113">
        <v>99.9</v>
      </c>
      <c r="AI104" s="226">
        <v>100</v>
      </c>
      <c r="AJ104" s="211">
        <v>6.2</v>
      </c>
      <c r="AK104" s="211">
        <v>12.1</v>
      </c>
      <c r="AL104" s="212">
        <v>0.68</v>
      </c>
      <c r="AM104" s="175" t="s">
        <v>24</v>
      </c>
      <c r="AN104" s="211">
        <v>6.3</v>
      </c>
      <c r="AO104" s="212">
        <v>0.64</v>
      </c>
      <c r="AP104" s="213"/>
      <c r="AQ104" s="214">
        <v>1.7</v>
      </c>
      <c r="AR104" s="215">
        <v>5.3</v>
      </c>
      <c r="AS104" s="214">
        <v>85.8</v>
      </c>
      <c r="AT104" s="215">
        <v>47.5</v>
      </c>
    </row>
    <row r="105" spans="1:46" s="148" customFormat="1" ht="11.25" customHeight="1" x14ac:dyDescent="0.2">
      <c r="A105" s="179" t="s">
        <v>111</v>
      </c>
      <c r="B105" s="217">
        <v>190</v>
      </c>
      <c r="C105" s="226">
        <v>155</v>
      </c>
      <c r="D105" s="113">
        <v>81.599999999999994</v>
      </c>
      <c r="E105" s="217">
        <v>155</v>
      </c>
      <c r="F105" s="113">
        <v>100</v>
      </c>
      <c r="G105" s="226">
        <v>140</v>
      </c>
      <c r="H105" s="211">
        <v>90.3</v>
      </c>
      <c r="I105" s="211">
        <v>93.9</v>
      </c>
      <c r="J105" s="212">
        <v>2.39</v>
      </c>
      <c r="K105" s="175"/>
      <c r="L105" s="211">
        <v>93.3</v>
      </c>
      <c r="M105" s="212">
        <v>2.25</v>
      </c>
      <c r="N105" s="213"/>
      <c r="O105" s="214">
        <v>0.5</v>
      </c>
      <c r="P105" s="215">
        <v>1.2</v>
      </c>
      <c r="Q105" s="214">
        <v>107.3</v>
      </c>
      <c r="R105" s="215">
        <v>58.6</v>
      </c>
      <c r="S105" s="217">
        <v>120</v>
      </c>
      <c r="T105" s="113">
        <v>78.099999999999994</v>
      </c>
      <c r="U105" s="226">
        <v>30</v>
      </c>
      <c r="V105" s="211">
        <v>23.1</v>
      </c>
      <c r="W105" s="211">
        <v>32.6</v>
      </c>
      <c r="X105" s="212">
        <v>3.87</v>
      </c>
      <c r="Y105" s="175"/>
      <c r="Z105" s="211">
        <v>32.1</v>
      </c>
      <c r="AA105" s="212">
        <v>3.69</v>
      </c>
      <c r="AB105" s="213"/>
      <c r="AC105" s="214">
        <v>0.5</v>
      </c>
      <c r="AD105" s="215">
        <v>1.2</v>
      </c>
      <c r="AE105" s="214">
        <v>105.3</v>
      </c>
      <c r="AF105" s="215">
        <v>56</v>
      </c>
      <c r="AG105" s="217">
        <v>155</v>
      </c>
      <c r="AH105" s="113">
        <v>100</v>
      </c>
      <c r="AI105" s="226">
        <v>10</v>
      </c>
      <c r="AJ105" s="211">
        <v>7.7</v>
      </c>
      <c r="AK105" s="211">
        <v>12</v>
      </c>
      <c r="AL105" s="212">
        <v>2.2599999999999998</v>
      </c>
      <c r="AM105" s="175"/>
      <c r="AN105" s="211">
        <v>10.8</v>
      </c>
      <c r="AO105" s="212">
        <v>2.16</v>
      </c>
      <c r="AP105" s="213"/>
      <c r="AQ105" s="214">
        <v>0.5</v>
      </c>
      <c r="AR105" s="215">
        <v>1.2</v>
      </c>
      <c r="AS105" s="214">
        <v>98.6</v>
      </c>
      <c r="AT105" s="215">
        <v>58.7</v>
      </c>
    </row>
    <row r="106" spans="1:46" s="148" customFormat="1" ht="11.25" customHeight="1" x14ac:dyDescent="0.2">
      <c r="A106" s="179" t="s">
        <v>264</v>
      </c>
      <c r="B106" s="217">
        <v>55</v>
      </c>
      <c r="C106" s="226">
        <v>55</v>
      </c>
      <c r="D106" s="113">
        <v>100</v>
      </c>
      <c r="E106" s="217">
        <v>50</v>
      </c>
      <c r="F106" s="113">
        <v>98.1</v>
      </c>
      <c r="G106" s="226">
        <v>20</v>
      </c>
      <c r="H106" s="211">
        <v>38.5</v>
      </c>
      <c r="I106" s="211">
        <v>89.2</v>
      </c>
      <c r="J106" s="212">
        <v>6.4</v>
      </c>
      <c r="K106" s="175" t="s">
        <v>24</v>
      </c>
      <c r="L106" s="211">
        <v>87.4</v>
      </c>
      <c r="M106" s="212">
        <v>5.97</v>
      </c>
      <c r="N106" s="213" t="s">
        <v>24</v>
      </c>
      <c r="O106" s="214">
        <v>0.4</v>
      </c>
      <c r="P106" s="215">
        <v>1.1000000000000001</v>
      </c>
      <c r="Q106" s="214">
        <v>118.3</v>
      </c>
      <c r="R106" s="215">
        <v>62.6</v>
      </c>
      <c r="S106" s="217">
        <v>45</v>
      </c>
      <c r="T106" s="113">
        <v>88.7</v>
      </c>
      <c r="U106" s="226">
        <v>10</v>
      </c>
      <c r="V106" s="211">
        <v>19.100000000000001</v>
      </c>
      <c r="W106" s="211">
        <v>25</v>
      </c>
      <c r="X106" s="212">
        <v>6.13</v>
      </c>
      <c r="Y106" s="175"/>
      <c r="Z106" s="211">
        <v>24.6</v>
      </c>
      <c r="AA106" s="212">
        <v>5.7</v>
      </c>
      <c r="AB106" s="213"/>
      <c r="AC106" s="214">
        <v>0.4</v>
      </c>
      <c r="AD106" s="215">
        <v>1.4</v>
      </c>
      <c r="AE106" s="214">
        <v>115</v>
      </c>
      <c r="AF106" s="215">
        <v>56.5</v>
      </c>
      <c r="AG106" s="217">
        <v>50</v>
      </c>
      <c r="AH106" s="113">
        <v>98.1</v>
      </c>
      <c r="AI106" s="226">
        <v>5</v>
      </c>
      <c r="AJ106" s="211">
        <v>13.5</v>
      </c>
      <c r="AK106" s="211">
        <v>8.1</v>
      </c>
      <c r="AL106" s="212">
        <v>4.2300000000000004</v>
      </c>
      <c r="AM106" s="175"/>
      <c r="AN106" s="211">
        <v>7.8</v>
      </c>
      <c r="AO106" s="212">
        <v>3.81</v>
      </c>
      <c r="AP106" s="213"/>
      <c r="AQ106" s="214">
        <v>0.4</v>
      </c>
      <c r="AR106" s="215">
        <v>1.1000000000000001</v>
      </c>
      <c r="AS106" s="214">
        <v>105.9</v>
      </c>
      <c r="AT106" s="215">
        <v>61.4</v>
      </c>
    </row>
    <row r="107" spans="1:46" s="148" customFormat="1" ht="11.25" customHeight="1" x14ac:dyDescent="0.2">
      <c r="A107" s="179" t="s">
        <v>113</v>
      </c>
      <c r="B107" s="217">
        <v>355</v>
      </c>
      <c r="C107" s="226">
        <v>295</v>
      </c>
      <c r="D107" s="113">
        <v>83.1</v>
      </c>
      <c r="E107" s="217">
        <v>280</v>
      </c>
      <c r="F107" s="113">
        <v>94.9</v>
      </c>
      <c r="G107" s="226">
        <v>160</v>
      </c>
      <c r="H107" s="211">
        <v>56.6</v>
      </c>
      <c r="I107" s="211">
        <v>88.6</v>
      </c>
      <c r="J107" s="212">
        <v>2.48</v>
      </c>
      <c r="K107" s="175" t="s">
        <v>24</v>
      </c>
      <c r="L107" s="211">
        <v>85.7</v>
      </c>
      <c r="M107" s="212">
        <v>2.2400000000000002</v>
      </c>
      <c r="N107" s="213" t="s">
        <v>24</v>
      </c>
      <c r="O107" s="214">
        <v>3.1</v>
      </c>
      <c r="P107" s="215">
        <v>7.3</v>
      </c>
      <c r="Q107" s="214">
        <v>54.8</v>
      </c>
      <c r="R107" s="215">
        <v>21.5</v>
      </c>
      <c r="S107" s="217">
        <v>295</v>
      </c>
      <c r="T107" s="113">
        <v>99.7</v>
      </c>
      <c r="U107" s="226">
        <v>120</v>
      </c>
      <c r="V107" s="211">
        <v>41.3</v>
      </c>
      <c r="W107" s="211">
        <v>34.200000000000003</v>
      </c>
      <c r="X107" s="212">
        <v>2.7</v>
      </c>
      <c r="Y107" s="175"/>
      <c r="Z107" s="211">
        <v>33.299999999999997</v>
      </c>
      <c r="AA107" s="212">
        <v>2.46</v>
      </c>
      <c r="AB107" s="213" t="s">
        <v>23</v>
      </c>
      <c r="AC107" s="214">
        <v>3.8</v>
      </c>
      <c r="AD107" s="215">
        <v>8.6999999999999993</v>
      </c>
      <c r="AE107" s="214">
        <v>52.8</v>
      </c>
      <c r="AF107" s="215">
        <v>20.2</v>
      </c>
      <c r="AG107" s="217">
        <v>295</v>
      </c>
      <c r="AH107" s="113">
        <v>99.7</v>
      </c>
      <c r="AI107" s="226">
        <v>10</v>
      </c>
      <c r="AJ107" s="211">
        <v>3.8</v>
      </c>
      <c r="AK107" s="211">
        <v>8.8000000000000007</v>
      </c>
      <c r="AL107" s="212">
        <v>1.48</v>
      </c>
      <c r="AM107" s="175" t="s">
        <v>24</v>
      </c>
      <c r="AN107" s="211">
        <v>9.4</v>
      </c>
      <c r="AO107" s="212">
        <v>1.4</v>
      </c>
      <c r="AP107" s="213" t="s">
        <v>24</v>
      </c>
      <c r="AQ107" s="214">
        <v>3.2</v>
      </c>
      <c r="AR107" s="215">
        <v>9.1999999999999993</v>
      </c>
      <c r="AS107" s="214">
        <v>50</v>
      </c>
      <c r="AT107" s="215">
        <v>21.4</v>
      </c>
    </row>
    <row r="108" spans="1:46" s="148" customFormat="1" ht="11.25" customHeight="1" x14ac:dyDescent="0.2">
      <c r="A108" s="179" t="s">
        <v>265</v>
      </c>
      <c r="B108" s="217">
        <v>0</v>
      </c>
      <c r="C108" s="226">
        <v>0</v>
      </c>
      <c r="D108" s="113" t="s">
        <v>226</v>
      </c>
      <c r="E108" s="217">
        <v>0</v>
      </c>
      <c r="F108" s="113" t="s">
        <v>226</v>
      </c>
      <c r="G108" s="226">
        <v>0</v>
      </c>
      <c r="H108" s="211" t="s">
        <v>226</v>
      </c>
      <c r="I108" s="211" t="s">
        <v>226</v>
      </c>
      <c r="J108" s="212" t="s">
        <v>226</v>
      </c>
      <c r="K108" s="175" t="s">
        <v>226</v>
      </c>
      <c r="L108" s="211" t="s">
        <v>226</v>
      </c>
      <c r="M108" s="212" t="s">
        <v>226</v>
      </c>
      <c r="N108" s="213" t="s">
        <v>226</v>
      </c>
      <c r="O108" s="214" t="s">
        <v>226</v>
      </c>
      <c r="P108" s="215" t="s">
        <v>226</v>
      </c>
      <c r="Q108" s="214" t="s">
        <v>226</v>
      </c>
      <c r="R108" s="215" t="s">
        <v>226</v>
      </c>
      <c r="S108" s="217">
        <v>0</v>
      </c>
      <c r="T108" s="113" t="s">
        <v>226</v>
      </c>
      <c r="U108" s="226">
        <v>0</v>
      </c>
      <c r="V108" s="211" t="s">
        <v>226</v>
      </c>
      <c r="W108" s="211" t="s">
        <v>226</v>
      </c>
      <c r="X108" s="212" t="s">
        <v>226</v>
      </c>
      <c r="Y108" s="175" t="s">
        <v>226</v>
      </c>
      <c r="Z108" s="211" t="s">
        <v>226</v>
      </c>
      <c r="AA108" s="212" t="s">
        <v>226</v>
      </c>
      <c r="AB108" s="213" t="s">
        <v>226</v>
      </c>
      <c r="AC108" s="214" t="s">
        <v>226</v>
      </c>
      <c r="AD108" s="215" t="s">
        <v>226</v>
      </c>
      <c r="AE108" s="214" t="s">
        <v>226</v>
      </c>
      <c r="AF108" s="215" t="s">
        <v>226</v>
      </c>
      <c r="AG108" s="217">
        <v>0</v>
      </c>
      <c r="AH108" s="113" t="s">
        <v>226</v>
      </c>
      <c r="AI108" s="226">
        <v>0</v>
      </c>
      <c r="AJ108" s="211" t="s">
        <v>226</v>
      </c>
      <c r="AK108" s="211" t="s">
        <v>226</v>
      </c>
      <c r="AL108" s="212" t="s">
        <v>226</v>
      </c>
      <c r="AM108" s="175" t="s">
        <v>226</v>
      </c>
      <c r="AN108" s="211" t="s">
        <v>226</v>
      </c>
      <c r="AO108" s="212" t="s">
        <v>226</v>
      </c>
      <c r="AP108" s="213" t="s">
        <v>226</v>
      </c>
      <c r="AQ108" s="214" t="s">
        <v>226</v>
      </c>
      <c r="AR108" s="215" t="s">
        <v>226</v>
      </c>
      <c r="AS108" s="214" t="s">
        <v>226</v>
      </c>
      <c r="AT108" s="215" t="s">
        <v>226</v>
      </c>
    </row>
    <row r="109" spans="1:46" s="148" customFormat="1" ht="11.25" customHeight="1" x14ac:dyDescent="0.2">
      <c r="A109" s="179" t="s">
        <v>114</v>
      </c>
      <c r="B109" s="217">
        <v>50</v>
      </c>
      <c r="C109" s="226">
        <v>45</v>
      </c>
      <c r="D109" s="113">
        <v>92</v>
      </c>
      <c r="E109" s="217">
        <v>40</v>
      </c>
      <c r="F109" s="113">
        <v>89.1</v>
      </c>
      <c r="G109" s="226">
        <v>20</v>
      </c>
      <c r="H109" s="211">
        <v>48.8</v>
      </c>
      <c r="I109" s="211">
        <v>91.6</v>
      </c>
      <c r="J109" s="212">
        <v>6.87</v>
      </c>
      <c r="K109" s="175" t="s">
        <v>24</v>
      </c>
      <c r="L109" s="211">
        <v>90.3</v>
      </c>
      <c r="M109" s="212">
        <v>6.23</v>
      </c>
      <c r="N109" s="213" t="s">
        <v>24</v>
      </c>
      <c r="O109" s="214">
        <v>0.2</v>
      </c>
      <c r="P109" s="215">
        <v>0.9</v>
      </c>
      <c r="Q109" s="214">
        <v>115.9</v>
      </c>
      <c r="R109" s="215">
        <v>57.1</v>
      </c>
      <c r="S109" s="217">
        <v>15</v>
      </c>
      <c r="T109" s="113">
        <v>37</v>
      </c>
      <c r="U109" s="226">
        <v>5</v>
      </c>
      <c r="V109" s="211" t="s">
        <v>226</v>
      </c>
      <c r="W109" s="211" t="s">
        <v>226</v>
      </c>
      <c r="X109" s="212" t="s">
        <v>226</v>
      </c>
      <c r="Y109" s="175" t="s">
        <v>226</v>
      </c>
      <c r="Z109" s="211" t="s">
        <v>226</v>
      </c>
      <c r="AA109" s="212" t="s">
        <v>226</v>
      </c>
      <c r="AB109" s="213" t="s">
        <v>226</v>
      </c>
      <c r="AC109" s="214" t="s">
        <v>226</v>
      </c>
      <c r="AD109" s="215" t="s">
        <v>226</v>
      </c>
      <c r="AE109" s="214" t="s">
        <v>226</v>
      </c>
      <c r="AF109" s="215" t="s">
        <v>226</v>
      </c>
      <c r="AG109" s="217">
        <v>45</v>
      </c>
      <c r="AH109" s="113">
        <v>97.8</v>
      </c>
      <c r="AI109" s="226">
        <v>5</v>
      </c>
      <c r="AJ109" s="211">
        <v>6.7</v>
      </c>
      <c r="AK109" s="211">
        <v>9.3000000000000007</v>
      </c>
      <c r="AL109" s="212">
        <v>3.94</v>
      </c>
      <c r="AM109" s="175"/>
      <c r="AN109" s="211">
        <v>8.6</v>
      </c>
      <c r="AO109" s="212">
        <v>3.71</v>
      </c>
      <c r="AP109" s="213"/>
      <c r="AQ109" s="214">
        <v>0.3</v>
      </c>
      <c r="AR109" s="215">
        <v>1.4</v>
      </c>
      <c r="AS109" s="214">
        <v>104</v>
      </c>
      <c r="AT109" s="215">
        <v>55.6</v>
      </c>
    </row>
    <row r="110" spans="1:46" s="148" customFormat="1" ht="11.25" customHeight="1" x14ac:dyDescent="0.2">
      <c r="A110" s="179" t="s">
        <v>266</v>
      </c>
      <c r="B110" s="217">
        <v>1785</v>
      </c>
      <c r="C110" s="226">
        <v>1585</v>
      </c>
      <c r="D110" s="113">
        <v>88.8</v>
      </c>
      <c r="E110" s="217">
        <v>1560</v>
      </c>
      <c r="F110" s="113">
        <v>98.5</v>
      </c>
      <c r="G110" s="226">
        <v>1250</v>
      </c>
      <c r="H110" s="211">
        <v>79.900000000000006</v>
      </c>
      <c r="I110" s="211">
        <v>84.4</v>
      </c>
      <c r="J110" s="212">
        <v>0.89</v>
      </c>
      <c r="K110" s="175" t="s">
        <v>24</v>
      </c>
      <c r="L110" s="211">
        <v>82</v>
      </c>
      <c r="M110" s="212">
        <v>0.85</v>
      </c>
      <c r="N110" s="213"/>
      <c r="O110" s="214">
        <v>1.6</v>
      </c>
      <c r="P110" s="215">
        <v>3</v>
      </c>
      <c r="Q110" s="214">
        <v>94.8</v>
      </c>
      <c r="R110" s="215">
        <v>49.1</v>
      </c>
      <c r="S110" s="217">
        <v>1290</v>
      </c>
      <c r="T110" s="113">
        <v>81.5</v>
      </c>
      <c r="U110" s="226">
        <v>330</v>
      </c>
      <c r="V110" s="211">
        <v>25.7</v>
      </c>
      <c r="W110" s="211">
        <v>25</v>
      </c>
      <c r="X110" s="212">
        <v>1.23</v>
      </c>
      <c r="Y110" s="175"/>
      <c r="Z110" s="211">
        <v>24.1</v>
      </c>
      <c r="AA110" s="212">
        <v>1.18</v>
      </c>
      <c r="AB110" s="213"/>
      <c r="AC110" s="214">
        <v>1.6</v>
      </c>
      <c r="AD110" s="215">
        <v>3.1</v>
      </c>
      <c r="AE110" s="214">
        <v>93.2</v>
      </c>
      <c r="AF110" s="215">
        <v>46.7</v>
      </c>
      <c r="AG110" s="217">
        <v>1580</v>
      </c>
      <c r="AH110" s="113">
        <v>99.6</v>
      </c>
      <c r="AI110" s="226">
        <v>70</v>
      </c>
      <c r="AJ110" s="211">
        <v>4.4000000000000004</v>
      </c>
      <c r="AK110" s="211">
        <v>7.9</v>
      </c>
      <c r="AL110" s="212">
        <v>0.65</v>
      </c>
      <c r="AM110" s="175" t="s">
        <v>24</v>
      </c>
      <c r="AN110" s="211">
        <v>5.6</v>
      </c>
      <c r="AO110" s="212">
        <v>0.63</v>
      </c>
      <c r="AP110" s="213"/>
      <c r="AQ110" s="214">
        <v>1.7</v>
      </c>
      <c r="AR110" s="215">
        <v>3.1</v>
      </c>
      <c r="AS110" s="214">
        <v>85.3</v>
      </c>
      <c r="AT110" s="215">
        <v>47.5</v>
      </c>
    </row>
    <row r="111" spans="1:46" s="148" customFormat="1" ht="11.25" customHeight="1" x14ac:dyDescent="0.2">
      <c r="A111" s="179" t="s">
        <v>116</v>
      </c>
      <c r="B111" s="217">
        <v>125</v>
      </c>
      <c r="C111" s="226">
        <v>115</v>
      </c>
      <c r="D111" s="113">
        <v>91.3</v>
      </c>
      <c r="E111" s="217">
        <v>115</v>
      </c>
      <c r="F111" s="113">
        <v>99.1</v>
      </c>
      <c r="G111" s="226">
        <v>80</v>
      </c>
      <c r="H111" s="211">
        <v>71.900000000000006</v>
      </c>
      <c r="I111" s="211">
        <v>91.6</v>
      </c>
      <c r="J111" s="212">
        <v>3.53</v>
      </c>
      <c r="K111" s="175" t="s">
        <v>24</v>
      </c>
      <c r="L111" s="211">
        <v>91.7</v>
      </c>
      <c r="M111" s="212">
        <v>3.17</v>
      </c>
      <c r="N111" s="213" t="s">
        <v>24</v>
      </c>
      <c r="O111" s="214">
        <v>0.9</v>
      </c>
      <c r="P111" s="215">
        <v>3.4</v>
      </c>
      <c r="Q111" s="214">
        <v>109.2</v>
      </c>
      <c r="R111" s="215">
        <v>46.1</v>
      </c>
      <c r="S111" s="217">
        <v>110</v>
      </c>
      <c r="T111" s="113">
        <v>96.5</v>
      </c>
      <c r="U111" s="226">
        <v>25</v>
      </c>
      <c r="V111" s="211">
        <v>23.4</v>
      </c>
      <c r="W111" s="211">
        <v>30.3</v>
      </c>
      <c r="X111" s="212">
        <v>4.09</v>
      </c>
      <c r="Y111" s="175"/>
      <c r="Z111" s="211">
        <v>29.9</v>
      </c>
      <c r="AA111" s="212">
        <v>3.76</v>
      </c>
      <c r="AB111" s="213"/>
      <c r="AC111" s="214">
        <v>1.2</v>
      </c>
      <c r="AD111" s="215">
        <v>3.8</v>
      </c>
      <c r="AE111" s="214">
        <v>106.8</v>
      </c>
      <c r="AF111" s="215">
        <v>43.1</v>
      </c>
      <c r="AG111" s="217">
        <v>115</v>
      </c>
      <c r="AH111" s="113">
        <v>100</v>
      </c>
      <c r="AI111" s="226">
        <v>5</v>
      </c>
      <c r="AJ111" s="211">
        <v>2.6</v>
      </c>
      <c r="AK111" s="211">
        <v>10</v>
      </c>
      <c r="AL111" s="212">
        <v>2.29</v>
      </c>
      <c r="AM111" s="175" t="s">
        <v>24</v>
      </c>
      <c r="AN111" s="211">
        <v>9.6999999999999993</v>
      </c>
      <c r="AO111" s="212">
        <v>2.2000000000000002</v>
      </c>
      <c r="AP111" s="213" t="s">
        <v>24</v>
      </c>
      <c r="AQ111" s="214">
        <v>0.8</v>
      </c>
      <c r="AR111" s="215">
        <v>4.5999999999999996</v>
      </c>
      <c r="AS111" s="214">
        <v>98.3</v>
      </c>
      <c r="AT111" s="215">
        <v>43.9</v>
      </c>
    </row>
    <row r="112" spans="1:46" s="148" customFormat="1" ht="11.25" customHeight="1" x14ac:dyDescent="0.2">
      <c r="A112" s="179" t="s">
        <v>267</v>
      </c>
      <c r="B112" s="217">
        <v>315</v>
      </c>
      <c r="C112" s="226">
        <v>255</v>
      </c>
      <c r="D112" s="113">
        <v>80.900000000000006</v>
      </c>
      <c r="E112" s="217">
        <v>255</v>
      </c>
      <c r="F112" s="113">
        <v>99.6</v>
      </c>
      <c r="G112" s="226">
        <v>195</v>
      </c>
      <c r="H112" s="211">
        <v>76.7</v>
      </c>
      <c r="I112" s="211">
        <v>78.099999999999994</v>
      </c>
      <c r="J112" s="212">
        <v>2.2599999999999998</v>
      </c>
      <c r="K112" s="175"/>
      <c r="L112" s="211">
        <v>76.7</v>
      </c>
      <c r="M112" s="212">
        <v>2.12</v>
      </c>
      <c r="N112" s="213"/>
      <c r="O112" s="214">
        <v>4.9000000000000004</v>
      </c>
      <c r="P112" s="215">
        <v>12.5</v>
      </c>
      <c r="Q112" s="214">
        <v>31.8</v>
      </c>
      <c r="R112" s="215">
        <v>19.399999999999999</v>
      </c>
      <c r="S112" s="217">
        <v>210</v>
      </c>
      <c r="T112" s="113">
        <v>82.3</v>
      </c>
      <c r="U112" s="226">
        <v>40</v>
      </c>
      <c r="V112" s="211">
        <v>20.100000000000001</v>
      </c>
      <c r="W112" s="211">
        <v>24.8</v>
      </c>
      <c r="X112" s="212">
        <v>2.9</v>
      </c>
      <c r="Y112" s="175"/>
      <c r="Z112" s="211">
        <v>22.4</v>
      </c>
      <c r="AA112" s="212">
        <v>2.69</v>
      </c>
      <c r="AB112" s="213"/>
      <c r="AC112" s="214">
        <v>4.9000000000000004</v>
      </c>
      <c r="AD112" s="215">
        <v>12.6</v>
      </c>
      <c r="AE112" s="214">
        <v>30.7</v>
      </c>
      <c r="AF112" s="215">
        <v>18.899999999999999</v>
      </c>
      <c r="AG112" s="217">
        <v>255</v>
      </c>
      <c r="AH112" s="113">
        <v>100</v>
      </c>
      <c r="AI112" s="226">
        <v>20</v>
      </c>
      <c r="AJ112" s="211">
        <v>7.5</v>
      </c>
      <c r="AK112" s="211">
        <v>6.3</v>
      </c>
      <c r="AL112" s="212">
        <v>1.71</v>
      </c>
      <c r="AM112" s="175"/>
      <c r="AN112" s="211">
        <v>5.7</v>
      </c>
      <c r="AO112" s="212">
        <v>1.58</v>
      </c>
      <c r="AP112" s="213"/>
      <c r="AQ112" s="214">
        <v>5.0999999999999996</v>
      </c>
      <c r="AR112" s="215">
        <v>12.5</v>
      </c>
      <c r="AS112" s="214">
        <v>28.5</v>
      </c>
      <c r="AT112" s="215">
        <v>17.899999999999999</v>
      </c>
    </row>
    <row r="113" spans="1:46" s="148" customFormat="1" ht="11.25" customHeight="1" x14ac:dyDescent="0.2">
      <c r="A113" s="179" t="s">
        <v>268</v>
      </c>
      <c r="B113" s="217">
        <v>680</v>
      </c>
      <c r="C113" s="226">
        <v>365</v>
      </c>
      <c r="D113" s="113">
        <v>53.2</v>
      </c>
      <c r="E113" s="217">
        <v>360</v>
      </c>
      <c r="F113" s="113">
        <v>98.6</v>
      </c>
      <c r="G113" s="226">
        <v>310</v>
      </c>
      <c r="H113" s="211">
        <v>86.3</v>
      </c>
      <c r="I113" s="211">
        <v>84.3</v>
      </c>
      <c r="J113" s="212">
        <v>1.7</v>
      </c>
      <c r="K113" s="175"/>
      <c r="L113" s="211">
        <v>81.900000000000006</v>
      </c>
      <c r="M113" s="212">
        <v>1.61</v>
      </c>
      <c r="N113" s="213"/>
      <c r="O113" s="214">
        <v>2</v>
      </c>
      <c r="P113" s="215">
        <v>5.8</v>
      </c>
      <c r="Q113" s="214">
        <v>71.099999999999994</v>
      </c>
      <c r="R113" s="215">
        <v>35.799999999999997</v>
      </c>
      <c r="S113" s="217">
        <v>300</v>
      </c>
      <c r="T113" s="113">
        <v>82.6</v>
      </c>
      <c r="U113" s="226">
        <v>80</v>
      </c>
      <c r="V113" s="211">
        <v>27.3</v>
      </c>
      <c r="W113" s="211">
        <v>26.9</v>
      </c>
      <c r="X113" s="212">
        <v>2.57</v>
      </c>
      <c r="Y113" s="175"/>
      <c r="Z113" s="211">
        <v>26.9</v>
      </c>
      <c r="AA113" s="212">
        <v>2.42</v>
      </c>
      <c r="AB113" s="213"/>
      <c r="AC113" s="214">
        <v>2</v>
      </c>
      <c r="AD113" s="215">
        <v>5.9</v>
      </c>
      <c r="AE113" s="214">
        <v>69.3</v>
      </c>
      <c r="AF113" s="215">
        <v>33.200000000000003</v>
      </c>
      <c r="AG113" s="217">
        <v>365</v>
      </c>
      <c r="AH113" s="113">
        <v>100</v>
      </c>
      <c r="AI113" s="226">
        <v>25</v>
      </c>
      <c r="AJ113" s="211">
        <v>7.2</v>
      </c>
      <c r="AK113" s="211">
        <v>7.9</v>
      </c>
      <c r="AL113" s="212">
        <v>1.45</v>
      </c>
      <c r="AM113" s="175"/>
      <c r="AN113" s="211">
        <v>4.5999999999999996</v>
      </c>
      <c r="AO113" s="212">
        <v>1.35</v>
      </c>
      <c r="AP113" s="213"/>
      <c r="AQ113" s="214">
        <v>2.2999999999999998</v>
      </c>
      <c r="AR113" s="215">
        <v>5.9</v>
      </c>
      <c r="AS113" s="214">
        <v>62.6</v>
      </c>
      <c r="AT113" s="215">
        <v>34.4</v>
      </c>
    </row>
    <row r="114" spans="1:46" s="148" customFormat="1" ht="11.25" customHeight="1" x14ac:dyDescent="0.2">
      <c r="A114" s="179" t="s">
        <v>269</v>
      </c>
      <c r="B114" s="217">
        <v>1220</v>
      </c>
      <c r="C114" s="226">
        <v>965</v>
      </c>
      <c r="D114" s="113">
        <v>79.3</v>
      </c>
      <c r="E114" s="217">
        <v>955</v>
      </c>
      <c r="F114" s="113">
        <v>98.9</v>
      </c>
      <c r="G114" s="226">
        <v>920</v>
      </c>
      <c r="H114" s="211">
        <v>96.5</v>
      </c>
      <c r="I114" s="211">
        <v>95.1</v>
      </c>
      <c r="J114" s="212">
        <v>0.81</v>
      </c>
      <c r="K114" s="175"/>
      <c r="L114" s="211">
        <v>93.7</v>
      </c>
      <c r="M114" s="212">
        <v>0.79</v>
      </c>
      <c r="N114" s="213"/>
      <c r="O114" s="214">
        <v>1.3</v>
      </c>
      <c r="P114" s="215">
        <v>4.0999999999999996</v>
      </c>
      <c r="Q114" s="214">
        <v>91.1</v>
      </c>
      <c r="R114" s="215">
        <v>51.3</v>
      </c>
      <c r="S114" s="217">
        <v>785</v>
      </c>
      <c r="T114" s="113">
        <v>81.5</v>
      </c>
      <c r="U114" s="226">
        <v>290</v>
      </c>
      <c r="V114" s="211">
        <v>37.1</v>
      </c>
      <c r="W114" s="211">
        <v>37</v>
      </c>
      <c r="X114" s="212">
        <v>1.65</v>
      </c>
      <c r="Y114" s="175"/>
      <c r="Z114" s="211">
        <v>36.9</v>
      </c>
      <c r="AA114" s="212">
        <v>1.57</v>
      </c>
      <c r="AB114" s="213"/>
      <c r="AC114" s="214">
        <v>1.3</v>
      </c>
      <c r="AD114" s="215">
        <v>4.4000000000000004</v>
      </c>
      <c r="AE114" s="214">
        <v>89.9</v>
      </c>
      <c r="AF114" s="215">
        <v>49.1</v>
      </c>
      <c r="AG114" s="217">
        <v>965</v>
      </c>
      <c r="AH114" s="113">
        <v>100</v>
      </c>
      <c r="AI114" s="226">
        <v>70</v>
      </c>
      <c r="AJ114" s="211">
        <v>7.1</v>
      </c>
      <c r="AK114" s="211">
        <v>13.3</v>
      </c>
      <c r="AL114" s="212">
        <v>0.9</v>
      </c>
      <c r="AM114" s="175" t="s">
        <v>24</v>
      </c>
      <c r="AN114" s="211">
        <v>7.6</v>
      </c>
      <c r="AO114" s="212">
        <v>0.86</v>
      </c>
      <c r="AP114" s="213"/>
      <c r="AQ114" s="214">
        <v>1.3</v>
      </c>
      <c r="AR114" s="215">
        <v>4.0999999999999996</v>
      </c>
      <c r="AS114" s="214">
        <v>85</v>
      </c>
      <c r="AT114" s="215">
        <v>51</v>
      </c>
    </row>
    <row r="115" spans="1:46" s="148" customFormat="1" ht="11.25" customHeight="1" x14ac:dyDescent="0.2">
      <c r="A115" s="179" t="s">
        <v>122</v>
      </c>
      <c r="B115" s="217">
        <v>4550</v>
      </c>
      <c r="C115" s="226">
        <v>2955</v>
      </c>
      <c r="D115" s="113">
        <v>65</v>
      </c>
      <c r="E115" s="217">
        <v>2825</v>
      </c>
      <c r="F115" s="113">
        <v>95.5</v>
      </c>
      <c r="G115" s="226">
        <v>2765</v>
      </c>
      <c r="H115" s="211">
        <v>97.9</v>
      </c>
      <c r="I115" s="211">
        <v>94.5</v>
      </c>
      <c r="J115" s="212">
        <v>0.46</v>
      </c>
      <c r="K115" s="175" t="s">
        <v>23</v>
      </c>
      <c r="L115" s="211">
        <v>96.1</v>
      </c>
      <c r="M115" s="212">
        <v>0.43</v>
      </c>
      <c r="N115" s="213"/>
      <c r="O115" s="214">
        <v>1.8</v>
      </c>
      <c r="P115" s="215">
        <v>8.6999999999999993</v>
      </c>
      <c r="Q115" s="214">
        <v>90.9</v>
      </c>
      <c r="R115" s="215">
        <v>39.799999999999997</v>
      </c>
      <c r="S115" s="217">
        <v>2490</v>
      </c>
      <c r="T115" s="113">
        <v>84.2</v>
      </c>
      <c r="U115" s="226">
        <v>1135</v>
      </c>
      <c r="V115" s="211">
        <v>45.5</v>
      </c>
      <c r="W115" s="211">
        <v>36.799999999999997</v>
      </c>
      <c r="X115" s="212">
        <v>0.95</v>
      </c>
      <c r="Y115" s="175" t="s">
        <v>23</v>
      </c>
      <c r="Z115" s="211">
        <v>38.299999999999997</v>
      </c>
      <c r="AA115" s="212">
        <v>0.89</v>
      </c>
      <c r="AB115" s="213" t="s">
        <v>23</v>
      </c>
      <c r="AC115" s="214">
        <v>1.9</v>
      </c>
      <c r="AD115" s="215">
        <v>9.3000000000000007</v>
      </c>
      <c r="AE115" s="214">
        <v>88.4</v>
      </c>
      <c r="AF115" s="215">
        <v>37</v>
      </c>
      <c r="AG115" s="217">
        <v>2955</v>
      </c>
      <c r="AH115" s="113">
        <v>99.9</v>
      </c>
      <c r="AI115" s="226">
        <v>540</v>
      </c>
      <c r="AJ115" s="211">
        <v>18.2</v>
      </c>
      <c r="AK115" s="211">
        <v>12.7</v>
      </c>
      <c r="AL115" s="212">
        <v>0.63</v>
      </c>
      <c r="AM115" s="175" t="s">
        <v>23</v>
      </c>
      <c r="AN115" s="211">
        <v>16.5</v>
      </c>
      <c r="AO115" s="212">
        <v>0.59</v>
      </c>
      <c r="AP115" s="213"/>
      <c r="AQ115" s="214">
        <v>1.9</v>
      </c>
      <c r="AR115" s="215">
        <v>9.3000000000000007</v>
      </c>
      <c r="AS115" s="214">
        <v>83.6</v>
      </c>
      <c r="AT115" s="215">
        <v>38.6</v>
      </c>
    </row>
    <row r="116" spans="1:46" s="148" customFormat="1" ht="11.25" customHeight="1" x14ac:dyDescent="0.2">
      <c r="A116" s="179" t="s">
        <v>270</v>
      </c>
      <c r="B116" s="217">
        <v>620</v>
      </c>
      <c r="C116" s="226">
        <v>430</v>
      </c>
      <c r="D116" s="113">
        <v>69.3</v>
      </c>
      <c r="E116" s="217">
        <v>395</v>
      </c>
      <c r="F116" s="113">
        <v>91.9</v>
      </c>
      <c r="G116" s="226">
        <v>295</v>
      </c>
      <c r="H116" s="211">
        <v>74.5</v>
      </c>
      <c r="I116" s="211">
        <v>76.3</v>
      </c>
      <c r="J116" s="212">
        <v>1.88</v>
      </c>
      <c r="K116" s="175"/>
      <c r="L116" s="211">
        <v>72.400000000000006</v>
      </c>
      <c r="M116" s="212">
        <v>1.79</v>
      </c>
      <c r="N116" s="213"/>
      <c r="O116" s="214">
        <v>1</v>
      </c>
      <c r="P116" s="215">
        <v>2.4</v>
      </c>
      <c r="Q116" s="214">
        <v>84.4</v>
      </c>
      <c r="R116" s="215">
        <v>41.6</v>
      </c>
      <c r="S116" s="217">
        <v>335</v>
      </c>
      <c r="T116" s="113">
        <v>78.2</v>
      </c>
      <c r="U116" s="226">
        <v>85</v>
      </c>
      <c r="V116" s="211">
        <v>25.8</v>
      </c>
      <c r="W116" s="211">
        <v>20.7</v>
      </c>
      <c r="X116" s="212">
        <v>2.41</v>
      </c>
      <c r="Y116" s="175"/>
      <c r="Z116" s="211">
        <v>20.3</v>
      </c>
      <c r="AA116" s="212">
        <v>2.31</v>
      </c>
      <c r="AB116" s="213"/>
      <c r="AC116" s="214">
        <v>1</v>
      </c>
      <c r="AD116" s="215">
        <v>2.4</v>
      </c>
      <c r="AE116" s="214">
        <v>82.2</v>
      </c>
      <c r="AF116" s="215">
        <v>39.9</v>
      </c>
      <c r="AG116" s="217">
        <v>425</v>
      </c>
      <c r="AH116" s="113">
        <v>98.8</v>
      </c>
      <c r="AI116" s="226">
        <v>15</v>
      </c>
      <c r="AJ116" s="211">
        <v>3.3</v>
      </c>
      <c r="AK116" s="211">
        <v>6.7</v>
      </c>
      <c r="AL116" s="212">
        <v>1.21</v>
      </c>
      <c r="AM116" s="175"/>
      <c r="AN116" s="211">
        <v>4.0999999999999996</v>
      </c>
      <c r="AO116" s="212">
        <v>1.18</v>
      </c>
      <c r="AP116" s="213"/>
      <c r="AQ116" s="214">
        <v>1.2</v>
      </c>
      <c r="AR116" s="215">
        <v>3</v>
      </c>
      <c r="AS116" s="214">
        <v>76.099999999999994</v>
      </c>
      <c r="AT116" s="215">
        <v>39.4</v>
      </c>
    </row>
    <row r="117" spans="1:46" s="148" customFormat="1" ht="11.25" customHeight="1" x14ac:dyDescent="0.2">
      <c r="A117" s="179" t="s">
        <v>271</v>
      </c>
      <c r="B117" s="217">
        <v>170</v>
      </c>
      <c r="C117" s="226">
        <v>155</v>
      </c>
      <c r="D117" s="113">
        <v>90.6</v>
      </c>
      <c r="E117" s="217">
        <v>150</v>
      </c>
      <c r="F117" s="113">
        <v>98.1</v>
      </c>
      <c r="G117" s="226">
        <v>130</v>
      </c>
      <c r="H117" s="211">
        <v>84.8</v>
      </c>
      <c r="I117" s="211">
        <v>86.5</v>
      </c>
      <c r="J117" s="212">
        <v>2.66</v>
      </c>
      <c r="K117" s="175"/>
      <c r="L117" s="211">
        <v>80</v>
      </c>
      <c r="M117" s="212">
        <v>2.5</v>
      </c>
      <c r="N117" s="213"/>
      <c r="O117" s="214">
        <v>2.5</v>
      </c>
      <c r="P117" s="215">
        <v>12.7</v>
      </c>
      <c r="Q117" s="214">
        <v>88.4</v>
      </c>
      <c r="R117" s="215">
        <v>36.299999999999997</v>
      </c>
      <c r="S117" s="217">
        <v>135</v>
      </c>
      <c r="T117" s="113">
        <v>86.4</v>
      </c>
      <c r="U117" s="226">
        <v>45</v>
      </c>
      <c r="V117" s="211">
        <v>32.299999999999997</v>
      </c>
      <c r="W117" s="211">
        <v>26.9</v>
      </c>
      <c r="X117" s="212">
        <v>3.96</v>
      </c>
      <c r="Y117" s="175"/>
      <c r="Z117" s="211">
        <v>27.6</v>
      </c>
      <c r="AA117" s="212">
        <v>3.68</v>
      </c>
      <c r="AB117" s="213"/>
      <c r="AC117" s="214">
        <v>2.5</v>
      </c>
      <c r="AD117" s="215">
        <v>13.7</v>
      </c>
      <c r="AE117" s="214">
        <v>88</v>
      </c>
      <c r="AF117" s="215">
        <v>34.700000000000003</v>
      </c>
      <c r="AG117" s="217">
        <v>150</v>
      </c>
      <c r="AH117" s="113">
        <v>98.7</v>
      </c>
      <c r="AI117" s="226">
        <v>0</v>
      </c>
      <c r="AJ117" s="211">
        <v>0.7</v>
      </c>
      <c r="AK117" s="211">
        <v>6.8</v>
      </c>
      <c r="AL117" s="212">
        <v>1.84</v>
      </c>
      <c r="AM117" s="175" t="s">
        <v>24</v>
      </c>
      <c r="AN117" s="211">
        <v>2.2000000000000002</v>
      </c>
      <c r="AO117" s="212">
        <v>1.75</v>
      </c>
      <c r="AP117" s="213"/>
      <c r="AQ117" s="214">
        <v>2.8</v>
      </c>
      <c r="AR117" s="215">
        <v>11.7</v>
      </c>
      <c r="AS117" s="214">
        <v>77.7</v>
      </c>
      <c r="AT117" s="215">
        <v>36.799999999999997</v>
      </c>
    </row>
    <row r="118" spans="1:46" s="148" customFormat="1" ht="11.25" customHeight="1" x14ac:dyDescent="0.2">
      <c r="A118" s="179" t="s">
        <v>125</v>
      </c>
      <c r="B118" s="217">
        <v>7850</v>
      </c>
      <c r="C118" s="226">
        <v>6170</v>
      </c>
      <c r="D118" s="113">
        <v>78.599999999999994</v>
      </c>
      <c r="E118" s="217">
        <v>5585</v>
      </c>
      <c r="F118" s="113">
        <v>90.5</v>
      </c>
      <c r="G118" s="226">
        <v>5340</v>
      </c>
      <c r="H118" s="211">
        <v>95.7</v>
      </c>
      <c r="I118" s="211">
        <v>93.6</v>
      </c>
      <c r="J118" s="212">
        <v>0.35</v>
      </c>
      <c r="K118" s="175"/>
      <c r="L118" s="211">
        <v>94.6</v>
      </c>
      <c r="M118" s="212">
        <v>0.33</v>
      </c>
      <c r="N118" s="213"/>
      <c r="O118" s="214">
        <v>3.4</v>
      </c>
      <c r="P118" s="215">
        <v>9.6</v>
      </c>
      <c r="Q118" s="214">
        <v>92.1</v>
      </c>
      <c r="R118" s="215">
        <v>37.9</v>
      </c>
      <c r="S118" s="217">
        <v>5060</v>
      </c>
      <c r="T118" s="113">
        <v>82</v>
      </c>
      <c r="U118" s="226">
        <v>1640</v>
      </c>
      <c r="V118" s="211">
        <v>32.4</v>
      </c>
      <c r="W118" s="211">
        <v>35.5</v>
      </c>
      <c r="X118" s="212">
        <v>0.64</v>
      </c>
      <c r="Y118" s="175" t="s">
        <v>24</v>
      </c>
      <c r="Z118" s="211">
        <v>35.9</v>
      </c>
      <c r="AA118" s="212">
        <v>0.6</v>
      </c>
      <c r="AB118" s="213" t="s">
        <v>24</v>
      </c>
      <c r="AC118" s="214">
        <v>3.6</v>
      </c>
      <c r="AD118" s="215">
        <v>9.9</v>
      </c>
      <c r="AE118" s="214">
        <v>89.8</v>
      </c>
      <c r="AF118" s="215">
        <v>35.5</v>
      </c>
      <c r="AG118" s="217">
        <v>6170</v>
      </c>
      <c r="AH118" s="113">
        <v>100</v>
      </c>
      <c r="AI118" s="226">
        <v>980</v>
      </c>
      <c r="AJ118" s="211">
        <v>15.9</v>
      </c>
      <c r="AK118" s="211">
        <v>11.9</v>
      </c>
      <c r="AL118" s="212">
        <v>0.42</v>
      </c>
      <c r="AM118" s="175" t="s">
        <v>23</v>
      </c>
      <c r="AN118" s="211">
        <v>15.6</v>
      </c>
      <c r="AO118" s="212">
        <v>0.39</v>
      </c>
      <c r="AP118" s="213"/>
      <c r="AQ118" s="214">
        <v>3.7</v>
      </c>
      <c r="AR118" s="215">
        <v>10</v>
      </c>
      <c r="AS118" s="214">
        <v>83.6</v>
      </c>
      <c r="AT118" s="215">
        <v>37.1</v>
      </c>
    </row>
    <row r="119" spans="1:46" s="148" customFormat="1" ht="11.25" customHeight="1" x14ac:dyDescent="0.2">
      <c r="A119" s="179" t="s">
        <v>126</v>
      </c>
      <c r="B119" s="217">
        <v>4450</v>
      </c>
      <c r="C119" s="226">
        <v>4115</v>
      </c>
      <c r="D119" s="113">
        <v>92.5</v>
      </c>
      <c r="E119" s="217">
        <v>4060</v>
      </c>
      <c r="F119" s="113">
        <v>98.7</v>
      </c>
      <c r="G119" s="226">
        <v>3395</v>
      </c>
      <c r="H119" s="211">
        <v>83.7</v>
      </c>
      <c r="I119" s="211">
        <v>80</v>
      </c>
      <c r="J119" s="212">
        <v>0.52</v>
      </c>
      <c r="K119" s="175" t="s">
        <v>23</v>
      </c>
      <c r="L119" s="211">
        <v>80.599999999999994</v>
      </c>
      <c r="M119" s="212">
        <v>0.5</v>
      </c>
      <c r="N119" s="213" t="s">
        <v>23</v>
      </c>
      <c r="O119" s="214">
        <v>3.9</v>
      </c>
      <c r="P119" s="215">
        <v>6.9</v>
      </c>
      <c r="Q119" s="214">
        <v>79</v>
      </c>
      <c r="R119" s="215">
        <v>35.299999999999997</v>
      </c>
      <c r="S119" s="217">
        <v>3490</v>
      </c>
      <c r="T119" s="113">
        <v>84.9</v>
      </c>
      <c r="U119" s="226">
        <v>620</v>
      </c>
      <c r="V119" s="211">
        <v>17.8</v>
      </c>
      <c r="W119" s="211">
        <v>22.1</v>
      </c>
      <c r="X119" s="212">
        <v>0.71</v>
      </c>
      <c r="Y119" s="175" t="s">
        <v>24</v>
      </c>
      <c r="Z119" s="211">
        <v>22.3</v>
      </c>
      <c r="AA119" s="212">
        <v>0.68</v>
      </c>
      <c r="AB119" s="213" t="s">
        <v>24</v>
      </c>
      <c r="AC119" s="214">
        <v>3.9</v>
      </c>
      <c r="AD119" s="215">
        <v>7</v>
      </c>
      <c r="AE119" s="214">
        <v>76.7</v>
      </c>
      <c r="AF119" s="215">
        <v>33.4</v>
      </c>
      <c r="AG119" s="217">
        <v>4100</v>
      </c>
      <c r="AH119" s="113">
        <v>99.7</v>
      </c>
      <c r="AI119" s="226">
        <v>285</v>
      </c>
      <c r="AJ119" s="211">
        <v>7</v>
      </c>
      <c r="AK119" s="211">
        <v>6.6</v>
      </c>
      <c r="AL119" s="212">
        <v>0.43</v>
      </c>
      <c r="AM119" s="175"/>
      <c r="AN119" s="211">
        <v>7.6</v>
      </c>
      <c r="AO119" s="212">
        <v>0.41</v>
      </c>
      <c r="AP119" s="213"/>
      <c r="AQ119" s="214">
        <v>4.3</v>
      </c>
      <c r="AR119" s="215">
        <v>7</v>
      </c>
      <c r="AS119" s="214">
        <v>70.099999999999994</v>
      </c>
      <c r="AT119" s="215">
        <v>33.700000000000003</v>
      </c>
    </row>
    <row r="120" spans="1:46" s="148" customFormat="1" ht="11.25" customHeight="1" x14ac:dyDescent="0.2">
      <c r="A120" s="179" t="s">
        <v>272</v>
      </c>
      <c r="B120" s="217">
        <v>3605</v>
      </c>
      <c r="C120" s="226">
        <v>2915</v>
      </c>
      <c r="D120" s="113">
        <v>80.8</v>
      </c>
      <c r="E120" s="217">
        <v>2855</v>
      </c>
      <c r="F120" s="113">
        <v>97.9</v>
      </c>
      <c r="G120" s="226">
        <v>2750</v>
      </c>
      <c r="H120" s="211">
        <v>96.2</v>
      </c>
      <c r="I120" s="211">
        <v>95.9</v>
      </c>
      <c r="J120" s="212">
        <v>0.47</v>
      </c>
      <c r="K120" s="175"/>
      <c r="L120" s="211">
        <v>94.9</v>
      </c>
      <c r="M120" s="212">
        <v>0.46</v>
      </c>
      <c r="N120" s="213"/>
      <c r="O120" s="214">
        <v>3.3</v>
      </c>
      <c r="P120" s="215">
        <v>7.4</v>
      </c>
      <c r="Q120" s="214">
        <v>92.4</v>
      </c>
      <c r="R120" s="215">
        <v>51.6</v>
      </c>
      <c r="S120" s="217">
        <v>2760</v>
      </c>
      <c r="T120" s="113">
        <v>94.6</v>
      </c>
      <c r="U120" s="226">
        <v>955</v>
      </c>
      <c r="V120" s="211">
        <v>34.6</v>
      </c>
      <c r="W120" s="211">
        <v>38.6</v>
      </c>
      <c r="X120" s="212">
        <v>0.87</v>
      </c>
      <c r="Y120" s="175" t="s">
        <v>24</v>
      </c>
      <c r="Z120" s="211">
        <v>35.9</v>
      </c>
      <c r="AA120" s="212">
        <v>0.83</v>
      </c>
      <c r="AB120" s="213"/>
      <c r="AC120" s="214">
        <v>3.6</v>
      </c>
      <c r="AD120" s="215">
        <v>7.8</v>
      </c>
      <c r="AE120" s="214">
        <v>91.1</v>
      </c>
      <c r="AF120" s="215">
        <v>49.6</v>
      </c>
      <c r="AG120" s="217">
        <v>2915</v>
      </c>
      <c r="AH120" s="113">
        <v>100</v>
      </c>
      <c r="AI120" s="226">
        <v>340</v>
      </c>
      <c r="AJ120" s="211">
        <v>11.7</v>
      </c>
      <c r="AK120" s="211">
        <v>13.2</v>
      </c>
      <c r="AL120" s="212">
        <v>0.56999999999999995</v>
      </c>
      <c r="AM120" s="175"/>
      <c r="AN120" s="211">
        <v>11.8</v>
      </c>
      <c r="AO120" s="212">
        <v>0.54</v>
      </c>
      <c r="AP120" s="213"/>
      <c r="AQ120" s="214">
        <v>3.4</v>
      </c>
      <c r="AR120" s="215">
        <v>7.2</v>
      </c>
      <c r="AS120" s="214">
        <v>86.5</v>
      </c>
      <c r="AT120" s="215">
        <v>51.8</v>
      </c>
    </row>
    <row r="121" spans="1:46" s="148" customFormat="1" ht="11.25" customHeight="1" x14ac:dyDescent="0.2">
      <c r="A121" s="179" t="s">
        <v>128</v>
      </c>
      <c r="B121" s="217">
        <v>4255</v>
      </c>
      <c r="C121" s="226">
        <v>3590</v>
      </c>
      <c r="D121" s="113">
        <v>84.4</v>
      </c>
      <c r="E121" s="217">
        <v>3540</v>
      </c>
      <c r="F121" s="113">
        <v>98.6</v>
      </c>
      <c r="G121" s="226">
        <v>2965</v>
      </c>
      <c r="H121" s="211">
        <v>83.8</v>
      </c>
      <c r="I121" s="211">
        <v>80.900000000000006</v>
      </c>
      <c r="J121" s="212">
        <v>0.56000000000000005</v>
      </c>
      <c r="K121" s="175"/>
      <c r="L121" s="211">
        <v>78.099999999999994</v>
      </c>
      <c r="M121" s="212">
        <v>0.54</v>
      </c>
      <c r="N121" s="213" t="s">
        <v>23</v>
      </c>
      <c r="O121" s="214">
        <v>3.6</v>
      </c>
      <c r="P121" s="215">
        <v>6.9</v>
      </c>
      <c r="Q121" s="214">
        <v>82.1</v>
      </c>
      <c r="R121" s="215">
        <v>40.6</v>
      </c>
      <c r="S121" s="217">
        <v>3020</v>
      </c>
      <c r="T121" s="113">
        <v>84.1</v>
      </c>
      <c r="U121" s="226">
        <v>580</v>
      </c>
      <c r="V121" s="211">
        <v>19.2</v>
      </c>
      <c r="W121" s="211">
        <v>22.7</v>
      </c>
      <c r="X121" s="212">
        <v>0.77</v>
      </c>
      <c r="Y121" s="175" t="s">
        <v>24</v>
      </c>
      <c r="Z121" s="211">
        <v>20.5</v>
      </c>
      <c r="AA121" s="212">
        <v>0.74</v>
      </c>
      <c r="AB121" s="213"/>
      <c r="AC121" s="214">
        <v>3.6</v>
      </c>
      <c r="AD121" s="215">
        <v>6.9</v>
      </c>
      <c r="AE121" s="214">
        <v>79.8</v>
      </c>
      <c r="AF121" s="215">
        <v>38.799999999999997</v>
      </c>
      <c r="AG121" s="217">
        <v>3585</v>
      </c>
      <c r="AH121" s="113">
        <v>99.8</v>
      </c>
      <c r="AI121" s="226">
        <v>225</v>
      </c>
      <c r="AJ121" s="211">
        <v>6.3</v>
      </c>
      <c r="AK121" s="211">
        <v>7</v>
      </c>
      <c r="AL121" s="212">
        <v>0.45</v>
      </c>
      <c r="AM121" s="175"/>
      <c r="AN121" s="211">
        <v>6</v>
      </c>
      <c r="AO121" s="212">
        <v>0.44</v>
      </c>
      <c r="AP121" s="213"/>
      <c r="AQ121" s="214">
        <v>3.9</v>
      </c>
      <c r="AR121" s="215">
        <v>6.8</v>
      </c>
      <c r="AS121" s="214">
        <v>73.099999999999994</v>
      </c>
      <c r="AT121" s="215">
        <v>39.4</v>
      </c>
    </row>
    <row r="122" spans="1:46" s="148" customFormat="1" ht="11.25" customHeight="1" x14ac:dyDescent="0.2">
      <c r="A122" s="179" t="s">
        <v>129</v>
      </c>
      <c r="B122" s="217">
        <v>3925</v>
      </c>
      <c r="C122" s="226">
        <v>2830</v>
      </c>
      <c r="D122" s="113">
        <v>72.099999999999994</v>
      </c>
      <c r="E122" s="217">
        <v>2745</v>
      </c>
      <c r="F122" s="113">
        <v>97</v>
      </c>
      <c r="G122" s="226">
        <v>2675</v>
      </c>
      <c r="H122" s="211">
        <v>97.5</v>
      </c>
      <c r="I122" s="211">
        <v>95.3</v>
      </c>
      <c r="J122" s="212">
        <v>0.47</v>
      </c>
      <c r="K122" s="175"/>
      <c r="L122" s="211">
        <v>95.8</v>
      </c>
      <c r="M122" s="212">
        <v>0.44</v>
      </c>
      <c r="N122" s="213"/>
      <c r="O122" s="214">
        <v>2.8</v>
      </c>
      <c r="P122" s="215">
        <v>10.5</v>
      </c>
      <c r="Q122" s="214">
        <v>86.6</v>
      </c>
      <c r="R122" s="215">
        <v>35.5</v>
      </c>
      <c r="S122" s="217">
        <v>2610</v>
      </c>
      <c r="T122" s="113">
        <v>92.2</v>
      </c>
      <c r="U122" s="226">
        <v>1040</v>
      </c>
      <c r="V122" s="211">
        <v>39.9</v>
      </c>
      <c r="W122" s="211">
        <v>38.200000000000003</v>
      </c>
      <c r="X122" s="212">
        <v>0.91</v>
      </c>
      <c r="Y122" s="175"/>
      <c r="Z122" s="211">
        <v>39.200000000000003</v>
      </c>
      <c r="AA122" s="212">
        <v>0.84</v>
      </c>
      <c r="AB122" s="213"/>
      <c r="AC122" s="214">
        <v>3.2</v>
      </c>
      <c r="AD122" s="215">
        <v>10.9</v>
      </c>
      <c r="AE122" s="214">
        <v>84.6</v>
      </c>
      <c r="AF122" s="215">
        <v>33.6</v>
      </c>
      <c r="AG122" s="217">
        <v>2830</v>
      </c>
      <c r="AH122" s="113">
        <v>100</v>
      </c>
      <c r="AI122" s="226">
        <v>540</v>
      </c>
      <c r="AJ122" s="211">
        <v>19.100000000000001</v>
      </c>
      <c r="AK122" s="211">
        <v>13</v>
      </c>
      <c r="AL122" s="212">
        <v>0.65</v>
      </c>
      <c r="AM122" s="175" t="s">
        <v>23</v>
      </c>
      <c r="AN122" s="211">
        <v>14.6</v>
      </c>
      <c r="AO122" s="212">
        <v>0.59</v>
      </c>
      <c r="AP122" s="213" t="s">
        <v>23</v>
      </c>
      <c r="AQ122" s="214">
        <v>2.9</v>
      </c>
      <c r="AR122" s="215">
        <v>10.199999999999999</v>
      </c>
      <c r="AS122" s="214">
        <v>80.5</v>
      </c>
      <c r="AT122" s="215">
        <v>35.799999999999997</v>
      </c>
    </row>
    <row r="123" spans="1:46" s="148" customFormat="1" ht="11.25" customHeight="1" x14ac:dyDescent="0.2">
      <c r="A123" s="179" t="s">
        <v>273</v>
      </c>
      <c r="B123" s="217">
        <v>1805</v>
      </c>
      <c r="C123" s="226">
        <v>915</v>
      </c>
      <c r="D123" s="113">
        <v>50.6</v>
      </c>
      <c r="E123" s="217">
        <v>845</v>
      </c>
      <c r="F123" s="113">
        <v>92.3</v>
      </c>
      <c r="G123" s="226">
        <v>830</v>
      </c>
      <c r="H123" s="211">
        <v>98.2</v>
      </c>
      <c r="I123" s="211">
        <v>95.1</v>
      </c>
      <c r="J123" s="212">
        <v>0.83</v>
      </c>
      <c r="K123" s="175" t="s">
        <v>23</v>
      </c>
      <c r="L123" s="211">
        <v>95</v>
      </c>
      <c r="M123" s="212">
        <v>0.8</v>
      </c>
      <c r="N123" s="213" t="s">
        <v>23</v>
      </c>
      <c r="O123" s="214">
        <v>0.8</v>
      </c>
      <c r="P123" s="215">
        <v>5.2</v>
      </c>
      <c r="Q123" s="214">
        <v>94.8</v>
      </c>
      <c r="R123" s="215">
        <v>47.3</v>
      </c>
      <c r="S123" s="217">
        <v>845</v>
      </c>
      <c r="T123" s="113">
        <v>92.7</v>
      </c>
      <c r="U123" s="226">
        <v>345</v>
      </c>
      <c r="V123" s="211">
        <v>40.9</v>
      </c>
      <c r="W123" s="211">
        <v>38.200000000000003</v>
      </c>
      <c r="X123" s="212">
        <v>1.61</v>
      </c>
      <c r="Y123" s="175"/>
      <c r="Z123" s="211">
        <v>35.1</v>
      </c>
      <c r="AA123" s="212">
        <v>1.53</v>
      </c>
      <c r="AB123" s="213" t="s">
        <v>23</v>
      </c>
      <c r="AC123" s="214">
        <v>0.9</v>
      </c>
      <c r="AD123" s="215">
        <v>6.2</v>
      </c>
      <c r="AE123" s="214">
        <v>92.7</v>
      </c>
      <c r="AF123" s="215">
        <v>44.7</v>
      </c>
      <c r="AG123" s="217">
        <v>910</v>
      </c>
      <c r="AH123" s="113">
        <v>99.7</v>
      </c>
      <c r="AI123" s="226">
        <v>175</v>
      </c>
      <c r="AJ123" s="211">
        <v>19.5</v>
      </c>
      <c r="AK123" s="211">
        <v>13.3</v>
      </c>
      <c r="AL123" s="212">
        <v>1.1399999999999999</v>
      </c>
      <c r="AM123" s="175" t="s">
        <v>23</v>
      </c>
      <c r="AN123" s="211">
        <v>12.3</v>
      </c>
      <c r="AO123" s="212">
        <v>1.08</v>
      </c>
      <c r="AP123" s="213" t="s">
        <v>23</v>
      </c>
      <c r="AQ123" s="214">
        <v>0.8</v>
      </c>
      <c r="AR123" s="215">
        <v>5.0999999999999996</v>
      </c>
      <c r="AS123" s="214">
        <v>87.6</v>
      </c>
      <c r="AT123" s="215">
        <v>47.7</v>
      </c>
    </row>
    <row r="124" spans="1:46" s="148" customFormat="1" ht="11.25" customHeight="1" x14ac:dyDescent="0.2">
      <c r="A124" s="179" t="s">
        <v>130</v>
      </c>
      <c r="B124" s="217">
        <v>3055</v>
      </c>
      <c r="C124" s="226">
        <v>2245</v>
      </c>
      <c r="D124" s="113">
        <v>73.5</v>
      </c>
      <c r="E124" s="217">
        <v>2160</v>
      </c>
      <c r="F124" s="113">
        <v>96.3</v>
      </c>
      <c r="G124" s="226">
        <v>2115</v>
      </c>
      <c r="H124" s="211">
        <v>97.9</v>
      </c>
      <c r="I124" s="211">
        <v>95.4</v>
      </c>
      <c r="J124" s="212">
        <v>0.52</v>
      </c>
      <c r="K124" s="175"/>
      <c r="L124" s="211">
        <v>96</v>
      </c>
      <c r="M124" s="212">
        <v>0.46</v>
      </c>
      <c r="N124" s="213"/>
      <c r="O124" s="214">
        <v>1.9</v>
      </c>
      <c r="P124" s="215">
        <v>25</v>
      </c>
      <c r="Q124" s="214">
        <v>91.5</v>
      </c>
      <c r="R124" s="215">
        <v>21.5</v>
      </c>
      <c r="S124" s="217">
        <v>1940</v>
      </c>
      <c r="T124" s="113">
        <v>86.5</v>
      </c>
      <c r="U124" s="226">
        <v>800</v>
      </c>
      <c r="V124" s="211">
        <v>41.1</v>
      </c>
      <c r="W124" s="211">
        <v>37</v>
      </c>
      <c r="X124" s="212">
        <v>1.06</v>
      </c>
      <c r="Y124" s="175" t="s">
        <v>23</v>
      </c>
      <c r="Z124" s="211">
        <v>39</v>
      </c>
      <c r="AA124" s="212">
        <v>0.9</v>
      </c>
      <c r="AB124" s="213"/>
      <c r="AC124" s="214">
        <v>2</v>
      </c>
      <c r="AD124" s="215">
        <v>24.9</v>
      </c>
      <c r="AE124" s="214">
        <v>89.9</v>
      </c>
      <c r="AF124" s="215">
        <v>20.3</v>
      </c>
      <c r="AG124" s="217">
        <v>2240</v>
      </c>
      <c r="AH124" s="113">
        <v>99.8</v>
      </c>
      <c r="AI124" s="226">
        <v>590</v>
      </c>
      <c r="AJ124" s="211">
        <v>26.4</v>
      </c>
      <c r="AK124" s="211">
        <v>13.1</v>
      </c>
      <c r="AL124" s="212">
        <v>0.79</v>
      </c>
      <c r="AM124" s="175" t="s">
        <v>23</v>
      </c>
      <c r="AN124" s="211">
        <v>21.9</v>
      </c>
      <c r="AO124" s="212">
        <v>0.66</v>
      </c>
      <c r="AP124" s="213" t="s">
        <v>23</v>
      </c>
      <c r="AQ124" s="214">
        <v>2.1</v>
      </c>
      <c r="AR124" s="215">
        <v>25.7</v>
      </c>
      <c r="AS124" s="214">
        <v>84.7</v>
      </c>
      <c r="AT124" s="215">
        <v>21</v>
      </c>
    </row>
    <row r="125" spans="1:46" s="148" customFormat="1" ht="11.25" customHeight="1" x14ac:dyDescent="0.2">
      <c r="A125" s="179" t="s">
        <v>132</v>
      </c>
      <c r="B125" s="217">
        <v>2240</v>
      </c>
      <c r="C125" s="226">
        <v>1715</v>
      </c>
      <c r="D125" s="113">
        <v>76.5</v>
      </c>
      <c r="E125" s="217">
        <v>1535</v>
      </c>
      <c r="F125" s="113">
        <v>89.5</v>
      </c>
      <c r="G125" s="226">
        <v>1420</v>
      </c>
      <c r="H125" s="211">
        <v>92.8</v>
      </c>
      <c r="I125" s="211">
        <v>86</v>
      </c>
      <c r="J125" s="212">
        <v>0.72</v>
      </c>
      <c r="K125" s="175" t="s">
        <v>23</v>
      </c>
      <c r="L125" s="211">
        <v>83.3</v>
      </c>
      <c r="M125" s="212">
        <v>0.7</v>
      </c>
      <c r="N125" s="213" t="s">
        <v>23</v>
      </c>
      <c r="O125" s="214">
        <v>1.7</v>
      </c>
      <c r="P125" s="215">
        <v>4.0999999999999996</v>
      </c>
      <c r="Q125" s="214">
        <v>89</v>
      </c>
      <c r="R125" s="215">
        <v>45.5</v>
      </c>
      <c r="S125" s="217">
        <v>1415</v>
      </c>
      <c r="T125" s="113">
        <v>82.6</v>
      </c>
      <c r="U125" s="226">
        <v>400</v>
      </c>
      <c r="V125" s="211">
        <v>28.1</v>
      </c>
      <c r="W125" s="211">
        <v>27.6</v>
      </c>
      <c r="X125" s="212">
        <v>1.19</v>
      </c>
      <c r="Y125" s="175"/>
      <c r="Z125" s="211">
        <v>25.4</v>
      </c>
      <c r="AA125" s="212">
        <v>1.1399999999999999</v>
      </c>
      <c r="AB125" s="213"/>
      <c r="AC125" s="214">
        <v>1.8</v>
      </c>
      <c r="AD125" s="215">
        <v>4.7</v>
      </c>
      <c r="AE125" s="214">
        <v>86.3</v>
      </c>
      <c r="AF125" s="215">
        <v>42.6</v>
      </c>
      <c r="AG125" s="217">
        <v>1710</v>
      </c>
      <c r="AH125" s="113">
        <v>99.9</v>
      </c>
      <c r="AI125" s="226">
        <v>145</v>
      </c>
      <c r="AJ125" s="211">
        <v>8.6</v>
      </c>
      <c r="AK125" s="211">
        <v>8.6999999999999993</v>
      </c>
      <c r="AL125" s="212">
        <v>0.69</v>
      </c>
      <c r="AM125" s="175"/>
      <c r="AN125" s="211">
        <v>7</v>
      </c>
      <c r="AO125" s="212">
        <v>0.66</v>
      </c>
      <c r="AP125" s="213"/>
      <c r="AQ125" s="214">
        <v>1.9</v>
      </c>
      <c r="AR125" s="215">
        <v>4.2</v>
      </c>
      <c r="AS125" s="214">
        <v>80.2</v>
      </c>
      <c r="AT125" s="215">
        <v>44.8</v>
      </c>
    </row>
    <row r="126" spans="1:46" s="148" customFormat="1" ht="11.25" customHeight="1" x14ac:dyDescent="0.2">
      <c r="A126" s="179" t="s">
        <v>133</v>
      </c>
      <c r="B126" s="217">
        <v>2580</v>
      </c>
      <c r="C126" s="226">
        <v>2235</v>
      </c>
      <c r="D126" s="113">
        <v>86.5</v>
      </c>
      <c r="E126" s="217">
        <v>2170</v>
      </c>
      <c r="F126" s="113">
        <v>97.2</v>
      </c>
      <c r="G126" s="226">
        <v>1855</v>
      </c>
      <c r="H126" s="211">
        <v>85.4</v>
      </c>
      <c r="I126" s="211">
        <v>81.599999999999994</v>
      </c>
      <c r="J126" s="212">
        <v>0.7</v>
      </c>
      <c r="K126" s="175" t="s">
        <v>23</v>
      </c>
      <c r="L126" s="211">
        <v>78.099999999999994</v>
      </c>
      <c r="M126" s="212">
        <v>0.67</v>
      </c>
      <c r="N126" s="213" t="s">
        <v>23</v>
      </c>
      <c r="O126" s="214">
        <v>2.4</v>
      </c>
      <c r="P126" s="215">
        <v>4.9000000000000004</v>
      </c>
      <c r="Q126" s="214">
        <v>89.1</v>
      </c>
      <c r="R126" s="215">
        <v>45</v>
      </c>
      <c r="S126" s="217">
        <v>1845</v>
      </c>
      <c r="T126" s="113">
        <v>82.6</v>
      </c>
      <c r="U126" s="226">
        <v>380</v>
      </c>
      <c r="V126" s="211">
        <v>20.6</v>
      </c>
      <c r="W126" s="211">
        <v>23.6</v>
      </c>
      <c r="X126" s="212">
        <v>1</v>
      </c>
      <c r="Y126" s="175" t="s">
        <v>24</v>
      </c>
      <c r="Z126" s="211">
        <v>21.9</v>
      </c>
      <c r="AA126" s="212">
        <v>0.96</v>
      </c>
      <c r="AB126" s="213"/>
      <c r="AC126" s="214">
        <v>2.4</v>
      </c>
      <c r="AD126" s="215">
        <v>5</v>
      </c>
      <c r="AE126" s="214">
        <v>86.9</v>
      </c>
      <c r="AF126" s="215">
        <v>43</v>
      </c>
      <c r="AG126" s="217">
        <v>2215</v>
      </c>
      <c r="AH126" s="113">
        <v>99.2</v>
      </c>
      <c r="AI126" s="226">
        <v>145</v>
      </c>
      <c r="AJ126" s="211">
        <v>6.5</v>
      </c>
      <c r="AK126" s="211">
        <v>7.3</v>
      </c>
      <c r="AL126" s="212">
        <v>0.57999999999999996</v>
      </c>
      <c r="AM126" s="175"/>
      <c r="AN126" s="211">
        <v>5.2</v>
      </c>
      <c r="AO126" s="212">
        <v>0.56000000000000005</v>
      </c>
      <c r="AP126" s="213"/>
      <c r="AQ126" s="214">
        <v>2.6</v>
      </c>
      <c r="AR126" s="215">
        <v>4.8</v>
      </c>
      <c r="AS126" s="214">
        <v>80</v>
      </c>
      <c r="AT126" s="215">
        <v>43.6</v>
      </c>
    </row>
    <row r="127" spans="1:46" s="148" customFormat="1" ht="11.25" customHeight="1" x14ac:dyDescent="0.2">
      <c r="A127" s="179" t="s">
        <v>274</v>
      </c>
      <c r="B127" s="217">
        <v>3270</v>
      </c>
      <c r="C127" s="226">
        <v>2210</v>
      </c>
      <c r="D127" s="113">
        <v>67.599999999999994</v>
      </c>
      <c r="E127" s="217">
        <v>2185</v>
      </c>
      <c r="F127" s="113">
        <v>98.8</v>
      </c>
      <c r="G127" s="226">
        <v>2155</v>
      </c>
      <c r="H127" s="211">
        <v>98.7</v>
      </c>
      <c r="I127" s="211">
        <v>96</v>
      </c>
      <c r="J127" s="212">
        <v>0.5</v>
      </c>
      <c r="K127" s="175"/>
      <c r="L127" s="211">
        <v>96.5</v>
      </c>
      <c r="M127" s="212">
        <v>0.45</v>
      </c>
      <c r="N127" s="213"/>
      <c r="O127" s="214">
        <v>2.1</v>
      </c>
      <c r="P127" s="215">
        <v>20.100000000000001</v>
      </c>
      <c r="Q127" s="214">
        <v>87.9</v>
      </c>
      <c r="R127" s="215">
        <v>25.1</v>
      </c>
      <c r="S127" s="217">
        <v>1925</v>
      </c>
      <c r="T127" s="113">
        <v>87.2</v>
      </c>
      <c r="U127" s="226">
        <v>850</v>
      </c>
      <c r="V127" s="211">
        <v>44</v>
      </c>
      <c r="W127" s="211">
        <v>39.5</v>
      </c>
      <c r="X127" s="212">
        <v>1.07</v>
      </c>
      <c r="Y127" s="175" t="s">
        <v>23</v>
      </c>
      <c r="Z127" s="211">
        <v>41.5</v>
      </c>
      <c r="AA127" s="212">
        <v>0.93</v>
      </c>
      <c r="AB127" s="213"/>
      <c r="AC127" s="214">
        <v>2.2999999999999998</v>
      </c>
      <c r="AD127" s="215">
        <v>20.5</v>
      </c>
      <c r="AE127" s="214">
        <v>86</v>
      </c>
      <c r="AF127" s="215">
        <v>23.4</v>
      </c>
      <c r="AG127" s="217">
        <v>2210</v>
      </c>
      <c r="AH127" s="113">
        <v>100</v>
      </c>
      <c r="AI127" s="226">
        <v>535</v>
      </c>
      <c r="AJ127" s="211">
        <v>24.2</v>
      </c>
      <c r="AK127" s="211">
        <v>13.9</v>
      </c>
      <c r="AL127" s="212">
        <v>0.78</v>
      </c>
      <c r="AM127" s="175" t="s">
        <v>23</v>
      </c>
      <c r="AN127" s="211">
        <v>21.7</v>
      </c>
      <c r="AO127" s="212">
        <v>0.67</v>
      </c>
      <c r="AP127" s="213"/>
      <c r="AQ127" s="214">
        <v>2.2000000000000002</v>
      </c>
      <c r="AR127" s="215">
        <v>20.3</v>
      </c>
      <c r="AS127" s="214">
        <v>82</v>
      </c>
      <c r="AT127" s="215">
        <v>24.8</v>
      </c>
    </row>
    <row r="128" spans="1:46" s="148" customFormat="1" ht="11.25" customHeight="1" x14ac:dyDescent="0.2">
      <c r="A128" s="179" t="s">
        <v>275</v>
      </c>
      <c r="B128" s="217">
        <v>190</v>
      </c>
      <c r="C128" s="226">
        <v>165</v>
      </c>
      <c r="D128" s="113">
        <v>86.8</v>
      </c>
      <c r="E128" s="217">
        <v>160</v>
      </c>
      <c r="F128" s="113">
        <v>97.6</v>
      </c>
      <c r="G128" s="226">
        <v>130</v>
      </c>
      <c r="H128" s="211">
        <v>80.099999999999994</v>
      </c>
      <c r="I128" s="211">
        <v>92.9</v>
      </c>
      <c r="J128" s="212">
        <v>2.76</v>
      </c>
      <c r="K128" s="175" t="s">
        <v>24</v>
      </c>
      <c r="L128" s="211">
        <v>92.9</v>
      </c>
      <c r="M128" s="212">
        <v>2.59</v>
      </c>
      <c r="N128" s="213" t="s">
        <v>24</v>
      </c>
      <c r="O128" s="214">
        <v>0.5</v>
      </c>
      <c r="P128" s="215">
        <v>1.2</v>
      </c>
      <c r="Q128" s="214">
        <v>113.8</v>
      </c>
      <c r="R128" s="215">
        <v>62</v>
      </c>
      <c r="S128" s="217">
        <v>150</v>
      </c>
      <c r="T128" s="113">
        <v>90.3</v>
      </c>
      <c r="U128" s="226">
        <v>40</v>
      </c>
      <c r="V128" s="211">
        <v>26.8</v>
      </c>
      <c r="W128" s="211">
        <v>30.8</v>
      </c>
      <c r="X128" s="212">
        <v>3.68</v>
      </c>
      <c r="Y128" s="175"/>
      <c r="Z128" s="211">
        <v>30.8</v>
      </c>
      <c r="AA128" s="212">
        <v>3.47</v>
      </c>
      <c r="AB128" s="213"/>
      <c r="AC128" s="214">
        <v>0.6</v>
      </c>
      <c r="AD128" s="215">
        <v>1.4</v>
      </c>
      <c r="AE128" s="214">
        <v>110.6</v>
      </c>
      <c r="AF128" s="215">
        <v>59.3</v>
      </c>
      <c r="AG128" s="217">
        <v>165</v>
      </c>
      <c r="AH128" s="113">
        <v>98.8</v>
      </c>
      <c r="AI128" s="226">
        <v>5</v>
      </c>
      <c r="AJ128" s="211">
        <v>3.7</v>
      </c>
      <c r="AK128" s="211">
        <v>10.8</v>
      </c>
      <c r="AL128" s="212">
        <v>1.99</v>
      </c>
      <c r="AM128" s="175" t="s">
        <v>24</v>
      </c>
      <c r="AN128" s="211">
        <v>9.6</v>
      </c>
      <c r="AO128" s="212">
        <v>1.93</v>
      </c>
      <c r="AP128" s="213" t="s">
        <v>24</v>
      </c>
      <c r="AQ128" s="214">
        <v>0.5</v>
      </c>
      <c r="AR128" s="215">
        <v>1.2</v>
      </c>
      <c r="AS128" s="214">
        <v>103.7</v>
      </c>
      <c r="AT128" s="215">
        <v>61.1</v>
      </c>
    </row>
    <row r="129" spans="1:46" s="148" customFormat="1" ht="11.25" customHeight="1" x14ac:dyDescent="0.2">
      <c r="A129" s="179" t="s">
        <v>276</v>
      </c>
      <c r="B129" s="217">
        <v>2300</v>
      </c>
      <c r="C129" s="226">
        <v>2060</v>
      </c>
      <c r="D129" s="113">
        <v>89.7</v>
      </c>
      <c r="E129" s="217">
        <v>2035</v>
      </c>
      <c r="F129" s="113">
        <v>98.7</v>
      </c>
      <c r="G129" s="226">
        <v>1320</v>
      </c>
      <c r="H129" s="211">
        <v>64.7</v>
      </c>
      <c r="I129" s="211">
        <v>74.099999999999994</v>
      </c>
      <c r="J129" s="212">
        <v>0.9</v>
      </c>
      <c r="K129" s="175" t="s">
        <v>24</v>
      </c>
      <c r="L129" s="211">
        <v>70.599999999999994</v>
      </c>
      <c r="M129" s="212">
        <v>0.86</v>
      </c>
      <c r="N129" s="213" t="s">
        <v>24</v>
      </c>
      <c r="O129" s="214">
        <v>3.7</v>
      </c>
      <c r="P129" s="215">
        <v>5.8</v>
      </c>
      <c r="Q129" s="214">
        <v>65.8</v>
      </c>
      <c r="R129" s="215">
        <v>32.6</v>
      </c>
      <c r="S129" s="217">
        <v>1690</v>
      </c>
      <c r="T129" s="113">
        <v>82.1</v>
      </c>
      <c r="U129" s="226">
        <v>275</v>
      </c>
      <c r="V129" s="211">
        <v>16.3</v>
      </c>
      <c r="W129" s="211">
        <v>18.2</v>
      </c>
      <c r="X129" s="212">
        <v>1.01</v>
      </c>
      <c r="Y129" s="175"/>
      <c r="Z129" s="211">
        <v>17.5</v>
      </c>
      <c r="AA129" s="212">
        <v>0.98</v>
      </c>
      <c r="AB129" s="213"/>
      <c r="AC129" s="214">
        <v>3.6</v>
      </c>
      <c r="AD129" s="215">
        <v>5.8</v>
      </c>
      <c r="AE129" s="214">
        <v>64.099999999999994</v>
      </c>
      <c r="AF129" s="215">
        <v>31.4</v>
      </c>
      <c r="AG129" s="217">
        <v>2060</v>
      </c>
      <c r="AH129" s="113">
        <v>100</v>
      </c>
      <c r="AI129" s="226">
        <v>65</v>
      </c>
      <c r="AJ129" s="211">
        <v>3.3</v>
      </c>
      <c r="AK129" s="211">
        <v>5.0999999999999996</v>
      </c>
      <c r="AL129" s="212">
        <v>0.54</v>
      </c>
      <c r="AM129" s="175"/>
      <c r="AN129" s="211">
        <v>3.9</v>
      </c>
      <c r="AO129" s="212">
        <v>0.53</v>
      </c>
      <c r="AP129" s="213"/>
      <c r="AQ129" s="214">
        <v>4</v>
      </c>
      <c r="AR129" s="215">
        <v>6</v>
      </c>
      <c r="AS129" s="214">
        <v>58.3</v>
      </c>
      <c r="AT129" s="215">
        <v>30.6</v>
      </c>
    </row>
    <row r="130" spans="1:46" s="148" customFormat="1" ht="11.25" customHeight="1" x14ac:dyDescent="0.2">
      <c r="A130" s="179" t="s">
        <v>139</v>
      </c>
      <c r="B130" s="217">
        <v>2850</v>
      </c>
      <c r="C130" s="226">
        <v>2575</v>
      </c>
      <c r="D130" s="113">
        <v>90.3</v>
      </c>
      <c r="E130" s="217">
        <v>2505</v>
      </c>
      <c r="F130" s="113">
        <v>97.4</v>
      </c>
      <c r="G130" s="226">
        <v>1835</v>
      </c>
      <c r="H130" s="211">
        <v>73.3</v>
      </c>
      <c r="I130" s="211">
        <v>76.099999999999994</v>
      </c>
      <c r="J130" s="212">
        <v>0.75</v>
      </c>
      <c r="K130" s="175"/>
      <c r="L130" s="211">
        <v>74.2</v>
      </c>
      <c r="M130" s="212">
        <v>0.72</v>
      </c>
      <c r="N130" s="213"/>
      <c r="O130" s="214">
        <v>4.5999999999999996</v>
      </c>
      <c r="P130" s="215">
        <v>6.4</v>
      </c>
      <c r="Q130" s="214">
        <v>74.099999999999994</v>
      </c>
      <c r="R130" s="215">
        <v>34.9</v>
      </c>
      <c r="S130" s="217">
        <v>2160</v>
      </c>
      <c r="T130" s="113">
        <v>83.9</v>
      </c>
      <c r="U130" s="226">
        <v>400</v>
      </c>
      <c r="V130" s="211">
        <v>18.600000000000001</v>
      </c>
      <c r="W130" s="211">
        <v>19</v>
      </c>
      <c r="X130" s="212">
        <v>0.9</v>
      </c>
      <c r="Y130" s="175"/>
      <c r="Z130" s="211">
        <v>18.3</v>
      </c>
      <c r="AA130" s="212">
        <v>0.88</v>
      </c>
      <c r="AB130" s="213"/>
      <c r="AC130" s="214">
        <v>4.5999999999999996</v>
      </c>
      <c r="AD130" s="215">
        <v>6.6</v>
      </c>
      <c r="AE130" s="214">
        <v>71.7</v>
      </c>
      <c r="AF130" s="215">
        <v>33.299999999999997</v>
      </c>
      <c r="AG130" s="217">
        <v>2565</v>
      </c>
      <c r="AH130" s="113">
        <v>99.8</v>
      </c>
      <c r="AI130" s="226">
        <v>130</v>
      </c>
      <c r="AJ130" s="211">
        <v>5</v>
      </c>
      <c r="AK130" s="211">
        <v>5.7</v>
      </c>
      <c r="AL130" s="212">
        <v>0.51</v>
      </c>
      <c r="AM130" s="175"/>
      <c r="AN130" s="211">
        <v>5.2</v>
      </c>
      <c r="AO130" s="212">
        <v>0.5</v>
      </c>
      <c r="AP130" s="213"/>
      <c r="AQ130" s="214">
        <v>5</v>
      </c>
      <c r="AR130" s="215">
        <v>6.5</v>
      </c>
      <c r="AS130" s="214">
        <v>65.599999999999994</v>
      </c>
      <c r="AT130" s="215">
        <v>33.200000000000003</v>
      </c>
    </row>
    <row r="131" spans="1:46" s="148" customFormat="1" ht="11.25" customHeight="1" x14ac:dyDescent="0.2">
      <c r="A131" s="179" t="s">
        <v>140</v>
      </c>
      <c r="B131" s="217">
        <v>7150</v>
      </c>
      <c r="C131" s="226">
        <v>5245</v>
      </c>
      <c r="D131" s="113">
        <v>73.3</v>
      </c>
      <c r="E131" s="217">
        <v>4790</v>
      </c>
      <c r="F131" s="113">
        <v>91.3</v>
      </c>
      <c r="G131" s="226">
        <v>4360</v>
      </c>
      <c r="H131" s="211">
        <v>91.1</v>
      </c>
      <c r="I131" s="211">
        <v>92.7</v>
      </c>
      <c r="J131" s="212">
        <v>0.42</v>
      </c>
      <c r="K131" s="175"/>
      <c r="L131" s="211">
        <v>91.4</v>
      </c>
      <c r="M131" s="212">
        <v>0.4</v>
      </c>
      <c r="N131" s="213"/>
      <c r="O131" s="214">
        <v>2.8</v>
      </c>
      <c r="P131" s="215">
        <v>9.3000000000000007</v>
      </c>
      <c r="Q131" s="214">
        <v>88.3</v>
      </c>
      <c r="R131" s="215">
        <v>39.299999999999997</v>
      </c>
      <c r="S131" s="217">
        <v>4015</v>
      </c>
      <c r="T131" s="113">
        <v>76.5</v>
      </c>
      <c r="U131" s="226">
        <v>1170</v>
      </c>
      <c r="V131" s="211">
        <v>29.1</v>
      </c>
      <c r="W131" s="211">
        <v>34.5</v>
      </c>
      <c r="X131" s="212">
        <v>0.71</v>
      </c>
      <c r="Y131" s="175" t="s">
        <v>24</v>
      </c>
      <c r="Z131" s="211">
        <v>32.200000000000003</v>
      </c>
      <c r="AA131" s="212">
        <v>0.66</v>
      </c>
      <c r="AB131" s="213" t="s">
        <v>24</v>
      </c>
      <c r="AC131" s="214">
        <v>2.7</v>
      </c>
      <c r="AD131" s="215">
        <v>9.1999999999999993</v>
      </c>
      <c r="AE131" s="214">
        <v>86.5</v>
      </c>
      <c r="AF131" s="215">
        <v>37.1</v>
      </c>
      <c r="AG131" s="217">
        <v>5235</v>
      </c>
      <c r="AH131" s="113">
        <v>99.8</v>
      </c>
      <c r="AI131" s="226">
        <v>635</v>
      </c>
      <c r="AJ131" s="211">
        <v>12.1</v>
      </c>
      <c r="AK131" s="211">
        <v>11.3</v>
      </c>
      <c r="AL131" s="212">
        <v>0.43</v>
      </c>
      <c r="AM131" s="175"/>
      <c r="AN131" s="211">
        <v>12</v>
      </c>
      <c r="AO131" s="212">
        <v>0.4</v>
      </c>
      <c r="AP131" s="213"/>
      <c r="AQ131" s="214">
        <v>3.1</v>
      </c>
      <c r="AR131" s="215">
        <v>9.5</v>
      </c>
      <c r="AS131" s="214">
        <v>80.3</v>
      </c>
      <c r="AT131" s="215">
        <v>38.9</v>
      </c>
    </row>
    <row r="132" spans="1:46" s="148" customFormat="1" ht="11.25" customHeight="1" x14ac:dyDescent="0.2">
      <c r="A132" s="179" t="s">
        <v>277</v>
      </c>
      <c r="B132" s="217">
        <v>2445</v>
      </c>
      <c r="C132" s="226">
        <v>1460</v>
      </c>
      <c r="D132" s="113">
        <v>59.8</v>
      </c>
      <c r="E132" s="217">
        <v>1290</v>
      </c>
      <c r="F132" s="113">
        <v>88.2</v>
      </c>
      <c r="G132" s="226">
        <v>1260</v>
      </c>
      <c r="H132" s="211">
        <v>97.5</v>
      </c>
      <c r="I132" s="211">
        <v>95.7</v>
      </c>
      <c r="J132" s="212">
        <v>0.68</v>
      </c>
      <c r="K132" s="175"/>
      <c r="L132" s="211">
        <v>95.2</v>
      </c>
      <c r="M132" s="212">
        <v>0.67</v>
      </c>
      <c r="N132" s="213"/>
      <c r="O132" s="214">
        <v>1.8</v>
      </c>
      <c r="P132" s="215">
        <v>4.0999999999999996</v>
      </c>
      <c r="Q132" s="214">
        <v>90.3</v>
      </c>
      <c r="R132" s="215">
        <v>47.6</v>
      </c>
      <c r="S132" s="217">
        <v>990</v>
      </c>
      <c r="T132" s="113">
        <v>67.7</v>
      </c>
      <c r="U132" s="226">
        <v>400</v>
      </c>
      <c r="V132" s="211">
        <v>40.4</v>
      </c>
      <c r="W132" s="211">
        <v>38.299999999999997</v>
      </c>
      <c r="X132" s="212">
        <v>1.48</v>
      </c>
      <c r="Y132" s="175"/>
      <c r="Z132" s="211">
        <v>39.200000000000003</v>
      </c>
      <c r="AA132" s="212">
        <v>1.41</v>
      </c>
      <c r="AB132" s="213"/>
      <c r="AC132" s="214">
        <v>1.6</v>
      </c>
      <c r="AD132" s="215">
        <v>3.8</v>
      </c>
      <c r="AE132" s="214">
        <v>89</v>
      </c>
      <c r="AF132" s="215">
        <v>44.9</v>
      </c>
      <c r="AG132" s="217">
        <v>1445</v>
      </c>
      <c r="AH132" s="113">
        <v>99</v>
      </c>
      <c r="AI132" s="226">
        <v>120</v>
      </c>
      <c r="AJ132" s="211">
        <v>8.3000000000000007</v>
      </c>
      <c r="AK132" s="211">
        <v>13.1</v>
      </c>
      <c r="AL132" s="212">
        <v>0.75</v>
      </c>
      <c r="AM132" s="175" t="s">
        <v>24</v>
      </c>
      <c r="AN132" s="211">
        <v>8</v>
      </c>
      <c r="AO132" s="212">
        <v>0.71</v>
      </c>
      <c r="AP132" s="213"/>
      <c r="AQ132" s="214">
        <v>2</v>
      </c>
      <c r="AR132" s="215">
        <v>4.2</v>
      </c>
      <c r="AS132" s="214">
        <v>85</v>
      </c>
      <c r="AT132" s="215">
        <v>47.5</v>
      </c>
    </row>
    <row r="133" spans="1:46" s="148" customFormat="1" ht="11.25" customHeight="1" x14ac:dyDescent="0.2">
      <c r="A133" s="179" t="s">
        <v>141</v>
      </c>
      <c r="B133" s="217">
        <v>4030</v>
      </c>
      <c r="C133" s="226">
        <v>2950</v>
      </c>
      <c r="D133" s="113">
        <v>73.2</v>
      </c>
      <c r="E133" s="217">
        <v>2600</v>
      </c>
      <c r="F133" s="113">
        <v>88</v>
      </c>
      <c r="G133" s="226">
        <v>2460</v>
      </c>
      <c r="H133" s="211">
        <v>94.6</v>
      </c>
      <c r="I133" s="211">
        <v>93.5</v>
      </c>
      <c r="J133" s="212">
        <v>0.52</v>
      </c>
      <c r="K133" s="175"/>
      <c r="L133" s="211">
        <v>92.9</v>
      </c>
      <c r="M133" s="212">
        <v>0.5</v>
      </c>
      <c r="N133" s="213"/>
      <c r="O133" s="214">
        <v>2.5</v>
      </c>
      <c r="P133" s="215">
        <v>7.4</v>
      </c>
      <c r="Q133" s="214">
        <v>91.4</v>
      </c>
      <c r="R133" s="215">
        <v>51.1</v>
      </c>
      <c r="S133" s="217">
        <v>2145</v>
      </c>
      <c r="T133" s="113">
        <v>72.7</v>
      </c>
      <c r="U133" s="226">
        <v>945</v>
      </c>
      <c r="V133" s="211">
        <v>44</v>
      </c>
      <c r="W133" s="211">
        <v>35.700000000000003</v>
      </c>
      <c r="X133" s="212">
        <v>1.01</v>
      </c>
      <c r="Y133" s="175" t="s">
        <v>23</v>
      </c>
      <c r="Z133" s="211">
        <v>37.4</v>
      </c>
      <c r="AA133" s="212">
        <v>0.96</v>
      </c>
      <c r="AB133" s="213" t="s">
        <v>23</v>
      </c>
      <c r="AC133" s="214">
        <v>2.2999999999999998</v>
      </c>
      <c r="AD133" s="215">
        <v>7.1</v>
      </c>
      <c r="AE133" s="214">
        <v>89.5</v>
      </c>
      <c r="AF133" s="215">
        <v>47.7</v>
      </c>
      <c r="AG133" s="217">
        <v>2940</v>
      </c>
      <c r="AH133" s="113">
        <v>99.6</v>
      </c>
      <c r="AI133" s="226">
        <v>160</v>
      </c>
      <c r="AJ133" s="211">
        <v>5.4</v>
      </c>
      <c r="AK133" s="211">
        <v>11.9</v>
      </c>
      <c r="AL133" s="212">
        <v>0.49</v>
      </c>
      <c r="AM133" s="175" t="s">
        <v>24</v>
      </c>
      <c r="AN133" s="211">
        <v>5.5</v>
      </c>
      <c r="AO133" s="212">
        <v>0.46</v>
      </c>
      <c r="AP133" s="213"/>
      <c r="AQ133" s="214">
        <v>2.7</v>
      </c>
      <c r="AR133" s="215">
        <v>7.5</v>
      </c>
      <c r="AS133" s="214">
        <v>84.4</v>
      </c>
      <c r="AT133" s="215">
        <v>50.4</v>
      </c>
    </row>
    <row r="134" spans="1:46" s="148" customFormat="1" ht="11.25" customHeight="1" x14ac:dyDescent="0.2">
      <c r="A134" s="179" t="s">
        <v>278</v>
      </c>
      <c r="B134" s="217">
        <v>1625</v>
      </c>
      <c r="C134" s="226">
        <v>1390</v>
      </c>
      <c r="D134" s="113">
        <v>85.7</v>
      </c>
      <c r="E134" s="217">
        <v>1365</v>
      </c>
      <c r="F134" s="113">
        <v>98</v>
      </c>
      <c r="G134" s="226">
        <v>1305</v>
      </c>
      <c r="H134" s="211">
        <v>95.8</v>
      </c>
      <c r="I134" s="211">
        <v>92.6</v>
      </c>
      <c r="J134" s="212">
        <v>0.7</v>
      </c>
      <c r="K134" s="175" t="s">
        <v>23</v>
      </c>
      <c r="L134" s="211">
        <v>90.6</v>
      </c>
      <c r="M134" s="212">
        <v>0.68</v>
      </c>
      <c r="N134" s="213" t="s">
        <v>23</v>
      </c>
      <c r="O134" s="214">
        <v>1.2</v>
      </c>
      <c r="P134" s="215">
        <v>4.0999999999999996</v>
      </c>
      <c r="Q134" s="214">
        <v>93.2</v>
      </c>
      <c r="R134" s="215">
        <v>48.9</v>
      </c>
      <c r="S134" s="217">
        <v>1120</v>
      </c>
      <c r="T134" s="113">
        <v>80.3</v>
      </c>
      <c r="U134" s="226">
        <v>340</v>
      </c>
      <c r="V134" s="211">
        <v>30.4</v>
      </c>
      <c r="W134" s="211">
        <v>32.9</v>
      </c>
      <c r="X134" s="212">
        <v>1.35</v>
      </c>
      <c r="Y134" s="175"/>
      <c r="Z134" s="211">
        <v>29.7</v>
      </c>
      <c r="AA134" s="212">
        <v>1.29</v>
      </c>
      <c r="AB134" s="213"/>
      <c r="AC134" s="214">
        <v>1.2</v>
      </c>
      <c r="AD134" s="215">
        <v>4.2</v>
      </c>
      <c r="AE134" s="214">
        <v>91.5</v>
      </c>
      <c r="AF134" s="215">
        <v>46.7</v>
      </c>
      <c r="AG134" s="217">
        <v>1390</v>
      </c>
      <c r="AH134" s="113">
        <v>99.7</v>
      </c>
      <c r="AI134" s="226">
        <v>170</v>
      </c>
      <c r="AJ134" s="211">
        <v>12.1</v>
      </c>
      <c r="AK134" s="211">
        <v>11.4</v>
      </c>
      <c r="AL134" s="212">
        <v>0.83</v>
      </c>
      <c r="AM134" s="175"/>
      <c r="AN134" s="211">
        <v>10.1</v>
      </c>
      <c r="AO134" s="212">
        <v>0.79</v>
      </c>
      <c r="AP134" s="213"/>
      <c r="AQ134" s="214">
        <v>1.3</v>
      </c>
      <c r="AR134" s="215">
        <v>4</v>
      </c>
      <c r="AS134" s="214">
        <v>85.3</v>
      </c>
      <c r="AT134" s="215">
        <v>48.5</v>
      </c>
    </row>
    <row r="135" spans="1:46" s="148" customFormat="1" ht="11.25" customHeight="1" x14ac:dyDescent="0.2">
      <c r="A135" s="179" t="s">
        <v>143</v>
      </c>
      <c r="B135" s="217">
        <v>4490</v>
      </c>
      <c r="C135" s="226">
        <v>3060</v>
      </c>
      <c r="D135" s="113">
        <v>68.2</v>
      </c>
      <c r="E135" s="217">
        <v>2680</v>
      </c>
      <c r="F135" s="113">
        <v>87.6</v>
      </c>
      <c r="G135" s="226">
        <v>2650</v>
      </c>
      <c r="H135" s="211">
        <v>98.9</v>
      </c>
      <c r="I135" s="211">
        <v>96.5</v>
      </c>
      <c r="J135" s="212">
        <v>0.45</v>
      </c>
      <c r="K135" s="175"/>
      <c r="L135" s="211">
        <v>96.8</v>
      </c>
      <c r="M135" s="212">
        <v>0.42</v>
      </c>
      <c r="N135" s="213"/>
      <c r="O135" s="214">
        <v>2.8</v>
      </c>
      <c r="P135" s="215">
        <v>16.3</v>
      </c>
      <c r="Q135" s="214">
        <v>86.4</v>
      </c>
      <c r="R135" s="215">
        <v>41.2</v>
      </c>
      <c r="S135" s="217">
        <v>2245</v>
      </c>
      <c r="T135" s="113">
        <v>73.400000000000006</v>
      </c>
      <c r="U135" s="226">
        <v>1140</v>
      </c>
      <c r="V135" s="211">
        <v>50.7</v>
      </c>
      <c r="W135" s="211">
        <v>41.1</v>
      </c>
      <c r="X135" s="212">
        <v>1.01</v>
      </c>
      <c r="Y135" s="175" t="s">
        <v>23</v>
      </c>
      <c r="Z135" s="211">
        <v>43.5</v>
      </c>
      <c r="AA135" s="212">
        <v>0.92</v>
      </c>
      <c r="AB135" s="213" t="s">
        <v>23</v>
      </c>
      <c r="AC135" s="214">
        <v>2.7</v>
      </c>
      <c r="AD135" s="215">
        <v>15.6</v>
      </c>
      <c r="AE135" s="214">
        <v>84.6</v>
      </c>
      <c r="AF135" s="215">
        <v>38.9</v>
      </c>
      <c r="AG135" s="217">
        <v>3060</v>
      </c>
      <c r="AH135" s="113">
        <v>100</v>
      </c>
      <c r="AI135" s="226">
        <v>585</v>
      </c>
      <c r="AJ135" s="211">
        <v>19.100000000000001</v>
      </c>
      <c r="AK135" s="211">
        <v>14.4</v>
      </c>
      <c r="AL135" s="212">
        <v>0.62</v>
      </c>
      <c r="AM135" s="175" t="s">
        <v>23</v>
      </c>
      <c r="AN135" s="211">
        <v>15.5</v>
      </c>
      <c r="AO135" s="212">
        <v>0.56000000000000005</v>
      </c>
      <c r="AP135" s="213" t="s">
        <v>23</v>
      </c>
      <c r="AQ135" s="214">
        <v>3</v>
      </c>
      <c r="AR135" s="215">
        <v>16.899999999999999</v>
      </c>
      <c r="AS135" s="214">
        <v>82.1</v>
      </c>
      <c r="AT135" s="215">
        <v>41.6</v>
      </c>
    </row>
    <row r="136" spans="1:46" s="148" customFormat="1" ht="11.25" customHeight="1" x14ac:dyDescent="0.2">
      <c r="A136" s="179" t="s">
        <v>279</v>
      </c>
      <c r="B136" s="217">
        <v>3005</v>
      </c>
      <c r="C136" s="226">
        <v>1905</v>
      </c>
      <c r="D136" s="113">
        <v>63.4</v>
      </c>
      <c r="E136" s="217">
        <v>1865</v>
      </c>
      <c r="F136" s="113">
        <v>97.8</v>
      </c>
      <c r="G136" s="226">
        <v>1810</v>
      </c>
      <c r="H136" s="211">
        <v>97.1</v>
      </c>
      <c r="I136" s="211">
        <v>94.8</v>
      </c>
      <c r="J136" s="212">
        <v>0.57999999999999996</v>
      </c>
      <c r="K136" s="175"/>
      <c r="L136" s="211">
        <v>94.5</v>
      </c>
      <c r="M136" s="212">
        <v>0.55000000000000004</v>
      </c>
      <c r="N136" s="213"/>
      <c r="O136" s="214">
        <v>1.7</v>
      </c>
      <c r="P136" s="215">
        <v>8.6</v>
      </c>
      <c r="Q136" s="214">
        <v>90.4</v>
      </c>
      <c r="R136" s="215">
        <v>40.5</v>
      </c>
      <c r="S136" s="217">
        <v>1780</v>
      </c>
      <c r="T136" s="113">
        <v>93.4</v>
      </c>
      <c r="U136" s="226">
        <v>650</v>
      </c>
      <c r="V136" s="211">
        <v>36.4</v>
      </c>
      <c r="W136" s="211">
        <v>37</v>
      </c>
      <c r="X136" s="212">
        <v>1.0900000000000001</v>
      </c>
      <c r="Y136" s="175"/>
      <c r="Z136" s="211">
        <v>38</v>
      </c>
      <c r="AA136" s="212">
        <v>1.02</v>
      </c>
      <c r="AB136" s="213"/>
      <c r="AC136" s="214">
        <v>1.9</v>
      </c>
      <c r="AD136" s="215">
        <v>9.3000000000000007</v>
      </c>
      <c r="AE136" s="214">
        <v>88.6</v>
      </c>
      <c r="AF136" s="215">
        <v>38</v>
      </c>
      <c r="AG136" s="217">
        <v>1905</v>
      </c>
      <c r="AH136" s="113">
        <v>99.8</v>
      </c>
      <c r="AI136" s="226">
        <v>275</v>
      </c>
      <c r="AJ136" s="211">
        <v>14.5</v>
      </c>
      <c r="AK136" s="211">
        <v>13</v>
      </c>
      <c r="AL136" s="212">
        <v>0.74</v>
      </c>
      <c r="AM136" s="175"/>
      <c r="AN136" s="211">
        <v>13.7</v>
      </c>
      <c r="AO136" s="212">
        <v>0.69</v>
      </c>
      <c r="AP136" s="213"/>
      <c r="AQ136" s="214">
        <v>1.7</v>
      </c>
      <c r="AR136" s="215">
        <v>8.3000000000000007</v>
      </c>
      <c r="AS136" s="214">
        <v>83.2</v>
      </c>
      <c r="AT136" s="215">
        <v>40.700000000000003</v>
      </c>
    </row>
    <row r="137" spans="1:46" s="148" customFormat="1" ht="11.25" customHeight="1" x14ac:dyDescent="0.2">
      <c r="A137" s="179" t="s">
        <v>145</v>
      </c>
      <c r="B137" s="217">
        <v>395</v>
      </c>
      <c r="C137" s="226">
        <v>245</v>
      </c>
      <c r="D137" s="113">
        <v>61.9</v>
      </c>
      <c r="E137" s="217">
        <v>235</v>
      </c>
      <c r="F137" s="113">
        <v>95.9</v>
      </c>
      <c r="G137" s="226">
        <v>225</v>
      </c>
      <c r="H137" s="211">
        <v>96.6</v>
      </c>
      <c r="I137" s="211">
        <v>93.9</v>
      </c>
      <c r="J137" s="212">
        <v>1.61</v>
      </c>
      <c r="K137" s="175"/>
      <c r="L137" s="211">
        <v>93.3</v>
      </c>
      <c r="M137" s="212">
        <v>1.49</v>
      </c>
      <c r="N137" s="213"/>
      <c r="O137" s="214">
        <v>6</v>
      </c>
      <c r="P137" s="215">
        <v>18.2</v>
      </c>
      <c r="Q137" s="214">
        <v>48.9</v>
      </c>
      <c r="R137" s="215">
        <v>23.9</v>
      </c>
      <c r="S137" s="217">
        <v>215</v>
      </c>
      <c r="T137" s="113">
        <v>87.3</v>
      </c>
      <c r="U137" s="226">
        <v>60</v>
      </c>
      <c r="V137" s="211">
        <v>29.1</v>
      </c>
      <c r="W137" s="211">
        <v>39.1</v>
      </c>
      <c r="X137" s="212">
        <v>2.97</v>
      </c>
      <c r="Y137" s="175" t="s">
        <v>24</v>
      </c>
      <c r="Z137" s="211">
        <v>34.9</v>
      </c>
      <c r="AA137" s="212">
        <v>2.64</v>
      </c>
      <c r="AB137" s="213"/>
      <c r="AC137" s="214">
        <v>6.9</v>
      </c>
      <c r="AD137" s="215">
        <v>21.4</v>
      </c>
      <c r="AE137" s="214">
        <v>45.8</v>
      </c>
      <c r="AF137" s="215">
        <v>22.3</v>
      </c>
      <c r="AG137" s="217">
        <v>245</v>
      </c>
      <c r="AH137" s="113">
        <v>100</v>
      </c>
      <c r="AI137" s="226">
        <v>20</v>
      </c>
      <c r="AJ137" s="211">
        <v>9</v>
      </c>
      <c r="AK137" s="211">
        <v>12.4</v>
      </c>
      <c r="AL137" s="212">
        <v>1.8</v>
      </c>
      <c r="AM137" s="175"/>
      <c r="AN137" s="211">
        <v>10.3</v>
      </c>
      <c r="AO137" s="212">
        <v>1.6</v>
      </c>
      <c r="AP137" s="213"/>
      <c r="AQ137" s="214">
        <v>5.9</v>
      </c>
      <c r="AR137" s="215">
        <v>17.5</v>
      </c>
      <c r="AS137" s="214">
        <v>47.4</v>
      </c>
      <c r="AT137" s="215">
        <v>24.8</v>
      </c>
    </row>
    <row r="138" spans="1:46" s="148" customFormat="1" ht="11.25" customHeight="1" x14ac:dyDescent="0.2">
      <c r="A138" s="179" t="s">
        <v>280</v>
      </c>
      <c r="B138" s="217">
        <v>1570</v>
      </c>
      <c r="C138" s="226">
        <v>1310</v>
      </c>
      <c r="D138" s="113">
        <v>83.7</v>
      </c>
      <c r="E138" s="217">
        <v>1295</v>
      </c>
      <c r="F138" s="113">
        <v>98.9</v>
      </c>
      <c r="G138" s="226">
        <v>1215</v>
      </c>
      <c r="H138" s="211">
        <v>93.8</v>
      </c>
      <c r="I138" s="211">
        <v>93.5</v>
      </c>
      <c r="J138" s="212">
        <v>0.76</v>
      </c>
      <c r="K138" s="175"/>
      <c r="L138" s="211">
        <v>94.8</v>
      </c>
      <c r="M138" s="212">
        <v>0.71</v>
      </c>
      <c r="N138" s="213"/>
      <c r="O138" s="214">
        <v>1.7</v>
      </c>
      <c r="P138" s="215">
        <v>6.6</v>
      </c>
      <c r="Q138" s="214">
        <v>92.6</v>
      </c>
      <c r="R138" s="215">
        <v>35.200000000000003</v>
      </c>
      <c r="S138" s="217">
        <v>1245</v>
      </c>
      <c r="T138" s="113">
        <v>95</v>
      </c>
      <c r="U138" s="226">
        <v>360</v>
      </c>
      <c r="V138" s="211">
        <v>29</v>
      </c>
      <c r="W138" s="211">
        <v>34.1</v>
      </c>
      <c r="X138" s="212">
        <v>1.27</v>
      </c>
      <c r="Y138" s="175" t="s">
        <v>24</v>
      </c>
      <c r="Z138" s="211">
        <v>35.200000000000003</v>
      </c>
      <c r="AA138" s="212">
        <v>1.2</v>
      </c>
      <c r="AB138" s="213" t="s">
        <v>24</v>
      </c>
      <c r="AC138" s="214">
        <v>1.9</v>
      </c>
      <c r="AD138" s="215">
        <v>7.3</v>
      </c>
      <c r="AE138" s="214">
        <v>90.8</v>
      </c>
      <c r="AF138" s="215">
        <v>32.9</v>
      </c>
      <c r="AG138" s="217">
        <v>1310</v>
      </c>
      <c r="AH138" s="113">
        <v>100</v>
      </c>
      <c r="AI138" s="226">
        <v>160</v>
      </c>
      <c r="AJ138" s="211">
        <v>12</v>
      </c>
      <c r="AK138" s="211">
        <v>12</v>
      </c>
      <c r="AL138" s="212">
        <v>0.85</v>
      </c>
      <c r="AM138" s="175"/>
      <c r="AN138" s="211">
        <v>16.100000000000001</v>
      </c>
      <c r="AO138" s="212">
        <v>0.81</v>
      </c>
      <c r="AP138" s="213" t="s">
        <v>24</v>
      </c>
      <c r="AQ138" s="214">
        <v>1.7</v>
      </c>
      <c r="AR138" s="215">
        <v>6.6</v>
      </c>
      <c r="AS138" s="214">
        <v>85.2</v>
      </c>
      <c r="AT138" s="215">
        <v>34.700000000000003</v>
      </c>
    </row>
    <row r="139" spans="1:46" s="148" customFormat="1" ht="11.25" customHeight="1" x14ac:dyDescent="0.2">
      <c r="A139" s="179" t="s">
        <v>147</v>
      </c>
      <c r="B139" s="217">
        <v>3150</v>
      </c>
      <c r="C139" s="226">
        <v>2805</v>
      </c>
      <c r="D139" s="113">
        <v>89</v>
      </c>
      <c r="E139" s="217">
        <v>2640</v>
      </c>
      <c r="F139" s="113">
        <v>94.1</v>
      </c>
      <c r="G139" s="226">
        <v>2040</v>
      </c>
      <c r="H139" s="211">
        <v>77.3</v>
      </c>
      <c r="I139" s="211">
        <v>78.099999999999994</v>
      </c>
      <c r="J139" s="212">
        <v>0.7</v>
      </c>
      <c r="K139" s="175"/>
      <c r="L139" s="211">
        <v>78.5</v>
      </c>
      <c r="M139" s="212">
        <v>0.67</v>
      </c>
      <c r="N139" s="213"/>
      <c r="O139" s="214">
        <v>3.1</v>
      </c>
      <c r="P139" s="215">
        <v>5</v>
      </c>
      <c r="Q139" s="214">
        <v>81.900000000000006</v>
      </c>
      <c r="R139" s="215">
        <v>36.799999999999997</v>
      </c>
      <c r="S139" s="217">
        <v>2355</v>
      </c>
      <c r="T139" s="113">
        <v>84.1</v>
      </c>
      <c r="U139" s="226">
        <v>440</v>
      </c>
      <c r="V139" s="211">
        <v>18.600000000000001</v>
      </c>
      <c r="W139" s="211">
        <v>21.3</v>
      </c>
      <c r="X139" s="212">
        <v>0.87</v>
      </c>
      <c r="Y139" s="175"/>
      <c r="Z139" s="211">
        <v>21.4</v>
      </c>
      <c r="AA139" s="212">
        <v>0.84</v>
      </c>
      <c r="AB139" s="213"/>
      <c r="AC139" s="214">
        <v>3.1</v>
      </c>
      <c r="AD139" s="215">
        <v>5.3</v>
      </c>
      <c r="AE139" s="214">
        <v>79.599999999999994</v>
      </c>
      <c r="AF139" s="215">
        <v>35</v>
      </c>
      <c r="AG139" s="217">
        <v>2780</v>
      </c>
      <c r="AH139" s="113">
        <v>99.2</v>
      </c>
      <c r="AI139" s="226">
        <v>175</v>
      </c>
      <c r="AJ139" s="211">
        <v>6.2</v>
      </c>
      <c r="AK139" s="211">
        <v>6.4</v>
      </c>
      <c r="AL139" s="212">
        <v>0.51</v>
      </c>
      <c r="AM139" s="175"/>
      <c r="AN139" s="211">
        <v>7.4</v>
      </c>
      <c r="AO139" s="212">
        <v>0.49</v>
      </c>
      <c r="AP139" s="213"/>
      <c r="AQ139" s="214">
        <v>3.5</v>
      </c>
      <c r="AR139" s="215">
        <v>5.3</v>
      </c>
      <c r="AS139" s="214">
        <v>73</v>
      </c>
      <c r="AT139" s="215">
        <v>34.799999999999997</v>
      </c>
    </row>
    <row r="140" spans="1:46" s="148" customFormat="1" ht="11.25" customHeight="1" x14ac:dyDescent="0.2">
      <c r="A140" s="179"/>
      <c r="B140" s="217"/>
      <c r="C140" s="226"/>
      <c r="D140" s="113"/>
      <c r="E140" s="217"/>
      <c r="F140" s="113"/>
      <c r="G140" s="226"/>
      <c r="H140" s="211"/>
      <c r="I140" s="211"/>
      <c r="J140" s="212"/>
      <c r="K140" s="175"/>
      <c r="L140" s="211"/>
      <c r="M140" s="212"/>
      <c r="N140" s="213"/>
      <c r="O140" s="214"/>
      <c r="P140" s="215"/>
      <c r="Q140" s="214"/>
      <c r="R140" s="215"/>
      <c r="S140" s="217"/>
      <c r="T140" s="113"/>
      <c r="U140" s="226"/>
      <c r="V140" s="211"/>
      <c r="W140" s="211"/>
      <c r="X140" s="212"/>
      <c r="Y140" s="175"/>
      <c r="Z140" s="211"/>
      <c r="AA140" s="212"/>
      <c r="AB140" s="213"/>
      <c r="AC140" s="214"/>
      <c r="AD140" s="215"/>
      <c r="AE140" s="214"/>
      <c r="AF140" s="215"/>
      <c r="AG140" s="217"/>
      <c r="AH140" s="113"/>
      <c r="AI140" s="226"/>
      <c r="AJ140" s="211"/>
      <c r="AK140" s="211"/>
      <c r="AL140" s="212"/>
      <c r="AM140" s="175"/>
      <c r="AN140" s="211"/>
      <c r="AO140" s="212"/>
      <c r="AP140" s="213"/>
      <c r="AQ140" s="214"/>
      <c r="AR140" s="215"/>
      <c r="AS140" s="214"/>
      <c r="AT140" s="215"/>
    </row>
    <row r="141" spans="1:46" s="150" customFormat="1" ht="11.25" customHeight="1" x14ac:dyDescent="0.2">
      <c r="A141" s="219" t="s">
        <v>148</v>
      </c>
      <c r="B141" s="220">
        <v>24385</v>
      </c>
      <c r="C141" s="221">
        <v>19040</v>
      </c>
      <c r="D141" s="211">
        <v>78.099999999999994</v>
      </c>
      <c r="E141" s="220">
        <v>18515</v>
      </c>
      <c r="F141" s="211">
        <v>97.2</v>
      </c>
      <c r="G141" s="221">
        <v>17070</v>
      </c>
      <c r="H141" s="211">
        <v>92.2</v>
      </c>
      <c r="I141" s="211"/>
      <c r="J141" s="222"/>
      <c r="K141" s="177"/>
      <c r="L141" s="211"/>
      <c r="M141" s="222"/>
      <c r="N141" s="223"/>
      <c r="O141" s="224"/>
      <c r="P141" s="225"/>
      <c r="Q141" s="224"/>
      <c r="R141" s="225"/>
      <c r="S141" s="220">
        <v>15070</v>
      </c>
      <c r="T141" s="211">
        <v>79.2</v>
      </c>
      <c r="U141" s="221">
        <v>4475</v>
      </c>
      <c r="V141" s="211">
        <v>29.7</v>
      </c>
      <c r="W141" s="211"/>
      <c r="X141" s="222"/>
      <c r="Y141" s="177"/>
      <c r="Z141" s="211"/>
      <c r="AA141" s="222"/>
      <c r="AB141" s="223"/>
      <c r="AC141" s="224"/>
      <c r="AD141" s="225"/>
      <c r="AE141" s="224"/>
      <c r="AF141" s="225"/>
      <c r="AG141" s="220">
        <v>18990</v>
      </c>
      <c r="AH141" s="211">
        <v>99.7</v>
      </c>
      <c r="AI141" s="221">
        <v>2305</v>
      </c>
      <c r="AJ141" s="211">
        <v>12.1</v>
      </c>
      <c r="AK141" s="211"/>
      <c r="AL141" s="222"/>
      <c r="AM141" s="177"/>
      <c r="AN141" s="211"/>
      <c r="AO141" s="222"/>
      <c r="AP141" s="223"/>
      <c r="AQ141" s="224"/>
      <c r="AR141" s="225"/>
      <c r="AS141" s="224"/>
      <c r="AT141" s="225"/>
    </row>
    <row r="142" spans="1:46" s="148" customFormat="1" ht="11.25" customHeight="1" x14ac:dyDescent="0.2">
      <c r="A142" s="179" t="s">
        <v>281</v>
      </c>
      <c r="B142" s="217">
        <v>2635</v>
      </c>
      <c r="C142" s="226">
        <v>2355</v>
      </c>
      <c r="D142" s="113">
        <v>89.3</v>
      </c>
      <c r="E142" s="217">
        <v>2315</v>
      </c>
      <c r="F142" s="113">
        <v>98.5</v>
      </c>
      <c r="G142" s="226">
        <v>2180</v>
      </c>
      <c r="H142" s="211">
        <v>94</v>
      </c>
      <c r="I142" s="211">
        <v>91.1</v>
      </c>
      <c r="J142" s="212">
        <v>0.56000000000000005</v>
      </c>
      <c r="K142" s="175"/>
      <c r="L142" s="211"/>
      <c r="M142" s="212"/>
      <c r="N142" s="213"/>
      <c r="O142" s="214">
        <v>2.1</v>
      </c>
      <c r="P142" s="215"/>
      <c r="Q142" s="214">
        <v>89.9</v>
      </c>
      <c r="R142" s="215"/>
      <c r="S142" s="217">
        <v>1915</v>
      </c>
      <c r="T142" s="113">
        <v>81.3</v>
      </c>
      <c r="U142" s="226">
        <v>535</v>
      </c>
      <c r="V142" s="211">
        <v>27.8</v>
      </c>
      <c r="W142" s="211">
        <v>31.8</v>
      </c>
      <c r="X142" s="212">
        <v>1.02</v>
      </c>
      <c r="Y142" s="175" t="s">
        <v>24</v>
      </c>
      <c r="Z142" s="211"/>
      <c r="AA142" s="212"/>
      <c r="AB142" s="213"/>
      <c r="AC142" s="214">
        <v>2.2000000000000002</v>
      </c>
      <c r="AD142" s="215"/>
      <c r="AE142" s="214">
        <v>88.1</v>
      </c>
      <c r="AF142" s="215"/>
      <c r="AG142" s="217">
        <v>2350</v>
      </c>
      <c r="AH142" s="113">
        <v>99.9</v>
      </c>
      <c r="AI142" s="226">
        <v>265</v>
      </c>
      <c r="AJ142" s="211">
        <v>11.3</v>
      </c>
      <c r="AK142" s="211">
        <v>10.6</v>
      </c>
      <c r="AL142" s="212">
        <v>0.62</v>
      </c>
      <c r="AM142" s="175"/>
      <c r="AN142" s="211"/>
      <c r="AO142" s="212"/>
      <c r="AP142" s="213"/>
      <c r="AQ142" s="214">
        <v>2.2000000000000002</v>
      </c>
      <c r="AR142" s="215"/>
      <c r="AS142" s="214">
        <v>81.3</v>
      </c>
      <c r="AT142" s="215"/>
    </row>
    <row r="143" spans="1:46" s="148" customFormat="1" ht="11.25" customHeight="1" x14ac:dyDescent="0.2">
      <c r="A143" s="179" t="s">
        <v>282</v>
      </c>
      <c r="B143" s="217">
        <v>2105</v>
      </c>
      <c r="C143" s="226">
        <v>1710</v>
      </c>
      <c r="D143" s="113">
        <v>81.2</v>
      </c>
      <c r="E143" s="217">
        <v>1680</v>
      </c>
      <c r="F143" s="113">
        <v>98.3</v>
      </c>
      <c r="G143" s="226">
        <v>1580</v>
      </c>
      <c r="H143" s="211">
        <v>94</v>
      </c>
      <c r="I143" s="211">
        <v>92.3</v>
      </c>
      <c r="J143" s="212">
        <v>0.66</v>
      </c>
      <c r="K143" s="175"/>
      <c r="L143" s="211"/>
      <c r="M143" s="212"/>
      <c r="N143" s="213"/>
      <c r="O143" s="214">
        <v>1.4</v>
      </c>
      <c r="P143" s="215"/>
      <c r="Q143" s="214">
        <v>93.3</v>
      </c>
      <c r="R143" s="215"/>
      <c r="S143" s="217">
        <v>1395</v>
      </c>
      <c r="T143" s="113">
        <v>81.7</v>
      </c>
      <c r="U143" s="226">
        <v>430</v>
      </c>
      <c r="V143" s="211">
        <v>30.7</v>
      </c>
      <c r="W143" s="211">
        <v>33.1</v>
      </c>
      <c r="X143" s="212">
        <v>1.2</v>
      </c>
      <c r="Y143" s="175"/>
      <c r="Z143" s="211"/>
      <c r="AA143" s="212"/>
      <c r="AB143" s="213"/>
      <c r="AC143" s="214">
        <v>1.4</v>
      </c>
      <c r="AD143" s="215"/>
      <c r="AE143" s="214">
        <v>92.1</v>
      </c>
      <c r="AF143" s="215"/>
      <c r="AG143" s="217">
        <v>1705</v>
      </c>
      <c r="AH143" s="113">
        <v>99.8</v>
      </c>
      <c r="AI143" s="226">
        <v>200</v>
      </c>
      <c r="AJ143" s="211">
        <v>11.8</v>
      </c>
      <c r="AK143" s="211">
        <v>11.4</v>
      </c>
      <c r="AL143" s="212">
        <v>0.74</v>
      </c>
      <c r="AM143" s="175"/>
      <c r="AN143" s="211"/>
      <c r="AO143" s="212"/>
      <c r="AP143" s="213"/>
      <c r="AQ143" s="214">
        <v>1.5</v>
      </c>
      <c r="AR143" s="215"/>
      <c r="AS143" s="214">
        <v>84.3</v>
      </c>
      <c r="AT143" s="215"/>
    </row>
    <row r="144" spans="1:46" s="148" customFormat="1" ht="11.25" customHeight="1" x14ac:dyDescent="0.2">
      <c r="A144" s="179" t="s">
        <v>151</v>
      </c>
      <c r="B144" s="217">
        <v>4530</v>
      </c>
      <c r="C144" s="226">
        <v>3920</v>
      </c>
      <c r="D144" s="113">
        <v>86.5</v>
      </c>
      <c r="E144" s="217">
        <v>3845</v>
      </c>
      <c r="F144" s="113">
        <v>98.2</v>
      </c>
      <c r="G144" s="226">
        <v>3190</v>
      </c>
      <c r="H144" s="211">
        <v>83</v>
      </c>
      <c r="I144" s="211">
        <v>83.1</v>
      </c>
      <c r="J144" s="212">
        <v>0.54</v>
      </c>
      <c r="K144" s="175"/>
      <c r="L144" s="211"/>
      <c r="M144" s="212"/>
      <c r="N144" s="213"/>
      <c r="O144" s="214">
        <v>2.9</v>
      </c>
      <c r="P144" s="215"/>
      <c r="Q144" s="214">
        <v>83.4</v>
      </c>
      <c r="R144" s="215"/>
      <c r="S144" s="217">
        <v>3330</v>
      </c>
      <c r="T144" s="113">
        <v>85</v>
      </c>
      <c r="U144" s="226">
        <v>655</v>
      </c>
      <c r="V144" s="211">
        <v>19.7</v>
      </c>
      <c r="W144" s="211">
        <v>24.4</v>
      </c>
      <c r="X144" s="212">
        <v>0.74</v>
      </c>
      <c r="Y144" s="175" t="s">
        <v>24</v>
      </c>
      <c r="Z144" s="211"/>
      <c r="AA144" s="212"/>
      <c r="AB144" s="213"/>
      <c r="AC144" s="214">
        <v>3</v>
      </c>
      <c r="AD144" s="215"/>
      <c r="AE144" s="214">
        <v>81.099999999999994</v>
      </c>
      <c r="AF144" s="215"/>
      <c r="AG144" s="217">
        <v>3900</v>
      </c>
      <c r="AH144" s="113">
        <v>99.6</v>
      </c>
      <c r="AI144" s="226">
        <v>255</v>
      </c>
      <c r="AJ144" s="211">
        <v>6.5</v>
      </c>
      <c r="AK144" s="211">
        <v>7.5</v>
      </c>
      <c r="AL144" s="212">
        <v>0.44</v>
      </c>
      <c r="AM144" s="175"/>
      <c r="AN144" s="211"/>
      <c r="AO144" s="212"/>
      <c r="AP144" s="213"/>
      <c r="AQ144" s="214">
        <v>3.3</v>
      </c>
      <c r="AR144" s="215"/>
      <c r="AS144" s="214">
        <v>74.2</v>
      </c>
      <c r="AT144" s="215"/>
    </row>
    <row r="145" spans="1:46" s="148" customFormat="1" ht="11.25" customHeight="1" x14ac:dyDescent="0.2">
      <c r="A145" s="179" t="s">
        <v>283</v>
      </c>
      <c r="B145" s="217">
        <v>2450</v>
      </c>
      <c r="C145" s="226">
        <v>1990</v>
      </c>
      <c r="D145" s="113">
        <v>81.3</v>
      </c>
      <c r="E145" s="217">
        <v>1935</v>
      </c>
      <c r="F145" s="113">
        <v>97.2</v>
      </c>
      <c r="G145" s="226">
        <v>1800</v>
      </c>
      <c r="H145" s="211">
        <v>93.1</v>
      </c>
      <c r="I145" s="211">
        <v>94.1</v>
      </c>
      <c r="J145" s="212">
        <v>0.62</v>
      </c>
      <c r="K145" s="175"/>
      <c r="L145" s="211"/>
      <c r="M145" s="212"/>
      <c r="N145" s="213"/>
      <c r="O145" s="214">
        <v>4</v>
      </c>
      <c r="P145" s="215"/>
      <c r="Q145" s="214">
        <v>91.3</v>
      </c>
      <c r="R145" s="215"/>
      <c r="S145" s="217">
        <v>1650</v>
      </c>
      <c r="T145" s="113">
        <v>82.9</v>
      </c>
      <c r="U145" s="226">
        <v>545</v>
      </c>
      <c r="V145" s="211">
        <v>33.1</v>
      </c>
      <c r="W145" s="211">
        <v>36.6</v>
      </c>
      <c r="X145" s="212">
        <v>1.1100000000000001</v>
      </c>
      <c r="Y145" s="175" t="s">
        <v>24</v>
      </c>
      <c r="Z145" s="211"/>
      <c r="AA145" s="212"/>
      <c r="AB145" s="213"/>
      <c r="AC145" s="214">
        <v>4</v>
      </c>
      <c r="AD145" s="215"/>
      <c r="AE145" s="214">
        <v>89.7</v>
      </c>
      <c r="AF145" s="215"/>
      <c r="AG145" s="217">
        <v>1970</v>
      </c>
      <c r="AH145" s="113">
        <v>99.1</v>
      </c>
      <c r="AI145" s="226">
        <v>265</v>
      </c>
      <c r="AJ145" s="211">
        <v>13.3</v>
      </c>
      <c r="AK145" s="211">
        <v>12.7</v>
      </c>
      <c r="AL145" s="212">
        <v>0.7</v>
      </c>
      <c r="AM145" s="175"/>
      <c r="AN145" s="211"/>
      <c r="AO145" s="212"/>
      <c r="AP145" s="213"/>
      <c r="AQ145" s="214">
        <v>4.4000000000000004</v>
      </c>
      <c r="AR145" s="215"/>
      <c r="AS145" s="214">
        <v>83.2</v>
      </c>
      <c r="AT145" s="215"/>
    </row>
    <row r="146" spans="1:46" s="148" customFormat="1" ht="11.25" customHeight="1" x14ac:dyDescent="0.2">
      <c r="A146" s="179" t="s">
        <v>153</v>
      </c>
      <c r="B146" s="217">
        <v>4250</v>
      </c>
      <c r="C146" s="226">
        <v>3240</v>
      </c>
      <c r="D146" s="113">
        <v>76.3</v>
      </c>
      <c r="E146" s="217">
        <v>3125</v>
      </c>
      <c r="F146" s="113">
        <v>96.4</v>
      </c>
      <c r="G146" s="226">
        <v>3035</v>
      </c>
      <c r="H146" s="211">
        <v>97.1</v>
      </c>
      <c r="I146" s="211">
        <v>94.5</v>
      </c>
      <c r="J146" s="212">
        <v>0.44</v>
      </c>
      <c r="K146" s="175"/>
      <c r="L146" s="211"/>
      <c r="M146" s="212"/>
      <c r="N146" s="213"/>
      <c r="O146" s="214">
        <v>2.1</v>
      </c>
      <c r="P146" s="215"/>
      <c r="Q146" s="214">
        <v>90</v>
      </c>
      <c r="R146" s="215"/>
      <c r="S146" s="217">
        <v>2395</v>
      </c>
      <c r="T146" s="113">
        <v>73.900000000000006</v>
      </c>
      <c r="U146" s="226">
        <v>840</v>
      </c>
      <c r="V146" s="211">
        <v>35</v>
      </c>
      <c r="W146" s="211">
        <v>35.6</v>
      </c>
      <c r="X146" s="212">
        <v>0.94</v>
      </c>
      <c r="Y146" s="175"/>
      <c r="Z146" s="211"/>
      <c r="AA146" s="212"/>
      <c r="AB146" s="213"/>
      <c r="AC146" s="214">
        <v>1.9</v>
      </c>
      <c r="AD146" s="215"/>
      <c r="AE146" s="214">
        <v>89.1</v>
      </c>
      <c r="AF146" s="215"/>
      <c r="AG146" s="217">
        <v>3240</v>
      </c>
      <c r="AH146" s="113">
        <v>99.9</v>
      </c>
      <c r="AI146" s="226">
        <v>530</v>
      </c>
      <c r="AJ146" s="211">
        <v>16.399999999999999</v>
      </c>
      <c r="AK146" s="211">
        <v>12.2</v>
      </c>
      <c r="AL146" s="212">
        <v>0.57999999999999996</v>
      </c>
      <c r="AM146" s="175" t="s">
        <v>23</v>
      </c>
      <c r="AN146" s="211"/>
      <c r="AO146" s="212"/>
      <c r="AP146" s="213"/>
      <c r="AQ146" s="214">
        <v>2.2000000000000002</v>
      </c>
      <c r="AR146" s="215"/>
      <c r="AS146" s="214">
        <v>83.2</v>
      </c>
      <c r="AT146" s="215"/>
    </row>
    <row r="147" spans="1:46" s="148" customFormat="1" ht="11.25" customHeight="1" x14ac:dyDescent="0.2">
      <c r="A147" s="179" t="s">
        <v>284</v>
      </c>
      <c r="B147" s="217">
        <v>1040</v>
      </c>
      <c r="C147" s="226">
        <v>480</v>
      </c>
      <c r="D147" s="113">
        <v>46.3</v>
      </c>
      <c r="E147" s="217">
        <v>470</v>
      </c>
      <c r="F147" s="113">
        <v>98.1</v>
      </c>
      <c r="G147" s="226">
        <v>465</v>
      </c>
      <c r="H147" s="211">
        <v>98.9</v>
      </c>
      <c r="I147" s="211">
        <v>95.2</v>
      </c>
      <c r="J147" s="212">
        <v>1.07</v>
      </c>
      <c r="K147" s="175" t="s">
        <v>23</v>
      </c>
      <c r="L147" s="211"/>
      <c r="M147" s="212"/>
      <c r="N147" s="213"/>
      <c r="O147" s="214">
        <v>0.9</v>
      </c>
      <c r="P147" s="215"/>
      <c r="Q147" s="214">
        <v>83.2</v>
      </c>
      <c r="R147" s="215"/>
      <c r="S147" s="217">
        <v>295</v>
      </c>
      <c r="T147" s="113">
        <v>61.1</v>
      </c>
      <c r="U147" s="226">
        <v>130</v>
      </c>
      <c r="V147" s="211">
        <v>44.2</v>
      </c>
      <c r="W147" s="211">
        <v>38.299999999999997</v>
      </c>
      <c r="X147" s="212">
        <v>2.68</v>
      </c>
      <c r="Y147" s="175"/>
      <c r="Z147" s="211"/>
      <c r="AA147" s="212"/>
      <c r="AB147" s="213"/>
      <c r="AC147" s="214">
        <v>0.7</v>
      </c>
      <c r="AD147" s="215"/>
      <c r="AE147" s="214">
        <v>81.599999999999994</v>
      </c>
      <c r="AF147" s="215"/>
      <c r="AG147" s="217">
        <v>480</v>
      </c>
      <c r="AH147" s="113">
        <v>100</v>
      </c>
      <c r="AI147" s="226">
        <v>120</v>
      </c>
      <c r="AJ147" s="211">
        <v>25.4</v>
      </c>
      <c r="AK147" s="211">
        <v>12.7</v>
      </c>
      <c r="AL147" s="212">
        <v>1.65</v>
      </c>
      <c r="AM147" s="175" t="s">
        <v>23</v>
      </c>
      <c r="AN147" s="211"/>
      <c r="AO147" s="212"/>
      <c r="AP147" s="213"/>
      <c r="AQ147" s="214">
        <v>0.9</v>
      </c>
      <c r="AR147" s="215"/>
      <c r="AS147" s="214">
        <v>77.3</v>
      </c>
      <c r="AT147" s="215"/>
    </row>
    <row r="148" spans="1:46" s="148" customFormat="1" ht="11.25" customHeight="1" x14ac:dyDescent="0.2">
      <c r="A148" s="228" t="s">
        <v>285</v>
      </c>
      <c r="B148" s="217">
        <v>1695</v>
      </c>
      <c r="C148" s="226">
        <v>1010</v>
      </c>
      <c r="D148" s="113">
        <v>59.7</v>
      </c>
      <c r="E148" s="217">
        <v>1005</v>
      </c>
      <c r="F148" s="113">
        <v>99.6</v>
      </c>
      <c r="G148" s="226">
        <v>990</v>
      </c>
      <c r="H148" s="211">
        <v>98.4</v>
      </c>
      <c r="I148" s="211">
        <v>95.5</v>
      </c>
      <c r="J148" s="212">
        <v>0.74</v>
      </c>
      <c r="K148" s="175"/>
      <c r="L148" s="211"/>
      <c r="M148" s="212"/>
      <c r="N148" s="213"/>
      <c r="O148" s="214">
        <v>5</v>
      </c>
      <c r="P148" s="215"/>
      <c r="Q148" s="214">
        <v>83</v>
      </c>
      <c r="R148" s="215"/>
      <c r="S148" s="217">
        <v>745</v>
      </c>
      <c r="T148" s="113">
        <v>73.5</v>
      </c>
      <c r="U148" s="226">
        <v>305</v>
      </c>
      <c r="V148" s="211">
        <v>41.2</v>
      </c>
      <c r="W148" s="211">
        <v>37.200000000000003</v>
      </c>
      <c r="X148" s="212">
        <v>1.68</v>
      </c>
      <c r="Y148" s="175"/>
      <c r="Z148" s="211"/>
      <c r="AA148" s="212"/>
      <c r="AB148" s="213"/>
      <c r="AC148" s="214">
        <v>4.5999999999999996</v>
      </c>
      <c r="AD148" s="215"/>
      <c r="AE148" s="214">
        <v>83.1</v>
      </c>
      <c r="AF148" s="215"/>
      <c r="AG148" s="217">
        <v>1010</v>
      </c>
      <c r="AH148" s="113">
        <v>99.8</v>
      </c>
      <c r="AI148" s="226">
        <v>180</v>
      </c>
      <c r="AJ148" s="211">
        <v>17.8</v>
      </c>
      <c r="AK148" s="211">
        <v>13</v>
      </c>
      <c r="AL148" s="212">
        <v>1.04</v>
      </c>
      <c r="AM148" s="175" t="s">
        <v>23</v>
      </c>
      <c r="AN148" s="211"/>
      <c r="AO148" s="212"/>
      <c r="AP148" s="213"/>
      <c r="AQ148" s="214">
        <v>4.7</v>
      </c>
      <c r="AR148" s="215"/>
      <c r="AS148" s="214">
        <v>77.599999999999994</v>
      </c>
      <c r="AT148" s="215"/>
    </row>
    <row r="149" spans="1:46" s="148" customFormat="1" ht="11.25" customHeight="1" x14ac:dyDescent="0.2">
      <c r="A149" s="179" t="s">
        <v>286</v>
      </c>
      <c r="B149" s="217">
        <v>1400</v>
      </c>
      <c r="C149" s="226">
        <v>960</v>
      </c>
      <c r="D149" s="113">
        <v>68.5</v>
      </c>
      <c r="E149" s="217">
        <v>945</v>
      </c>
      <c r="F149" s="113">
        <v>98.4</v>
      </c>
      <c r="G149" s="226">
        <v>930</v>
      </c>
      <c r="H149" s="211">
        <v>98.7</v>
      </c>
      <c r="I149" s="211">
        <v>95.6</v>
      </c>
      <c r="J149" s="212">
        <v>0.76</v>
      </c>
      <c r="K149" s="175" t="s">
        <v>23</v>
      </c>
      <c r="L149" s="211"/>
      <c r="M149" s="212"/>
      <c r="N149" s="213"/>
      <c r="O149" s="214">
        <v>3</v>
      </c>
      <c r="P149" s="215"/>
      <c r="Q149" s="214">
        <v>83.1</v>
      </c>
      <c r="R149" s="215"/>
      <c r="S149" s="217">
        <v>725</v>
      </c>
      <c r="T149" s="113">
        <v>75.599999999999994</v>
      </c>
      <c r="U149" s="226">
        <v>310</v>
      </c>
      <c r="V149" s="211">
        <v>42.6</v>
      </c>
      <c r="W149" s="211">
        <v>38.9</v>
      </c>
      <c r="X149" s="212">
        <v>1.73</v>
      </c>
      <c r="Y149" s="175"/>
      <c r="Z149" s="211"/>
      <c r="AA149" s="212"/>
      <c r="AB149" s="213"/>
      <c r="AC149" s="214">
        <v>2.7</v>
      </c>
      <c r="AD149" s="215"/>
      <c r="AE149" s="214">
        <v>82.2</v>
      </c>
      <c r="AF149" s="215"/>
      <c r="AG149" s="217">
        <v>960</v>
      </c>
      <c r="AH149" s="113">
        <v>100</v>
      </c>
      <c r="AI149" s="226">
        <v>150</v>
      </c>
      <c r="AJ149" s="211">
        <v>15.7</v>
      </c>
      <c r="AK149" s="211">
        <v>13</v>
      </c>
      <c r="AL149" s="212">
        <v>1.05</v>
      </c>
      <c r="AM149" s="175"/>
      <c r="AN149" s="211"/>
      <c r="AO149" s="212"/>
      <c r="AP149" s="213"/>
      <c r="AQ149" s="214">
        <v>2.9</v>
      </c>
      <c r="AR149" s="215"/>
      <c r="AS149" s="214">
        <v>77.400000000000006</v>
      </c>
      <c r="AT149" s="215"/>
    </row>
    <row r="150" spans="1:46" s="148" customFormat="1" ht="11.25" customHeight="1" x14ac:dyDescent="0.2">
      <c r="A150" s="179" t="s">
        <v>287</v>
      </c>
      <c r="B150" s="217">
        <v>3060</v>
      </c>
      <c r="C150" s="226">
        <v>2445</v>
      </c>
      <c r="D150" s="113">
        <v>79.900000000000006</v>
      </c>
      <c r="E150" s="217">
        <v>2305</v>
      </c>
      <c r="F150" s="113">
        <v>94.3</v>
      </c>
      <c r="G150" s="226">
        <v>2055</v>
      </c>
      <c r="H150" s="211">
        <v>89.1</v>
      </c>
      <c r="I150" s="211">
        <v>89.9</v>
      </c>
      <c r="J150" s="212">
        <v>0.63</v>
      </c>
      <c r="K150" s="175"/>
      <c r="L150" s="211"/>
      <c r="M150" s="212"/>
      <c r="N150" s="213"/>
      <c r="O150" s="214">
        <v>2.2999999999999998</v>
      </c>
      <c r="P150" s="215"/>
      <c r="Q150" s="214">
        <v>93.9</v>
      </c>
      <c r="R150" s="215"/>
      <c r="S150" s="217">
        <v>1960</v>
      </c>
      <c r="T150" s="113">
        <v>80.2</v>
      </c>
      <c r="U150" s="226">
        <v>480</v>
      </c>
      <c r="V150" s="211">
        <v>24.5</v>
      </c>
      <c r="W150" s="211">
        <v>30</v>
      </c>
      <c r="X150" s="212">
        <v>0.99</v>
      </c>
      <c r="Y150" s="175" t="s">
        <v>24</v>
      </c>
      <c r="Z150" s="211"/>
      <c r="AA150" s="212"/>
      <c r="AB150" s="213"/>
      <c r="AC150" s="214">
        <v>2.2999999999999998</v>
      </c>
      <c r="AD150" s="215"/>
      <c r="AE150" s="214">
        <v>92.1</v>
      </c>
      <c r="AF150" s="215"/>
      <c r="AG150" s="217">
        <v>2445</v>
      </c>
      <c r="AH150" s="113">
        <v>100</v>
      </c>
      <c r="AI150" s="226">
        <v>235</v>
      </c>
      <c r="AJ150" s="211">
        <v>9.6</v>
      </c>
      <c r="AK150" s="211">
        <v>10</v>
      </c>
      <c r="AL150" s="212">
        <v>0.59</v>
      </c>
      <c r="AM150" s="175"/>
      <c r="AN150" s="211"/>
      <c r="AO150" s="212"/>
      <c r="AP150" s="213"/>
      <c r="AQ150" s="214">
        <v>2.5</v>
      </c>
      <c r="AR150" s="215"/>
      <c r="AS150" s="214">
        <v>83.3</v>
      </c>
      <c r="AT150" s="215"/>
    </row>
    <row r="151" spans="1:46" s="148" customFormat="1" ht="11.25" customHeight="1" x14ac:dyDescent="0.2">
      <c r="A151" s="179" t="s">
        <v>288</v>
      </c>
      <c r="B151" s="217">
        <v>1225</v>
      </c>
      <c r="C151" s="226">
        <v>930</v>
      </c>
      <c r="D151" s="113">
        <v>76</v>
      </c>
      <c r="E151" s="217">
        <v>885</v>
      </c>
      <c r="F151" s="113">
        <v>95.1</v>
      </c>
      <c r="G151" s="226">
        <v>840</v>
      </c>
      <c r="H151" s="211">
        <v>95.1</v>
      </c>
      <c r="I151" s="211">
        <v>94.3</v>
      </c>
      <c r="J151" s="212">
        <v>0.87</v>
      </c>
      <c r="K151" s="175"/>
      <c r="L151" s="211"/>
      <c r="M151" s="212"/>
      <c r="N151" s="213"/>
      <c r="O151" s="214">
        <v>3.7</v>
      </c>
      <c r="P151" s="215"/>
      <c r="Q151" s="214">
        <v>79</v>
      </c>
      <c r="R151" s="215"/>
      <c r="S151" s="217">
        <v>660</v>
      </c>
      <c r="T151" s="113">
        <v>70.900000000000006</v>
      </c>
      <c r="U151" s="226">
        <v>250</v>
      </c>
      <c r="V151" s="211">
        <v>37.6</v>
      </c>
      <c r="W151" s="211">
        <v>36.9</v>
      </c>
      <c r="X151" s="212">
        <v>1.78</v>
      </c>
      <c r="Y151" s="175"/>
      <c r="Z151" s="211"/>
      <c r="AA151" s="212"/>
      <c r="AB151" s="213"/>
      <c r="AC151" s="214">
        <v>3.4</v>
      </c>
      <c r="AD151" s="215"/>
      <c r="AE151" s="214">
        <v>78.3</v>
      </c>
      <c r="AF151" s="215"/>
      <c r="AG151" s="217">
        <v>930</v>
      </c>
      <c r="AH151" s="113">
        <v>99.8</v>
      </c>
      <c r="AI151" s="226">
        <v>105</v>
      </c>
      <c r="AJ151" s="211">
        <v>11.4</v>
      </c>
      <c r="AK151" s="211">
        <v>12.8</v>
      </c>
      <c r="AL151" s="212">
        <v>0.99</v>
      </c>
      <c r="AM151" s="175"/>
      <c r="AN151" s="211"/>
      <c r="AO151" s="212"/>
      <c r="AP151" s="213"/>
      <c r="AQ151" s="214">
        <v>3.7</v>
      </c>
      <c r="AR151" s="215"/>
      <c r="AS151" s="214">
        <v>73.5</v>
      </c>
      <c r="AT151" s="215"/>
    </row>
    <row r="152" spans="1:46" s="148" customFormat="1" ht="11.25" customHeight="1" x14ac:dyDescent="0.2">
      <c r="A152" s="179"/>
      <c r="B152" s="217"/>
      <c r="C152" s="226"/>
      <c r="D152" s="113"/>
      <c r="E152" s="217"/>
      <c r="F152" s="113"/>
      <c r="G152" s="226"/>
      <c r="H152" s="211"/>
      <c r="I152" s="211"/>
      <c r="J152" s="212"/>
      <c r="K152" s="175"/>
      <c r="L152" s="211"/>
      <c r="M152" s="212"/>
      <c r="N152" s="213"/>
      <c r="O152" s="214"/>
      <c r="P152" s="215"/>
      <c r="Q152" s="214"/>
      <c r="R152" s="215"/>
      <c r="S152" s="217"/>
      <c r="T152" s="113"/>
      <c r="U152" s="226"/>
      <c r="V152" s="211"/>
      <c r="W152" s="211"/>
      <c r="X152" s="212"/>
      <c r="Y152" s="175"/>
      <c r="Z152" s="211"/>
      <c r="AA152" s="212"/>
      <c r="AB152" s="213"/>
      <c r="AC152" s="214"/>
      <c r="AD152" s="215"/>
      <c r="AE152" s="214"/>
      <c r="AF152" s="215"/>
      <c r="AG152" s="217"/>
      <c r="AH152" s="113"/>
      <c r="AI152" s="226"/>
      <c r="AJ152" s="211"/>
      <c r="AK152" s="211"/>
      <c r="AL152" s="212"/>
      <c r="AM152" s="175"/>
      <c r="AN152" s="211"/>
      <c r="AO152" s="212"/>
      <c r="AP152" s="213"/>
      <c r="AQ152" s="214"/>
      <c r="AR152" s="215"/>
      <c r="AS152" s="214"/>
      <c r="AT152" s="215"/>
    </row>
    <row r="153" spans="1:46" s="150" customFormat="1" ht="11.25" customHeight="1" x14ac:dyDescent="0.2">
      <c r="A153" s="219" t="s">
        <v>162</v>
      </c>
      <c r="B153" s="220">
        <v>32815</v>
      </c>
      <c r="C153" s="221">
        <v>24605</v>
      </c>
      <c r="D153" s="211">
        <v>75</v>
      </c>
      <c r="E153" s="220">
        <v>23870</v>
      </c>
      <c r="F153" s="211">
        <v>97</v>
      </c>
      <c r="G153" s="221">
        <v>21085</v>
      </c>
      <c r="H153" s="211">
        <v>88.3</v>
      </c>
      <c r="I153" s="211"/>
      <c r="J153" s="222"/>
      <c r="K153" s="177"/>
      <c r="L153" s="211"/>
      <c r="M153" s="222"/>
      <c r="N153" s="223"/>
      <c r="O153" s="224"/>
      <c r="P153" s="225"/>
      <c r="Q153" s="224"/>
      <c r="R153" s="225"/>
      <c r="S153" s="220">
        <v>20670</v>
      </c>
      <c r="T153" s="211">
        <v>84</v>
      </c>
      <c r="U153" s="221">
        <v>5620</v>
      </c>
      <c r="V153" s="211">
        <v>27.2</v>
      </c>
      <c r="W153" s="211"/>
      <c r="X153" s="222"/>
      <c r="Y153" s="177"/>
      <c r="Z153" s="211"/>
      <c r="AA153" s="222"/>
      <c r="AB153" s="223"/>
      <c r="AC153" s="224"/>
      <c r="AD153" s="225"/>
      <c r="AE153" s="224"/>
      <c r="AF153" s="225"/>
      <c r="AG153" s="220"/>
      <c r="AH153" s="211"/>
      <c r="AI153" s="221"/>
      <c r="AJ153" s="211"/>
      <c r="AK153" s="211"/>
      <c r="AL153" s="222"/>
      <c r="AM153" s="177"/>
      <c r="AN153" s="211"/>
      <c r="AO153" s="222"/>
      <c r="AP153" s="223"/>
      <c r="AQ153" s="224"/>
      <c r="AR153" s="225"/>
      <c r="AS153" s="224"/>
      <c r="AT153" s="225"/>
    </row>
    <row r="154" spans="1:46" s="148" customFormat="1" ht="11.25" customHeight="1" x14ac:dyDescent="0.2">
      <c r="A154" s="179" t="s">
        <v>163</v>
      </c>
      <c r="B154" s="217">
        <v>1705</v>
      </c>
      <c r="C154" s="226">
        <v>1480</v>
      </c>
      <c r="D154" s="113">
        <v>86.7</v>
      </c>
      <c r="E154" s="217">
        <v>1440</v>
      </c>
      <c r="F154" s="113">
        <v>97.4</v>
      </c>
      <c r="G154" s="226">
        <v>1175</v>
      </c>
      <c r="H154" s="211">
        <v>81.7</v>
      </c>
      <c r="I154" s="211">
        <v>85.5</v>
      </c>
      <c r="J154" s="212">
        <v>0.9</v>
      </c>
      <c r="K154" s="175" t="s">
        <v>24</v>
      </c>
      <c r="L154" s="211"/>
      <c r="M154" s="212"/>
      <c r="N154" s="213"/>
      <c r="O154" s="214">
        <v>2.2000000000000002</v>
      </c>
      <c r="P154" s="215"/>
      <c r="Q154" s="214">
        <v>80.900000000000006</v>
      </c>
      <c r="R154" s="215"/>
      <c r="S154" s="217">
        <v>1400</v>
      </c>
      <c r="T154" s="113">
        <v>94.7</v>
      </c>
      <c r="U154" s="226">
        <v>340</v>
      </c>
      <c r="V154" s="211">
        <v>24.4</v>
      </c>
      <c r="W154" s="211">
        <v>26.2</v>
      </c>
      <c r="X154" s="212">
        <v>1.1599999999999999</v>
      </c>
      <c r="Y154" s="175"/>
      <c r="Z154" s="211"/>
      <c r="AA154" s="212"/>
      <c r="AB154" s="213"/>
      <c r="AC154" s="214">
        <v>2.5</v>
      </c>
      <c r="AD154" s="215"/>
      <c r="AE154" s="214">
        <v>78.900000000000006</v>
      </c>
      <c r="AF154" s="215"/>
      <c r="AG154" s="217"/>
      <c r="AH154" s="113"/>
      <c r="AI154" s="226"/>
      <c r="AJ154" s="211"/>
      <c r="AK154" s="211"/>
      <c r="AL154" s="212"/>
      <c r="AM154" s="175"/>
      <c r="AN154" s="211"/>
      <c r="AO154" s="212"/>
      <c r="AP154" s="213"/>
      <c r="AQ154" s="214"/>
      <c r="AR154" s="215"/>
      <c r="AS154" s="214"/>
      <c r="AT154" s="215"/>
    </row>
    <row r="155" spans="1:46" s="148" customFormat="1" ht="11.25" customHeight="1" x14ac:dyDescent="0.2">
      <c r="A155" s="179" t="s">
        <v>164</v>
      </c>
      <c r="B155" s="217">
        <v>1285</v>
      </c>
      <c r="C155" s="226">
        <v>930</v>
      </c>
      <c r="D155" s="113">
        <v>72.5</v>
      </c>
      <c r="E155" s="217">
        <v>795</v>
      </c>
      <c r="F155" s="113">
        <v>85.6</v>
      </c>
      <c r="G155" s="226">
        <v>765</v>
      </c>
      <c r="H155" s="211">
        <v>95.9</v>
      </c>
      <c r="I155" s="211">
        <v>93.1</v>
      </c>
      <c r="J155" s="212">
        <v>0.91</v>
      </c>
      <c r="K155" s="175"/>
      <c r="L155" s="211"/>
      <c r="M155" s="212"/>
      <c r="N155" s="213"/>
      <c r="O155" s="214">
        <v>1.3</v>
      </c>
      <c r="P155" s="215"/>
      <c r="Q155" s="214">
        <v>99</v>
      </c>
      <c r="R155" s="215"/>
      <c r="S155" s="217">
        <v>740</v>
      </c>
      <c r="T155" s="113">
        <v>79.400000000000006</v>
      </c>
      <c r="U155" s="226">
        <v>240</v>
      </c>
      <c r="V155" s="211">
        <v>32.6</v>
      </c>
      <c r="W155" s="211">
        <v>33.700000000000003</v>
      </c>
      <c r="X155" s="212">
        <v>1.67</v>
      </c>
      <c r="Y155" s="175"/>
      <c r="Z155" s="211"/>
      <c r="AA155" s="212"/>
      <c r="AB155" s="213"/>
      <c r="AC155" s="214">
        <v>1.4</v>
      </c>
      <c r="AD155" s="215"/>
      <c r="AE155" s="214">
        <v>96.5</v>
      </c>
      <c r="AF155" s="215"/>
      <c r="AG155" s="217"/>
      <c r="AH155" s="113"/>
      <c r="AI155" s="226"/>
      <c r="AJ155" s="211"/>
      <c r="AK155" s="211"/>
      <c r="AL155" s="212"/>
      <c r="AM155" s="175"/>
      <c r="AN155" s="211"/>
      <c r="AO155" s="212"/>
      <c r="AP155" s="213"/>
      <c r="AQ155" s="214"/>
      <c r="AR155" s="215"/>
      <c r="AS155" s="214"/>
      <c r="AT155" s="215"/>
    </row>
    <row r="156" spans="1:46" s="148" customFormat="1" ht="11.25" customHeight="1" x14ac:dyDescent="0.2">
      <c r="A156" s="179" t="s">
        <v>166</v>
      </c>
      <c r="B156" s="217">
        <v>2205</v>
      </c>
      <c r="C156" s="226">
        <v>1635</v>
      </c>
      <c r="D156" s="113">
        <v>74.099999999999994</v>
      </c>
      <c r="E156" s="217">
        <v>1565</v>
      </c>
      <c r="F156" s="113">
        <v>95.9</v>
      </c>
      <c r="G156" s="226">
        <v>1350</v>
      </c>
      <c r="H156" s="211">
        <v>86.2</v>
      </c>
      <c r="I156" s="211">
        <v>87.5</v>
      </c>
      <c r="J156" s="212">
        <v>0.81</v>
      </c>
      <c r="K156" s="175"/>
      <c r="L156" s="211"/>
      <c r="M156" s="212"/>
      <c r="N156" s="213"/>
      <c r="O156" s="214">
        <v>1.4</v>
      </c>
      <c r="P156" s="215"/>
      <c r="Q156" s="214">
        <v>88.2</v>
      </c>
      <c r="R156" s="215"/>
      <c r="S156" s="217">
        <v>1340</v>
      </c>
      <c r="T156" s="113">
        <v>82.1</v>
      </c>
      <c r="U156" s="226">
        <v>330</v>
      </c>
      <c r="V156" s="211">
        <v>24.6</v>
      </c>
      <c r="W156" s="211">
        <v>27.5</v>
      </c>
      <c r="X156" s="212">
        <v>1.19</v>
      </c>
      <c r="Y156" s="175"/>
      <c r="Z156" s="211"/>
      <c r="AA156" s="212"/>
      <c r="AB156" s="213"/>
      <c r="AC156" s="214">
        <v>1.4</v>
      </c>
      <c r="AD156" s="215"/>
      <c r="AE156" s="214">
        <v>84.8</v>
      </c>
      <c r="AF156" s="215"/>
      <c r="AG156" s="217"/>
      <c r="AH156" s="113"/>
      <c r="AI156" s="226"/>
      <c r="AJ156" s="211"/>
      <c r="AK156" s="211"/>
      <c r="AL156" s="212"/>
      <c r="AM156" s="175"/>
      <c r="AN156" s="211"/>
      <c r="AO156" s="212"/>
      <c r="AP156" s="213"/>
      <c r="AQ156" s="214"/>
      <c r="AR156" s="215"/>
      <c r="AS156" s="214"/>
      <c r="AT156" s="215"/>
    </row>
    <row r="157" spans="1:46" s="148" customFormat="1" ht="11.25" customHeight="1" x14ac:dyDescent="0.2">
      <c r="A157" s="179" t="s">
        <v>289</v>
      </c>
      <c r="B157" s="217">
        <v>2665</v>
      </c>
      <c r="C157" s="226">
        <v>1680</v>
      </c>
      <c r="D157" s="113">
        <v>63</v>
      </c>
      <c r="E157" s="217">
        <v>1605</v>
      </c>
      <c r="F157" s="113">
        <v>95.6</v>
      </c>
      <c r="G157" s="226">
        <v>1515</v>
      </c>
      <c r="H157" s="211">
        <v>94.3</v>
      </c>
      <c r="I157" s="211">
        <v>92.5</v>
      </c>
      <c r="J157" s="212">
        <v>0.67</v>
      </c>
      <c r="K157" s="175"/>
      <c r="L157" s="211"/>
      <c r="M157" s="212"/>
      <c r="N157" s="213"/>
      <c r="O157" s="214">
        <v>2.5</v>
      </c>
      <c r="P157" s="215"/>
      <c r="Q157" s="214">
        <v>91.8</v>
      </c>
      <c r="R157" s="215"/>
      <c r="S157" s="217">
        <v>1370</v>
      </c>
      <c r="T157" s="113">
        <v>81.599999999999994</v>
      </c>
      <c r="U157" s="226">
        <v>480</v>
      </c>
      <c r="V157" s="211">
        <v>35</v>
      </c>
      <c r="W157" s="211">
        <v>33.299999999999997</v>
      </c>
      <c r="X157" s="212">
        <v>1.24</v>
      </c>
      <c r="Y157" s="175"/>
      <c r="Z157" s="211"/>
      <c r="AA157" s="212"/>
      <c r="AB157" s="213"/>
      <c r="AC157" s="214">
        <v>2.4</v>
      </c>
      <c r="AD157" s="215"/>
      <c r="AE157" s="214">
        <v>89.8</v>
      </c>
      <c r="AF157" s="215"/>
      <c r="AG157" s="217"/>
      <c r="AH157" s="113"/>
      <c r="AI157" s="226"/>
      <c r="AJ157" s="211"/>
      <c r="AK157" s="211"/>
      <c r="AL157" s="212"/>
      <c r="AM157" s="175"/>
      <c r="AN157" s="211"/>
      <c r="AO157" s="212"/>
      <c r="AP157" s="213"/>
      <c r="AQ157" s="214"/>
      <c r="AR157" s="215"/>
      <c r="AS157" s="214"/>
      <c r="AT157" s="215"/>
    </row>
    <row r="158" spans="1:46" s="148" customFormat="1" ht="11.25" customHeight="1" x14ac:dyDescent="0.2">
      <c r="A158" s="179" t="s">
        <v>290</v>
      </c>
      <c r="B158" s="217">
        <v>3205</v>
      </c>
      <c r="C158" s="226">
        <v>2850</v>
      </c>
      <c r="D158" s="113">
        <v>88.9</v>
      </c>
      <c r="E158" s="217">
        <v>2695</v>
      </c>
      <c r="F158" s="113">
        <v>94.6</v>
      </c>
      <c r="G158" s="226">
        <v>1895</v>
      </c>
      <c r="H158" s="211">
        <v>70.3</v>
      </c>
      <c r="I158" s="211">
        <v>77.900000000000006</v>
      </c>
      <c r="J158" s="212">
        <v>0.74</v>
      </c>
      <c r="K158" s="175" t="s">
        <v>24</v>
      </c>
      <c r="L158" s="211"/>
      <c r="M158" s="212"/>
      <c r="N158" s="213"/>
      <c r="O158" s="214">
        <v>3</v>
      </c>
      <c r="P158" s="215"/>
      <c r="Q158" s="214">
        <v>76</v>
      </c>
      <c r="R158" s="215"/>
      <c r="S158" s="217">
        <v>2435</v>
      </c>
      <c r="T158" s="113">
        <v>85.3</v>
      </c>
      <c r="U158" s="226">
        <v>400</v>
      </c>
      <c r="V158" s="211">
        <v>16.5</v>
      </c>
      <c r="W158" s="211">
        <v>20.7</v>
      </c>
      <c r="X158" s="212">
        <v>0.84</v>
      </c>
      <c r="Y158" s="175" t="s">
        <v>24</v>
      </c>
      <c r="Z158" s="211"/>
      <c r="AA158" s="212"/>
      <c r="AB158" s="213"/>
      <c r="AC158" s="214">
        <v>3.1</v>
      </c>
      <c r="AD158" s="215"/>
      <c r="AE158" s="214">
        <v>74.2</v>
      </c>
      <c r="AF158" s="215"/>
      <c r="AG158" s="217"/>
      <c r="AH158" s="113"/>
      <c r="AI158" s="226"/>
      <c r="AJ158" s="211"/>
      <c r="AK158" s="211"/>
      <c r="AL158" s="212"/>
      <c r="AM158" s="175"/>
      <c r="AN158" s="211"/>
      <c r="AO158" s="212"/>
      <c r="AP158" s="213"/>
      <c r="AQ158" s="214"/>
      <c r="AR158" s="215"/>
      <c r="AS158" s="214"/>
      <c r="AT158" s="215"/>
    </row>
    <row r="159" spans="1:46" s="148" customFormat="1" ht="11.25" customHeight="1" x14ac:dyDescent="0.2">
      <c r="A159" s="179" t="s">
        <v>169</v>
      </c>
      <c r="B159" s="217">
        <v>3320</v>
      </c>
      <c r="C159" s="226">
        <v>2235</v>
      </c>
      <c r="D159" s="113">
        <v>67.3</v>
      </c>
      <c r="E159" s="217">
        <v>2215</v>
      </c>
      <c r="F159" s="113">
        <v>99.2</v>
      </c>
      <c r="G159" s="226">
        <v>2130</v>
      </c>
      <c r="H159" s="211">
        <v>96.2</v>
      </c>
      <c r="I159" s="211">
        <v>90.9</v>
      </c>
      <c r="J159" s="212">
        <v>0.54</v>
      </c>
      <c r="K159" s="175" t="s">
        <v>23</v>
      </c>
      <c r="L159" s="211"/>
      <c r="M159" s="212"/>
      <c r="N159" s="213"/>
      <c r="O159" s="214">
        <v>3</v>
      </c>
      <c r="P159" s="215"/>
      <c r="Q159" s="214">
        <v>94.5</v>
      </c>
      <c r="R159" s="215"/>
      <c r="S159" s="217">
        <v>2050</v>
      </c>
      <c r="T159" s="113">
        <v>91.8</v>
      </c>
      <c r="U159" s="226">
        <v>660</v>
      </c>
      <c r="V159" s="211">
        <v>32.200000000000003</v>
      </c>
      <c r="W159" s="211">
        <v>31.6</v>
      </c>
      <c r="X159" s="212">
        <v>1</v>
      </c>
      <c r="Y159" s="175"/>
      <c r="Z159" s="211"/>
      <c r="AA159" s="212"/>
      <c r="AB159" s="213"/>
      <c r="AC159" s="214">
        <v>3.2</v>
      </c>
      <c r="AD159" s="215"/>
      <c r="AE159" s="214">
        <v>92.3</v>
      </c>
      <c r="AF159" s="215"/>
      <c r="AG159" s="217"/>
      <c r="AH159" s="113"/>
      <c r="AI159" s="226"/>
      <c r="AJ159" s="211"/>
      <c r="AK159" s="211"/>
      <c r="AL159" s="212"/>
      <c r="AM159" s="175"/>
      <c r="AN159" s="211"/>
      <c r="AO159" s="212"/>
      <c r="AP159" s="213"/>
      <c r="AQ159" s="214"/>
      <c r="AR159" s="215"/>
      <c r="AS159" s="214"/>
      <c r="AT159" s="215"/>
    </row>
    <row r="160" spans="1:46" s="148" customFormat="1" ht="11.25" customHeight="1" x14ac:dyDescent="0.2">
      <c r="A160" s="179" t="s">
        <v>170</v>
      </c>
      <c r="B160" s="217">
        <v>275</v>
      </c>
      <c r="C160" s="226">
        <v>215</v>
      </c>
      <c r="D160" s="113">
        <v>79.099999999999994</v>
      </c>
      <c r="E160" s="217">
        <v>210</v>
      </c>
      <c r="F160" s="113">
        <v>97.2</v>
      </c>
      <c r="G160" s="226">
        <v>185</v>
      </c>
      <c r="H160" s="211">
        <v>88.1</v>
      </c>
      <c r="I160" s="211">
        <v>87.5</v>
      </c>
      <c r="J160" s="212">
        <v>2.13</v>
      </c>
      <c r="K160" s="175"/>
      <c r="L160" s="211"/>
      <c r="M160" s="212"/>
      <c r="N160" s="213"/>
      <c r="O160" s="214">
        <v>1.3</v>
      </c>
      <c r="P160" s="215"/>
      <c r="Q160" s="214">
        <v>101.1</v>
      </c>
      <c r="R160" s="215"/>
      <c r="S160" s="217">
        <v>190</v>
      </c>
      <c r="T160" s="113">
        <v>87.5</v>
      </c>
      <c r="U160" s="226">
        <v>35</v>
      </c>
      <c r="V160" s="211">
        <v>19.600000000000001</v>
      </c>
      <c r="W160" s="211">
        <v>25.6</v>
      </c>
      <c r="X160" s="212">
        <v>3.09</v>
      </c>
      <c r="Y160" s="175"/>
      <c r="Z160" s="211"/>
      <c r="AA160" s="212"/>
      <c r="AB160" s="213"/>
      <c r="AC160" s="214">
        <v>1.4</v>
      </c>
      <c r="AD160" s="215"/>
      <c r="AE160" s="214">
        <v>98.7</v>
      </c>
      <c r="AF160" s="215"/>
      <c r="AG160" s="217"/>
      <c r="AH160" s="113"/>
      <c r="AI160" s="226"/>
      <c r="AJ160" s="211"/>
      <c r="AK160" s="211"/>
      <c r="AL160" s="212"/>
      <c r="AM160" s="175"/>
      <c r="AN160" s="211"/>
      <c r="AO160" s="212"/>
      <c r="AP160" s="213"/>
      <c r="AQ160" s="214"/>
      <c r="AR160" s="215"/>
      <c r="AS160" s="214"/>
      <c r="AT160" s="215"/>
    </row>
    <row r="161" spans="1:46" s="148" customFormat="1" ht="11.25" customHeight="1" x14ac:dyDescent="0.2">
      <c r="A161" s="179" t="s">
        <v>171</v>
      </c>
      <c r="B161" s="217">
        <v>3285</v>
      </c>
      <c r="C161" s="226">
        <v>2680</v>
      </c>
      <c r="D161" s="113">
        <v>81.599999999999994</v>
      </c>
      <c r="E161" s="217">
        <v>2625</v>
      </c>
      <c r="F161" s="113">
        <v>98</v>
      </c>
      <c r="G161" s="226">
        <v>2305</v>
      </c>
      <c r="H161" s="211">
        <v>87.8</v>
      </c>
      <c r="I161" s="211">
        <v>81.2</v>
      </c>
      <c r="J161" s="212">
        <v>0.61</v>
      </c>
      <c r="K161" s="175" t="s">
        <v>23</v>
      </c>
      <c r="L161" s="211"/>
      <c r="M161" s="212"/>
      <c r="N161" s="213"/>
      <c r="O161" s="214">
        <v>3.4</v>
      </c>
      <c r="P161" s="215"/>
      <c r="Q161" s="214">
        <v>75.5</v>
      </c>
      <c r="R161" s="215"/>
      <c r="S161" s="217">
        <v>2110</v>
      </c>
      <c r="T161" s="113">
        <v>78.8</v>
      </c>
      <c r="U161" s="226">
        <v>435</v>
      </c>
      <c r="V161" s="211">
        <v>20.5</v>
      </c>
      <c r="W161" s="211">
        <v>22.5</v>
      </c>
      <c r="X161" s="212">
        <v>0.93</v>
      </c>
      <c r="Y161" s="175"/>
      <c r="Z161" s="211"/>
      <c r="AA161" s="212"/>
      <c r="AB161" s="213"/>
      <c r="AC161" s="214">
        <v>3.3</v>
      </c>
      <c r="AD161" s="215"/>
      <c r="AE161" s="214">
        <v>72.599999999999994</v>
      </c>
      <c r="AF161" s="215"/>
      <c r="AG161" s="217"/>
      <c r="AH161" s="113"/>
      <c r="AI161" s="226"/>
      <c r="AJ161" s="211"/>
      <c r="AK161" s="211"/>
      <c r="AL161" s="212"/>
      <c r="AM161" s="175"/>
      <c r="AN161" s="211"/>
      <c r="AO161" s="212"/>
      <c r="AP161" s="213"/>
      <c r="AQ161" s="214"/>
      <c r="AR161" s="215"/>
      <c r="AS161" s="214"/>
      <c r="AT161" s="215"/>
    </row>
    <row r="162" spans="1:46" s="148" customFormat="1" ht="11.25" customHeight="1" x14ac:dyDescent="0.2">
      <c r="A162" s="179" t="s">
        <v>172</v>
      </c>
      <c r="B162" s="217">
        <v>1320</v>
      </c>
      <c r="C162" s="226">
        <v>1100</v>
      </c>
      <c r="D162" s="113">
        <v>83.6</v>
      </c>
      <c r="E162" s="217">
        <v>1085</v>
      </c>
      <c r="F162" s="113">
        <v>98.5</v>
      </c>
      <c r="G162" s="226">
        <v>985</v>
      </c>
      <c r="H162" s="211">
        <v>90.9</v>
      </c>
      <c r="I162" s="211">
        <v>88.1</v>
      </c>
      <c r="J162" s="212">
        <v>0.88</v>
      </c>
      <c r="K162" s="175"/>
      <c r="L162" s="211"/>
      <c r="M162" s="212"/>
      <c r="N162" s="213"/>
      <c r="O162" s="214">
        <v>1.5</v>
      </c>
      <c r="P162" s="215"/>
      <c r="Q162" s="214">
        <v>90.1</v>
      </c>
      <c r="R162" s="215"/>
      <c r="S162" s="217">
        <v>920</v>
      </c>
      <c r="T162" s="113">
        <v>83.7</v>
      </c>
      <c r="U162" s="226">
        <v>250</v>
      </c>
      <c r="V162" s="211">
        <v>27.1</v>
      </c>
      <c r="W162" s="211">
        <v>27.9</v>
      </c>
      <c r="X162" s="212">
        <v>1.46</v>
      </c>
      <c r="Y162" s="175"/>
      <c r="Z162" s="211"/>
      <c r="AA162" s="212"/>
      <c r="AB162" s="213"/>
      <c r="AC162" s="214">
        <v>1.6</v>
      </c>
      <c r="AD162" s="215"/>
      <c r="AE162" s="214">
        <v>87.1</v>
      </c>
      <c r="AF162" s="215"/>
      <c r="AG162" s="217"/>
      <c r="AH162" s="113"/>
      <c r="AI162" s="226"/>
      <c r="AJ162" s="211"/>
      <c r="AK162" s="211"/>
      <c r="AL162" s="212"/>
      <c r="AM162" s="175"/>
      <c r="AN162" s="211"/>
      <c r="AO162" s="212"/>
      <c r="AP162" s="213"/>
      <c r="AQ162" s="214"/>
      <c r="AR162" s="215"/>
      <c r="AS162" s="214"/>
      <c r="AT162" s="215"/>
    </row>
    <row r="163" spans="1:46" s="148" customFormat="1" ht="11.25" customHeight="1" x14ac:dyDescent="0.2">
      <c r="A163" s="179" t="s">
        <v>291</v>
      </c>
      <c r="B163" s="217">
        <v>775</v>
      </c>
      <c r="C163" s="226">
        <v>590</v>
      </c>
      <c r="D163" s="113">
        <v>75.900000000000006</v>
      </c>
      <c r="E163" s="217">
        <v>580</v>
      </c>
      <c r="F163" s="113">
        <v>98.5</v>
      </c>
      <c r="G163" s="226">
        <v>545</v>
      </c>
      <c r="H163" s="211">
        <v>93.6</v>
      </c>
      <c r="I163" s="211">
        <v>93</v>
      </c>
      <c r="J163" s="212">
        <v>1.1399999999999999</v>
      </c>
      <c r="K163" s="175"/>
      <c r="L163" s="211"/>
      <c r="M163" s="212"/>
      <c r="N163" s="213"/>
      <c r="O163" s="214">
        <v>1.2</v>
      </c>
      <c r="P163" s="215"/>
      <c r="Q163" s="214">
        <v>97.9</v>
      </c>
      <c r="R163" s="215"/>
      <c r="S163" s="217">
        <v>480</v>
      </c>
      <c r="T163" s="113">
        <v>81.2</v>
      </c>
      <c r="U163" s="226">
        <v>150</v>
      </c>
      <c r="V163" s="211">
        <v>31.6</v>
      </c>
      <c r="W163" s="211">
        <v>32.700000000000003</v>
      </c>
      <c r="X163" s="212">
        <v>2.0699999999999998</v>
      </c>
      <c r="Y163" s="175"/>
      <c r="Z163" s="211"/>
      <c r="AA163" s="212"/>
      <c r="AB163" s="213"/>
      <c r="AC163" s="214">
        <v>1.1000000000000001</v>
      </c>
      <c r="AD163" s="215"/>
      <c r="AE163" s="214">
        <v>95.8</v>
      </c>
      <c r="AF163" s="215"/>
      <c r="AG163" s="217"/>
      <c r="AH163" s="113"/>
      <c r="AI163" s="226"/>
      <c r="AJ163" s="211"/>
      <c r="AK163" s="211"/>
      <c r="AL163" s="212"/>
      <c r="AM163" s="175"/>
      <c r="AN163" s="211"/>
      <c r="AO163" s="212"/>
      <c r="AP163" s="213"/>
      <c r="AQ163" s="214"/>
      <c r="AR163" s="215"/>
      <c r="AS163" s="214"/>
      <c r="AT163" s="215"/>
    </row>
    <row r="164" spans="1:46" s="148" customFormat="1" ht="11.25" customHeight="1" x14ac:dyDescent="0.2">
      <c r="A164" s="179" t="s">
        <v>176</v>
      </c>
      <c r="B164" s="217">
        <v>2005</v>
      </c>
      <c r="C164" s="226">
        <v>1575</v>
      </c>
      <c r="D164" s="113">
        <v>78.400000000000006</v>
      </c>
      <c r="E164" s="217">
        <v>1570</v>
      </c>
      <c r="F164" s="113">
        <v>99.8</v>
      </c>
      <c r="G164" s="226">
        <v>1470</v>
      </c>
      <c r="H164" s="211">
        <v>93.4</v>
      </c>
      <c r="I164" s="211">
        <v>91.1</v>
      </c>
      <c r="J164" s="212">
        <v>0.69</v>
      </c>
      <c r="K164" s="175"/>
      <c r="L164" s="211"/>
      <c r="M164" s="212"/>
      <c r="N164" s="213"/>
      <c r="O164" s="214">
        <v>2.2000000000000002</v>
      </c>
      <c r="P164" s="215"/>
      <c r="Q164" s="214">
        <v>92.9</v>
      </c>
      <c r="R164" s="215"/>
      <c r="S164" s="217">
        <v>1310</v>
      </c>
      <c r="T164" s="113">
        <v>83.3</v>
      </c>
      <c r="U164" s="226">
        <v>405</v>
      </c>
      <c r="V164" s="211">
        <v>30.9</v>
      </c>
      <c r="W164" s="211">
        <v>32</v>
      </c>
      <c r="X164" s="212">
        <v>1.24</v>
      </c>
      <c r="Y164" s="175"/>
      <c r="Z164" s="211"/>
      <c r="AA164" s="212"/>
      <c r="AB164" s="213"/>
      <c r="AC164" s="214">
        <v>2.2999999999999998</v>
      </c>
      <c r="AD164" s="215"/>
      <c r="AE164" s="214">
        <v>90.6</v>
      </c>
      <c r="AF164" s="215"/>
      <c r="AG164" s="217"/>
      <c r="AH164" s="113"/>
      <c r="AI164" s="226"/>
      <c r="AJ164" s="211"/>
      <c r="AK164" s="211"/>
      <c r="AL164" s="212"/>
      <c r="AM164" s="175"/>
      <c r="AN164" s="211"/>
      <c r="AO164" s="212"/>
      <c r="AP164" s="213"/>
      <c r="AQ164" s="214"/>
      <c r="AR164" s="215"/>
      <c r="AS164" s="214"/>
      <c r="AT164" s="215"/>
    </row>
    <row r="165" spans="1:46" s="151" customFormat="1" ht="11.25" customHeight="1" x14ac:dyDescent="0.2">
      <c r="A165" s="179" t="s">
        <v>292</v>
      </c>
      <c r="B165" s="217">
        <v>180</v>
      </c>
      <c r="C165" s="226">
        <v>155</v>
      </c>
      <c r="D165" s="113">
        <v>84.5</v>
      </c>
      <c r="E165" s="217">
        <v>155</v>
      </c>
      <c r="F165" s="113">
        <v>100</v>
      </c>
      <c r="G165" s="226">
        <v>130</v>
      </c>
      <c r="H165" s="211">
        <v>84.3</v>
      </c>
      <c r="I165" s="211">
        <v>92.5</v>
      </c>
      <c r="J165" s="212">
        <v>2.68</v>
      </c>
      <c r="K165" s="175" t="s">
        <v>24</v>
      </c>
      <c r="L165" s="211"/>
      <c r="M165" s="212"/>
      <c r="N165" s="213"/>
      <c r="O165" s="214">
        <v>0.6</v>
      </c>
      <c r="P165" s="215"/>
      <c r="Q165" s="214">
        <v>109.5</v>
      </c>
      <c r="R165" s="215"/>
      <c r="S165" s="217">
        <v>120</v>
      </c>
      <c r="T165" s="113">
        <v>78.400000000000006</v>
      </c>
      <c r="U165" s="226">
        <v>25</v>
      </c>
      <c r="V165" s="211">
        <v>22.5</v>
      </c>
      <c r="W165" s="211">
        <v>29.9</v>
      </c>
      <c r="X165" s="212">
        <v>3.99</v>
      </c>
      <c r="Y165" s="175"/>
      <c r="Z165" s="211"/>
      <c r="AA165" s="212"/>
      <c r="AB165" s="213"/>
      <c r="AC165" s="214">
        <v>0.6</v>
      </c>
      <c r="AD165" s="215"/>
      <c r="AE165" s="214">
        <v>106.2</v>
      </c>
      <c r="AF165" s="215"/>
      <c r="AG165" s="217"/>
      <c r="AH165" s="113"/>
      <c r="AI165" s="226"/>
      <c r="AJ165" s="211"/>
      <c r="AK165" s="211"/>
      <c r="AL165" s="212"/>
      <c r="AM165" s="175"/>
      <c r="AN165" s="211"/>
      <c r="AO165" s="212"/>
      <c r="AP165" s="213"/>
      <c r="AQ165" s="214"/>
      <c r="AR165" s="215"/>
      <c r="AS165" s="214"/>
      <c r="AT165" s="215"/>
    </row>
    <row r="166" spans="1:46" s="150" customFormat="1" ht="11.25" customHeight="1" x14ac:dyDescent="0.2">
      <c r="A166" s="179" t="s">
        <v>178</v>
      </c>
      <c r="B166" s="217">
        <v>915</v>
      </c>
      <c r="C166" s="226">
        <v>885</v>
      </c>
      <c r="D166" s="113">
        <v>96.7</v>
      </c>
      <c r="E166" s="217">
        <v>875</v>
      </c>
      <c r="F166" s="113">
        <v>99</v>
      </c>
      <c r="G166" s="226">
        <v>515</v>
      </c>
      <c r="H166" s="211">
        <v>58.7</v>
      </c>
      <c r="I166" s="211">
        <v>72.7</v>
      </c>
      <c r="J166" s="212">
        <v>1.44</v>
      </c>
      <c r="K166" s="175" t="s">
        <v>24</v>
      </c>
      <c r="L166" s="211"/>
      <c r="M166" s="212"/>
      <c r="N166" s="213"/>
      <c r="O166" s="214">
        <v>2</v>
      </c>
      <c r="P166" s="215"/>
      <c r="Q166" s="214">
        <v>66.599999999999994</v>
      </c>
      <c r="R166" s="215"/>
      <c r="S166" s="217">
        <v>770</v>
      </c>
      <c r="T166" s="113">
        <v>86.8</v>
      </c>
      <c r="U166" s="226">
        <v>100</v>
      </c>
      <c r="V166" s="211">
        <v>13</v>
      </c>
      <c r="W166" s="211">
        <v>17.2</v>
      </c>
      <c r="X166" s="212">
        <v>1.47</v>
      </c>
      <c r="Y166" s="175"/>
      <c r="Z166" s="211"/>
      <c r="AA166" s="212"/>
      <c r="AB166" s="213"/>
      <c r="AC166" s="214">
        <v>2</v>
      </c>
      <c r="AD166" s="215"/>
      <c r="AE166" s="214">
        <v>64.8</v>
      </c>
      <c r="AF166" s="215"/>
      <c r="AG166" s="217"/>
      <c r="AH166" s="113"/>
      <c r="AI166" s="226"/>
      <c r="AJ166" s="211"/>
      <c r="AK166" s="211"/>
      <c r="AL166" s="212"/>
      <c r="AM166" s="175"/>
      <c r="AN166" s="211"/>
      <c r="AO166" s="212"/>
      <c r="AP166" s="213"/>
      <c r="AQ166" s="214"/>
      <c r="AR166" s="215"/>
      <c r="AS166" s="214"/>
      <c r="AT166" s="215"/>
    </row>
    <row r="167" spans="1:46" s="148" customFormat="1" ht="11.25" customHeight="1" x14ac:dyDescent="0.2">
      <c r="A167" s="179" t="s">
        <v>293</v>
      </c>
      <c r="B167" s="217">
        <v>420</v>
      </c>
      <c r="C167" s="226">
        <v>255</v>
      </c>
      <c r="D167" s="113">
        <v>60.9</v>
      </c>
      <c r="E167" s="217">
        <v>255</v>
      </c>
      <c r="F167" s="113">
        <v>98.8</v>
      </c>
      <c r="G167" s="226">
        <v>240</v>
      </c>
      <c r="H167" s="211">
        <v>94.5</v>
      </c>
      <c r="I167" s="211">
        <v>93</v>
      </c>
      <c r="J167" s="212">
        <v>1.57</v>
      </c>
      <c r="K167" s="175"/>
      <c r="L167" s="211"/>
      <c r="M167" s="212"/>
      <c r="N167" s="213"/>
      <c r="O167" s="214">
        <v>6.9</v>
      </c>
      <c r="P167" s="215"/>
      <c r="Q167" s="214">
        <v>65.3</v>
      </c>
      <c r="R167" s="215"/>
      <c r="S167" s="217">
        <v>195</v>
      </c>
      <c r="T167" s="113">
        <v>76.7</v>
      </c>
      <c r="U167" s="226">
        <v>80</v>
      </c>
      <c r="V167" s="211">
        <v>41.1</v>
      </c>
      <c r="W167" s="211">
        <v>37.799999999999997</v>
      </c>
      <c r="X167" s="212">
        <v>3.15</v>
      </c>
      <c r="Y167" s="175"/>
      <c r="Z167" s="211"/>
      <c r="AA167" s="212"/>
      <c r="AB167" s="213"/>
      <c r="AC167" s="214">
        <v>7.3</v>
      </c>
      <c r="AD167" s="215"/>
      <c r="AE167" s="214">
        <v>62.2</v>
      </c>
      <c r="AF167" s="215"/>
      <c r="AG167" s="217"/>
      <c r="AH167" s="113"/>
      <c r="AI167" s="226"/>
      <c r="AJ167" s="211"/>
      <c r="AK167" s="211"/>
      <c r="AL167" s="212"/>
      <c r="AM167" s="175"/>
      <c r="AN167" s="211"/>
      <c r="AO167" s="212"/>
      <c r="AP167" s="213"/>
      <c r="AQ167" s="214"/>
      <c r="AR167" s="215"/>
      <c r="AS167" s="214"/>
      <c r="AT167" s="215"/>
    </row>
    <row r="168" spans="1:46" s="148" customFormat="1" ht="11.25" customHeight="1" x14ac:dyDescent="0.2">
      <c r="A168" s="179" t="s">
        <v>179</v>
      </c>
      <c r="B168" s="217">
        <v>1225</v>
      </c>
      <c r="C168" s="226">
        <v>895</v>
      </c>
      <c r="D168" s="113">
        <v>73.2</v>
      </c>
      <c r="E168" s="217">
        <v>885</v>
      </c>
      <c r="F168" s="113">
        <v>98.4</v>
      </c>
      <c r="G168" s="226">
        <v>835</v>
      </c>
      <c r="H168" s="211">
        <v>94.6</v>
      </c>
      <c r="I168" s="211">
        <v>89.6</v>
      </c>
      <c r="J168" s="212">
        <v>0.9</v>
      </c>
      <c r="K168" s="175" t="s">
        <v>23</v>
      </c>
      <c r="L168" s="211"/>
      <c r="M168" s="212"/>
      <c r="N168" s="213"/>
      <c r="O168" s="214">
        <v>1</v>
      </c>
      <c r="P168" s="215"/>
      <c r="Q168" s="214">
        <v>95.2</v>
      </c>
      <c r="R168" s="215"/>
      <c r="S168" s="217">
        <v>855</v>
      </c>
      <c r="T168" s="113">
        <v>95.4</v>
      </c>
      <c r="U168" s="226">
        <v>240</v>
      </c>
      <c r="V168" s="211">
        <v>27.9</v>
      </c>
      <c r="W168" s="211">
        <v>29.7</v>
      </c>
      <c r="X168" s="212">
        <v>1.53</v>
      </c>
      <c r="Y168" s="175"/>
      <c r="Z168" s="211"/>
      <c r="AA168" s="212"/>
      <c r="AB168" s="213"/>
      <c r="AC168" s="214">
        <v>1.2</v>
      </c>
      <c r="AD168" s="215"/>
      <c r="AE168" s="214">
        <v>93.2</v>
      </c>
      <c r="AF168" s="215"/>
      <c r="AG168" s="217"/>
      <c r="AH168" s="113"/>
      <c r="AI168" s="226"/>
      <c r="AJ168" s="211"/>
      <c r="AK168" s="211"/>
      <c r="AL168" s="212"/>
      <c r="AM168" s="175"/>
      <c r="AN168" s="211"/>
      <c r="AO168" s="212"/>
      <c r="AP168" s="213"/>
      <c r="AQ168" s="214"/>
      <c r="AR168" s="215"/>
      <c r="AS168" s="214"/>
      <c r="AT168" s="215"/>
    </row>
    <row r="169" spans="1:46" s="148" customFormat="1" ht="11.25" customHeight="1" x14ac:dyDescent="0.2">
      <c r="A169" s="179" t="s">
        <v>180</v>
      </c>
      <c r="B169" s="217">
        <v>2580</v>
      </c>
      <c r="C169" s="226">
        <v>2270</v>
      </c>
      <c r="D169" s="113">
        <v>87.8</v>
      </c>
      <c r="E169" s="217">
        <v>2255</v>
      </c>
      <c r="F169" s="113">
        <v>99.5</v>
      </c>
      <c r="G169" s="226">
        <v>2050</v>
      </c>
      <c r="H169" s="211">
        <v>90.8</v>
      </c>
      <c r="I169" s="211">
        <v>84.6</v>
      </c>
      <c r="J169" s="212">
        <v>0.62</v>
      </c>
      <c r="K169" s="175" t="s">
        <v>23</v>
      </c>
      <c r="L169" s="211"/>
      <c r="M169" s="212"/>
      <c r="N169" s="213"/>
      <c r="O169" s="214">
        <v>4.0999999999999996</v>
      </c>
      <c r="P169" s="215"/>
      <c r="Q169" s="214">
        <v>81.400000000000006</v>
      </c>
      <c r="R169" s="215"/>
      <c r="S169" s="217">
        <v>1865</v>
      </c>
      <c r="T169" s="113">
        <v>82.3</v>
      </c>
      <c r="U169" s="226">
        <v>445</v>
      </c>
      <c r="V169" s="211">
        <v>23.7</v>
      </c>
      <c r="W169" s="211">
        <v>25.2</v>
      </c>
      <c r="X169" s="212">
        <v>1</v>
      </c>
      <c r="Y169" s="175"/>
      <c r="Z169" s="211"/>
      <c r="AA169" s="212"/>
      <c r="AB169" s="213"/>
      <c r="AC169" s="214">
        <v>3.9</v>
      </c>
      <c r="AD169" s="215"/>
      <c r="AE169" s="214">
        <v>79</v>
      </c>
      <c r="AF169" s="215"/>
      <c r="AG169" s="217"/>
      <c r="AH169" s="113"/>
      <c r="AI169" s="226"/>
      <c r="AJ169" s="211"/>
      <c r="AK169" s="211"/>
      <c r="AL169" s="212"/>
      <c r="AM169" s="175"/>
      <c r="AN169" s="211"/>
      <c r="AO169" s="212"/>
      <c r="AP169" s="213"/>
      <c r="AQ169" s="214"/>
      <c r="AR169" s="215"/>
      <c r="AS169" s="214"/>
      <c r="AT169" s="215"/>
    </row>
    <row r="170" spans="1:46" s="148" customFormat="1" ht="11.25" customHeight="1" x14ac:dyDescent="0.2">
      <c r="A170" s="179" t="s">
        <v>294</v>
      </c>
      <c r="B170" s="217">
        <v>1795</v>
      </c>
      <c r="C170" s="226">
        <v>1070</v>
      </c>
      <c r="D170" s="113">
        <v>59.4</v>
      </c>
      <c r="E170" s="217">
        <v>970</v>
      </c>
      <c r="F170" s="113">
        <v>91</v>
      </c>
      <c r="G170" s="226">
        <v>950</v>
      </c>
      <c r="H170" s="211">
        <v>97.5</v>
      </c>
      <c r="I170" s="211">
        <v>95.7</v>
      </c>
      <c r="J170" s="212">
        <v>0.76</v>
      </c>
      <c r="K170" s="175"/>
      <c r="L170" s="211"/>
      <c r="M170" s="212"/>
      <c r="N170" s="213"/>
      <c r="O170" s="214">
        <v>9</v>
      </c>
      <c r="P170" s="215"/>
      <c r="Q170" s="214">
        <v>82.1</v>
      </c>
      <c r="R170" s="215"/>
      <c r="S170" s="217">
        <v>875</v>
      </c>
      <c r="T170" s="113">
        <v>81.8</v>
      </c>
      <c r="U170" s="226">
        <v>330</v>
      </c>
      <c r="V170" s="211">
        <v>38</v>
      </c>
      <c r="W170" s="211">
        <v>40.799999999999997</v>
      </c>
      <c r="X170" s="212">
        <v>1.49</v>
      </c>
      <c r="Y170" s="175"/>
      <c r="Z170" s="211"/>
      <c r="AA170" s="212"/>
      <c r="AB170" s="213"/>
      <c r="AC170" s="214">
        <v>9.9</v>
      </c>
      <c r="AD170" s="215"/>
      <c r="AE170" s="214">
        <v>82.7</v>
      </c>
      <c r="AF170" s="215"/>
      <c r="AG170" s="217"/>
      <c r="AH170" s="113"/>
      <c r="AI170" s="226"/>
      <c r="AJ170" s="211"/>
      <c r="AK170" s="211"/>
      <c r="AL170" s="212"/>
      <c r="AM170" s="175"/>
      <c r="AN170" s="211"/>
      <c r="AO170" s="212"/>
      <c r="AP170" s="213"/>
      <c r="AQ170" s="214"/>
      <c r="AR170" s="215"/>
      <c r="AS170" s="214"/>
      <c r="AT170" s="215"/>
    </row>
    <row r="171" spans="1:46" s="148" customFormat="1" ht="11.25" customHeight="1" x14ac:dyDescent="0.2">
      <c r="A171" s="179" t="s">
        <v>295</v>
      </c>
      <c r="B171" s="217">
        <v>3650</v>
      </c>
      <c r="C171" s="226">
        <v>2110</v>
      </c>
      <c r="D171" s="113">
        <v>57.8</v>
      </c>
      <c r="E171" s="217">
        <v>2080</v>
      </c>
      <c r="F171" s="113">
        <v>98.6</v>
      </c>
      <c r="G171" s="226">
        <v>2045</v>
      </c>
      <c r="H171" s="211">
        <v>98.4</v>
      </c>
      <c r="I171" s="211">
        <v>94.9</v>
      </c>
      <c r="J171" s="212">
        <v>0.52</v>
      </c>
      <c r="K171" s="175" t="s">
        <v>23</v>
      </c>
      <c r="L171" s="211"/>
      <c r="M171" s="212"/>
      <c r="N171" s="213"/>
      <c r="O171" s="214">
        <v>5</v>
      </c>
      <c r="P171" s="215"/>
      <c r="Q171" s="214">
        <v>91.8</v>
      </c>
      <c r="R171" s="215"/>
      <c r="S171" s="217">
        <v>1640</v>
      </c>
      <c r="T171" s="113">
        <v>77.8</v>
      </c>
      <c r="U171" s="226">
        <v>670</v>
      </c>
      <c r="V171" s="211">
        <v>40.700000000000003</v>
      </c>
      <c r="W171" s="211">
        <v>36.299999999999997</v>
      </c>
      <c r="X171" s="212">
        <v>1.1399999999999999</v>
      </c>
      <c r="Y171" s="175" t="s">
        <v>23</v>
      </c>
      <c r="Z171" s="211"/>
      <c r="AA171" s="212"/>
      <c r="AB171" s="213"/>
      <c r="AC171" s="214">
        <v>4.5999999999999996</v>
      </c>
      <c r="AD171" s="215"/>
      <c r="AE171" s="214">
        <v>89.7</v>
      </c>
      <c r="AF171" s="215"/>
      <c r="AG171" s="217"/>
      <c r="AH171" s="113"/>
      <c r="AI171" s="226"/>
      <c r="AJ171" s="211"/>
      <c r="AK171" s="211"/>
      <c r="AL171" s="212"/>
      <c r="AM171" s="175"/>
      <c r="AN171" s="211"/>
      <c r="AO171" s="212"/>
      <c r="AP171" s="213"/>
      <c r="AQ171" s="214"/>
      <c r="AR171" s="215"/>
      <c r="AS171" s="214"/>
      <c r="AT171" s="215"/>
    </row>
    <row r="172" spans="1:46" s="148" customFormat="1" ht="11.25" customHeight="1" x14ac:dyDescent="0.2">
      <c r="A172" s="179"/>
      <c r="B172" s="217"/>
      <c r="C172" s="226"/>
      <c r="D172" s="113"/>
      <c r="E172" s="217"/>
      <c r="F172" s="113"/>
      <c r="G172" s="226"/>
      <c r="H172" s="211"/>
      <c r="I172" s="211"/>
      <c r="J172" s="212"/>
      <c r="K172" s="175"/>
      <c r="L172" s="211"/>
      <c r="M172" s="212"/>
      <c r="N172" s="213"/>
      <c r="O172" s="214"/>
      <c r="P172" s="215"/>
      <c r="Q172" s="214"/>
      <c r="R172" s="215"/>
      <c r="S172" s="217"/>
      <c r="T172" s="113"/>
      <c r="U172" s="226"/>
      <c r="V172" s="211"/>
      <c r="W172" s="211"/>
      <c r="X172" s="212"/>
      <c r="Y172" s="175"/>
      <c r="Z172" s="211"/>
      <c r="AA172" s="212"/>
      <c r="AB172" s="213"/>
      <c r="AC172" s="214"/>
      <c r="AD172" s="215"/>
      <c r="AE172" s="214"/>
      <c r="AF172" s="215"/>
      <c r="AG172" s="217"/>
      <c r="AH172" s="113"/>
      <c r="AI172" s="226"/>
      <c r="AJ172" s="211"/>
      <c r="AK172" s="211"/>
      <c r="AL172" s="212"/>
      <c r="AM172" s="175"/>
      <c r="AN172" s="211"/>
      <c r="AO172" s="212"/>
      <c r="AP172" s="213"/>
      <c r="AQ172" s="214"/>
      <c r="AR172" s="215"/>
      <c r="AS172" s="214"/>
      <c r="AT172" s="215"/>
    </row>
    <row r="173" spans="1:46" s="150" customFormat="1" ht="11.25" customHeight="1" x14ac:dyDescent="0.2">
      <c r="A173" s="219" t="s">
        <v>182</v>
      </c>
      <c r="B173" s="220">
        <v>9170</v>
      </c>
      <c r="C173" s="221">
        <v>7330</v>
      </c>
      <c r="D173" s="211">
        <v>79.900000000000006</v>
      </c>
      <c r="E173" s="220">
        <v>7160</v>
      </c>
      <c r="F173" s="211">
        <v>97.7</v>
      </c>
      <c r="G173" s="221">
        <v>7080</v>
      </c>
      <c r="H173" s="211">
        <v>98.9</v>
      </c>
      <c r="I173" s="211"/>
      <c r="J173" s="222"/>
      <c r="K173" s="177"/>
      <c r="L173" s="211"/>
      <c r="M173" s="222"/>
      <c r="N173" s="223"/>
      <c r="O173" s="224"/>
      <c r="P173" s="225"/>
      <c r="Q173" s="224"/>
      <c r="R173" s="225"/>
      <c r="S173" s="220">
        <v>5955</v>
      </c>
      <c r="T173" s="211">
        <v>81.2</v>
      </c>
      <c r="U173" s="221">
        <v>2335</v>
      </c>
      <c r="V173" s="211">
        <v>39.200000000000003</v>
      </c>
      <c r="W173" s="211"/>
      <c r="X173" s="222"/>
      <c r="Y173" s="177"/>
      <c r="Z173" s="211"/>
      <c r="AA173" s="222"/>
      <c r="AB173" s="223"/>
      <c r="AC173" s="224"/>
      <c r="AD173" s="225"/>
      <c r="AE173" s="224"/>
      <c r="AF173" s="225"/>
      <c r="AG173" s="220">
        <v>7325</v>
      </c>
      <c r="AH173" s="211">
        <v>99.9</v>
      </c>
      <c r="AI173" s="221">
        <v>450</v>
      </c>
      <c r="AJ173" s="211">
        <v>6.1</v>
      </c>
      <c r="AK173" s="211"/>
      <c r="AL173" s="222"/>
      <c r="AM173" s="177"/>
      <c r="AN173" s="211"/>
      <c r="AO173" s="222"/>
      <c r="AP173" s="223"/>
      <c r="AQ173" s="224"/>
      <c r="AR173" s="225"/>
      <c r="AS173" s="224"/>
      <c r="AT173" s="225"/>
    </row>
    <row r="174" spans="1:46" s="148" customFormat="1" ht="11.25" customHeight="1" x14ac:dyDescent="0.2">
      <c r="A174" s="179" t="s">
        <v>183</v>
      </c>
      <c r="B174" s="217">
        <v>3975</v>
      </c>
      <c r="C174" s="226">
        <v>3235</v>
      </c>
      <c r="D174" s="113">
        <v>81.400000000000006</v>
      </c>
      <c r="E174" s="217">
        <v>3130</v>
      </c>
      <c r="F174" s="113">
        <v>96.8</v>
      </c>
      <c r="G174" s="226">
        <v>3055</v>
      </c>
      <c r="H174" s="211">
        <v>97.6</v>
      </c>
      <c r="I174" s="211">
        <v>83.4</v>
      </c>
      <c r="J174" s="212">
        <v>0.44</v>
      </c>
      <c r="K174" s="175" t="s">
        <v>23</v>
      </c>
      <c r="L174" s="211"/>
      <c r="M174" s="212"/>
      <c r="N174" s="213"/>
      <c r="O174" s="214">
        <v>3.2</v>
      </c>
      <c r="P174" s="215"/>
      <c r="Q174" s="214">
        <v>79.8</v>
      </c>
      <c r="R174" s="215"/>
      <c r="S174" s="217">
        <v>2585</v>
      </c>
      <c r="T174" s="113">
        <v>79.900000000000006</v>
      </c>
      <c r="U174" s="226">
        <v>810</v>
      </c>
      <c r="V174" s="211">
        <v>31.4</v>
      </c>
      <c r="W174" s="211">
        <v>23.9</v>
      </c>
      <c r="X174" s="212">
        <v>0.89</v>
      </c>
      <c r="Y174" s="175" t="s">
        <v>23</v>
      </c>
      <c r="Z174" s="211"/>
      <c r="AA174" s="212"/>
      <c r="AB174" s="213"/>
      <c r="AC174" s="214">
        <v>3.3</v>
      </c>
      <c r="AD174" s="215"/>
      <c r="AE174" s="214">
        <v>76.400000000000006</v>
      </c>
      <c r="AF174" s="215"/>
      <c r="AG174" s="217">
        <v>3230</v>
      </c>
      <c r="AH174" s="113">
        <v>99.8</v>
      </c>
      <c r="AI174" s="226">
        <v>145</v>
      </c>
      <c r="AJ174" s="211">
        <v>4.5</v>
      </c>
      <c r="AK174" s="211">
        <v>7.3</v>
      </c>
      <c r="AL174" s="212">
        <v>0.45</v>
      </c>
      <c r="AM174" s="175"/>
      <c r="AN174" s="211"/>
      <c r="AO174" s="212"/>
      <c r="AP174" s="213"/>
      <c r="AQ174" s="214">
        <v>3.7</v>
      </c>
      <c r="AR174" s="215"/>
      <c r="AS174" s="214">
        <v>70.8</v>
      </c>
      <c r="AT174" s="215"/>
    </row>
    <row r="175" spans="1:46" s="148" customFormat="1" ht="11.25" customHeight="1" x14ac:dyDescent="0.2">
      <c r="A175" s="179" t="s">
        <v>184</v>
      </c>
      <c r="B175" s="217">
        <v>235</v>
      </c>
      <c r="C175" s="226">
        <v>215</v>
      </c>
      <c r="D175" s="113">
        <v>91.9</v>
      </c>
      <c r="E175" s="217">
        <v>215</v>
      </c>
      <c r="F175" s="113">
        <v>98.6</v>
      </c>
      <c r="G175" s="226">
        <v>215</v>
      </c>
      <c r="H175" s="211">
        <v>100</v>
      </c>
      <c r="I175" s="211">
        <v>92.5</v>
      </c>
      <c r="J175" s="212">
        <v>1.51</v>
      </c>
      <c r="K175" s="175" t="s">
        <v>23</v>
      </c>
      <c r="L175" s="211"/>
      <c r="M175" s="212"/>
      <c r="N175" s="213"/>
      <c r="O175" s="214">
        <v>8.1999999999999993</v>
      </c>
      <c r="P175" s="215"/>
      <c r="Q175" s="214">
        <v>78.2</v>
      </c>
      <c r="R175" s="215"/>
      <c r="S175" s="217">
        <v>205</v>
      </c>
      <c r="T175" s="113">
        <v>95.4</v>
      </c>
      <c r="U175" s="226">
        <v>85</v>
      </c>
      <c r="V175" s="211">
        <v>41.1</v>
      </c>
      <c r="W175" s="211">
        <v>32.4</v>
      </c>
      <c r="X175" s="212">
        <v>3.14</v>
      </c>
      <c r="Y175" s="175"/>
      <c r="Z175" s="211"/>
      <c r="AA175" s="212"/>
      <c r="AB175" s="213"/>
      <c r="AC175" s="214">
        <v>8.8000000000000007</v>
      </c>
      <c r="AD175" s="215"/>
      <c r="AE175" s="214">
        <v>75.599999999999994</v>
      </c>
      <c r="AF175" s="215"/>
      <c r="AG175" s="217">
        <v>215</v>
      </c>
      <c r="AH175" s="113">
        <v>100</v>
      </c>
      <c r="AI175" s="226">
        <v>10</v>
      </c>
      <c r="AJ175" s="211">
        <v>3.7</v>
      </c>
      <c r="AK175" s="211">
        <v>9</v>
      </c>
      <c r="AL175" s="212">
        <v>1.67</v>
      </c>
      <c r="AM175" s="175" t="s">
        <v>24</v>
      </c>
      <c r="AN175" s="211"/>
      <c r="AO175" s="212"/>
      <c r="AP175" s="213"/>
      <c r="AQ175" s="214">
        <v>9.8000000000000007</v>
      </c>
      <c r="AR175" s="215"/>
      <c r="AS175" s="214">
        <v>70</v>
      </c>
      <c r="AT175" s="215"/>
    </row>
    <row r="176" spans="1:46" s="148" customFormat="1" ht="11.25" customHeight="1" x14ac:dyDescent="0.2">
      <c r="A176" s="179" t="s">
        <v>185</v>
      </c>
      <c r="B176" s="217">
        <v>275</v>
      </c>
      <c r="C176" s="226">
        <v>230</v>
      </c>
      <c r="D176" s="113">
        <v>83.9</v>
      </c>
      <c r="E176" s="217">
        <v>230</v>
      </c>
      <c r="F176" s="113">
        <v>100</v>
      </c>
      <c r="G176" s="226">
        <v>225</v>
      </c>
      <c r="H176" s="211">
        <v>99.1</v>
      </c>
      <c r="I176" s="211">
        <v>94.8</v>
      </c>
      <c r="J176" s="212">
        <v>1.52</v>
      </c>
      <c r="K176" s="175"/>
      <c r="L176" s="211"/>
      <c r="M176" s="212"/>
      <c r="N176" s="213"/>
      <c r="O176" s="214">
        <v>3.2</v>
      </c>
      <c r="P176" s="215"/>
      <c r="Q176" s="214">
        <v>75.7</v>
      </c>
      <c r="R176" s="215"/>
      <c r="S176" s="217">
        <v>195</v>
      </c>
      <c r="T176" s="113">
        <v>86</v>
      </c>
      <c r="U176" s="226">
        <v>80</v>
      </c>
      <c r="V176" s="211">
        <v>39.6</v>
      </c>
      <c r="W176" s="211">
        <v>33.799999999999997</v>
      </c>
      <c r="X176" s="212">
        <v>3.28</v>
      </c>
      <c r="Y176" s="175"/>
      <c r="Z176" s="211"/>
      <c r="AA176" s="212"/>
      <c r="AB176" s="213"/>
      <c r="AC176" s="214">
        <v>3.2</v>
      </c>
      <c r="AD176" s="215"/>
      <c r="AE176" s="214">
        <v>73.5</v>
      </c>
      <c r="AF176" s="215"/>
      <c r="AG176" s="217">
        <v>230</v>
      </c>
      <c r="AH176" s="113">
        <v>100</v>
      </c>
      <c r="AI176" s="226">
        <v>10</v>
      </c>
      <c r="AJ176" s="211">
        <v>4.8</v>
      </c>
      <c r="AK176" s="211">
        <v>10.9</v>
      </c>
      <c r="AL176" s="212">
        <v>1.71</v>
      </c>
      <c r="AM176" s="175" t="s">
        <v>24</v>
      </c>
      <c r="AN176" s="211"/>
      <c r="AO176" s="212"/>
      <c r="AP176" s="213"/>
      <c r="AQ176" s="214">
        <v>3.9</v>
      </c>
      <c r="AR176" s="215"/>
      <c r="AS176" s="214">
        <v>68.2</v>
      </c>
      <c r="AT176" s="215"/>
    </row>
    <row r="177" spans="1:46" s="148" customFormat="1" ht="11.25" customHeight="1" x14ac:dyDescent="0.2">
      <c r="A177" s="179" t="s">
        <v>186</v>
      </c>
      <c r="B177" s="217">
        <v>4690</v>
      </c>
      <c r="C177" s="226">
        <v>3650</v>
      </c>
      <c r="D177" s="113">
        <v>77.8</v>
      </c>
      <c r="E177" s="217">
        <v>3585</v>
      </c>
      <c r="F177" s="113">
        <v>98.3</v>
      </c>
      <c r="G177" s="226">
        <v>3585</v>
      </c>
      <c r="H177" s="211">
        <v>99.9</v>
      </c>
      <c r="I177" s="211">
        <v>92</v>
      </c>
      <c r="J177" s="212">
        <v>0.37</v>
      </c>
      <c r="K177" s="175" t="s">
        <v>23</v>
      </c>
      <c r="L177" s="211"/>
      <c r="M177" s="212"/>
      <c r="N177" s="213"/>
      <c r="O177" s="214">
        <v>7.6</v>
      </c>
      <c r="P177" s="215"/>
      <c r="Q177" s="214">
        <v>84.3</v>
      </c>
      <c r="R177" s="215"/>
      <c r="S177" s="217">
        <v>2965</v>
      </c>
      <c r="T177" s="113">
        <v>81.3</v>
      </c>
      <c r="U177" s="226">
        <v>1360</v>
      </c>
      <c r="V177" s="211">
        <v>45.8</v>
      </c>
      <c r="W177" s="211">
        <v>34</v>
      </c>
      <c r="X177" s="212">
        <v>0.84</v>
      </c>
      <c r="Y177" s="175" t="s">
        <v>23</v>
      </c>
      <c r="Z177" s="211"/>
      <c r="AA177" s="212"/>
      <c r="AB177" s="213"/>
      <c r="AC177" s="214">
        <v>8.1</v>
      </c>
      <c r="AD177" s="215"/>
      <c r="AE177" s="214">
        <v>82.8</v>
      </c>
      <c r="AF177" s="215"/>
      <c r="AG177" s="217">
        <v>3650</v>
      </c>
      <c r="AH177" s="113">
        <v>100</v>
      </c>
      <c r="AI177" s="226">
        <v>285</v>
      </c>
      <c r="AJ177" s="211">
        <v>7.9</v>
      </c>
      <c r="AK177" s="211">
        <v>10.199999999999999</v>
      </c>
      <c r="AL177" s="212">
        <v>0.46</v>
      </c>
      <c r="AM177" s="175"/>
      <c r="AN177" s="211"/>
      <c r="AO177" s="212"/>
      <c r="AP177" s="213"/>
      <c r="AQ177" s="214">
        <v>7.3</v>
      </c>
      <c r="AR177" s="215"/>
      <c r="AS177" s="214">
        <v>75.900000000000006</v>
      </c>
      <c r="AT177" s="215"/>
    </row>
    <row r="178" spans="1:46" s="148" customFormat="1" ht="11.25" customHeight="1" x14ac:dyDescent="0.2">
      <c r="A178" s="229"/>
      <c r="B178" s="230"/>
      <c r="C178" s="231"/>
      <c r="D178" s="232"/>
      <c r="E178" s="233"/>
      <c r="F178" s="232"/>
      <c r="G178" s="234"/>
      <c r="H178" s="235"/>
      <c r="I178" s="235"/>
      <c r="J178" s="236"/>
      <c r="K178" s="237"/>
      <c r="L178" s="235"/>
      <c r="M178" s="236"/>
      <c r="N178" s="238"/>
      <c r="O178" s="239"/>
      <c r="P178" s="240"/>
      <c r="Q178" s="239"/>
      <c r="R178" s="240"/>
      <c r="S178" s="233"/>
      <c r="T178" s="232"/>
      <c r="U178" s="234"/>
      <c r="V178" s="235"/>
      <c r="W178" s="235"/>
      <c r="X178" s="236"/>
      <c r="Y178" s="237"/>
      <c r="Z178" s="235"/>
      <c r="AA178" s="236"/>
      <c r="AB178" s="238"/>
      <c r="AC178" s="239"/>
      <c r="AD178" s="240"/>
      <c r="AE178" s="239"/>
      <c r="AF178" s="240"/>
      <c r="AG178" s="233"/>
      <c r="AH178" s="232"/>
      <c r="AI178" s="234"/>
      <c r="AJ178" s="235"/>
      <c r="AK178" s="235"/>
      <c r="AL178" s="236"/>
      <c r="AM178" s="237"/>
      <c r="AN178" s="235"/>
      <c r="AO178" s="236"/>
      <c r="AP178" s="238"/>
      <c r="AQ178" s="241"/>
      <c r="AR178" s="242"/>
      <c r="AS178" s="241"/>
      <c r="AT178" s="242"/>
    </row>
    <row r="179" spans="1:46" s="148" customFormat="1" ht="5.0999999999999996" customHeight="1" x14ac:dyDescent="0.2">
      <c r="A179" s="151"/>
      <c r="B179" s="243"/>
      <c r="C179" s="243"/>
      <c r="D179" s="244"/>
      <c r="E179" s="245"/>
      <c r="F179" s="244"/>
      <c r="G179" s="245"/>
      <c r="H179" s="246"/>
      <c r="I179" s="246"/>
      <c r="J179" s="247"/>
      <c r="K179" s="168"/>
      <c r="L179" s="246"/>
      <c r="M179" s="244"/>
      <c r="N179" s="168"/>
      <c r="O179" s="170"/>
      <c r="P179" s="170"/>
      <c r="Q179" s="248"/>
      <c r="R179" s="248"/>
      <c r="S179" s="245"/>
      <c r="T179" s="244"/>
      <c r="U179" s="245"/>
      <c r="V179" s="246"/>
      <c r="W179" s="246"/>
      <c r="X179" s="247"/>
      <c r="Y179" s="168"/>
      <c r="Z179" s="211"/>
      <c r="AA179" s="113"/>
      <c r="AB179" s="168"/>
      <c r="AC179" s="170"/>
      <c r="AD179" s="170"/>
      <c r="AE179" s="248"/>
      <c r="AF179" s="248"/>
      <c r="AG179" s="164"/>
      <c r="AH179" s="244"/>
      <c r="AI179" s="245"/>
      <c r="AJ179" s="246"/>
      <c r="AK179" s="246"/>
      <c r="AL179" s="244"/>
      <c r="AM179" s="175"/>
      <c r="AN179" s="211"/>
      <c r="AO179" s="113"/>
      <c r="AP179" s="175"/>
      <c r="AQ179" s="244"/>
      <c r="AR179" s="244"/>
      <c r="AS179" s="175"/>
      <c r="AT179" s="248"/>
    </row>
    <row r="180" spans="1:46" s="148" customFormat="1" ht="11.25" customHeight="1" x14ac:dyDescent="0.2">
      <c r="A180" s="249" t="s">
        <v>296</v>
      </c>
      <c r="B180" s="250"/>
      <c r="C180" s="250"/>
      <c r="D180" s="250"/>
      <c r="E180" s="250"/>
      <c r="F180" s="152"/>
      <c r="G180" s="152"/>
      <c r="H180" s="246"/>
      <c r="I180" s="246"/>
      <c r="J180" s="247"/>
      <c r="K180" s="168"/>
      <c r="L180" s="246"/>
      <c r="M180" s="244"/>
      <c r="N180" s="168"/>
      <c r="O180" s="170"/>
      <c r="P180" s="170"/>
      <c r="Q180" s="248"/>
      <c r="R180" s="248"/>
      <c r="S180" s="245"/>
      <c r="T180" s="244"/>
      <c r="U180" s="245"/>
      <c r="V180" s="246"/>
      <c r="W180" s="246"/>
      <c r="X180" s="247"/>
      <c r="Y180" s="168"/>
      <c r="Z180" s="211"/>
      <c r="AA180" s="113"/>
      <c r="AB180" s="168"/>
      <c r="AC180" s="170"/>
      <c r="AD180" s="170"/>
      <c r="AE180" s="248"/>
      <c r="AF180" s="248"/>
      <c r="AG180" s="164"/>
      <c r="AH180" s="244"/>
      <c r="AI180" s="245"/>
      <c r="AJ180" s="246"/>
      <c r="AK180" s="246"/>
      <c r="AL180" s="244"/>
      <c r="AM180" s="175"/>
      <c r="AN180" s="211"/>
      <c r="AO180" s="113"/>
      <c r="AP180" s="175"/>
      <c r="AQ180" s="244"/>
      <c r="AR180" s="244"/>
      <c r="AS180" s="175"/>
      <c r="AT180" s="248"/>
    </row>
    <row r="181" spans="1:46" s="153" customFormat="1" ht="11.25" customHeight="1" x14ac:dyDescent="0.2">
      <c r="A181" s="251" t="s">
        <v>297</v>
      </c>
      <c r="B181" s="152"/>
      <c r="C181" s="152"/>
      <c r="D181" s="152"/>
      <c r="E181" s="152"/>
      <c r="F181" s="152"/>
      <c r="G181" s="152"/>
      <c r="H181" s="152"/>
      <c r="I181" s="252"/>
      <c r="J181" s="253"/>
      <c r="K181" s="253"/>
      <c r="L181" s="254"/>
      <c r="M181" s="255"/>
      <c r="N181" s="256"/>
      <c r="O181" s="256"/>
      <c r="P181" s="257"/>
      <c r="Q181" s="257"/>
      <c r="R181" s="256"/>
      <c r="S181" s="256"/>
      <c r="T181" s="252"/>
      <c r="U181" s="256"/>
      <c r="V181" s="256"/>
      <c r="W181" s="252"/>
      <c r="X181" s="253"/>
      <c r="Y181" s="253"/>
      <c r="Z181" s="254"/>
      <c r="AA181" s="255"/>
      <c r="AB181" s="256"/>
      <c r="AC181" s="256"/>
    </row>
    <row r="182" spans="1:46" s="148" customFormat="1" ht="11.25" customHeight="1" x14ac:dyDescent="0.2">
      <c r="A182" s="258" t="s">
        <v>298</v>
      </c>
      <c r="B182" s="250"/>
      <c r="C182" s="250"/>
      <c r="D182" s="152"/>
      <c r="E182" s="152"/>
      <c r="F182" s="152"/>
      <c r="G182" s="152"/>
      <c r="H182" s="246"/>
      <c r="I182" s="246"/>
      <c r="J182" s="247"/>
      <c r="K182" s="168"/>
      <c r="L182" s="246"/>
      <c r="M182" s="244"/>
      <c r="N182" s="168"/>
      <c r="O182" s="170"/>
      <c r="P182" s="170"/>
      <c r="Q182" s="248"/>
      <c r="R182" s="248"/>
      <c r="S182" s="245"/>
      <c r="T182" s="244"/>
      <c r="U182" s="245"/>
      <c r="V182" s="246"/>
      <c r="W182" s="246"/>
      <c r="X182" s="247"/>
      <c r="Y182" s="168"/>
      <c r="Z182" s="211"/>
      <c r="AA182" s="113"/>
      <c r="AB182" s="168"/>
      <c r="AC182" s="170"/>
      <c r="AD182" s="170"/>
      <c r="AE182" s="248"/>
      <c r="AF182" s="248"/>
      <c r="AG182" s="164"/>
      <c r="AH182" s="244"/>
      <c r="AI182" s="245"/>
      <c r="AJ182" s="246"/>
      <c r="AK182" s="246"/>
      <c r="AL182" s="244"/>
      <c r="AM182" s="175"/>
      <c r="AN182" s="211"/>
      <c r="AO182" s="113"/>
      <c r="AP182" s="175"/>
      <c r="AQ182" s="244"/>
      <c r="AR182" s="244"/>
      <c r="AS182" s="175"/>
      <c r="AT182" s="248"/>
    </row>
    <row r="183" spans="1:46" s="264" customFormat="1" ht="11.25" customHeight="1" x14ac:dyDescent="0.2">
      <c r="A183" s="259" t="s">
        <v>299</v>
      </c>
      <c r="B183" s="260"/>
      <c r="C183" s="260"/>
      <c r="D183" s="260"/>
      <c r="E183" s="261"/>
      <c r="F183" s="261"/>
      <c r="G183" s="261"/>
      <c r="H183" s="262"/>
      <c r="I183" s="263"/>
      <c r="J183" s="261"/>
      <c r="K183" s="261"/>
      <c r="L183" s="261"/>
      <c r="M183" s="261"/>
      <c r="N183" s="261"/>
    </row>
    <row r="184" spans="1:46" s="148" customFormat="1" ht="11.25" customHeight="1" x14ac:dyDescent="0.2">
      <c r="A184" s="251"/>
      <c r="B184" s="152"/>
      <c r="C184" s="152"/>
      <c r="D184" s="152"/>
      <c r="E184" s="152"/>
      <c r="F184" s="152"/>
      <c r="G184" s="152"/>
      <c r="H184" s="246"/>
      <c r="I184" s="246"/>
      <c r="J184" s="247"/>
      <c r="K184" s="168"/>
      <c r="L184" s="246"/>
      <c r="M184" s="244"/>
      <c r="N184" s="168"/>
      <c r="O184" s="170"/>
      <c r="P184" s="170"/>
      <c r="Q184" s="248"/>
      <c r="R184" s="248"/>
      <c r="S184" s="245"/>
      <c r="T184" s="244"/>
      <c r="U184" s="245"/>
      <c r="V184" s="246"/>
      <c r="W184" s="246"/>
      <c r="X184" s="247"/>
      <c r="Y184" s="168"/>
      <c r="Z184" s="211"/>
      <c r="AA184" s="113"/>
      <c r="AB184" s="168"/>
      <c r="AC184" s="170"/>
      <c r="AD184" s="170"/>
      <c r="AE184" s="248"/>
      <c r="AF184" s="248"/>
      <c r="AG184" s="164"/>
      <c r="AH184" s="244"/>
      <c r="AI184" s="245"/>
      <c r="AJ184" s="246"/>
      <c r="AK184" s="246"/>
      <c r="AL184" s="244"/>
      <c r="AM184" s="175"/>
      <c r="AN184" s="211"/>
      <c r="AO184" s="113"/>
      <c r="AP184" s="175"/>
      <c r="AQ184" s="244"/>
      <c r="AR184" s="244"/>
      <c r="AS184" s="175"/>
      <c r="AT184" s="248"/>
    </row>
    <row r="185" spans="1:46" s="148" customFormat="1" ht="11.25" customHeight="1" x14ac:dyDescent="0.2">
      <c r="A185" s="265" t="s">
        <v>300</v>
      </c>
      <c r="B185" s="152"/>
      <c r="C185" s="152"/>
      <c r="D185" s="152"/>
      <c r="E185" s="152"/>
      <c r="F185" s="152"/>
      <c r="G185" s="152"/>
      <c r="H185" s="246"/>
      <c r="I185" s="246"/>
      <c r="J185" s="247"/>
      <c r="K185" s="168"/>
      <c r="L185" s="246"/>
      <c r="M185" s="266"/>
      <c r="N185" s="168"/>
      <c r="O185" s="170"/>
      <c r="P185" s="170"/>
      <c r="Q185" s="248"/>
      <c r="R185" s="248"/>
      <c r="S185" s="245"/>
      <c r="T185" s="244"/>
      <c r="U185" s="245"/>
      <c r="V185" s="246"/>
      <c r="W185" s="246"/>
      <c r="X185" s="247"/>
      <c r="Y185" s="168"/>
      <c r="Z185" s="211"/>
      <c r="AA185" s="173"/>
      <c r="AB185" s="168"/>
      <c r="AC185" s="170"/>
      <c r="AD185" s="170"/>
      <c r="AE185" s="248"/>
      <c r="AF185" s="248"/>
      <c r="AG185" s="164"/>
      <c r="AH185" s="244"/>
      <c r="AI185" s="245"/>
      <c r="AJ185" s="246"/>
      <c r="AK185" s="246"/>
      <c r="AL185" s="244"/>
      <c r="AM185" s="175"/>
      <c r="AN185" s="211"/>
      <c r="AO185" s="113"/>
      <c r="AP185" s="175"/>
      <c r="AQ185" s="244"/>
      <c r="AR185" s="244"/>
      <c r="AS185" s="175"/>
      <c r="AT185" s="248"/>
    </row>
    <row r="186" spans="1:46" s="148" customFormat="1" x14ac:dyDescent="0.2">
      <c r="D186" s="143"/>
      <c r="E186" s="160"/>
      <c r="F186" s="143"/>
      <c r="G186" s="160"/>
      <c r="H186" s="144"/>
      <c r="I186" s="144"/>
      <c r="J186" s="145"/>
      <c r="K186" s="157"/>
      <c r="L186" s="154"/>
      <c r="M186" s="142"/>
      <c r="N186" s="157"/>
      <c r="O186" s="158"/>
      <c r="P186" s="158"/>
      <c r="S186" s="160"/>
      <c r="T186" s="143"/>
      <c r="U186" s="160"/>
      <c r="V186" s="144"/>
      <c r="W186" s="144"/>
      <c r="X186" s="145"/>
      <c r="Y186" s="157"/>
      <c r="Z186" s="146"/>
      <c r="AA186" s="147"/>
      <c r="AB186" s="157"/>
      <c r="AC186" s="158"/>
      <c r="AD186" s="158"/>
      <c r="AG186" s="161"/>
      <c r="AH186" s="143"/>
      <c r="AI186" s="160"/>
      <c r="AJ186" s="144"/>
      <c r="AK186" s="144"/>
      <c r="AL186" s="143"/>
      <c r="AM186" s="162"/>
      <c r="AN186" s="146"/>
      <c r="AO186" s="147"/>
      <c r="AP186" s="162"/>
      <c r="AQ186" s="142"/>
      <c r="AR186" s="142"/>
      <c r="AS186" s="162"/>
      <c r="AT186" s="162"/>
    </row>
  </sheetData>
  <mergeCells count="14">
    <mergeCell ref="AQ3:AR3"/>
    <mergeCell ref="AS3:AT3"/>
    <mergeCell ref="A180:E180"/>
    <mergeCell ref="A182:C182"/>
    <mergeCell ref="A183:D183"/>
    <mergeCell ref="A1:L1"/>
    <mergeCell ref="AH2:AL2"/>
    <mergeCell ref="E3:N3"/>
    <mergeCell ref="O3:P3"/>
    <mergeCell ref="Q3:R3"/>
    <mergeCell ref="S3:AB3"/>
    <mergeCell ref="AC3:AD3"/>
    <mergeCell ref="AE3:AF3"/>
    <mergeCell ref="AG3:AP3"/>
  </mergeCells>
  <hyperlinks>
    <hyperlink ref="A183:D183" r:id="rId1" display="# see relevant footnote in Notes to tables."/>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managed Document" ma:contentTypeID="0x0101000706A8051BDDA64C90F797109D7E80C9003FA3C63982A44316817BAF8506D347AC00C869D1CB9C18154781C1EF9CDB20C812" ma:contentTypeVersion="9" ma:contentTypeDescription="This Content Type should be used for unmanaged documents" ma:contentTypeScope="" ma:versionID="19ddc0504d41ceb20a6f01db3345a88c">
  <xsd:schema xmlns:xsd="http://www.w3.org/2001/XMLSchema" xmlns:p="http://schemas.microsoft.com/office/2006/metadata/properties" xmlns:ns1="http://schemas.microsoft.com/sharepoint/v3" xmlns:ns2="7B78B477-DD47-4BE6-9E5F-A0BB8257645E" xmlns:ns3="f3c983aa-d419-407c-af33-bbf027c735d5" targetNamespace="http://schemas.microsoft.com/office/2006/metadata/properties" ma:root="true" ma:fieldsID="ed5ffe83784ec60597fe29faad2a581d" ns1:_="" ns2:_="" ns3:_="">
    <xsd:import namespace="http://schemas.microsoft.com/sharepoint/v3"/>
    <xsd:import namespace="7B78B477-DD47-4BE6-9E5F-A0BB8257645E"/>
    <xsd:import namespace="f3c983aa-d419-407c-af33-bbf027c735d5"/>
    <xsd:element name="properties">
      <xsd:complexType>
        <xsd:sequence>
          <xsd:element name="documentManagement">
            <xsd:complexType>
              <xsd:all>
                <xsd:element ref="ns2:Description" minOccurs="0"/>
                <xsd:element ref="ns2:SiteType" minOccurs="0"/>
                <xsd:element ref="ns2:SiteTypeOOB" minOccurs="0"/>
                <xsd:element ref="ns2:SecurityClassification" minOccurs="0"/>
                <xsd:element ref="ns2:SecurityClassificationOOB" minOccurs="0"/>
                <xsd:element ref="ns2:DocumentStatus" minOccurs="0"/>
                <xsd:element ref="ns2:DocumentStatusOOB" minOccurs="0"/>
                <xsd:element ref="ns2:Function2" minOccurs="0"/>
                <xsd:element ref="ns2:Function2OOB" minOccurs="0"/>
                <xsd:element ref="ns2:Owner" minOccurs="0"/>
                <xsd:element ref="ns2:OwnerOOB" minOccurs="0"/>
                <xsd:element ref="ns2:DocumentSubject" minOccurs="0"/>
                <xsd:element ref="ns2:DocumentSubjectOOB" minOccurs="0"/>
                <xsd:element ref="ns2:DCSFContributor" minOccurs="0"/>
                <xsd:element ref="ns2:IWPGroup" minOccurs="0"/>
                <xsd:element ref="ns2:Division" minOccurs="0"/>
                <xsd:element ref="ns2:IWPGroupOOB" minOccurs="0"/>
                <xsd:element ref="ns2:Team" minOccurs="0"/>
                <xsd:element ref="ns1:_Version" minOccurs="0"/>
                <xsd:element ref="ns1:_Source" minOccurs="0"/>
                <xsd:element ref="ns3:_dlc_Exempt" minOccurs="0"/>
                <xsd:element ref="ns3:_dlc_ExpireDateSaved" minOccurs="0"/>
                <xsd:element ref="ns3:_dlc_ExpireDate" minOccurs="0"/>
                <xsd:element ref="ns1:IsLink"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_Version" ma:index="23" nillable="true" ma:displayName="Version" ma:hidden="true" ma:internalName="_Version">
      <xsd:simpleType>
        <xsd:restriction base="dms:Text"/>
      </xsd:simpleType>
    </xsd:element>
    <xsd:element name="_Source" ma:index="24" nillable="true" ma:displayName="Source" ma:hidden="true" ma:internalName="_Source">
      <xsd:simpleType>
        <xsd:restriction base="dms:Text"/>
      </xsd:simpleType>
    </xsd:element>
    <xsd:element name="IsLink" ma:index="32" nillable="true" ma:displayName="IsLink" ma:hidden="true" ma:internalName="IsLink">
      <xsd:simpleType>
        <xsd:restriction base="dms:Text"/>
      </xsd:simpleType>
    </xsd:element>
  </xsd:schema>
  <xsd:schema xmlns:xsd="http://www.w3.org/2001/XMLSchema" xmlns:dms="http://schemas.microsoft.com/office/2006/documentManagement/types" targetNamespace="7B78B477-DD47-4BE6-9E5F-A0BB8257645E" elementFormDefault="qualified">
    <xsd:import namespace="http://schemas.microsoft.com/office/2006/documentManagement/types"/>
    <xsd:element name="Description" ma:index="4" nillable="true" ma:displayName="Description" ma:description="Document Description" ma:hidden="true" ma:internalName="Description">
      <xsd:simpleType>
        <xsd:restriction base="dms:Note"/>
      </xsd:simpleType>
    </xsd:element>
    <xsd:element name="SiteType" ma:index="5" nillable="true" ma:displayName="Site Type" ma:description="Site Type should be set automatically" ma:format="Dropdown" ma:hidden="true" ma:internalName="SiteType" ma:readOnly="false">
      <xsd:simpleType>
        <xsd:restriction base="dms:Unknown"/>
      </xsd:simpleType>
    </xsd:element>
    <xsd:element name="SiteTypeOOB" ma:index="6" nillable="true" ma:displayName="Site Type:" ma:default="" ma:description="Site Types must be selected from the Corporate Taxonomy" ma:format="Dropdown" ma:hidden="true" ma:internalName="SiteTypeOOB">
      <xsd:simpleType>
        <xsd:restriction base="dms:Choice">
          <xsd:enumeration value="Policy"/>
          <xsd:enumeration value="Project"/>
          <xsd:enumeration value="Community"/>
          <xsd:enumeration value="Governance"/>
          <xsd:enumeration value="Case"/>
          <xsd:enumeration value="Directorate"/>
        </xsd:restriction>
      </xsd:simpleType>
    </xsd:element>
    <xsd:element name="SecurityClassification" ma:index="7" nillable="true" ma:displayName="Security Classification" ma:description="Security Classifications must be selected from the Corporate Taxonomy" ma:format="Dropdown" ma:hidden="true" ma:internalName="SecurityClassification">
      <xsd:simpleType>
        <xsd:restriction base="dms:Unknown"/>
      </xsd:simpleType>
    </xsd:element>
    <xsd:element name="SecurityClassificationOOB" ma:index="8" nillable="true" ma:displayName="Security Classification:" ma:default="unclassified" ma:description="Security Classifications must be selected from the Corporate Taxonomy" ma:format="Dropdown" ma:hidden="true" ma:internalName="SecurityClassificationOOB">
      <xsd:simpleType>
        <xsd:restriction base="dms:Choice">
          <xsd:enumeration value="unlimited"/>
          <xsd:enumeration value="unclassified"/>
          <xsd:enumeration value="protect"/>
          <xsd:enumeration value="confidential"/>
          <xsd:enumeration value="restricted"/>
        </xsd:restriction>
      </xsd:simpleType>
    </xsd:element>
    <xsd:element name="DocumentStatus" ma:index="9" nillable="true" ma:displayName="Document Status" ma:description="Document Status must be selected from the Corporate Taxonomy" ma:format="Dropdown" ma:hidden="true" ma:internalName="DocumentStatus">
      <xsd:simpleType>
        <xsd:restriction base="dms:Unknown"/>
      </xsd:simpleType>
    </xsd:element>
    <xsd:element name="DocumentStatusOOB" ma:index="10" nillable="true" ma:displayName="Document Status:" ma:default="draft" ma:description="Document Status must be selected from the Corporate Taxonomy" ma:format="Dropdown" ma:hidden="true" ma:internalName="DocumentStatusOOB">
      <xsd:simpleType>
        <xsd:restriction base="dms:Choice">
          <xsd:enumeration value="draft"/>
          <xsd:enumeration value="approved"/>
          <xsd:enumeration value="in consultation"/>
          <xsd:enumeration value="published"/>
          <xsd:enumeration value="declared"/>
        </xsd:restriction>
      </xsd:simpleType>
    </xsd:element>
    <xsd:element name="Function2" ma:index="11" nillable="true" ma:displayName="Function" ma:description="Function must be selected from the Corporate Taxonomy" ma:hidden="true" ma:internalName="Function2">
      <xsd:simpleType>
        <xsd:restriction base="dms:Unknown"/>
      </xsd:simpleType>
    </xsd:element>
    <xsd:element name="Function2OOB" ma:index="12" nillable="true" ma:displayName="Function:" ma:description="Function must be selected from the Corporate Taxonomy" ma:format="Dropdown" ma:internalName="Function2OOB">
      <xsd:simpleType>
        <xsd:union memberTypes="dms:Text">
          <xsd:simpleType>
            <xsd:restriction base="dms:Choice">
              <xsd:enumeration value="None"/>
              <xsd:maxLength value="255"/>
            </xsd:restriction>
          </xsd:simpleType>
        </xsd:union>
      </xsd:simpleType>
    </xsd:element>
    <xsd:element name="Owner" ma:index="13" nillable="true" ma:displayName="Owner" ma:description="Owner must be selected from the Corporate Taxonomy" ma:hidden="true" ma:internalName="Owner">
      <xsd:simpleType>
        <xsd:restriction base="dms:Unknown"/>
      </xsd:simpleType>
    </xsd:element>
    <xsd:element name="OwnerOOB" ma:index="14" nillable="true" ma:displayName="Owner:" ma:description="Owner must be selected from the Corporate Taxonomy" ma:format="Dropdown" ma:internalName="OwnerOOB">
      <xsd:simpleType>
        <xsd:union memberTypes="dms:Text">
          <xsd:simpleType>
            <xsd:restriction base="dms:Choice">
              <xsd:enumeration value="Marketing"/>
              <xsd:maxLength value="255"/>
            </xsd:restriction>
          </xsd:simpleType>
        </xsd:union>
      </xsd:simpleType>
    </xsd:element>
    <xsd:element name="DocumentSubject" ma:index="15" nillable="true" ma:displayName="Subject" ma:description="Subject must be selected from the Corporate Taxonomy" ma:hidden="true" ma:internalName="DocumentSubject">
      <xsd:simpleType>
        <xsd:restriction base="dms:Unknown"/>
      </xsd:simpleType>
    </xsd:element>
    <xsd:element name="DocumentSubjectOOB" ma:index="16" nillable="true" ma:displayName="Subject:" ma:description="Subject must be selected from the Corporate Taxonomy" ma:format="Dropdown" ma:internalName="DocumentSubjectOOB">
      <xsd:simpleType>
        <xsd:union memberTypes="dms:Text">
          <xsd:simpleType>
            <xsd:restriction base="dms:Choice">
              <xsd:enumeration value="Expenses claims"/>
              <xsd:enumeration value="Regulations"/>
              <xsd:enumeration value="Shared services"/>
              <xsd:maxLength value="255"/>
            </xsd:restriction>
          </xsd:simpleType>
        </xsd:union>
      </xsd:simpleType>
    </xsd:element>
    <xsd:element name="DCSFContributor" ma:index="17" nillable="true" ma:displayName="Contributor" ma:internalName="DCSFContributor">
      <xsd:simpleType>
        <xsd:restriction base="dms:Text">
          <xsd:maxLength value="20"/>
        </xsd:restriction>
      </xsd:simpleType>
    </xsd:element>
    <xsd:element name="IWPGroup" ma:index="18" nillable="true" ma:displayName="Group" ma:format="Dropdown" ma:hidden="true" ma:internalName="IWPGroup" ma:readOnly="false">
      <xsd:simpleType>
        <xsd:restriction base="dms:Unknown"/>
      </xsd:simpleType>
    </xsd:element>
    <xsd:element name="Division" ma:index="19" nillable="true" ma:displayName="Division" ma:default="Social Mobility and Child Poverty Commission Secretariat" ma:hidden="true" ma:internalName="Division">
      <xsd:simpleType>
        <xsd:restriction base="dms:Unknown"/>
      </xsd:simpleType>
    </xsd:element>
    <xsd:element name="IWPGroupOOB" ma:index="20" nillable="true" ma:displayName="Group:" ma:default="Social Mobility and Child Poverty Commission Secretariat" ma:format="Dropdown" ma:hidden="true" ma:internalName="IWPGroupOOB">
      <xsd:simpleType>
        <xsd:restriction base="dms:Choice">
          <xsd:enumeration value="Academies and Chains"/>
          <xsd:enumeration value="Academies Group"/>
          <xsd:enumeration value="Academies Group Directors Office"/>
          <xsd:enumeration value="Academies Group Domestic WorkPlaces"/>
          <xsd:enumeration value="Academies Insurance Project"/>
          <xsd:enumeration value="Academies Knowledge"/>
          <xsd:enumeration value="Academies South"/>
          <xsd:enumeration value="Academy Funding"/>
          <xsd:enumeration value="Academy Funding Agreements"/>
          <xsd:enumeration value="Academy Types"/>
          <xsd:enumeration value="Accountancy"/>
          <xsd:enumeration value="Admissions"/>
          <xsd:enumeration value="ALB Contract Transition"/>
          <xsd:enumeration value="Anti-Fraud Committee"/>
          <xsd:enumeration value="Apprenticeships"/>
          <xsd:enumeration value="Assessment Curriculum and General Qualifications Group"/>
          <xsd:enumeration value="BECTA"/>
          <xsd:enumeration value="Bill Team"/>
          <xsd:enumeration value="Business Services"/>
          <xsd:enumeration value="Business Systems"/>
          <xsd:enumeration value="CFD DST"/>
          <xsd:enumeration value="Chairs of Govenors"/>
          <xsd:enumeration value="Charity Group"/>
          <xsd:enumeration value="Chief Executives Office"/>
          <xsd:enumeration value="Chief Information Officer Group"/>
          <xsd:enumeration value="Child Well-being Group"/>
          <xsd:enumeration value="CIO Group - Governance Boards"/>
          <xsd:enumeration value="Closing the Gap"/>
          <xsd:enumeration value="Collections"/>
          <xsd:enumeration value="Commercial Group"/>
          <xsd:enumeration value="Communications Directorate"/>
          <xsd:enumeration value="Communications DST"/>
          <xsd:enumeration value="Content Editor Workplace"/>
          <xsd:enumeration value="Corporate Governance Secretariats"/>
          <xsd:enumeration value="Corporate Transformation Programme"/>
          <xsd:enumeration value="Correspondence Task Force"/>
          <xsd:enumeration value="Counter Fraud Champion Group"/>
          <xsd:enumeration value="CRM Support"/>
          <xsd:enumeration value="CSD Business Team"/>
          <xsd:enumeration value="CSD DST Workplace"/>
          <xsd:enumeration value="CSD MI Workplace"/>
          <xsd:enumeration value="Curriculum and Behaviour Group"/>
          <xsd:enumeration value="Cyber Bullying Virtual Team"/>
          <xsd:enumeration value="Defra Information WorkPlace Project"/>
          <xsd:enumeration value="Departmental Security Unit"/>
          <xsd:enumeration value="Design and Development"/>
          <xsd:enumeration value="Desktop Transition"/>
          <xsd:enumeration value="DfE Change Programme"/>
          <xsd:enumeration value="Directorate Support Division"/>
          <xsd:enumeration value="Early Years"/>
          <xsd:enumeration value="EarlyYearsExtendedSchoolsandSpec"/>
          <xsd:enumeration value="Eastern Territory"/>
          <xsd:enumeration value="Education Bill"/>
          <xsd:enumeration value="Education Data for Sharing"/>
          <xsd:enumeration value="Education Funding Group"/>
          <xsd:enumeration value="Education Standards Analysis and Research Division"/>
          <xsd:enumeration value="Education Standards DST"/>
          <xsd:enumeration value="Education Strategy, Performance and Analysis Group"/>
          <xsd:enumeration value="Educational Psychology"/>
          <xsd:enumeration value="EFA Academies Comms and Stakeholder Management"/>
          <xsd:enumeration value="EFA Academies Data, Systems and Transparency"/>
          <xsd:enumeration value="EFA Academies Delivery"/>
          <xsd:enumeration value="EFA Academies Directors Office"/>
          <xsd:enumeration value="EFA Academies Enquiry Service"/>
          <xsd:enumeration value="EFA Academies Funding Reform"/>
          <xsd:enumeration value="EFA Academies Funding Sub-Reform Programme"/>
          <xsd:enumeration value="EFA Academies Programme Management"/>
          <xsd:enumeration value="EFA Academies Providers"/>
          <xsd:enumeration value="EFA Academies Territories"/>
          <xsd:enumeration value="EFA Business Support Audit and Risk Committee"/>
          <xsd:enumeration value="EFA Business Support Business Performance"/>
          <xsd:enumeration value="EFA Business Support CEO Office"/>
          <xsd:enumeration value="EFA Business Support Complaints"/>
          <xsd:enumeration value="EFA Business Support Corporate Finance"/>
          <xsd:enumeration value="EFA Business Support External Assurance"/>
          <xsd:enumeration value="EFA Business Support Maintained Schools"/>
          <xsd:enumeration value="EFA Business Support Records and Rights"/>
          <xsd:enumeration value="EFA Capital - Administration"/>
          <xsd:enumeration value="EFA Capital - Director"/>
          <xsd:enumeration value="EFA Capital Group"/>
          <xsd:enumeration value="EFA Capital Planning and Funding"/>
          <xsd:enumeration value="EFA Capital Programme Advice and Support"/>
          <xsd:enumeration value="EFA Capital Programme Delivery"/>
          <xsd:enumeration value="EFA Capital Programme Delivery-Academies"/>
          <xsd:enumeration value="EFA Capital Programme Delivery-Academies-LAs"/>
          <xsd:enumeration value="EFA Capital Programme Delivery-BSF"/>
          <xsd:enumeration value="EFA Chief Financial Officers Group"/>
          <xsd:enumeration value="EFA Commercial and Performance"/>
          <xsd:enumeration value="EFA Finance Systems and Services"/>
          <xsd:enumeration value="EFA HR Data"/>
          <xsd:enumeration value="EFA Learner Support"/>
          <xsd:enumeration value="EFA Staff Development"/>
          <xsd:enumeration value="EFA Territorial"/>
          <xsd:enumeration value="EFA Young People Directors Office"/>
          <xsd:enumeration value="EFA Young People Funding"/>
          <xsd:enumeration value="EFA Young People N Territory"/>
          <xsd:enumeration value="EFA Young People SW and Midland Territory"/>
          <xsd:enumeration value="EFA Youth Contract"/>
          <xsd:enumeration value="Efficiency Controls"/>
          <xsd:enumeration value="EO Policy Development Programme"/>
          <xsd:enumeration value="ESD Correspondence Team"/>
          <xsd:enumeration value="ESIG Director's Office&#10;  568"/>
          <xsd:enumeration value="Evaluation and Performance"/>
          <xsd:enumeration value="Exams Delivery Support Unit"/>
          <xsd:enumeration value="Families Group"/>
          <xsd:enumeration value="FCSD Director General Office"/>
          <xsd:enumeration value="Finance and Commercial Group"/>
          <xsd:enumeration value="Finance Group"/>
          <xsd:enumeration value="Financial Delivery and Risk Assurance Division"/>
          <xsd:enumeration value="Flexible Directorate Support"/>
          <xsd:enumeration value="Flexible Resourcing Working Group 2013"/>
          <xsd:enumeration value="Flexible Working"/>
          <xsd:enumeration value="Former SCYPG"/>
          <xsd:enumeration value="Free Schools Group"/>
          <xsd:enumeration value="Free Schools Wave 5 Applications"/>
          <xsd:enumeration value="Funding Allocations and Performance Division"/>
          <xsd:enumeration value="G CLOUD"/>
          <xsd:enumeration value="Get IT"/>
          <xsd:enumeration value="Health and Safety"/>
          <xsd:enumeration value="IAU DST Workplace"/>
          <xsd:enumeration value="IFD Directorate Support Team"/>
          <xsd:enumeration value="IFD Recruitment"/>
          <xsd:enumeration value="IFD Resourcing and Operations"/>
          <xsd:enumeration value="In The Know"/>
          <xsd:enumeration value="Information Asset Centre"/>
          <xsd:enumeration value="Information Management Portal"/>
          <xsd:enumeration value="Infracstructure Programme"/>
          <xsd:enumeration value="Infrastructure Funding and Longitudinal Analysis Division"/>
          <xsd:enumeration value="Internal Audit Unit"/>
          <xsd:enumeration value="International Business Unit"/>
          <xsd:enumeration value="Intranet Workplace"/>
          <xsd:enumeration value="Item Bank Test Area"/>
          <xsd:enumeration value="IWP Training"/>
          <xsd:enumeration value="IWP Workplace"/>
          <xsd:enumeration value="Joint International Unit"/>
          <xsd:enumeration value="Knowledge and Records Management Testbed"/>
          <xsd:enumeration value="Knowledge Management Working Group"/>
          <xsd:enumeration value="LAO Support Team Workplace"/>
          <xsd:enumeration value="LAO Workplace"/>
          <xsd:enumeration value="LAT"/>
          <xsd:enumeration value="Library"/>
          <xsd:enumeration value="Licensing"/>
          <xsd:enumeration value="Membership"/>
          <xsd:enumeration value="Meta Team"/>
          <xsd:enumeration value="MIS Data Unit"/>
          <xsd:enumeration value="Models and Partnerships"/>
          <xsd:enumeration value="National College Directors"/>
          <xsd:enumeration value="National College Facilities Management"/>
          <xsd:enumeration value="National College Internal Communications"/>
          <xsd:enumeration value="National Data Analysis and Systems Programme"/>
          <xsd:enumeration value="NC Commercial"/>
          <xsd:enumeration value="NC Early Years"/>
          <xsd:enumeration value="NCTL Internal Comms and Engagement"/>
          <xsd:enumeration value="Northern Territory"/>
          <xsd:enumeration value="Off Site Storage"/>
          <xsd:enumeration value="Office 2010 Test"/>
          <xsd:enumeration value="OLASS"/>
          <xsd:enumeration value="People and Change"/>
          <xsd:enumeration value="People and Change Task and Finish Group"/>
          <xsd:enumeration value="Planning and Allocations"/>
          <xsd:enumeration value="Primary School Leadership"/>
          <xsd:enumeration value="Private Office"/>
          <xsd:enumeration value="Private Office DST"/>
          <xsd:enumeration value="Process Review"/>
          <xsd:enumeration value="Professionalism Hub"/>
          <xsd:enumeration value="Programme Management"/>
          <xsd:enumeration value="Provision Advisory Group"/>
          <xsd:enumeration value="Purchase to Pay"/>
          <xsd:enumeration value="QTS and Inductions"/>
          <xsd:enumeration value="Qualifications and Participation Group"/>
          <xsd:enumeration value="Quality and Priorities Division"/>
          <xsd:enumeration value="Regional Teams"/>
          <xsd:enumeration value="Regulation"/>
          <xsd:enumeration value="Research and Development"/>
          <xsd:enumeration value="Safeguarding Group"/>
          <xsd:enumeration value="Sandpit 2 Workplace"/>
          <xsd:enumeration value="Sandpit Workplace"/>
          <xsd:enumeration value="School Business Management"/>
          <xsd:enumeration value="School Performance Data Programme"/>
          <xsd:enumeration value="School Resources Group"/>
          <xsd:enumeration value="School Standards Group"/>
          <xsd:enumeration value="School to School Support"/>
          <xsd:enumeration value="Sector CIO Council"/>
          <xsd:enumeration value="Sheffield Site Leadership Group"/>
          <xsd:enumeration value="Social Mobility and Child Poverty Commission Secretariat"/>
          <xsd:enumeration value="Social Work"/>
          <xsd:enumeration value="Sodexo"/>
          <xsd:enumeration value="Southern Territory"/>
          <xsd:enumeration value="Specialist Programmes LLDD"/>
          <xsd:enumeration value="STA Commercial"/>
          <xsd:enumeration value="STA Delivery"/>
          <xsd:enumeration value="STA External Collaboration"/>
          <xsd:enumeration value="STA Operations"/>
          <xsd:enumeration value="STA Test Admin"/>
          <xsd:enumeration value="STA Workstream - Governance"/>
          <xsd:enumeration value="Standards and Qualifications"/>
          <xsd:enumeration value="Strategic Analysis Research and Policy Impact Group"/>
          <xsd:enumeration value="Strategic Finance"/>
          <xsd:enumeration value="Strategy and Performance Group"/>
          <xsd:enumeration value="Supply"/>
          <xsd:enumeration value="Supply and Recruit Division"/>
          <xsd:enumeration value="Supporting Delivery Group"/>
          <xsd:enumeration value="Supporting School Improvement Division 1"/>
          <xsd:enumeration value="Supporting School Improvement Division 2"/>
          <xsd:enumeration value="Supporting School Improvement Division 3"/>
          <xsd:enumeration value="System Reform Group"/>
          <xsd:enumeration value="Systems and Accountability"/>
          <xsd:enumeration value="Systems Development"/>
          <xsd:enumeration value="TA Directorate Support"/>
          <xsd:enumeration value="Talent Task Force"/>
          <xsd:enumeration value="Teachers and Teaching Family"/>
          <xsd:enumeration value="Teaching Agency - Senior Leadership Group"/>
          <xsd:enumeration value="Test Development"/>
          <xsd:enumeration value="Western Territory"/>
          <xsd:enumeration value="Workplace Help and Guidance"/>
          <xsd:enumeration value="YAGFA-JAGFA"/>
          <xsd:enumeration value="Young People FACT Team"/>
          <xsd:enumeration value="Young People Programme Management"/>
          <xsd:enumeration value="Young People Resource Group"/>
          <xsd:enumeration value="YP Funding Formula Review"/>
          <xsd:enumeration value="YPD DST"/>
        </xsd:restriction>
      </xsd:simpleType>
    </xsd:element>
    <xsd:element name="Team" ma:index="21" nillable="true" ma:displayName="Team" ma:default="" ma:hidden="true" ma:internalName="Team">
      <xsd:simpleType>
        <xsd:restriction base="dms:Unknown"/>
      </xsd:simpleType>
    </xsd:element>
  </xsd:schema>
  <xsd:schema xmlns:xsd="http://www.w3.org/2001/XMLSchema" xmlns:dms="http://schemas.microsoft.com/office/2006/documentManagement/types" targetNamespace="f3c983aa-d419-407c-af33-bbf027c735d5" elementFormDefault="qualified">
    <xsd:import namespace="http://schemas.microsoft.com/office/2006/documentManagement/types"/>
    <xsd:element name="_dlc_Exempt" ma:index="25" nillable="true" ma:displayName="Exempt from Policy" ma:description="" ma:hidden="true" ma:internalName="_dlc_Exempt" ma:readOnly="true">
      <xsd:simpleType>
        <xsd:restriction base="dms:Unknown"/>
      </xsd:simpleType>
    </xsd:element>
    <xsd:element name="_dlc_ExpireDateSaved" ma:index="27" nillable="true" ma:displayName="Original Expiration Date" ma:description="" ma:hidden="true" ma:internalName="_dlc_ExpireDateSaved" ma:readOnly="true">
      <xsd:simpleType>
        <xsd:restriction base="dms:DateTime"/>
      </xsd:simpleType>
    </xsd:element>
    <xsd:element name="_dlc_ExpireDate" ma:index="28" nillable="true" ma:displayName="Expiration Date" ma:description="" ma:hidden="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axOccurs="1" ma:index="3"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spe:Receivers xmlns:spe="http://schemas.microsoft.com/sharepoint/events">
  <Receiver>
    <Name>Microsoft.Office.RecordsManagement.PolicyFeatures.ExpirationEventReceiver</Name>
    <Type>10001</Type>
    <SequenceNumber>101</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10002</Type>
    <SequenceNumber>102</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10004</Type>
    <SequenceNumber>103</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10006</Type>
    <SequenceNumber>104</SequenceNumber>
    <Assembly>Microsoft.Office.Policy, Version=12.0.0.0, Culture=neutral, PublicKeyToken=71e9bce111e9429c</Assembly>
    <Class>Microsoft.Office.RecordsManagement.Internal.UpdateExpireDate</Class>
    <Data/>
    <Filter/>
  </Receiver>
</spe:Receivers>
</file>

<file path=customXml/item3.xml><?xml version="1.0" encoding="utf-8"?>
<?mso-contentType ?>
<p:Policy xmlns:p="office.server.policy" id="1170EE0C-5163-420d-8195-978CF7FA756D" local="false">
  <p:Name>Unmanaged Documents Expiration</p:Name>
  <p:Description>Defines the Expiration Policy for Unmanaged Documents</p:Description>
  <p:Statement>Unmanaged Documents must expire 2 years after last modification, and get moved to the site Recycle Bin.</p:Statement>
  <p:PolicyItems>
    <p:PolicyItem featureId="Microsoft.Office.RecordsManagement.PolicyFeatures.Expiration">
      <p:Name>Expiration</p:Name>
      <p:Description>Automatic scheduling of content for processing, and expiry of content that has reached its due date.</p:Description>
      <p:CustomData>
        <data>
          <formula id="Microsoft.Office.RecordsManagement.PolicyFeatures.Expiration.Formula.BuiltIn">
            <number>2</number>
            <property>Modified</property>
            <period>years</period>
          </formula>
          <action type="action" id="Microsoft.Office.RecordsManagement.PolicyFeatures.Expiration.Action.MoveToRecycleBin"/>
        </data>
      </p:CustomData>
    </p:PolicyItem>
  </p:PolicyItems>
</p:Policy>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documentManagement>
    <DocumentStatusOOB xmlns="7B78B477-DD47-4BE6-9E5F-A0BB8257645E">draft</DocumentStatusOOB>
    <IWPGroup xmlns="7B78B477-DD47-4BE6-9E5F-A0BB8257645E" xsi:nil="true"/>
    <SecurityClassification xmlns="7B78B477-DD47-4BE6-9E5F-A0BB8257645E" xsi:nil="true"/>
    <SiteType xmlns="7B78B477-DD47-4BE6-9E5F-A0BB8257645E" xsi:nil="true"/>
    <DocumentStatus xmlns="7B78B477-DD47-4BE6-9E5F-A0BB8257645E" xsi:nil="true"/>
    <Team xmlns="7B78B477-DD47-4BE6-9E5F-A0BB8257645E" xsi:nil="true"/>
    <DocumentSubject xmlns="7B78B477-DD47-4BE6-9E5F-A0BB8257645E" xsi:nil="true"/>
    <DCSFContributor xmlns="7B78B477-DD47-4BE6-9E5F-A0BB8257645E" xsi:nil="true"/>
    <_Source xmlns="http://schemas.microsoft.com/sharepoint/v3" xsi:nil="true"/>
    <IsLink xmlns="http://schemas.microsoft.com/sharepoint/v3" xsi:nil="true"/>
    <IWPGroupOOB xmlns="7B78B477-DD47-4BE6-9E5F-A0BB8257645E">Social Mobility and Child Poverty Commission Secretariat</IWPGroupOOB>
    <Description xmlns="7B78B477-DD47-4BE6-9E5F-A0BB8257645E" xsi:nil="true"/>
    <SiteTypeOOB xmlns="7B78B477-DD47-4BE6-9E5F-A0BB8257645E" xsi:nil="true"/>
    <Function2 xmlns="7B78B477-DD47-4BE6-9E5F-A0BB8257645E" xsi:nil="true"/>
    <Owner xmlns="7B78B477-DD47-4BE6-9E5F-A0BB8257645E" xsi:nil="true"/>
    <DocumentSubjectOOB xmlns="7B78B477-DD47-4BE6-9E5F-A0BB8257645E" xsi:nil="true"/>
    <SecurityClassificationOOB xmlns="7B78B477-DD47-4BE6-9E5F-A0BB8257645E">unclassified</SecurityClassificationOOB>
    <Function2OOB xmlns="7B78B477-DD47-4BE6-9E5F-A0BB8257645E" xsi:nil="true"/>
    <Division xmlns="7B78B477-DD47-4BE6-9E5F-A0BB8257645E">Social Mobility and Child Poverty Commission Secretariat</Division>
    <_Version xmlns="http://schemas.microsoft.com/sharepoint/v3" xsi:nil="true"/>
    <OwnerOOB xmlns="7B78B477-DD47-4BE6-9E5F-A0BB8257645E" xsi:nil="true"/>
    <_dlc_ExpireDateSaved xmlns="f3c983aa-d419-407c-af33-bbf027c735d5" xsi:nil="true"/>
    <_dlc_ExpireDate xmlns="f3c983aa-d419-407c-af33-bbf027c735d5">2015-06-17T11:05:37+00:00</_dlc_ExpireDate>
  </documentManagement>
</p:properties>
</file>

<file path=customXml/itemProps1.xml><?xml version="1.0" encoding="utf-8"?>
<ds:datastoreItem xmlns:ds="http://schemas.openxmlformats.org/officeDocument/2006/customXml" ds:itemID="{8E1B90B8-CE75-47E8-80C0-F20A5EFF6E1E}"/>
</file>

<file path=customXml/itemProps2.xml><?xml version="1.0" encoding="utf-8"?>
<ds:datastoreItem xmlns:ds="http://schemas.openxmlformats.org/officeDocument/2006/customXml" ds:itemID="{E8EE72E7-69DD-4241-9146-ACD731927DD9}"/>
</file>

<file path=customXml/itemProps3.xml><?xml version="1.0" encoding="utf-8"?>
<ds:datastoreItem xmlns:ds="http://schemas.openxmlformats.org/officeDocument/2006/customXml" ds:itemID="{589DC892-9E8F-42E7-823E-3CE9136281F5}"/>
</file>

<file path=customXml/itemProps4.xml><?xml version="1.0" encoding="utf-8"?>
<ds:datastoreItem xmlns:ds="http://schemas.openxmlformats.org/officeDocument/2006/customXml" ds:itemID="{C62B3322-AC10-4E89-ACCA-CB3952331CEF}"/>
</file>

<file path=customXml/itemProps5.xml><?xml version="1.0" encoding="utf-8"?>
<ds:datastoreItem xmlns:ds="http://schemas.openxmlformats.org/officeDocument/2006/customXml" ds:itemID="{EB96471A-92FE-494B-B103-C4BD1ACD0A19}"/>
</file>

<file path=customXml/itemProps6.xml><?xml version="1.0" encoding="utf-8"?>
<ds:datastoreItem xmlns:ds="http://schemas.openxmlformats.org/officeDocument/2006/customXml" ds:itemID="{D3975A5D-3BF5-44D6-9E96-97514DC1A9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HESA Full Analysis</vt:lpstr>
      <vt:lpstr>Boliver Analysis</vt:lpstr>
      <vt:lpstr>FT Oxford Analysis</vt:lpstr>
      <vt:lpstr>OFFA Access Agreement Analysis</vt:lpstr>
      <vt:lpstr>HESA Data - 2002-03</vt:lpstr>
      <vt:lpstr>HESA Data - 2011-12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2013-05-30T08:28:15Z</dcterms:created>
  <dcterms:modified xsi:type="dcterms:W3CDTF">2013-05-30T16:28:35Z</dcterms:modified>
</cp:coreProperties>
</file>