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<sst xmlns="http://schemas.openxmlformats.org/spreadsheetml/2006/main" count="159" uniqueCount="47">
  <si>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</si>
  <si>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</si>
  <si>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</si>
  <si>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</si>
  <si>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</si>
  <si>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</si>
  <si>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</si>
  <si>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</si>
  <si>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</si>
  <si>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</si>
  <si>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</si>
  <si>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</si>
  <si>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</si>
  <si>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</si>
  <si>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</si>
  <si>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</si>
  <si>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</si>
  <si>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</si>
  <si>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</si>
  <si>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</si>
  <si>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</si>
  <si>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</si>
  <si>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</si>
  <si>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</si>
  <si>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</si>
  <si>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</si>
  <si>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</si>
  <si>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</si>
  <si>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</si>
  <si>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</si>
  <si>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</si>
  <si>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</si>
  <si>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</si>
  <si>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</si>
  <si>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</si>
  <si>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</si>
  <si>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Crown Non Departmental Public Body</t>
  </si>
  <si>
    <t>Health &amp; Safety Executive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</si>
  <si>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</si>
  <si>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</si>
  <si>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</si>
  <si>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</si>
  <si>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</si>
  <si>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</si>
  <si>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Remploy do not use Civil Service Grades</t>
  </si>
  <si>
    <t>Child Maintenance &amp; Enforcement Commission is no longer an Non Departmental Public Body having been absorbed into Department for Work &amp; Pensions on 01 August 2012</t>
  </si>
  <si>
    <t>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</si>
</sst>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4" sqref="A4:IV10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1" t="s">
        <v>12</v>
      </c>
      <c r="B1" s="31" t="s">
        <v>1</v>
      </c>
      <c r="C1" s="31" t="s">
        <v>0</v>
      </c>
      <c r="D1" s="34" t="s">
        <v>8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43" t="s">
        <v>15</v>
      </c>
      <c r="S1" s="54"/>
      <c r="T1" s="54"/>
      <c r="U1" s="54"/>
      <c r="V1" s="54"/>
      <c r="W1" s="54"/>
      <c r="X1" s="54"/>
      <c r="Y1" s="54"/>
      <c r="Z1" s="54"/>
      <c r="AA1" s="44"/>
      <c r="AB1" s="50" t="s">
        <v>25</v>
      </c>
      <c r="AC1" s="51"/>
      <c r="AD1" s="47" t="s">
        <v>11</v>
      </c>
      <c r="AE1" s="48"/>
      <c r="AF1" s="48"/>
      <c r="AG1" s="48"/>
      <c r="AH1" s="48"/>
      <c r="AI1" s="48"/>
      <c r="AJ1" s="49"/>
      <c r="AK1" s="42" t="s">
        <v>32</v>
      </c>
      <c r="AL1" s="42"/>
      <c r="AM1" s="42"/>
      <c r="AN1" s="39" t="s">
        <v>24</v>
      </c>
      <c r="AO1" s="31" t="s">
        <v>33</v>
      </c>
    </row>
    <row r="2" spans="1:41" s="1" customFormat="1" ht="53.25" customHeight="1">
      <c r="A2" s="45"/>
      <c r="B2" s="45"/>
      <c r="C2" s="45"/>
      <c r="D2" s="37" t="s">
        <v>28</v>
      </c>
      <c r="E2" s="38"/>
      <c r="F2" s="37" t="s">
        <v>29</v>
      </c>
      <c r="G2" s="38"/>
      <c r="H2" s="37" t="s">
        <v>30</v>
      </c>
      <c r="I2" s="38"/>
      <c r="J2" s="37" t="s">
        <v>6</v>
      </c>
      <c r="K2" s="38"/>
      <c r="L2" s="37" t="s">
        <v>31</v>
      </c>
      <c r="M2" s="38"/>
      <c r="N2" s="37" t="s">
        <v>5</v>
      </c>
      <c r="O2" s="38"/>
      <c r="P2" s="34" t="s">
        <v>9</v>
      </c>
      <c r="Q2" s="36"/>
      <c r="R2" s="34" t="s">
        <v>13</v>
      </c>
      <c r="S2" s="44"/>
      <c r="T2" s="43" t="s">
        <v>3</v>
      </c>
      <c r="U2" s="44"/>
      <c r="V2" s="43" t="s">
        <v>4</v>
      </c>
      <c r="W2" s="44"/>
      <c r="X2" s="43" t="s">
        <v>14</v>
      </c>
      <c r="Y2" s="44"/>
      <c r="Z2" s="34" t="s">
        <v>10</v>
      </c>
      <c r="AA2" s="36"/>
      <c r="AB2" s="52"/>
      <c r="AC2" s="53"/>
      <c r="AD2" s="31" t="s">
        <v>17</v>
      </c>
      <c r="AE2" s="31" t="s">
        <v>16</v>
      </c>
      <c r="AF2" s="31" t="s">
        <v>18</v>
      </c>
      <c r="AG2" s="31" t="s">
        <v>19</v>
      </c>
      <c r="AH2" s="31" t="s">
        <v>20</v>
      </c>
      <c r="AI2" s="31" t="s">
        <v>21</v>
      </c>
      <c r="AJ2" s="55" t="s">
        <v>23</v>
      </c>
      <c r="AK2" s="31" t="s">
        <v>26</v>
      </c>
      <c r="AL2" s="31" t="s">
        <v>27</v>
      </c>
      <c r="AM2" s="31" t="s">
        <v>22</v>
      </c>
      <c r="AN2" s="40"/>
      <c r="AO2" s="32"/>
    </row>
    <row r="3" spans="1:41" ht="57.75" customHeight="1">
      <c r="A3" s="46"/>
      <c r="B3" s="46"/>
      <c r="C3" s="46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3"/>
      <c r="AE3" s="33"/>
      <c r="AF3" s="33"/>
      <c r="AG3" s="33"/>
      <c r="AH3" s="33"/>
      <c r="AI3" s="33"/>
      <c r="AJ3" s="55"/>
      <c r="AK3" s="33"/>
      <c r="AL3" s="33"/>
      <c r="AM3" s="33"/>
      <c r="AN3" s="41"/>
      <c r="AO3" s="33"/>
    </row>
    <row r="4" spans="1:41" ht="15" customHeight="1">
      <c r="A4" s="3" t="s">
        <v>35</v>
      </c>
      <c r="B4" s="3" t="s">
        <v>34</v>
      </c>
      <c r="C4" s="3" t="s">
        <v>35</v>
      </c>
      <c r="D4" s="28">
        <v>52559</v>
      </c>
      <c r="E4" s="28">
        <v>45320.249999999935</v>
      </c>
      <c r="F4" s="28">
        <v>42481</v>
      </c>
      <c r="G4" s="28">
        <v>37944.63</v>
      </c>
      <c r="H4" s="28">
        <v>10204</v>
      </c>
      <c r="I4" s="28">
        <v>9748.2</v>
      </c>
      <c r="J4" s="28">
        <v>2060</v>
      </c>
      <c r="K4" s="28">
        <v>2004.43</v>
      </c>
      <c r="L4" s="28">
        <v>224</v>
      </c>
      <c r="M4" s="28">
        <v>217.99</v>
      </c>
      <c r="N4" s="28">
        <v>177</v>
      </c>
      <c r="O4" s="28">
        <v>174.38</v>
      </c>
      <c r="P4" s="13">
        <f>SUM(N4,L4,J4,H4,F4,D4)</f>
        <v>107705</v>
      </c>
      <c r="Q4" s="13">
        <f>SUM(O4,M4,K4,I4,G4,E4)</f>
        <v>95409.87999999993</v>
      </c>
      <c r="R4" s="27" t="s">
        <v>46</v>
      </c>
      <c r="S4" s="27" t="s">
        <v>46</v>
      </c>
      <c r="T4" s="27" t="s">
        <v>46</v>
      </c>
      <c r="U4" s="27" t="s">
        <v>46</v>
      </c>
      <c r="V4" s="28">
        <v>138</v>
      </c>
      <c r="W4" s="28">
        <v>138</v>
      </c>
      <c r="X4" s="27">
        <v>18</v>
      </c>
      <c r="Y4" s="27">
        <v>18</v>
      </c>
      <c r="Z4" s="29">
        <f>SUM(X4,V4,,T4,R4)</f>
        <v>156</v>
      </c>
      <c r="AA4" s="29">
        <f>SUM(Y4,W4,,U4,S4)</f>
        <v>156</v>
      </c>
      <c r="AB4" s="4">
        <f>Z4+P4</f>
        <v>107861</v>
      </c>
      <c r="AC4" s="4">
        <f>AA4+Q4</f>
        <v>95565.87999999993</v>
      </c>
      <c r="AD4" s="21">
        <v>185205448.5648542</v>
      </c>
      <c r="AE4" s="22">
        <v>2257254.76</v>
      </c>
      <c r="AF4" s="22">
        <v>444656.97</v>
      </c>
      <c r="AG4" s="22">
        <v>2147527.11</v>
      </c>
      <c r="AH4" s="22">
        <v>32169863.986213952</v>
      </c>
      <c r="AI4" s="22">
        <v>11855065.568931874</v>
      </c>
      <c r="AJ4" s="23">
        <f>SUM(AD4:AI4)</f>
        <v>234079816.96000004</v>
      </c>
      <c r="AK4" s="21">
        <v>1789605</v>
      </c>
      <c r="AL4" s="26">
        <v>1344079</v>
      </c>
      <c r="AM4" s="24">
        <f>SUM(AK4:AL4)</f>
        <v>3133684</v>
      </c>
      <c r="AN4" s="24">
        <f>AM4+AJ4</f>
        <v>237213500.96000004</v>
      </c>
      <c r="AO4" s="18" t="s">
        <v>45</v>
      </c>
    </row>
    <row r="5" spans="1:41" ht="15" customHeight="1">
      <c r="A5" s="3" t="s">
        <v>37</v>
      </c>
      <c r="B5" s="3" t="s">
        <v>36</v>
      </c>
      <c r="C5" s="3" t="s">
        <v>35</v>
      </c>
      <c r="D5" s="28">
        <v>522</v>
      </c>
      <c r="E5" s="28">
        <v>457.09</v>
      </c>
      <c r="F5" s="28">
        <v>474</v>
      </c>
      <c r="G5" s="28">
        <v>439.71</v>
      </c>
      <c r="H5" s="28">
        <v>1721</v>
      </c>
      <c r="I5" s="28">
        <v>1626.37</v>
      </c>
      <c r="J5" s="28">
        <v>677</v>
      </c>
      <c r="K5" s="28">
        <v>649.14</v>
      </c>
      <c r="L5" s="28">
        <v>43</v>
      </c>
      <c r="M5" s="28">
        <v>42.78</v>
      </c>
      <c r="N5" s="27" t="s">
        <v>46</v>
      </c>
      <c r="O5" s="27" t="s">
        <v>46</v>
      </c>
      <c r="P5" s="13">
        <f aca="true" t="shared" si="0" ref="P5:P10">SUM(N5,L5,J5,H5,F5,D5)</f>
        <v>3437</v>
      </c>
      <c r="Q5" s="13">
        <f aca="true" t="shared" si="1" ref="Q5:Q10">SUM(O5,M5,K5,I5,G5,E5)</f>
        <v>3215.09</v>
      </c>
      <c r="R5" s="27" t="s">
        <v>46</v>
      </c>
      <c r="S5" s="27" t="s">
        <v>46</v>
      </c>
      <c r="T5" s="27">
        <v>2</v>
      </c>
      <c r="U5" s="27">
        <v>1.88</v>
      </c>
      <c r="V5" s="28">
        <v>12</v>
      </c>
      <c r="W5" s="28">
        <v>11.1</v>
      </c>
      <c r="X5" s="27" t="s">
        <v>46</v>
      </c>
      <c r="Y5" s="27" t="s">
        <v>46</v>
      </c>
      <c r="Z5" s="29">
        <f>SUM(X5,V5,,T5,R5)</f>
        <v>14</v>
      </c>
      <c r="AA5" s="29">
        <f>SUM(Y5,W5,,U5,S5)</f>
        <v>12.98</v>
      </c>
      <c r="AB5" s="4">
        <f aca="true" t="shared" si="2" ref="AB5:AB10">Z5+P5</f>
        <v>3451</v>
      </c>
      <c r="AC5" s="4">
        <f aca="true" t="shared" si="3" ref="AC5:AC10">AA5+Q5</f>
        <v>3228.07</v>
      </c>
      <c r="AD5" s="22">
        <v>10610083.06</v>
      </c>
      <c r="AE5" s="22">
        <v>188782.8</v>
      </c>
      <c r="AF5" s="22">
        <v>7822.04</v>
      </c>
      <c r="AG5" s="22">
        <v>17059.28</v>
      </c>
      <c r="AH5" s="22">
        <v>2235135.81</v>
      </c>
      <c r="AI5" s="22">
        <v>983780.84</v>
      </c>
      <c r="AJ5" s="23">
        <f aca="true" t="shared" si="4" ref="AJ5:AJ10">SUM(AD5:AI5)</f>
        <v>14042663.83</v>
      </c>
      <c r="AK5" s="21">
        <v>73821.14</v>
      </c>
      <c r="AL5" s="22">
        <v>0</v>
      </c>
      <c r="AM5" s="24">
        <f aca="true" t="shared" si="5" ref="AM5:AM10">SUM(AK5:AL5)</f>
        <v>73821.14</v>
      </c>
      <c r="AN5" s="24">
        <f aca="true" t="shared" si="6" ref="AN5:AN10">AM5+AJ5</f>
        <v>14116484.97</v>
      </c>
      <c r="AO5" s="18"/>
    </row>
    <row r="6" spans="1:41" ht="15" customHeight="1">
      <c r="A6" s="3" t="s">
        <v>38</v>
      </c>
      <c r="B6" s="3" t="s">
        <v>39</v>
      </c>
      <c r="C6" s="3" t="s">
        <v>35</v>
      </c>
      <c r="D6" s="28">
        <v>71</v>
      </c>
      <c r="E6" s="28">
        <v>59.6</v>
      </c>
      <c r="F6" s="28">
        <v>29</v>
      </c>
      <c r="G6" s="28">
        <v>26.07</v>
      </c>
      <c r="H6" s="28">
        <v>16</v>
      </c>
      <c r="I6" s="28">
        <v>14.77</v>
      </c>
      <c r="J6" s="28">
        <v>5</v>
      </c>
      <c r="K6" s="28">
        <v>4.92</v>
      </c>
      <c r="L6" s="28">
        <v>1</v>
      </c>
      <c r="M6" s="28">
        <v>1</v>
      </c>
      <c r="N6" s="27" t="s">
        <v>46</v>
      </c>
      <c r="O6" s="27" t="s">
        <v>46</v>
      </c>
      <c r="P6" s="13">
        <f t="shared" si="0"/>
        <v>122</v>
      </c>
      <c r="Q6" s="13">
        <f t="shared" si="1"/>
        <v>106.36</v>
      </c>
      <c r="R6" s="27">
        <v>1</v>
      </c>
      <c r="S6" s="30">
        <v>0.25</v>
      </c>
      <c r="T6" s="27" t="s">
        <v>46</v>
      </c>
      <c r="U6" s="27" t="s">
        <v>46</v>
      </c>
      <c r="V6" s="27" t="s">
        <v>46</v>
      </c>
      <c r="W6" s="27" t="s">
        <v>46</v>
      </c>
      <c r="X6" s="27" t="s">
        <v>46</v>
      </c>
      <c r="Y6" s="27" t="s">
        <v>46</v>
      </c>
      <c r="Z6" s="29">
        <f>SUM(X6,V6,,T6,R6)</f>
        <v>1</v>
      </c>
      <c r="AA6" s="29">
        <f>SUM(Y6,W6,,U6,S6)</f>
        <v>0.25</v>
      </c>
      <c r="AB6" s="4">
        <f t="shared" si="2"/>
        <v>123</v>
      </c>
      <c r="AC6" s="4">
        <f t="shared" si="3"/>
        <v>106.61</v>
      </c>
      <c r="AD6" s="22">
        <v>222212.24</v>
      </c>
      <c r="AE6" s="22">
        <v>2233.49</v>
      </c>
      <c r="AF6" s="22">
        <v>21962</v>
      </c>
      <c r="AG6" s="22">
        <v>2062.79</v>
      </c>
      <c r="AH6" s="22">
        <v>40183.13</v>
      </c>
      <c r="AI6" s="22">
        <v>18291.92</v>
      </c>
      <c r="AJ6" s="23">
        <f t="shared" si="4"/>
        <v>306945.56999999995</v>
      </c>
      <c r="AK6" s="21">
        <v>495.74</v>
      </c>
      <c r="AL6" s="22">
        <v>0</v>
      </c>
      <c r="AM6" s="24">
        <f t="shared" si="5"/>
        <v>495.74</v>
      </c>
      <c r="AN6" s="24">
        <f t="shared" si="6"/>
        <v>307441.30999999994</v>
      </c>
      <c r="AO6" s="9"/>
    </row>
    <row r="7" spans="1:41" ht="15" customHeight="1">
      <c r="A7" s="3" t="s">
        <v>40</v>
      </c>
      <c r="B7" s="3" t="s">
        <v>39</v>
      </c>
      <c r="C7" s="3" t="s">
        <v>35</v>
      </c>
      <c r="D7" s="27" t="s">
        <v>46</v>
      </c>
      <c r="E7" s="27" t="s">
        <v>46</v>
      </c>
      <c r="F7" s="27" t="s">
        <v>46</v>
      </c>
      <c r="G7" s="27" t="s">
        <v>46</v>
      </c>
      <c r="H7" s="27" t="s">
        <v>46</v>
      </c>
      <c r="I7" s="27" t="s">
        <v>46</v>
      </c>
      <c r="J7" s="27" t="s">
        <v>46</v>
      </c>
      <c r="K7" s="27" t="s">
        <v>46</v>
      </c>
      <c r="L7" s="27" t="s">
        <v>46</v>
      </c>
      <c r="M7" s="27" t="s">
        <v>46</v>
      </c>
      <c r="N7" s="27">
        <v>252</v>
      </c>
      <c r="O7" s="27">
        <v>246.9</v>
      </c>
      <c r="P7" s="13">
        <f t="shared" si="0"/>
        <v>252</v>
      </c>
      <c r="Q7" s="13">
        <f t="shared" si="1"/>
        <v>246.9</v>
      </c>
      <c r="R7" s="27" t="s">
        <v>46</v>
      </c>
      <c r="S7" s="27" t="s">
        <v>46</v>
      </c>
      <c r="T7" s="27">
        <v>23</v>
      </c>
      <c r="U7" s="27">
        <v>18.34</v>
      </c>
      <c r="V7" s="27" t="s">
        <v>46</v>
      </c>
      <c r="W7" s="27" t="s">
        <v>46</v>
      </c>
      <c r="X7" s="27">
        <v>13</v>
      </c>
      <c r="Y7" s="27">
        <v>8.52</v>
      </c>
      <c r="Z7" s="29">
        <f>SUM(X7,V7,,T7,R7)</f>
        <v>36</v>
      </c>
      <c r="AA7" s="29">
        <f>SUM(Y7,W7,,U7,S7)</f>
        <v>26.86</v>
      </c>
      <c r="AB7" s="4">
        <f t="shared" si="2"/>
        <v>288</v>
      </c>
      <c r="AC7" s="4">
        <f t="shared" si="3"/>
        <v>273.76</v>
      </c>
      <c r="AD7" s="22">
        <v>1230251.8599999996</v>
      </c>
      <c r="AE7" s="22">
        <v>1044.71</v>
      </c>
      <c r="AF7" s="22">
        <v>2264.89</v>
      </c>
      <c r="AG7" s="22">
        <v>655.38</v>
      </c>
      <c r="AH7" s="22">
        <v>71340.3700000001</v>
      </c>
      <c r="AI7" s="22">
        <v>148658.62000000034</v>
      </c>
      <c r="AJ7" s="23">
        <f t="shared" si="4"/>
        <v>1454215.8299999998</v>
      </c>
      <c r="AK7" s="22">
        <v>218878.374</v>
      </c>
      <c r="AL7" s="22">
        <v>138293.662</v>
      </c>
      <c r="AM7" s="24">
        <f t="shared" si="5"/>
        <v>357172.036</v>
      </c>
      <c r="AN7" s="24">
        <f t="shared" si="6"/>
        <v>1811387.866</v>
      </c>
      <c r="AO7" s="25"/>
    </row>
    <row r="8" spans="1:41" ht="15" customHeight="1">
      <c r="A8" s="3" t="s">
        <v>41</v>
      </c>
      <c r="B8" s="3" t="s">
        <v>39</v>
      </c>
      <c r="C8" s="3" t="s">
        <v>35</v>
      </c>
      <c r="D8" s="27" t="s">
        <v>46</v>
      </c>
      <c r="E8" s="27" t="s">
        <v>46</v>
      </c>
      <c r="F8" s="27" t="s">
        <v>46</v>
      </c>
      <c r="G8" s="27" t="s">
        <v>46</v>
      </c>
      <c r="H8" s="27" t="s">
        <v>46</v>
      </c>
      <c r="I8" s="27" t="s">
        <v>46</v>
      </c>
      <c r="J8" s="27" t="s">
        <v>46</v>
      </c>
      <c r="K8" s="27" t="s">
        <v>46</v>
      </c>
      <c r="L8" s="27" t="s">
        <v>46</v>
      </c>
      <c r="M8" s="27" t="s">
        <v>46</v>
      </c>
      <c r="N8" s="28">
        <v>2887</v>
      </c>
      <c r="O8" s="28">
        <v>2773.94</v>
      </c>
      <c r="P8" s="13">
        <f t="shared" si="0"/>
        <v>2887</v>
      </c>
      <c r="Q8" s="13">
        <f t="shared" si="1"/>
        <v>2773.94</v>
      </c>
      <c r="R8" s="27">
        <v>186</v>
      </c>
      <c r="S8" s="27">
        <v>177.19</v>
      </c>
      <c r="T8" s="27">
        <v>11</v>
      </c>
      <c r="U8" s="27">
        <v>10</v>
      </c>
      <c r="V8" s="27" t="s">
        <v>46</v>
      </c>
      <c r="W8" s="27" t="s">
        <v>46</v>
      </c>
      <c r="X8" s="27" t="s">
        <v>46</v>
      </c>
      <c r="Y8" s="27" t="s">
        <v>46</v>
      </c>
      <c r="Z8" s="29">
        <f>SUM(X8,V8,,T8,R8)</f>
        <v>197</v>
      </c>
      <c r="AA8" s="29">
        <f>SUM(Y8,W8,,U8,S8)</f>
        <v>187.19</v>
      </c>
      <c r="AB8" s="4">
        <f t="shared" si="2"/>
        <v>3084</v>
      </c>
      <c r="AC8" s="4">
        <f t="shared" si="3"/>
        <v>2961.13</v>
      </c>
      <c r="AD8" s="22">
        <v>6575416.04</v>
      </c>
      <c r="AE8" s="22">
        <v>0</v>
      </c>
      <c r="AF8" s="22">
        <v>168001.76</v>
      </c>
      <c r="AG8" s="22">
        <v>47435.21</v>
      </c>
      <c r="AH8" s="22">
        <v>443321.85</v>
      </c>
      <c r="AI8" s="22">
        <v>880544.0300000007</v>
      </c>
      <c r="AJ8" s="23">
        <f t="shared" si="4"/>
        <v>8114718.890000001</v>
      </c>
      <c r="AK8" s="22">
        <v>514172.18</v>
      </c>
      <c r="AL8" s="22">
        <v>0</v>
      </c>
      <c r="AM8" s="24">
        <f t="shared" si="5"/>
        <v>514172.18</v>
      </c>
      <c r="AN8" s="24">
        <f t="shared" si="6"/>
        <v>8628891.07</v>
      </c>
      <c r="AO8" s="18" t="s">
        <v>44</v>
      </c>
    </row>
    <row r="9" spans="1:41" ht="15" customHeight="1">
      <c r="A9" s="3" t="s">
        <v>42</v>
      </c>
      <c r="B9" s="3" t="s">
        <v>39</v>
      </c>
      <c r="C9" s="3" t="s">
        <v>35</v>
      </c>
      <c r="D9" s="27" t="s">
        <v>46</v>
      </c>
      <c r="E9" s="27" t="s">
        <v>46</v>
      </c>
      <c r="F9" s="27" t="s">
        <v>46</v>
      </c>
      <c r="G9" s="27" t="s">
        <v>46</v>
      </c>
      <c r="H9" s="27" t="s">
        <v>46</v>
      </c>
      <c r="I9" s="27" t="s">
        <v>46</v>
      </c>
      <c r="J9" s="27" t="s">
        <v>46</v>
      </c>
      <c r="K9" s="27" t="s">
        <v>46</v>
      </c>
      <c r="L9" s="27" t="s">
        <v>46</v>
      </c>
      <c r="M9" s="27" t="s">
        <v>46</v>
      </c>
      <c r="N9" s="27">
        <v>38</v>
      </c>
      <c r="O9" s="27">
        <v>37.3</v>
      </c>
      <c r="P9" s="13">
        <f t="shared" si="0"/>
        <v>38</v>
      </c>
      <c r="Q9" s="13">
        <f t="shared" si="1"/>
        <v>37.3</v>
      </c>
      <c r="R9" s="27" t="s">
        <v>46</v>
      </c>
      <c r="S9" s="27" t="s">
        <v>46</v>
      </c>
      <c r="T9" s="27" t="s">
        <v>46</v>
      </c>
      <c r="U9" s="27" t="s">
        <v>46</v>
      </c>
      <c r="V9" s="27" t="s">
        <v>46</v>
      </c>
      <c r="W9" s="27" t="s">
        <v>46</v>
      </c>
      <c r="X9" s="27" t="s">
        <v>46</v>
      </c>
      <c r="Y9" s="27" t="s">
        <v>46</v>
      </c>
      <c r="Z9" s="29">
        <f>SUM(X9,V9,,T9,R9)</f>
        <v>0</v>
      </c>
      <c r="AA9" s="29">
        <f>SUM(Y9,W9,,U9,S9)</f>
        <v>0</v>
      </c>
      <c r="AB9" s="4">
        <f t="shared" si="2"/>
        <v>38</v>
      </c>
      <c r="AC9" s="4">
        <f t="shared" si="3"/>
        <v>37.3</v>
      </c>
      <c r="AD9" s="22">
        <v>123481.52</v>
      </c>
      <c r="AE9" s="22">
        <v>0</v>
      </c>
      <c r="AF9" s="22">
        <v>0</v>
      </c>
      <c r="AG9" s="22">
        <v>0</v>
      </c>
      <c r="AH9" s="22">
        <v>24417.71</v>
      </c>
      <c r="AI9" s="22">
        <v>10871.57</v>
      </c>
      <c r="AJ9" s="23">
        <f t="shared" si="4"/>
        <v>158770.80000000002</v>
      </c>
      <c r="AK9" s="22">
        <v>0</v>
      </c>
      <c r="AL9" s="22">
        <v>0</v>
      </c>
      <c r="AM9" s="24">
        <f t="shared" si="5"/>
        <v>0</v>
      </c>
      <c r="AN9" s="24">
        <f t="shared" si="6"/>
        <v>158770.80000000002</v>
      </c>
      <c r="AO9" s="9"/>
    </row>
    <row r="10" spans="1:41" ht="15" customHeight="1">
      <c r="A10" s="3" t="s">
        <v>43</v>
      </c>
      <c r="B10" s="3" t="s">
        <v>39</v>
      </c>
      <c r="C10" s="3" t="s">
        <v>35</v>
      </c>
      <c r="D10" s="27" t="s">
        <v>46</v>
      </c>
      <c r="E10" s="27" t="s">
        <v>46</v>
      </c>
      <c r="F10" s="27" t="s">
        <v>46</v>
      </c>
      <c r="G10" s="27" t="s">
        <v>46</v>
      </c>
      <c r="H10" s="27" t="s">
        <v>46</v>
      </c>
      <c r="I10" s="27" t="s">
        <v>46</v>
      </c>
      <c r="J10" s="27" t="s">
        <v>46</v>
      </c>
      <c r="K10" s="27" t="s">
        <v>46</v>
      </c>
      <c r="L10" s="27" t="s">
        <v>46</v>
      </c>
      <c r="M10" s="27" t="s">
        <v>46</v>
      </c>
      <c r="N10" s="28">
        <v>337</v>
      </c>
      <c r="O10" s="28">
        <v>333.1</v>
      </c>
      <c r="P10" s="13">
        <f t="shared" si="0"/>
        <v>337</v>
      </c>
      <c r="Q10" s="13">
        <f t="shared" si="1"/>
        <v>333.1</v>
      </c>
      <c r="R10" s="27">
        <v>26.6</v>
      </c>
      <c r="S10" s="27">
        <v>24.6</v>
      </c>
      <c r="T10" s="27" t="s">
        <v>46</v>
      </c>
      <c r="U10" s="27" t="s">
        <v>46</v>
      </c>
      <c r="V10" s="27">
        <v>10.5</v>
      </c>
      <c r="W10" s="27">
        <v>9.7</v>
      </c>
      <c r="X10" s="27" t="s">
        <v>46</v>
      </c>
      <c r="Y10" s="27" t="s">
        <v>46</v>
      </c>
      <c r="Z10" s="29">
        <f>SUM(X10,V10,,T10,R10)</f>
        <v>37.1</v>
      </c>
      <c r="AA10" s="29">
        <f>SUM(Y10,W10,,U10,S10)</f>
        <v>34.3</v>
      </c>
      <c r="AB10" s="4">
        <f t="shared" si="2"/>
        <v>374.1</v>
      </c>
      <c r="AC10" s="4">
        <f t="shared" si="3"/>
        <v>367.40000000000003</v>
      </c>
      <c r="AD10" s="22">
        <v>1356339.11</v>
      </c>
      <c r="AE10" s="22">
        <v>0</v>
      </c>
      <c r="AF10" s="22">
        <v>0</v>
      </c>
      <c r="AG10" s="22">
        <v>0</v>
      </c>
      <c r="AH10" s="22">
        <v>263545.32</v>
      </c>
      <c r="AI10" s="22">
        <v>127764.17</v>
      </c>
      <c r="AJ10" s="23">
        <f t="shared" si="4"/>
        <v>1747648.6</v>
      </c>
      <c r="AK10" s="22">
        <v>225676.12</v>
      </c>
      <c r="AL10" s="22">
        <v>0</v>
      </c>
      <c r="AM10" s="24">
        <f t="shared" si="5"/>
        <v>225676.12</v>
      </c>
      <c r="AN10" s="24">
        <f t="shared" si="6"/>
        <v>1973324.7200000002</v>
      </c>
      <c r="AO10" s="19"/>
    </row>
    <row r="11" spans="1:41" ht="15" customHeight="1">
      <c r="A11" s="3"/>
      <c r="B11" s="3"/>
      <c r="C11" s="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13"/>
      <c r="Q11" s="13"/>
      <c r="R11" s="28"/>
      <c r="S11" s="28"/>
      <c r="T11" s="27"/>
      <c r="U11" s="27"/>
      <c r="V11" s="27"/>
      <c r="W11" s="27"/>
      <c r="X11" s="27"/>
      <c r="Y11" s="27"/>
      <c r="Z11" s="29"/>
      <c r="AA11" s="29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10 F7:F10 H7:H10 J7:J10 L7:L10">
    <cfRule type="expression" priority="20" dxfId="0">
      <formula>AND(NOT(ISBLANK(E4)),ISBLANK(D4))</formula>
    </cfRule>
  </conditionalFormatting>
  <conditionalFormatting sqref="E12:E100 E4:E10 G7:G10 I7:I10 K7:K10 M7:M10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N6:N7 D11 J11 F11 L11:L100 L4:L6 H11">
    <cfRule type="expression" priority="12" dxfId="0">
      <formula>AND(NOT(ISBLANK(E4)),ISBLANK(D4))</formula>
    </cfRule>
  </conditionalFormatting>
  <conditionalFormatting sqref="O6:O7 E11 K11 G11 M11:M100 M4:M6 I11">
    <cfRule type="expression" priority="11" dxfId="0">
      <formula>AND(NOT(ISBLANK(D4)),ISBLANK(E4))</formula>
    </cfRule>
  </conditionalFormatting>
  <conditionalFormatting sqref="N4:N5 N8:N100 R4:R5 R7 R9 T9:T10 T6 T4 X5:X6 V6:V8 X8 U9:Y9 X10:Y10">
    <cfRule type="expression" priority="10" dxfId="0">
      <formula>AND(NOT(ISBLANK(O4)),ISBLANK(N4))</formula>
    </cfRule>
  </conditionalFormatting>
  <conditionalFormatting sqref="O4:O5 O8:O100 S4:S5 S7 S9 Y8 U6 U4 Y5:Y6 W6:W8 U10">
    <cfRule type="expression" priority="9" dxfId="0">
      <formula>AND(NOT(ISBLANK(N4)),ISBLANK(O4))</formula>
    </cfRule>
  </conditionalFormatting>
  <conditionalFormatting sqref="T7 T11 X4 V10 R10:R100 X7 R6 R8 X11">
    <cfRule type="expression" priority="8" dxfId="0">
      <formula>AND(NOT(ISBLANK(S4)),ISBLANK(R4))</formula>
    </cfRule>
  </conditionalFormatting>
  <conditionalFormatting sqref="U7 U11 Y4 W10 S10:S100 Y7 S6 S8 Y11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W10:W100 U10:U100 E4:E100 O4:O100 K4:K100 M4:M100 G4:G100 I4:I100 U4:U8 W4:W8 Y4:Y8 Y11:Y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T4:T100 W9:Y9 D4:D100 N4:N100 L4:L100 F4:F100 H4:H100 J4:J100 V4:V100 U9 X4:X8 X10:X100 Y10">
      <formula1>R4&gt;=S4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D4:AD100 AH4:AI12 AE4:AG13 AK4:AK100 AL5:AL100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2012-10-03T07:57:03Z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-1789159868</vt:i4>
  </property>
  <property fmtid="{D5CDD505-2E9C-101B-9397-08002B2CF9AE}" pid="16" name="_NewReviewCycle">
    <vt:lpwstr/>
  </property>
  <property fmtid="{D5CDD505-2E9C-101B-9397-08002B2CF9AE}" pid="17" name="_EmailSubject">
    <vt:lpwstr>Dev req 1465 - Publish Friday 2 Oct</vt:lpwstr>
  </property>
  <property fmtid="{D5CDD505-2E9C-101B-9397-08002B2CF9AE}" pid="18" name="_AuthorEmail">
    <vt:lpwstr>ANDREW.JENKINS2@DWP.GSI.GOV.UK</vt:lpwstr>
  </property>
  <property fmtid="{D5CDD505-2E9C-101B-9397-08002B2CF9AE}" pid="19" name="_AuthorEmailDisplayName">
    <vt:lpwstr>Jenkins Andrew PROFESSIONAL SERVICES SCD</vt:lpwstr>
  </property>
  <property fmtid="{D5CDD505-2E9C-101B-9397-08002B2CF9AE}" pid="20" name="_PreviousAdHocReviewCycleID">
    <vt:i4>728592859</vt:i4>
  </property>
</Properties>
</file>