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840" activeTab="0"/>
  </bookViews>
  <sheets>
    <sheet name="2011-12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3.1" sheetId="16" r:id="rId16"/>
    <sheet name="3.2" sheetId="17" r:id="rId17"/>
    <sheet name="3.3" sheetId="18" r:id="rId18"/>
    <sheet name="3.4" sheetId="19" r:id="rId19"/>
    <sheet name="3.5" sheetId="20" r:id="rId20"/>
    <sheet name="3.6" sheetId="21" r:id="rId21"/>
    <sheet name="3.7" sheetId="22" r:id="rId22"/>
    <sheet name="3.8" sheetId="23" r:id="rId23"/>
  </sheets>
  <definedNames>
    <definedName name="_Hlk164056479" localSheetId="19">'3.5'!$A$7</definedName>
    <definedName name="_Hlk217277567" localSheetId="19">'3.5'!$H$5</definedName>
  </definedNames>
  <calcPr fullCalcOnLoad="1"/>
</workbook>
</file>

<file path=xl/sharedStrings.xml><?xml version="1.0" encoding="utf-8"?>
<sst xmlns="http://schemas.openxmlformats.org/spreadsheetml/2006/main" count="530" uniqueCount="235">
  <si>
    <t>Percentage</t>
  </si>
  <si>
    <t xml:space="preserve">Total </t>
  </si>
  <si>
    <t>Total</t>
  </si>
  <si>
    <t>Age on load</t>
  </si>
  <si>
    <t>Scotland</t>
  </si>
  <si>
    <t>Unknown</t>
  </si>
  <si>
    <t>Wales</t>
  </si>
  <si>
    <t xml:space="preserve">Year </t>
  </si>
  <si>
    <t>Drugs</t>
  </si>
  <si>
    <t>Other</t>
  </si>
  <si>
    <t>Criminal Damage</t>
  </si>
  <si>
    <t>Rape</t>
  </si>
  <si>
    <t>By gender</t>
  </si>
  <si>
    <t>By ethnicity</t>
  </si>
  <si>
    <t>By country</t>
  </si>
  <si>
    <t>Crime scene profiles retained</t>
  </si>
  <si>
    <t>Female</t>
  </si>
  <si>
    <t>Male</t>
  </si>
  <si>
    <t>Gender</t>
  </si>
  <si>
    <t>Asian</t>
  </si>
  <si>
    <t>Black</t>
  </si>
  <si>
    <t>Middle Eastern</t>
  </si>
  <si>
    <t>White - North European</t>
  </si>
  <si>
    <t>White - South European</t>
  </si>
  <si>
    <t>Police reported ethnicity</t>
  </si>
  <si>
    <t>Number of profiles</t>
  </si>
  <si>
    <t>Under 10</t>
  </si>
  <si>
    <t>16-17</t>
  </si>
  <si>
    <t>18-20</t>
  </si>
  <si>
    <t>21-24</t>
  </si>
  <si>
    <t>25-34</t>
  </si>
  <si>
    <t>35-44</t>
  </si>
  <si>
    <t>45-54</t>
  </si>
  <si>
    <t>55-64</t>
  </si>
  <si>
    <t xml:space="preserve">65 &amp; Over </t>
  </si>
  <si>
    <t xml:space="preserve">Age Unknown </t>
  </si>
  <si>
    <t>10-15</t>
  </si>
  <si>
    <t>Northern Ireland</t>
  </si>
  <si>
    <t>Country</t>
  </si>
  <si>
    <t>Firearms</t>
  </si>
  <si>
    <t>Match rate</t>
  </si>
  <si>
    <t>On loading a crime scene profile</t>
  </si>
  <si>
    <t>On loading a subject profile</t>
  </si>
  <si>
    <t xml:space="preserve">Subject profiles: </t>
  </si>
  <si>
    <t>By current age</t>
  </si>
  <si>
    <t>By age on load</t>
  </si>
  <si>
    <t>All UK forces</t>
  </si>
  <si>
    <t>Number of crime scene profiles loaded</t>
  </si>
  <si>
    <t>Number of subject profiles loaded</t>
  </si>
  <si>
    <t>Number of matches on loading new subject profiles</t>
  </si>
  <si>
    <t>Number of matches on loading new crime scene profiles</t>
  </si>
  <si>
    <t>Monthly</t>
  </si>
  <si>
    <t>2009-10</t>
  </si>
  <si>
    <t>Year</t>
  </si>
  <si>
    <t>Crime type</t>
  </si>
  <si>
    <t>Theft of Vehicle</t>
  </si>
  <si>
    <t>Searches</t>
  </si>
  <si>
    <t>Robbery</t>
  </si>
  <si>
    <t>Matches</t>
  </si>
  <si>
    <t>Burglary (including aggravated)</t>
  </si>
  <si>
    <t>Crimes with an NDNAD match</t>
  </si>
  <si>
    <t>Total sanction detections (all evidence types)</t>
  </si>
  <si>
    <t>Crimes detected following an NDNAD match</t>
  </si>
  <si>
    <t>All Crime</t>
  </si>
  <si>
    <t>Burglary Dwelling</t>
  </si>
  <si>
    <t>Crimes with a scene examination</t>
  </si>
  <si>
    <t>Crimes with a profile loaded to NDNAD</t>
  </si>
  <si>
    <t>Recorded crimes</t>
  </si>
  <si>
    <t>England &amp; Wales forces</t>
  </si>
  <si>
    <t xml:space="preserve">Crime Scene Profiles removed </t>
  </si>
  <si>
    <t>Subject Profiles removed, of which:</t>
  </si>
  <si>
    <t>Scottish profiles</t>
  </si>
  <si>
    <t>Exceptional case procedure</t>
  </si>
  <si>
    <t>By conviction status</t>
  </si>
  <si>
    <t>Individuals on NDNAD (estimate)</t>
  </si>
  <si>
    <t>Individuals on PNC DNA sampled conviction</t>
  </si>
  <si>
    <t>Individuals on PNC DNA sampled total</t>
  </si>
  <si>
    <t>* Some of these individuals will have proceedings ongoing and may subsequently be convicted</t>
  </si>
  <si>
    <t>Individuals on PNC DNA sampled no conviction*</t>
  </si>
  <si>
    <t>Profiles retained at year end</t>
  </si>
  <si>
    <t>Profiles added and removed in year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</si>
  <si>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</si>
  <si>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</si>
  <si>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</si>
  <si>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</si>
  <si>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</si>
  <si>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</si>
  <si>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</si>
  <si>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</si>
  <si>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</si>
  <si>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</si>
  <si>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</si>
  <si>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Of which volunteers</t>
  </si>
  <si>
    <t>Subject profiles retained:</t>
  </si>
  <si>
    <t>Individuals retained (estimated)</t>
  </si>
  <si>
    <t>Total DNA profiles retained</t>
  </si>
  <si>
    <t>Chinese, Japanese or SE Asian</t>
  </si>
  <si>
    <t>1995-96</t>
  </si>
  <si>
    <t>1996-97</t>
  </si>
  <si>
    <t>1997-98</t>
  </si>
  <si>
    <t>Number of crime scenes which matched another crime scene on loading</t>
  </si>
  <si>
    <t>Detection rates with and without NDNAD</t>
  </si>
  <si>
    <t>Percentage of crimes with a scene examination</t>
  </si>
  <si>
    <t xml:space="preserve">Location of law enforcement agency </t>
  </si>
  <si>
    <t>Crime scene profiles:</t>
  </si>
  <si>
    <t>Unmatched crime scene profiles by crime type</t>
  </si>
  <si>
    <t>Crimes matched and detected in year</t>
  </si>
  <si>
    <t>TOTAL</t>
  </si>
  <si>
    <t>Number of unmatched crime scene profiles</t>
  </si>
  <si>
    <t>Subject profile replication rate (estimated)</t>
  </si>
  <si>
    <t>Data source: NDNAD management information</t>
  </si>
  <si>
    <t>Total individuals on NDNAD with no recorded conviction*</t>
  </si>
  <si>
    <t>Percentage individuals on NDNAD with no recorded conviction*</t>
  </si>
  <si>
    <t># The conviction status of these individuals is unknown</t>
  </si>
  <si>
    <t>* Some of these individuals may have a conviction that has been deleted from PNC</t>
  </si>
  <si>
    <t>Data source: PNC &amp; NDNAD management information</t>
  </si>
  <si>
    <t>Number of crimes with an NDNAD subject match</t>
  </si>
  <si>
    <t>Crime scene profiles matching a subject profile</t>
  </si>
  <si>
    <t>Crime scene profiles matching a crime scene profile</t>
  </si>
  <si>
    <t xml:space="preserve">Replication rate is based on the assumption that a subject profile that matches a second subject profile is one individual (unless determined to belong to identical twins or triplets). </t>
  </si>
  <si>
    <t>2010-11</t>
  </si>
  <si>
    <t>The NDNAD does not hold individuals' addresses. The geographical information provided is based on the location of the police force that submitted the profile.</t>
  </si>
  <si>
    <t>Other law enforcement agencies*</t>
  </si>
  <si>
    <t>Ethnicity is determined on the judgement of the police officer who takes the DNA sample.</t>
  </si>
  <si>
    <t>Data source: forensic data collected from police forces as part of the Annual Data Requirement. Recorded crime and sanction detection figures from Home Office Crime in England and Wales report 2010-11</t>
  </si>
  <si>
    <t>Unknown - either the police officer selected 'ethnicity unknown' on the form, or there is no ethnicity information accompanying the profile.</t>
  </si>
  <si>
    <t>Age is calculated from DOB provided by the individual to the police officer at the time of arrest.</t>
  </si>
  <si>
    <t xml:space="preserve">More than one crime scene profile may be held for a single crime. </t>
  </si>
  <si>
    <t>Crime scene profiles that matched before 2002 and are still held are included in these figures.</t>
  </si>
  <si>
    <t>There are some NDNAD profiles held for which the load date is unknown; these are not included in these figures.</t>
  </si>
  <si>
    <t xml:space="preserve">Offence types are recorded by forensic staff processing the DNA sample and do not correspond to police recorded crime codes. </t>
  </si>
  <si>
    <t>Scottish DNA profiles account for the majority of profile removals as different legislation on DNA retention applies in Scotland</t>
  </si>
  <si>
    <t>These figures are for matches from routine searching of profiles. Matches from urgent searches are in table 3.2</t>
  </si>
  <si>
    <t>If one crime scene profile matches to several subject profiles, only one match is counted.</t>
  </si>
  <si>
    <r>
      <t xml:space="preserve">Where several crime scene profiles are obtained from one crime, resulting in several matches, it is counted as </t>
    </r>
    <r>
      <rPr>
        <u val="single"/>
        <sz val="8"/>
        <rFont val="Arial"/>
        <family val="2"/>
      </rPr>
      <t>one</t>
    </r>
    <r>
      <rPr>
        <sz val="8"/>
        <rFont val="Arial"/>
        <family val="2"/>
      </rPr>
      <t xml:space="preserve"> crime with a match.</t>
    </r>
  </si>
  <si>
    <t>Data source: NDNAD speculative search log</t>
  </si>
  <si>
    <t>*The majority of 'other' crime types will be serious offences.</t>
  </si>
  <si>
    <t>A small number of these speculative search matches will be counted in other NDNAD match figures in section 3 of this spreadsheet.</t>
  </si>
  <si>
    <t xml:space="preserve">If a crime has more than one crime scene profile, and more than one of the profiles matches, then more than one match will be counted for that crime. </t>
  </si>
  <si>
    <t>Does not include crime scenes which match another crime scene on loading.</t>
  </si>
  <si>
    <t>Crimes detected with an NDNAD match available (1)</t>
  </si>
  <si>
    <t>Crime detected: a suspect was identified with sufficient evidence to charge</t>
  </si>
  <si>
    <t>(1) The crime was detected and a DNA match was available but the match may not necessarily have contributed to the detection</t>
  </si>
  <si>
    <t>Additional detections arising from DNA match (2)</t>
  </si>
  <si>
    <t>Total DNA-related detections (3)</t>
  </si>
  <si>
    <t>(3) 'Total DNA-related detections’ equals ‘Detected with a DNA match available’ + ‘Additional detections arising from DNA match'</t>
  </si>
  <si>
    <t>(2) Additional detections occur when, for example, a suspect, on being presented with DNA evidence linking them to one offence, confesses to further offences</t>
  </si>
  <si>
    <r>
      <t xml:space="preserve">Crimes detected with an NDNAD match available </t>
    </r>
    <r>
      <rPr>
        <sz val="8"/>
        <rFont val="Arial"/>
        <family val="2"/>
      </rPr>
      <t>(1)</t>
    </r>
  </si>
  <si>
    <r>
      <t xml:space="preserve">Detection rate with NDNAD </t>
    </r>
    <r>
      <rPr>
        <sz val="8"/>
        <rFont val="Arial"/>
        <family val="2"/>
      </rPr>
      <t>(2)</t>
    </r>
  </si>
  <si>
    <r>
      <t xml:space="preserve">Detection rate (with or without NDNAD) </t>
    </r>
    <r>
      <rPr>
        <sz val="8"/>
        <rFont val="Arial"/>
        <family val="2"/>
      </rPr>
      <t>(3)</t>
    </r>
  </si>
  <si>
    <t>(2) Detection rate with NDNAD = Crimes detected with an NDNAD match / Crimes with a profile loaded to NDNAD</t>
  </si>
  <si>
    <t>(3) Detection rate without NDNAD = Total sanction detections / Recorded crimes</t>
  </si>
  <si>
    <t>Profiles on the NDNAD as at 31.03.2012</t>
  </si>
  <si>
    <t>Subject profiles loaded 1995 - 2012</t>
  </si>
  <si>
    <t>Crime scene profiles loaded 1995 - 2012</t>
  </si>
  <si>
    <t>Crime scene profiles loaded 2011-12 by crime type</t>
  </si>
  <si>
    <t>Profiles deleted 2011-12</t>
  </si>
  <si>
    <t>Crime scene - subject matches 2011-12 by crime type</t>
  </si>
  <si>
    <t>Urgent speculative search matches 2011-12 by crime type</t>
  </si>
  <si>
    <t>NDNAD Matches 1998 - 2012</t>
  </si>
  <si>
    <t>Match rates 2011-12</t>
  </si>
  <si>
    <t>NDNAD Match rate 2003 - 2012</t>
  </si>
  <si>
    <t>DNA profiles retained on the NDNAD, 31.03.2012</t>
  </si>
  <si>
    <t>Subject profiles retained on the NDNAD, by gender, 31.03.12</t>
  </si>
  <si>
    <t>Subject profiles retained on the NDNAD, by police officer reported ethnicity of subject, 31.03.12</t>
  </si>
  <si>
    <t>Subject profiles retained on the NDNAD, by age on load date, 31.03.12</t>
  </si>
  <si>
    <t>Subject profiles retained on the NDNAD, by current age, 31.03.12</t>
  </si>
  <si>
    <t>Subject profiles on the NDNAD, by nationality of police force submitting the profile, 31.03.12</t>
  </si>
  <si>
    <t>Age on 31.03.2012</t>
  </si>
  <si>
    <t>Crime scene profiles retained on the NDNAD, by nationality of law enforcement agency submitting the profile, 31.03.12</t>
  </si>
  <si>
    <t>Unmatched crime scene profiles retained on the NDNAD, by crime type, as at 31.03.12</t>
  </si>
  <si>
    <t>Subject profiles loaded to NDNAD each year, 1995 - 2012</t>
  </si>
  <si>
    <t>The number of profiles loaded per year is a snapshot taken at the end of 2011-12. The figures will change due to profiles being reloaded, overwriting the original load date.</t>
  </si>
  <si>
    <t>Crime scene profiles loaded to NDNAD each year, 1995 - 2012</t>
  </si>
  <si>
    <t>Crime scene profiles loaded to NDNAD, by NDNAD assigned crime type, 2011-12</t>
  </si>
  <si>
    <t>Profiles removed from the NDNAD, 2011-12</t>
  </si>
  <si>
    <t>NDNAD Crime - Subject profile matches, by NDNAD assigned crime type of the crime scene profile,  2011-12</t>
  </si>
  <si>
    <t>Only new matches are counted - if a crime scene has produced a match in a previous year, then matches again in 2011-12, it is not counted.</t>
  </si>
  <si>
    <t>Urgent speculative search matches, by NDNAD assigned crime type of the crime scene profile, 2011-12</t>
  </si>
  <si>
    <t>Crime scene to crime scene NDNAD matches, 2011-12</t>
  </si>
  <si>
    <t>NDNAD matches per year, 1998-2012</t>
  </si>
  <si>
    <t>NDNAD match rates, 2011-12</t>
  </si>
  <si>
    <t>2011-12</t>
  </si>
  <si>
    <t>NDNAD match rate on loading a crime scene profile, by year, 2003 - 2012</t>
  </si>
  <si>
    <t>Crimes detected following an NDNAD match, 2011-12</t>
  </si>
  <si>
    <t>Detection rates with and without the NDNAD, 2011-12</t>
  </si>
  <si>
    <t xml:space="preserve">The 6 profiles from children under 10 were taken in Scotland where the age of criminal responsibility is 8 years of age. </t>
  </si>
  <si>
    <t xml:space="preserve">The 3 profiles from children under 10 were taken in Scotland where the age of criminal responsibility is 8 years of age. </t>
  </si>
  <si>
    <t>By gender, ethnicity &amp; current age</t>
  </si>
  <si>
    <t>Ethnic Appearance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</si>
  <si>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</si>
  <si>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</si>
  <si>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</si>
  <si>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</si>
  <si>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</si>
  <si>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</si>
  <si>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</si>
  <si>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</si>
  <si>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</si>
  <si>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</si>
  <si>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</si>
  <si>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</si>
  <si>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&amp; over</t>
  </si>
  <si>
    <t>White North European</t>
  </si>
  <si>
    <t>White South European</t>
  </si>
  <si>
    <t>All ethnicities</t>
  </si>
  <si>
    <t>Subject profiles retained on the NDNAD, by gender, ethnicity and current age, 31.03.12, England &amp; Wales forces only</t>
  </si>
  <si>
    <t>Individuals on the NDNAD, by PNC conviction status, 31.03.12, England &amp; Wales forces only</t>
  </si>
  <si>
    <t>Current age as at 31.03.12</t>
  </si>
  <si>
    <t>All ages</t>
  </si>
  <si>
    <t>FEMALES</t>
  </si>
  <si>
    <t>MALES</t>
  </si>
  <si>
    <t>GENDER UNKNOWN</t>
  </si>
  <si>
    <t>TOTAL: MALE, FEMALE &amp; UNKNOWN</t>
  </si>
  <si>
    <t>England &amp; Wales forces only to allow comparison with census data on population</t>
  </si>
  <si>
    <t xml:space="preserve"> 'Conviction' includes cautions</t>
  </si>
  <si>
    <t>Vehicle Crime</t>
  </si>
  <si>
    <t>Violent Crime</t>
  </si>
  <si>
    <t>Theft</t>
  </si>
  <si>
    <t>Murder, manslaughter and attempted</t>
  </si>
  <si>
    <t>Traffic (including fatal)</t>
  </si>
  <si>
    <t>Arson / fire investigations</t>
  </si>
  <si>
    <t>Fraud</t>
  </si>
  <si>
    <t>Public Order</t>
  </si>
  <si>
    <t>Abduction and Kidnapping</t>
  </si>
  <si>
    <t>Explosives</t>
  </si>
  <si>
    <t>Blackmail</t>
  </si>
  <si>
    <t>Other sexual offences</t>
  </si>
  <si>
    <t>N/A</t>
  </si>
  <si>
    <t>Crime scene - crime scene matches 2011-12</t>
  </si>
  <si>
    <r>
      <t>*Other includes</t>
    </r>
    <r>
      <rPr>
        <sz val="8"/>
        <color indexed="18"/>
        <rFont val="Arial"/>
        <family val="2"/>
      </rPr>
      <t xml:space="preserve"> </t>
    </r>
    <r>
      <rPr>
        <sz val="8"/>
        <color indexed="8"/>
        <rFont val="Arial"/>
        <family val="2"/>
      </rPr>
      <t>Isle of Man, Guernsey, Jersey, and military police forces and other non aligned loading bodies such as HM Revenue and Customs.</t>
    </r>
  </si>
  <si>
    <r>
      <t xml:space="preserve">England </t>
    </r>
    <r>
      <rPr>
        <sz val="8"/>
        <rFont val="Arial"/>
        <family val="2"/>
      </rPr>
      <t>#</t>
    </r>
  </si>
  <si>
    <t># England police forces includes British Transport Police</t>
  </si>
  <si>
    <r>
      <t>Individuals on NDNAD not accounted for in PNC figures</t>
    </r>
    <r>
      <rPr>
        <sz val="8"/>
        <rFont val="Arial"/>
        <family val="2"/>
      </rPr>
      <t>#</t>
    </r>
  </si>
  <si>
    <t>NDNAD data 2011-12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</si>
</sst>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dd\-mmm\-yyyy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10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9" fontId="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Font="1" applyAlignment="1">
      <alignment vertical="top"/>
    </xf>
    <xf numFmtId="0" fontId="4" fillId="0" borderId="12" xfId="0" applyFont="1" applyBorder="1" applyAlignment="1">
      <alignment/>
    </xf>
    <xf numFmtId="3" fontId="0" fillId="0" borderId="11" xfId="0" applyNumberFormat="1" applyBorder="1" applyAlignment="1">
      <alignment vertical="center"/>
    </xf>
    <xf numFmtId="0" fontId="6" fillId="0" borderId="0" xfId="0" applyFont="1" applyAlignment="1">
      <alignment horizontal="left" indent="3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53" applyFont="1" applyAlignment="1" applyProtection="1">
      <alignment/>
      <protection/>
    </xf>
    <xf numFmtId="0" fontId="49" fillId="0" borderId="0" xfId="53" applyFont="1" applyAlignment="1" applyProtection="1">
      <alignment horizontal="left" indent="1"/>
      <protection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168" fontId="4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50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53" applyFont="1" applyAlignment="1" applyProtection="1">
      <alignment horizontal="left" indent="1"/>
      <protection/>
    </xf>
    <xf numFmtId="0" fontId="5" fillId="0" borderId="0" xfId="0" applyFont="1" applyAlignment="1">
      <alignment horizontal="left" indent="1"/>
    </xf>
    <xf numFmtId="3" fontId="4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vertical="top"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10" fontId="0" fillId="0" borderId="10" xfId="0" applyNumberFormat="1" applyFill="1" applyBorder="1" applyAlignment="1">
      <alignment horizontal="right" wrapText="1"/>
    </xf>
    <xf numFmtId="168" fontId="0" fillId="0" borderId="0" xfId="0" applyNumberFormat="1" applyFill="1" applyAlignment="1">
      <alignment/>
    </xf>
    <xf numFmtId="9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right"/>
    </xf>
    <xf numFmtId="168" fontId="4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102</xdr:row>
      <xdr:rowOff>0</xdr:rowOff>
    </xdr:from>
    <xdr:to>
      <xdr:col>0</xdr:col>
      <xdr:colOff>190500</xdr:colOff>
      <xdr:row>102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9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0</xdr:rowOff>
    </xdr:from>
    <xdr:to>
      <xdr:col>0</xdr:col>
      <xdr:colOff>190500</xdr:colOff>
      <xdr:row>71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/>
  <cols>
    <col min="2" max="2" width="49.8515625" style="0" customWidth="1"/>
  </cols>
  <sheetData>
    <row r="2" ht="15.75">
      <c r="A2" s="47" t="s">
        <v>234</v>
      </c>
    </row>
    <row r="4" spans="1:2" ht="12.75">
      <c r="A4" s="4"/>
      <c r="B4" s="4" t="s">
        <v>79</v>
      </c>
    </row>
    <row r="5" spans="1:6" ht="12.75">
      <c r="A5">
        <v>1.1</v>
      </c>
      <c r="B5" s="53" t="s">
        <v>152</v>
      </c>
      <c r="C5" s="48"/>
      <c r="D5" s="48"/>
      <c r="E5" s="48"/>
      <c r="F5" s="48"/>
    </row>
    <row r="6" spans="2:6" ht="12.75">
      <c r="B6" s="48" t="s">
        <v>43</v>
      </c>
      <c r="C6" s="48"/>
      <c r="D6" s="48"/>
      <c r="E6" s="48"/>
      <c r="F6" s="48"/>
    </row>
    <row r="7" spans="1:6" ht="12.75">
      <c r="A7">
        <v>1.2</v>
      </c>
      <c r="B7" s="54" t="s">
        <v>12</v>
      </c>
      <c r="C7" s="52"/>
      <c r="D7" s="52"/>
      <c r="E7" s="48"/>
      <c r="F7" s="48"/>
    </row>
    <row r="8" spans="1:6" ht="12.75">
      <c r="A8">
        <v>1.3</v>
      </c>
      <c r="B8" s="54" t="s">
        <v>13</v>
      </c>
      <c r="C8" s="52"/>
      <c r="D8" s="52"/>
      <c r="E8" s="48"/>
      <c r="F8" s="48"/>
    </row>
    <row r="9" spans="1:6" ht="12.75">
      <c r="A9">
        <v>1.4</v>
      </c>
      <c r="B9" s="54" t="s">
        <v>45</v>
      </c>
      <c r="C9" s="52"/>
      <c r="D9" s="52"/>
      <c r="E9" s="48"/>
      <c r="F9" s="48"/>
    </row>
    <row r="10" spans="1:6" ht="12.75">
      <c r="A10">
        <v>1.5</v>
      </c>
      <c r="B10" s="54" t="s">
        <v>44</v>
      </c>
      <c r="C10" s="52"/>
      <c r="D10" s="52"/>
      <c r="E10" s="48"/>
      <c r="F10" s="48"/>
    </row>
    <row r="11" spans="1:6" ht="12.75">
      <c r="A11">
        <v>1.6</v>
      </c>
      <c r="B11" s="54" t="s">
        <v>14</v>
      </c>
      <c r="C11" s="52"/>
      <c r="D11" s="52"/>
      <c r="E11" s="48"/>
      <c r="F11" s="48"/>
    </row>
    <row r="12" spans="1:6" ht="12.75">
      <c r="A12">
        <v>1.7</v>
      </c>
      <c r="B12" s="54" t="s">
        <v>73</v>
      </c>
      <c r="C12" s="52"/>
      <c r="D12" s="52"/>
      <c r="E12" s="48"/>
      <c r="F12" s="48"/>
    </row>
    <row r="13" spans="1:6" ht="12.75">
      <c r="A13">
        <v>1.8</v>
      </c>
      <c r="B13" s="66" t="s">
        <v>188</v>
      </c>
      <c r="C13" s="65"/>
      <c r="D13" s="65"/>
      <c r="E13" s="65"/>
      <c r="F13" s="48"/>
    </row>
    <row r="14" spans="2:6" ht="12.75">
      <c r="B14" s="49" t="s">
        <v>104</v>
      </c>
      <c r="C14" s="48"/>
      <c r="D14" s="48"/>
      <c r="E14" s="48"/>
      <c r="F14" s="48"/>
    </row>
    <row r="15" spans="1:6" ht="12.75">
      <c r="A15">
        <v>1.9</v>
      </c>
      <c r="B15" s="66" t="s">
        <v>14</v>
      </c>
      <c r="C15" s="65"/>
      <c r="D15" s="65"/>
      <c r="E15" s="65"/>
      <c r="F15" s="65"/>
    </row>
    <row r="16" spans="1:6" ht="12.75">
      <c r="A16" s="64">
        <v>1.1</v>
      </c>
      <c r="B16" s="66" t="s">
        <v>105</v>
      </c>
      <c r="C16" s="65"/>
      <c r="D16" s="65"/>
      <c r="E16" s="65"/>
      <c r="F16" s="65"/>
    </row>
    <row r="17" spans="2:6" ht="12.75">
      <c r="B17" s="67"/>
      <c r="C17" s="65"/>
      <c r="D17" s="65"/>
      <c r="E17" s="65"/>
      <c r="F17" s="65"/>
    </row>
    <row r="18" spans="2:6" ht="12.75">
      <c r="B18" s="50" t="s">
        <v>80</v>
      </c>
      <c r="C18" s="48"/>
      <c r="D18" s="48"/>
      <c r="E18" s="48"/>
      <c r="F18" s="48"/>
    </row>
    <row r="19" spans="1:6" ht="12.75">
      <c r="A19">
        <v>2.1</v>
      </c>
      <c r="B19" s="53" t="s">
        <v>153</v>
      </c>
      <c r="C19" s="48"/>
      <c r="D19" s="48"/>
      <c r="E19" s="48"/>
      <c r="F19" s="48"/>
    </row>
    <row r="20" spans="1:6" ht="12.75">
      <c r="A20">
        <v>2.2</v>
      </c>
      <c r="B20" s="53" t="s">
        <v>154</v>
      </c>
      <c r="C20" s="48"/>
      <c r="D20" s="48"/>
      <c r="E20" s="48"/>
      <c r="F20" s="48"/>
    </row>
    <row r="21" spans="1:6" ht="12.75">
      <c r="A21">
        <v>2.3</v>
      </c>
      <c r="B21" s="53" t="s">
        <v>155</v>
      </c>
      <c r="C21" s="48"/>
      <c r="D21" s="48"/>
      <c r="E21" s="48"/>
      <c r="F21" s="48"/>
    </row>
    <row r="22" spans="1:6" ht="12.75">
      <c r="A22">
        <v>2.4</v>
      </c>
      <c r="B22" s="53" t="s">
        <v>156</v>
      </c>
      <c r="C22" s="48"/>
      <c r="D22" s="48"/>
      <c r="E22" s="48"/>
      <c r="F22" s="48"/>
    </row>
    <row r="23" spans="2:6" ht="12.75">
      <c r="B23" s="48"/>
      <c r="C23" s="48"/>
      <c r="D23" s="48"/>
      <c r="E23" s="48"/>
      <c r="F23" s="48"/>
    </row>
    <row r="24" spans="2:6" ht="12.75">
      <c r="B24" s="51" t="s">
        <v>106</v>
      </c>
      <c r="C24" s="48"/>
      <c r="D24" s="48"/>
      <c r="E24" s="48"/>
      <c r="F24" s="48"/>
    </row>
    <row r="25" spans="1:6" ht="12.75">
      <c r="A25">
        <v>3.1</v>
      </c>
      <c r="B25" s="53" t="s">
        <v>157</v>
      </c>
      <c r="C25" s="48"/>
      <c r="D25" s="48"/>
      <c r="E25" s="48"/>
      <c r="F25" s="48"/>
    </row>
    <row r="26" spans="1:6" ht="12.75">
      <c r="A26">
        <v>3.2</v>
      </c>
      <c r="B26" s="53" t="s">
        <v>158</v>
      </c>
      <c r="C26" s="48"/>
      <c r="D26" s="48"/>
      <c r="E26" s="48"/>
      <c r="F26" s="48"/>
    </row>
    <row r="27" spans="1:6" ht="12.75">
      <c r="A27">
        <v>3.3</v>
      </c>
      <c r="B27" s="53" t="s">
        <v>229</v>
      </c>
      <c r="C27" s="48"/>
      <c r="D27" s="48"/>
      <c r="E27" s="48"/>
      <c r="F27" s="48"/>
    </row>
    <row r="28" spans="1:6" ht="12.75">
      <c r="A28">
        <v>3.4</v>
      </c>
      <c r="B28" s="53" t="s">
        <v>159</v>
      </c>
      <c r="C28" s="48"/>
      <c r="D28" s="48"/>
      <c r="E28" s="48"/>
      <c r="F28" s="48"/>
    </row>
    <row r="29" spans="1:6" ht="12.75">
      <c r="A29">
        <v>3.5</v>
      </c>
      <c r="B29" s="53" t="s">
        <v>160</v>
      </c>
      <c r="C29" s="48"/>
      <c r="D29" s="48"/>
      <c r="E29" s="48"/>
      <c r="F29" s="48"/>
    </row>
    <row r="30" spans="1:6" ht="12.75">
      <c r="A30">
        <v>3.6</v>
      </c>
      <c r="B30" s="53" t="s">
        <v>161</v>
      </c>
      <c r="C30" s="48"/>
      <c r="D30" s="48"/>
      <c r="E30" s="48"/>
      <c r="F30" s="48"/>
    </row>
    <row r="31" spans="1:6" ht="12.75">
      <c r="A31">
        <v>3.7</v>
      </c>
      <c r="B31" s="53" t="s">
        <v>62</v>
      </c>
      <c r="C31" s="48"/>
      <c r="D31" s="48"/>
      <c r="E31" s="48"/>
      <c r="F31" s="48"/>
    </row>
    <row r="32" spans="1:6" ht="12.75">
      <c r="A32">
        <v>3.8</v>
      </c>
      <c r="B32" s="53" t="s">
        <v>101</v>
      </c>
      <c r="C32" s="48"/>
      <c r="D32" s="48"/>
      <c r="E32" s="48"/>
      <c r="F32" s="48"/>
    </row>
  </sheetData>
  <sheetProtection/>
  <hyperlinks>
    <hyperlink ref="B5" location="'1.1'!A1" display="Profiles on the NDNAD as at 31.03.2010"/>
    <hyperlink ref="B7" location="'1.2'!A1" display="By gender"/>
    <hyperlink ref="B8" location="'1.3'!A1" display="By ethnicity"/>
    <hyperlink ref="B9" location="'1.4'!A1" display="By age on load"/>
    <hyperlink ref="B10" location="'1.5'!A1" display="By current age"/>
    <hyperlink ref="B11" location="'1.6'!A1" display="By country"/>
    <hyperlink ref="B12" location="'1.7'!A1" display="By conviction status"/>
    <hyperlink ref="B15" location="'1.9'!A1" display="By country"/>
    <hyperlink ref="B16" location="'1.10'!A1" display="Unmatched crime scene profiles by crime type"/>
    <hyperlink ref="B19" location="'2.1'!A1" display="Subject profiles loaded 1995 - 2010"/>
    <hyperlink ref="B20" location="'2.2'!A1" display="Crime scene profiles loaded 1995 - 2010"/>
    <hyperlink ref="B21" location="'2.3'!A1" display="Crime scene profiles loaded 2009-10 by crime type"/>
    <hyperlink ref="B22" location="'2.4'!A1" display="Profiles deleted 2009-10"/>
    <hyperlink ref="B25" location="'3.1'!A1" display="Crime scene - subject matches 2009-10 by crime type"/>
    <hyperlink ref="B26" location="'3.2'!A1" display="Urgent speculative search matches 2009-10 by crime type"/>
    <hyperlink ref="B27" location="'3.3'!A1" display="Crime scene - crime scene matches and match groups 2009-10"/>
    <hyperlink ref="B28" location="'3.4'!A1" display="NDNAD Matches 1998 - 2010"/>
    <hyperlink ref="B29" location="'3.5'!A1" display="Match rates 2009-10"/>
    <hyperlink ref="B30" location="'3.6'!A1" display="NDNAD Match rate 2003 - 2010"/>
    <hyperlink ref="B31" location="'3.7'!A1" display="Crimes detected following an NDNAD match"/>
    <hyperlink ref="B32" location="'3.8'!A1" display="Detection rates with and without NDNAD"/>
    <hyperlink ref="B13" location="'1.8'!A1" display="'1.8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4.00390625" style="0" customWidth="1"/>
    <col min="2" max="2" width="15.421875" style="9" customWidth="1"/>
    <col min="3" max="3" width="13.421875" style="3" customWidth="1"/>
  </cols>
  <sheetData>
    <row r="1" ht="12.75">
      <c r="A1" s="4" t="s">
        <v>169</v>
      </c>
    </row>
    <row r="2" ht="12.75">
      <c r="A2" s="4"/>
    </row>
    <row r="3" ht="12.75">
      <c r="A3" s="4"/>
    </row>
    <row r="4" ht="12.75">
      <c r="C4" s="7" t="s">
        <v>46</v>
      </c>
    </row>
    <row r="5" spans="1:3" ht="25.5" customHeight="1">
      <c r="A5" s="30" t="s">
        <v>103</v>
      </c>
      <c r="B5" s="10" t="s">
        <v>25</v>
      </c>
      <c r="C5" s="8" t="s">
        <v>0</v>
      </c>
    </row>
    <row r="6" spans="1:3" ht="12.75">
      <c r="A6" s="1" t="s">
        <v>231</v>
      </c>
      <c r="B6" s="9">
        <v>369523</v>
      </c>
      <c r="C6" s="21">
        <f>B6/$B$11</f>
        <v>0.9104960477814354</v>
      </c>
    </row>
    <row r="7" spans="1:3" ht="12.75">
      <c r="A7" s="1" t="s">
        <v>6</v>
      </c>
      <c r="B7" s="9">
        <v>17318</v>
      </c>
      <c r="C7" s="21">
        <f>B7/$B$11</f>
        <v>0.04267114781888786</v>
      </c>
    </row>
    <row r="8" spans="1:3" ht="12.75">
      <c r="A8" s="1" t="s">
        <v>4</v>
      </c>
      <c r="B8" s="9">
        <v>14687</v>
      </c>
      <c r="C8" s="21">
        <f>B8/$B$11</f>
        <v>0.03618842522323629</v>
      </c>
    </row>
    <row r="9" spans="1:3" ht="12.75">
      <c r="A9" s="1" t="s">
        <v>37</v>
      </c>
      <c r="B9" s="9">
        <v>2758</v>
      </c>
      <c r="C9" s="21">
        <f>B9/$B$11</f>
        <v>0.006795647631625633</v>
      </c>
    </row>
    <row r="10" spans="1:3" ht="12.75">
      <c r="A10" s="1" t="s">
        <v>122</v>
      </c>
      <c r="B10" s="9">
        <v>1562</v>
      </c>
      <c r="C10" s="21">
        <f>B10/$B$11</f>
        <v>0.0038487315448148076</v>
      </c>
    </row>
    <row r="11" spans="1:4" ht="12.75">
      <c r="A11" s="4" t="s">
        <v>1</v>
      </c>
      <c r="B11" s="11">
        <v>405848</v>
      </c>
      <c r="C11" s="16">
        <f>SUM(C6:C10)</f>
        <v>1</v>
      </c>
      <c r="D11" s="9"/>
    </row>
    <row r="14" ht="12.75">
      <c r="A14" s="56" t="s">
        <v>110</v>
      </c>
    </row>
    <row r="15" ht="12.75">
      <c r="A15" s="56" t="s">
        <v>232</v>
      </c>
    </row>
    <row r="16" ht="12.75">
      <c r="A16" s="60" t="s">
        <v>230</v>
      </c>
    </row>
    <row r="17" ht="12.75">
      <c r="A17" s="5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0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37.28125" style="0" customWidth="1"/>
    <col min="2" max="2" width="19.00390625" style="9" customWidth="1"/>
  </cols>
  <sheetData>
    <row r="1" spans="1:3" ht="12.75">
      <c r="A1" s="71" t="s">
        <v>170</v>
      </c>
      <c r="B1" s="72"/>
      <c r="C1" s="73"/>
    </row>
    <row r="2" spans="1:3" ht="12.75">
      <c r="A2" s="71"/>
      <c r="B2" s="72"/>
      <c r="C2" s="73"/>
    </row>
    <row r="3" spans="1:3" ht="12.75">
      <c r="A3" s="71"/>
      <c r="B3" s="72"/>
      <c r="C3" s="73"/>
    </row>
    <row r="4" spans="1:3" ht="12.75">
      <c r="A4" s="73"/>
      <c r="B4" s="74" t="s">
        <v>46</v>
      </c>
      <c r="C4" s="73"/>
    </row>
    <row r="5" spans="1:3" ht="26.25" customHeight="1">
      <c r="A5" s="75" t="s">
        <v>54</v>
      </c>
      <c r="B5" s="76" t="s">
        <v>108</v>
      </c>
      <c r="C5" s="73"/>
    </row>
    <row r="6" spans="1:3" ht="12.75">
      <c r="A6" s="77" t="s">
        <v>59</v>
      </c>
      <c r="B6" s="72">
        <v>65994</v>
      </c>
      <c r="C6" s="73"/>
    </row>
    <row r="7" spans="1:3" ht="12.75">
      <c r="A7" s="77" t="s">
        <v>216</v>
      </c>
      <c r="B7" s="72">
        <v>45549</v>
      </c>
      <c r="C7" s="73"/>
    </row>
    <row r="8" spans="1:3" ht="12.75">
      <c r="A8" s="77" t="s">
        <v>10</v>
      </c>
      <c r="B8" s="72">
        <v>10242</v>
      </c>
      <c r="C8" s="73"/>
    </row>
    <row r="9" spans="1:3" ht="12.75">
      <c r="A9" s="77" t="s">
        <v>57</v>
      </c>
      <c r="B9" s="72">
        <v>7400</v>
      </c>
      <c r="C9" s="73"/>
    </row>
    <row r="10" spans="1:3" ht="12.75">
      <c r="A10" s="77" t="s">
        <v>217</v>
      </c>
      <c r="B10" s="72">
        <v>3975</v>
      </c>
      <c r="C10" s="73"/>
    </row>
    <row r="11" spans="1:3" ht="12.75">
      <c r="A11" s="77" t="s">
        <v>218</v>
      </c>
      <c r="B11" s="72">
        <v>3891</v>
      </c>
      <c r="C11" s="73"/>
    </row>
    <row r="12" spans="1:3" ht="12.75">
      <c r="A12" s="77" t="s">
        <v>219</v>
      </c>
      <c r="B12" s="72">
        <v>3312</v>
      </c>
      <c r="C12" s="73"/>
    </row>
    <row r="13" spans="1:3" ht="12.75">
      <c r="A13" s="77" t="s">
        <v>11</v>
      </c>
      <c r="B13" s="72">
        <v>2755</v>
      </c>
      <c r="C13" s="72"/>
    </row>
    <row r="14" spans="1:3" ht="12.75">
      <c r="A14" s="77" t="s">
        <v>227</v>
      </c>
      <c r="B14" s="72">
        <v>994</v>
      </c>
      <c r="C14" s="73"/>
    </row>
    <row r="15" spans="1:3" ht="12.75">
      <c r="A15" s="77" t="s">
        <v>8</v>
      </c>
      <c r="B15" s="72">
        <v>2927</v>
      </c>
      <c r="C15" s="73"/>
    </row>
    <row r="16" spans="1:3" ht="12.75">
      <c r="A16" s="77" t="s">
        <v>220</v>
      </c>
      <c r="B16" s="72">
        <v>1501</v>
      </c>
      <c r="C16" s="73"/>
    </row>
    <row r="17" spans="1:3" ht="12.75">
      <c r="A17" s="77" t="s">
        <v>221</v>
      </c>
      <c r="B17" s="72">
        <v>1437</v>
      </c>
      <c r="C17" s="73"/>
    </row>
    <row r="18" spans="1:3" ht="12.75">
      <c r="A18" s="77" t="s">
        <v>39</v>
      </c>
      <c r="B18" s="80">
        <v>695</v>
      </c>
      <c r="C18" s="72"/>
    </row>
    <row r="19" spans="1:3" ht="12.75">
      <c r="A19" s="77" t="s">
        <v>222</v>
      </c>
      <c r="B19" s="80">
        <v>527</v>
      </c>
      <c r="C19" s="72"/>
    </row>
    <row r="20" spans="1:3" ht="12.75">
      <c r="A20" s="77" t="s">
        <v>223</v>
      </c>
      <c r="B20" s="80">
        <v>459</v>
      </c>
      <c r="C20" s="72"/>
    </row>
    <row r="21" spans="1:3" ht="12.75">
      <c r="A21" s="77" t="s">
        <v>224</v>
      </c>
      <c r="B21" s="80">
        <v>446</v>
      </c>
      <c r="C21" s="72"/>
    </row>
    <row r="22" spans="1:3" ht="12.75">
      <c r="A22" s="77" t="s">
        <v>225</v>
      </c>
      <c r="B22" s="80">
        <v>227</v>
      </c>
      <c r="C22" s="72"/>
    </row>
    <row r="23" spans="1:3" ht="12.75">
      <c r="A23" s="77" t="s">
        <v>226</v>
      </c>
      <c r="B23" s="80">
        <v>68</v>
      </c>
      <c r="C23" s="72"/>
    </row>
    <row r="24" spans="1:3" ht="12.75">
      <c r="A24" s="77" t="s">
        <v>9</v>
      </c>
      <c r="B24" s="80">
        <v>5792</v>
      </c>
      <c r="C24" s="72"/>
    </row>
    <row r="25" spans="1:3" ht="12.75">
      <c r="A25" s="71" t="s">
        <v>107</v>
      </c>
      <c r="B25" s="78">
        <v>158191</v>
      </c>
      <c r="C25" s="72"/>
    </row>
    <row r="26" spans="1:3" ht="12.75">
      <c r="A26" s="73"/>
      <c r="B26" s="72"/>
      <c r="C26" s="73"/>
    </row>
    <row r="27" spans="1:3" ht="12.75">
      <c r="A27" s="73"/>
      <c r="B27" s="72"/>
      <c r="C27" s="73"/>
    </row>
    <row r="28" spans="1:3" ht="12.75">
      <c r="A28" s="79" t="s">
        <v>110</v>
      </c>
      <c r="B28" s="72"/>
      <c r="C28" s="73"/>
    </row>
    <row r="29" spans="1:3" ht="12.75">
      <c r="A29" s="79" t="s">
        <v>127</v>
      </c>
      <c r="B29" s="72"/>
      <c r="C29" s="73"/>
    </row>
    <row r="30" spans="1:3" ht="12.75">
      <c r="A30" s="79" t="s">
        <v>128</v>
      </c>
      <c r="B30" s="72"/>
      <c r="C30" s="7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11.421875" style="0" customWidth="1"/>
    <col min="2" max="2" width="16.00390625" style="9" customWidth="1"/>
  </cols>
  <sheetData>
    <row r="1" ht="12.75">
      <c r="A1" s="4" t="s">
        <v>171</v>
      </c>
    </row>
    <row r="2" ht="12.75">
      <c r="A2" s="4"/>
    </row>
    <row r="3" ht="12.75">
      <c r="B3" s="20" t="s">
        <v>46</v>
      </c>
    </row>
    <row r="4" spans="1:2" ht="25.5" customHeight="1">
      <c r="A4" s="5" t="s">
        <v>7</v>
      </c>
      <c r="B4" s="17" t="s">
        <v>48</v>
      </c>
    </row>
    <row r="5" spans="1:2" ht="12.75">
      <c r="A5" s="1" t="s">
        <v>97</v>
      </c>
      <c r="B5" s="9">
        <v>26893</v>
      </c>
    </row>
    <row r="6" spans="1:2" ht="12.75">
      <c r="A6" s="1" t="s">
        <v>98</v>
      </c>
      <c r="B6" s="9">
        <v>64374</v>
      </c>
    </row>
    <row r="7" spans="1:2" ht="12.75">
      <c r="A7" s="1" t="s">
        <v>99</v>
      </c>
      <c r="B7" s="9">
        <v>106502</v>
      </c>
    </row>
    <row r="8" spans="1:2" ht="12.75">
      <c r="A8" s="1" t="s">
        <v>81</v>
      </c>
      <c r="B8" s="9">
        <v>214183</v>
      </c>
    </row>
    <row r="9" spans="1:2" ht="12.75">
      <c r="A9" s="1" t="s">
        <v>82</v>
      </c>
      <c r="B9" s="9">
        <v>198556</v>
      </c>
    </row>
    <row r="10" spans="1:2" ht="12.75">
      <c r="A10" s="1" t="s">
        <v>83</v>
      </c>
      <c r="B10" s="9">
        <v>377975</v>
      </c>
    </row>
    <row r="11" spans="1:2" ht="12.75">
      <c r="A11" s="1" t="s">
        <v>84</v>
      </c>
      <c r="B11" s="9">
        <v>495484</v>
      </c>
    </row>
    <row r="12" spans="1:2" ht="12.75">
      <c r="A12" s="1" t="s">
        <v>85</v>
      </c>
      <c r="B12" s="9">
        <v>488519</v>
      </c>
    </row>
    <row r="13" spans="1:2" ht="12.75">
      <c r="A13" s="1" t="s">
        <v>86</v>
      </c>
      <c r="B13" s="9">
        <v>475297</v>
      </c>
    </row>
    <row r="14" spans="1:2" ht="12.75">
      <c r="A14" s="1" t="s">
        <v>87</v>
      </c>
      <c r="B14" s="9">
        <v>521118</v>
      </c>
    </row>
    <row r="15" spans="1:2" ht="12.75">
      <c r="A15" s="1" t="s">
        <v>88</v>
      </c>
      <c r="B15" s="9">
        <v>715145</v>
      </c>
    </row>
    <row r="16" spans="1:2" ht="12.75">
      <c r="A16" s="1" t="s">
        <v>89</v>
      </c>
      <c r="B16" s="9">
        <v>722475</v>
      </c>
    </row>
    <row r="17" spans="1:2" ht="12.75">
      <c r="A17" s="1" t="s">
        <v>90</v>
      </c>
      <c r="B17" s="9">
        <v>591029</v>
      </c>
    </row>
    <row r="18" spans="1:2" ht="12.75">
      <c r="A18" s="1" t="s">
        <v>91</v>
      </c>
      <c r="B18" s="9">
        <v>580803</v>
      </c>
    </row>
    <row r="19" spans="1:2" ht="12.75">
      <c r="A19" s="1" t="s">
        <v>52</v>
      </c>
      <c r="B19" s="9">
        <v>540313</v>
      </c>
    </row>
    <row r="20" spans="1:2" ht="12.75">
      <c r="A20" s="1" t="s">
        <v>120</v>
      </c>
      <c r="B20" s="9">
        <v>474193</v>
      </c>
    </row>
    <row r="21" spans="1:2" ht="12.75">
      <c r="A21" s="1" t="s">
        <v>182</v>
      </c>
      <c r="B21" s="9">
        <v>398845</v>
      </c>
    </row>
    <row r="22" ht="12.75">
      <c r="A22" s="1"/>
    </row>
    <row r="24" ht="12.75">
      <c r="A24" s="56" t="s">
        <v>110</v>
      </c>
    </row>
    <row r="25" ht="12.75">
      <c r="A25" s="56" t="s">
        <v>172</v>
      </c>
    </row>
    <row r="26" ht="12.75">
      <c r="A26" s="56" t="s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C30" sqref="C30"/>
    </sheetView>
  </sheetViews>
  <sheetFormatPr defaultColWidth="9.140625" defaultRowHeight="12.75"/>
  <cols>
    <col min="1" max="1" width="10.8515625" style="0" bestFit="1" customWidth="1"/>
    <col min="2" max="2" width="18.28125" style="9" customWidth="1"/>
  </cols>
  <sheetData>
    <row r="1" ht="12.75">
      <c r="A1" s="4" t="s">
        <v>173</v>
      </c>
    </row>
    <row r="3" ht="12.75">
      <c r="B3" s="20" t="s">
        <v>46</v>
      </c>
    </row>
    <row r="4" spans="1:2" ht="27" customHeight="1">
      <c r="A4" s="5" t="s">
        <v>7</v>
      </c>
      <c r="B4" s="17" t="s">
        <v>47</v>
      </c>
    </row>
    <row r="5" spans="1:2" ht="12.75">
      <c r="A5" s="1" t="s">
        <v>97</v>
      </c>
      <c r="B5" s="9">
        <v>1338</v>
      </c>
    </row>
    <row r="6" spans="1:2" ht="12.75">
      <c r="A6" s="1" t="s">
        <v>98</v>
      </c>
      <c r="B6" s="9">
        <v>3542</v>
      </c>
    </row>
    <row r="7" spans="1:2" ht="12.75">
      <c r="A7" s="1" t="s">
        <v>99</v>
      </c>
      <c r="B7" s="9">
        <v>9096</v>
      </c>
    </row>
    <row r="8" spans="1:2" ht="12.75">
      <c r="A8" s="1" t="s">
        <v>81</v>
      </c>
      <c r="B8" s="9">
        <v>9306</v>
      </c>
    </row>
    <row r="9" spans="1:2" ht="12.75">
      <c r="A9" s="1" t="s">
        <v>82</v>
      </c>
      <c r="B9" s="9">
        <v>13865</v>
      </c>
    </row>
    <row r="10" spans="1:2" ht="12.75">
      <c r="A10" s="1" t="s">
        <v>83</v>
      </c>
      <c r="B10" s="9">
        <v>23073</v>
      </c>
    </row>
    <row r="11" spans="1:2" ht="12.75">
      <c r="A11" s="1" t="s">
        <v>84</v>
      </c>
      <c r="B11" s="9">
        <v>36304</v>
      </c>
    </row>
    <row r="12" spans="1:2" ht="12.75">
      <c r="A12" s="1" t="s">
        <v>85</v>
      </c>
      <c r="B12" s="9">
        <v>61431</v>
      </c>
    </row>
    <row r="13" spans="1:2" ht="12.75">
      <c r="A13" s="1" t="s">
        <v>86</v>
      </c>
      <c r="B13" s="9">
        <v>60226</v>
      </c>
    </row>
    <row r="14" spans="1:2" ht="12.75">
      <c r="A14" s="1" t="s">
        <v>87</v>
      </c>
      <c r="B14" s="9">
        <v>59247</v>
      </c>
    </row>
    <row r="15" spans="1:2" ht="12.75">
      <c r="A15" s="1" t="s">
        <v>88</v>
      </c>
      <c r="B15" s="9">
        <v>68774</v>
      </c>
    </row>
    <row r="16" spans="1:2" ht="12.75">
      <c r="A16" s="1" t="s">
        <v>89</v>
      </c>
      <c r="B16" s="9">
        <v>55217</v>
      </c>
    </row>
    <row r="17" spans="1:2" ht="12.75">
      <c r="A17" s="1" t="s">
        <v>90</v>
      </c>
      <c r="B17" s="9">
        <v>50579</v>
      </c>
    </row>
    <row r="18" spans="1:2" ht="12.75">
      <c r="A18" s="1" t="s">
        <v>91</v>
      </c>
      <c r="B18" s="9">
        <v>50219</v>
      </c>
    </row>
    <row r="19" spans="1:2" ht="12.75">
      <c r="A19" s="1" t="s">
        <v>52</v>
      </c>
      <c r="B19" s="9">
        <v>43974</v>
      </c>
    </row>
    <row r="20" spans="1:2" ht="12.75">
      <c r="A20" s="1" t="s">
        <v>120</v>
      </c>
      <c r="B20" s="9">
        <v>39946</v>
      </c>
    </row>
    <row r="21" spans="1:2" ht="12.75">
      <c r="A21" s="1" t="s">
        <v>182</v>
      </c>
      <c r="B21" s="9">
        <v>38869</v>
      </c>
    </row>
    <row r="22" ht="12.75">
      <c r="A22" s="1"/>
    </row>
    <row r="24" ht="12.75">
      <c r="A24" s="56" t="s">
        <v>110</v>
      </c>
    </row>
    <row r="25" ht="12.75">
      <c r="A25" s="56" t="s">
        <v>172</v>
      </c>
    </row>
    <row r="26" ht="12.75">
      <c r="A26" s="56" t="s">
        <v>129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31.7109375" style="0" customWidth="1"/>
    <col min="2" max="2" width="20.00390625" style="9" customWidth="1"/>
    <col min="3" max="3" width="13.8515625" style="3" customWidth="1"/>
  </cols>
  <sheetData>
    <row r="1" spans="1:3" ht="12.75">
      <c r="A1" s="71" t="s">
        <v>174</v>
      </c>
      <c r="B1" s="72"/>
      <c r="C1" s="81"/>
    </row>
    <row r="2" spans="1:3" ht="12.75">
      <c r="A2" s="77"/>
      <c r="B2" s="72"/>
      <c r="C2" s="81"/>
    </row>
    <row r="3" spans="1:3" ht="12.75">
      <c r="A3" s="77"/>
      <c r="B3" s="72"/>
      <c r="C3" s="81"/>
    </row>
    <row r="4" spans="1:3" ht="12.75">
      <c r="A4" s="73"/>
      <c r="B4" s="72"/>
      <c r="C4" s="82" t="s">
        <v>46</v>
      </c>
    </row>
    <row r="5" spans="1:3" s="19" customFormat="1" ht="25.5" customHeight="1">
      <c r="A5" s="83" t="s">
        <v>54</v>
      </c>
      <c r="B5" s="84" t="s">
        <v>47</v>
      </c>
      <c r="C5" s="85" t="s">
        <v>0</v>
      </c>
    </row>
    <row r="6" spans="1:3" ht="12.75">
      <c r="A6" s="77" t="s">
        <v>59</v>
      </c>
      <c r="B6" s="89">
        <v>18056</v>
      </c>
      <c r="C6" s="86">
        <f aca="true" t="shared" si="0" ref="C6:C24">B6/$B$25</f>
        <v>0.4645347191849546</v>
      </c>
    </row>
    <row r="7" spans="1:3" ht="12.75">
      <c r="A7" s="77" t="s">
        <v>216</v>
      </c>
      <c r="B7" s="80">
        <v>5202</v>
      </c>
      <c r="C7" s="86">
        <f t="shared" si="0"/>
        <v>0.13383416089943143</v>
      </c>
    </row>
    <row r="8" spans="1:3" ht="12.75">
      <c r="A8" s="77" t="s">
        <v>10</v>
      </c>
      <c r="B8" s="80">
        <v>4074</v>
      </c>
      <c r="C8" s="86">
        <f t="shared" si="0"/>
        <v>0.10481360467210374</v>
      </c>
    </row>
    <row r="9" spans="1:3" ht="12.75">
      <c r="A9" s="77" t="s">
        <v>218</v>
      </c>
      <c r="B9" s="80">
        <v>2090</v>
      </c>
      <c r="C9" s="86">
        <f t="shared" si="0"/>
        <v>0.05377035683964085</v>
      </c>
    </row>
    <row r="10" spans="1:3" ht="12.75">
      <c r="A10" s="77" t="s">
        <v>217</v>
      </c>
      <c r="B10" s="80">
        <v>1915</v>
      </c>
      <c r="C10" s="86">
        <f t="shared" si="0"/>
        <v>0.04926805423345082</v>
      </c>
    </row>
    <row r="11" spans="1:3" ht="12.75" customHeight="1">
      <c r="A11" s="77" t="s">
        <v>8</v>
      </c>
      <c r="B11" s="80">
        <v>1838</v>
      </c>
      <c r="C11" s="86">
        <f t="shared" si="0"/>
        <v>0.04728704108672721</v>
      </c>
    </row>
    <row r="12" spans="1:3" ht="12.75">
      <c r="A12" s="77" t="s">
        <v>57</v>
      </c>
      <c r="B12" s="80">
        <v>1668</v>
      </c>
      <c r="C12" s="86">
        <f t="shared" si="0"/>
        <v>0.0429133756978569</v>
      </c>
    </row>
    <row r="13" spans="1:3" ht="12.75">
      <c r="A13" s="77" t="s">
        <v>11</v>
      </c>
      <c r="B13" s="80">
        <v>683</v>
      </c>
      <c r="C13" s="86">
        <f t="shared" si="0"/>
        <v>0.01757184388587306</v>
      </c>
    </row>
    <row r="14" spans="1:3" ht="12.75">
      <c r="A14" s="77" t="s">
        <v>227</v>
      </c>
      <c r="B14" s="80">
        <v>246</v>
      </c>
      <c r="C14" s="86">
        <f t="shared" si="0"/>
        <v>0.006328951092129975</v>
      </c>
    </row>
    <row r="15" spans="1:3" ht="12.75">
      <c r="A15" s="77" t="s">
        <v>219</v>
      </c>
      <c r="B15" s="80">
        <v>526</v>
      </c>
      <c r="C15" s="86">
        <f t="shared" si="0"/>
        <v>0.013532635262034012</v>
      </c>
    </row>
    <row r="16" spans="1:3" ht="12.75">
      <c r="A16" s="77" t="s">
        <v>220</v>
      </c>
      <c r="B16" s="80">
        <v>321</v>
      </c>
      <c r="C16" s="86">
        <f t="shared" si="0"/>
        <v>0.0082585093519257</v>
      </c>
    </row>
    <row r="17" spans="1:3" ht="12.75">
      <c r="A17" s="77" t="s">
        <v>221</v>
      </c>
      <c r="B17" s="80">
        <v>311</v>
      </c>
      <c r="C17" s="86">
        <f t="shared" si="0"/>
        <v>0.008001234917286269</v>
      </c>
    </row>
    <row r="18" spans="1:3" ht="12.75">
      <c r="A18" s="77" t="s">
        <v>39</v>
      </c>
      <c r="B18" s="80">
        <v>238</v>
      </c>
      <c r="C18" s="86">
        <f t="shared" si="0"/>
        <v>0.006123131544418431</v>
      </c>
    </row>
    <row r="19" spans="1:3" ht="12.75">
      <c r="A19" s="77" t="s">
        <v>222</v>
      </c>
      <c r="B19" s="88">
        <v>222</v>
      </c>
      <c r="C19" s="86">
        <f t="shared" si="0"/>
        <v>0.005711492448995343</v>
      </c>
    </row>
    <row r="20" spans="1:3" ht="12.75" customHeight="1">
      <c r="A20" s="77" t="s">
        <v>223</v>
      </c>
      <c r="B20" s="80">
        <v>219</v>
      </c>
      <c r="C20" s="86">
        <f t="shared" si="0"/>
        <v>0.005634310118603514</v>
      </c>
    </row>
    <row r="21" spans="1:3" ht="12.75">
      <c r="A21" s="77" t="s">
        <v>224</v>
      </c>
      <c r="B21" s="80">
        <v>96</v>
      </c>
      <c r="C21" s="86">
        <f t="shared" si="0"/>
        <v>0.0024698345725385267</v>
      </c>
    </row>
    <row r="22" spans="1:3" ht="12.75">
      <c r="A22" s="77" t="s">
        <v>226</v>
      </c>
      <c r="B22" s="80">
        <v>16</v>
      </c>
      <c r="C22" s="86">
        <f t="shared" si="0"/>
        <v>0.00041163909542308783</v>
      </c>
    </row>
    <row r="23" spans="1:3" ht="12.75">
      <c r="A23" s="77" t="s">
        <v>225</v>
      </c>
      <c r="B23" s="80">
        <v>6</v>
      </c>
      <c r="C23" s="86">
        <f t="shared" si="0"/>
        <v>0.00015436466078365792</v>
      </c>
    </row>
    <row r="24" spans="1:3" ht="12.75">
      <c r="A24" s="77" t="s">
        <v>9</v>
      </c>
      <c r="B24" s="80">
        <v>1142</v>
      </c>
      <c r="C24" s="86">
        <f t="shared" si="0"/>
        <v>0.02938074043582289</v>
      </c>
    </row>
    <row r="25" spans="1:3" s="4" customFormat="1" ht="12.75">
      <c r="A25" s="71" t="s">
        <v>107</v>
      </c>
      <c r="B25" s="78">
        <f>SUM(B6:B24)</f>
        <v>38869</v>
      </c>
      <c r="C25" s="87">
        <v>1</v>
      </c>
    </row>
    <row r="26" spans="1:2" ht="12.75">
      <c r="A26" s="4"/>
      <c r="B26" s="11"/>
    </row>
    <row r="27" ht="12.75"/>
    <row r="28" ht="12.75">
      <c r="A28" s="56" t="s">
        <v>110</v>
      </c>
    </row>
    <row r="29" ht="12.75">
      <c r="A29" s="56" t="s">
        <v>130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38.140625" style="0" customWidth="1"/>
  </cols>
  <sheetData>
    <row r="1" ht="12.75">
      <c r="A1" s="4" t="s">
        <v>175</v>
      </c>
    </row>
    <row r="2" ht="12.75">
      <c r="A2" s="1"/>
    </row>
    <row r="3" spans="1:2" ht="12.75">
      <c r="A3" s="1"/>
      <c r="B3" s="35" t="s">
        <v>46</v>
      </c>
    </row>
    <row r="4" spans="1:2" ht="12.75">
      <c r="A4" s="29" t="s">
        <v>69</v>
      </c>
      <c r="B4" s="61">
        <v>34876</v>
      </c>
    </row>
    <row r="5" spans="1:2" ht="12.75">
      <c r="A5" s="1" t="s">
        <v>70</v>
      </c>
      <c r="B5" s="9">
        <v>25375</v>
      </c>
    </row>
    <row r="6" spans="1:2" ht="12.75">
      <c r="A6" s="26" t="s">
        <v>71</v>
      </c>
      <c r="B6" s="9">
        <v>18212</v>
      </c>
    </row>
    <row r="7" spans="1:2" ht="12.75">
      <c r="A7" s="26" t="s">
        <v>72</v>
      </c>
      <c r="B7">
        <v>390</v>
      </c>
    </row>
    <row r="10" ht="12.75">
      <c r="A10" s="56" t="s">
        <v>110</v>
      </c>
    </row>
    <row r="11" ht="12.75">
      <c r="A11" s="56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A38" sqref="A38"/>
    </sheetView>
  </sheetViews>
  <sheetFormatPr defaultColWidth="9.140625" defaultRowHeight="12.75"/>
  <cols>
    <col min="1" max="1" width="31.7109375" style="0" customWidth="1"/>
    <col min="2" max="2" width="21.7109375" style="9" customWidth="1"/>
    <col min="3" max="3" width="11.28125" style="0" bestFit="1" customWidth="1"/>
  </cols>
  <sheetData>
    <row r="1" spans="1:2" s="73" customFormat="1" ht="12.75">
      <c r="A1" s="71" t="s">
        <v>176</v>
      </c>
      <c r="B1" s="72"/>
    </row>
    <row r="2" spans="1:2" s="73" customFormat="1" ht="12.75">
      <c r="A2" s="71"/>
      <c r="B2" s="72"/>
    </row>
    <row r="3" spans="1:2" s="73" customFormat="1" ht="12.75">
      <c r="A3" s="71"/>
      <c r="B3" s="72"/>
    </row>
    <row r="4" spans="1:2" s="73" customFormat="1" ht="12.75">
      <c r="A4" s="71"/>
      <c r="B4" s="74" t="s">
        <v>46</v>
      </c>
    </row>
    <row r="5" spans="1:2" s="90" customFormat="1" ht="25.5" customHeight="1">
      <c r="A5" s="83" t="s">
        <v>54</v>
      </c>
      <c r="B5" s="76" t="s">
        <v>116</v>
      </c>
    </row>
    <row r="6" spans="1:3" s="73" customFormat="1" ht="12.75">
      <c r="A6" s="77" t="s">
        <v>59</v>
      </c>
      <c r="B6" s="89">
        <v>13422</v>
      </c>
      <c r="C6" s="86"/>
    </row>
    <row r="7" spans="1:3" s="73" customFormat="1" ht="12.75">
      <c r="A7" s="77" t="s">
        <v>216</v>
      </c>
      <c r="B7" s="80">
        <v>4453</v>
      </c>
      <c r="C7" s="86"/>
    </row>
    <row r="8" spans="1:3" s="73" customFormat="1" ht="12.75">
      <c r="A8" s="77" t="s">
        <v>10</v>
      </c>
      <c r="B8" s="80">
        <v>3498</v>
      </c>
      <c r="C8" s="86"/>
    </row>
    <row r="9" spans="1:3" s="73" customFormat="1" ht="12.75">
      <c r="A9" s="77" t="s">
        <v>218</v>
      </c>
      <c r="B9" s="80">
        <v>1660</v>
      </c>
      <c r="C9" s="86"/>
    </row>
    <row r="10" spans="1:3" s="73" customFormat="1" ht="12.75">
      <c r="A10" s="77" t="s">
        <v>217</v>
      </c>
      <c r="B10" s="80">
        <v>1519</v>
      </c>
      <c r="C10" s="86"/>
    </row>
    <row r="11" spans="1:3" s="73" customFormat="1" ht="12.75">
      <c r="A11" s="77" t="s">
        <v>8</v>
      </c>
      <c r="B11" s="80">
        <v>1400</v>
      </c>
      <c r="C11" s="86"/>
    </row>
    <row r="12" spans="1:3" s="73" customFormat="1" ht="12.75">
      <c r="A12" s="77" t="s">
        <v>57</v>
      </c>
      <c r="B12" s="80">
        <v>1071</v>
      </c>
      <c r="C12" s="86"/>
    </row>
    <row r="13" spans="1:3" s="73" customFormat="1" ht="12.75">
      <c r="A13" s="77" t="s">
        <v>11</v>
      </c>
      <c r="B13" s="80">
        <v>522</v>
      </c>
      <c r="C13" s="86"/>
    </row>
    <row r="14" spans="1:3" s="73" customFormat="1" ht="12.75">
      <c r="A14" s="77" t="s">
        <v>227</v>
      </c>
      <c r="B14" s="80">
        <v>152</v>
      </c>
      <c r="C14" s="86"/>
    </row>
    <row r="15" spans="1:3" s="73" customFormat="1" ht="12.75">
      <c r="A15" s="77" t="s">
        <v>220</v>
      </c>
      <c r="B15" s="80">
        <v>298</v>
      </c>
      <c r="C15" s="86"/>
    </row>
    <row r="16" spans="1:3" s="73" customFormat="1" ht="12.75">
      <c r="A16" s="77" t="s">
        <v>221</v>
      </c>
      <c r="B16" s="80">
        <v>236</v>
      </c>
      <c r="C16" s="86"/>
    </row>
    <row r="17" spans="1:3" s="73" customFormat="1" ht="12.75">
      <c r="A17" s="77" t="s">
        <v>219</v>
      </c>
      <c r="B17" s="80">
        <v>195</v>
      </c>
      <c r="C17" s="86"/>
    </row>
    <row r="18" spans="1:3" s="73" customFormat="1" ht="12.75">
      <c r="A18" s="77" t="s">
        <v>39</v>
      </c>
      <c r="B18" s="80">
        <v>161</v>
      </c>
      <c r="C18" s="86"/>
    </row>
    <row r="19" spans="1:3" s="73" customFormat="1" ht="12.75">
      <c r="A19" s="77" t="s">
        <v>222</v>
      </c>
      <c r="B19" s="88">
        <v>150</v>
      </c>
      <c r="C19" s="86"/>
    </row>
    <row r="20" spans="1:3" s="73" customFormat="1" ht="12.75">
      <c r="A20" s="77" t="s">
        <v>223</v>
      </c>
      <c r="B20" s="80">
        <v>108</v>
      </c>
      <c r="C20" s="86"/>
    </row>
    <row r="21" spans="1:3" s="73" customFormat="1" ht="12.75">
      <c r="A21" s="77" t="s">
        <v>224</v>
      </c>
      <c r="B21" s="80">
        <v>53</v>
      </c>
      <c r="C21" s="86"/>
    </row>
    <row r="22" spans="1:3" s="73" customFormat="1" ht="12.75">
      <c r="A22" s="77" t="s">
        <v>225</v>
      </c>
      <c r="B22" s="80">
        <v>10</v>
      </c>
      <c r="C22" s="86"/>
    </row>
    <row r="23" spans="1:3" s="73" customFormat="1" ht="12.75">
      <c r="A23" s="77" t="s">
        <v>226</v>
      </c>
      <c r="B23" s="80">
        <v>8</v>
      </c>
      <c r="C23" s="86"/>
    </row>
    <row r="24" spans="1:3" s="73" customFormat="1" ht="12.75">
      <c r="A24" s="77" t="s">
        <v>9</v>
      </c>
      <c r="B24" s="80">
        <v>776</v>
      </c>
      <c r="C24" s="86"/>
    </row>
    <row r="25" spans="1:4" s="73" customFormat="1" ht="12.75">
      <c r="A25" s="71" t="s">
        <v>107</v>
      </c>
      <c r="B25" s="78">
        <v>29692</v>
      </c>
      <c r="C25" s="86"/>
      <c r="D25" s="72"/>
    </row>
    <row r="26" spans="1:3" ht="12.75">
      <c r="A26" s="4"/>
      <c r="B26" s="20"/>
      <c r="C26" s="9"/>
    </row>
    <row r="27" spans="1:3" ht="12.75">
      <c r="A27" s="4"/>
      <c r="B27" s="20"/>
      <c r="C27" s="9"/>
    </row>
    <row r="28" ht="12.75">
      <c r="A28" s="56" t="s">
        <v>110</v>
      </c>
    </row>
    <row r="29" ht="12.75">
      <c r="A29" s="56" t="s">
        <v>133</v>
      </c>
    </row>
    <row r="30" ht="12.75">
      <c r="A30" s="56" t="s">
        <v>177</v>
      </c>
    </row>
    <row r="31" spans="1:2" s="1" customFormat="1" ht="12.75">
      <c r="A31" s="56" t="s">
        <v>134</v>
      </c>
      <c r="B31" s="12"/>
    </row>
    <row r="32" ht="12.75">
      <c r="A32" s="56" t="s">
        <v>132</v>
      </c>
    </row>
    <row r="33" ht="12.75">
      <c r="A33" s="56" t="s"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D25" sqref="D25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10.140625" style="0" customWidth="1"/>
    <col min="4" max="4" width="10.421875" style="0" customWidth="1"/>
  </cols>
  <sheetData>
    <row r="1" spans="1:4" ht="12.75">
      <c r="A1" s="71" t="s">
        <v>178</v>
      </c>
      <c r="B1" s="73"/>
      <c r="C1" s="73"/>
      <c r="D1" s="73"/>
    </row>
    <row r="2" spans="1:4" ht="12.75">
      <c r="A2" s="71"/>
      <c r="B2" s="73"/>
      <c r="C2" s="73"/>
      <c r="D2" s="73"/>
    </row>
    <row r="3" spans="1:4" ht="12.75">
      <c r="A3" s="71"/>
      <c r="B3" s="73"/>
      <c r="C3" s="73"/>
      <c r="D3" s="73"/>
    </row>
    <row r="4" spans="1:4" ht="12.75">
      <c r="A4" s="75" t="s">
        <v>54</v>
      </c>
      <c r="B4" s="91" t="s">
        <v>56</v>
      </c>
      <c r="C4" s="91" t="s">
        <v>58</v>
      </c>
      <c r="D4" s="91" t="s">
        <v>40</v>
      </c>
    </row>
    <row r="5" spans="1:4" ht="12.75">
      <c r="A5" s="77" t="s">
        <v>11</v>
      </c>
      <c r="B5" s="77">
        <v>84</v>
      </c>
      <c r="C5" s="77">
        <v>61</v>
      </c>
      <c r="D5" s="93">
        <f aca="true" t="shared" si="0" ref="D5:D19">C5/B5</f>
        <v>0.7261904761904762</v>
      </c>
    </row>
    <row r="6" spans="1:4" ht="12.75">
      <c r="A6" s="77" t="s">
        <v>227</v>
      </c>
      <c r="B6" s="77">
        <v>11</v>
      </c>
      <c r="C6" s="77">
        <v>6</v>
      </c>
      <c r="D6" s="93">
        <f>C6/B6</f>
        <v>0.5454545454545454</v>
      </c>
    </row>
    <row r="7" spans="1:4" ht="12.75">
      <c r="A7" s="77" t="s">
        <v>219</v>
      </c>
      <c r="B7" s="77">
        <v>79</v>
      </c>
      <c r="C7" s="77">
        <v>53</v>
      </c>
      <c r="D7" s="93">
        <f t="shared" si="0"/>
        <v>0.6708860759493671</v>
      </c>
    </row>
    <row r="8" spans="1:4" ht="12.75">
      <c r="A8" s="77" t="s">
        <v>57</v>
      </c>
      <c r="B8" s="77">
        <v>24</v>
      </c>
      <c r="C8" s="77">
        <v>16</v>
      </c>
      <c r="D8" s="93">
        <f t="shared" si="0"/>
        <v>0.6666666666666666</v>
      </c>
    </row>
    <row r="9" spans="1:4" ht="12.75">
      <c r="A9" s="77" t="s">
        <v>59</v>
      </c>
      <c r="B9" s="77">
        <v>23</v>
      </c>
      <c r="C9" s="77">
        <v>18</v>
      </c>
      <c r="D9" s="93">
        <f t="shared" si="0"/>
        <v>0.782608695652174</v>
      </c>
    </row>
    <row r="10" spans="1:4" ht="12.75">
      <c r="A10" s="77" t="s">
        <v>39</v>
      </c>
      <c r="B10" s="77">
        <v>10</v>
      </c>
      <c r="C10" s="77">
        <v>7</v>
      </c>
      <c r="D10" s="93">
        <f t="shared" si="0"/>
        <v>0.7</v>
      </c>
    </row>
    <row r="11" spans="1:4" ht="12.75">
      <c r="A11" s="77" t="s">
        <v>221</v>
      </c>
      <c r="B11" s="77">
        <v>5</v>
      </c>
      <c r="C11" s="77">
        <v>4</v>
      </c>
      <c r="D11" s="93">
        <f t="shared" si="0"/>
        <v>0.8</v>
      </c>
    </row>
    <row r="12" spans="1:4" ht="12.75">
      <c r="A12" s="77" t="s">
        <v>224</v>
      </c>
      <c r="B12" s="77">
        <v>5</v>
      </c>
      <c r="C12" s="77">
        <v>3</v>
      </c>
      <c r="D12" s="93">
        <f t="shared" si="0"/>
        <v>0.6</v>
      </c>
    </row>
    <row r="13" spans="1:4" ht="12.75">
      <c r="A13" s="77" t="s">
        <v>217</v>
      </c>
      <c r="B13" s="77">
        <v>4</v>
      </c>
      <c r="C13" s="77">
        <v>4</v>
      </c>
      <c r="D13" s="93">
        <f t="shared" si="0"/>
        <v>1</v>
      </c>
    </row>
    <row r="14" spans="1:4" ht="12.75">
      <c r="A14" s="77" t="s">
        <v>222</v>
      </c>
      <c r="B14" s="77">
        <v>4</v>
      </c>
      <c r="C14" s="77">
        <v>4</v>
      </c>
      <c r="D14" s="93">
        <f t="shared" si="0"/>
        <v>1</v>
      </c>
    </row>
    <row r="15" spans="1:4" ht="12.75">
      <c r="A15" s="77" t="s">
        <v>216</v>
      </c>
      <c r="B15" s="77">
        <v>2</v>
      </c>
      <c r="C15" s="77">
        <v>2</v>
      </c>
      <c r="D15" s="93">
        <f t="shared" si="0"/>
        <v>1</v>
      </c>
    </row>
    <row r="16" spans="1:4" ht="12.75">
      <c r="A16" s="77" t="s">
        <v>8</v>
      </c>
      <c r="B16" s="77">
        <v>2</v>
      </c>
      <c r="C16" s="77">
        <v>1</v>
      </c>
      <c r="D16" s="93">
        <f t="shared" si="0"/>
        <v>0.5</v>
      </c>
    </row>
    <row r="17" spans="1:4" ht="12.75">
      <c r="A17" s="77" t="s">
        <v>225</v>
      </c>
      <c r="B17" s="77">
        <v>2</v>
      </c>
      <c r="C17" s="77">
        <v>1</v>
      </c>
      <c r="D17" s="93">
        <f t="shared" si="0"/>
        <v>0.5</v>
      </c>
    </row>
    <row r="18" spans="1:4" ht="12.75">
      <c r="A18" s="77" t="s">
        <v>10</v>
      </c>
      <c r="B18" s="77">
        <v>1</v>
      </c>
      <c r="C18" s="77">
        <v>1</v>
      </c>
      <c r="D18" s="93">
        <f t="shared" si="0"/>
        <v>1</v>
      </c>
    </row>
    <row r="19" spans="1:4" ht="12.75">
      <c r="A19" s="77" t="s">
        <v>226</v>
      </c>
      <c r="B19" s="77">
        <v>1</v>
      </c>
      <c r="C19" s="77">
        <v>0</v>
      </c>
      <c r="D19" s="93">
        <f t="shared" si="0"/>
        <v>0</v>
      </c>
    </row>
    <row r="20" spans="1:4" ht="12.75">
      <c r="A20" s="77" t="s">
        <v>218</v>
      </c>
      <c r="B20" s="77">
        <v>0</v>
      </c>
      <c r="C20" s="77">
        <v>0</v>
      </c>
      <c r="D20" s="94" t="s">
        <v>228</v>
      </c>
    </row>
    <row r="21" spans="1:4" ht="12.75">
      <c r="A21" s="77" t="s">
        <v>220</v>
      </c>
      <c r="B21" s="77">
        <v>0</v>
      </c>
      <c r="C21" s="77">
        <v>0</v>
      </c>
      <c r="D21" s="94" t="s">
        <v>228</v>
      </c>
    </row>
    <row r="22" spans="1:4" ht="12.75">
      <c r="A22" s="77" t="s">
        <v>223</v>
      </c>
      <c r="B22" s="77">
        <v>0</v>
      </c>
      <c r="C22" s="77">
        <v>0</v>
      </c>
      <c r="D22" s="94" t="s">
        <v>228</v>
      </c>
    </row>
    <row r="23" spans="1:4" ht="12.75">
      <c r="A23" s="77" t="s">
        <v>9</v>
      </c>
      <c r="B23" s="77">
        <v>44</v>
      </c>
      <c r="C23" s="77">
        <v>16</v>
      </c>
      <c r="D23" s="93">
        <f>C23/B23</f>
        <v>0.36363636363636365</v>
      </c>
    </row>
    <row r="24" spans="1:4" s="4" customFormat="1" ht="12.75">
      <c r="A24" s="71" t="s">
        <v>107</v>
      </c>
      <c r="B24" s="71">
        <f>SUM(B5:B23)</f>
        <v>301</v>
      </c>
      <c r="C24" s="71">
        <v>197</v>
      </c>
      <c r="D24" s="87">
        <f>C24/B24</f>
        <v>0.654485049833887</v>
      </c>
    </row>
    <row r="25" spans="1:4" ht="12.75">
      <c r="A25" s="71"/>
      <c r="B25" s="71"/>
      <c r="C25" s="71"/>
      <c r="D25" s="92"/>
    </row>
    <row r="27" ht="12.75">
      <c r="A27" s="56" t="s">
        <v>135</v>
      </c>
    </row>
    <row r="28" ht="12.75">
      <c r="A28" s="56" t="s">
        <v>136</v>
      </c>
    </row>
    <row r="29" ht="12.75">
      <c r="A29" s="5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1" max="1" width="21.57421875" style="0" customWidth="1"/>
    <col min="2" max="2" width="13.8515625" style="0" customWidth="1"/>
  </cols>
  <sheetData>
    <row r="1" ht="12.75">
      <c r="A1" s="4" t="s">
        <v>179</v>
      </c>
    </row>
    <row r="2" ht="12.75">
      <c r="A2" s="4"/>
    </row>
    <row r="3" ht="12.75">
      <c r="B3" s="35" t="s">
        <v>46</v>
      </c>
    </row>
    <row r="4" spans="1:2" ht="40.5" customHeight="1">
      <c r="A4" s="36" t="s">
        <v>100</v>
      </c>
      <c r="B4" s="46">
        <v>2635</v>
      </c>
    </row>
    <row r="5" spans="1:2" ht="12.75" customHeight="1">
      <c r="A5" s="38"/>
      <c r="B5" s="39"/>
    </row>
    <row r="7" ht="12.75">
      <c r="A7" s="56" t="s">
        <v>110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F30" sqref="F30"/>
    </sheetView>
  </sheetViews>
  <sheetFormatPr defaultColWidth="9.140625" defaultRowHeight="12.75"/>
  <cols>
    <col min="1" max="1" width="9.00390625" style="0" customWidth="1"/>
    <col min="2" max="2" width="16.28125" style="9" customWidth="1"/>
    <col min="3" max="3" width="18.421875" style="9" customWidth="1"/>
  </cols>
  <sheetData>
    <row r="1" ht="12.75">
      <c r="A1" s="4" t="s">
        <v>180</v>
      </c>
    </row>
    <row r="4" spans="1:3" s="19" customFormat="1" ht="38.25">
      <c r="A4" s="18" t="s">
        <v>53</v>
      </c>
      <c r="B4" s="17" t="s">
        <v>117</v>
      </c>
      <c r="C4" s="17" t="s">
        <v>118</v>
      </c>
    </row>
    <row r="5" spans="1:3" ht="12.75">
      <c r="A5" s="1" t="s">
        <v>81</v>
      </c>
      <c r="B5" s="9">
        <v>21239</v>
      </c>
      <c r="C5" s="9">
        <v>270</v>
      </c>
    </row>
    <row r="6" spans="1:3" ht="12.75">
      <c r="A6" s="1" t="s">
        <v>82</v>
      </c>
      <c r="B6" s="9">
        <v>23021</v>
      </c>
      <c r="C6" s="9">
        <v>439</v>
      </c>
    </row>
    <row r="7" spans="1:3" ht="12.75">
      <c r="A7" s="1" t="s">
        <v>83</v>
      </c>
      <c r="B7" s="9">
        <v>30894</v>
      </c>
      <c r="C7" s="9">
        <v>764</v>
      </c>
    </row>
    <row r="8" spans="1:3" ht="12.75">
      <c r="A8" s="1" t="s">
        <v>84</v>
      </c>
      <c r="B8" s="9">
        <v>39043</v>
      </c>
      <c r="C8" s="9">
        <v>2769</v>
      </c>
    </row>
    <row r="9" spans="1:3" ht="12.75">
      <c r="A9" s="1" t="s">
        <v>85</v>
      </c>
      <c r="B9" s="9">
        <v>49913</v>
      </c>
      <c r="C9" s="9">
        <v>3258</v>
      </c>
    </row>
    <row r="10" spans="1:3" ht="12.75">
      <c r="A10" s="1" t="s">
        <v>86</v>
      </c>
      <c r="B10" s="9">
        <v>45269</v>
      </c>
      <c r="C10" s="9">
        <v>2816</v>
      </c>
    </row>
    <row r="11" spans="1:3" ht="12.75">
      <c r="A11" s="1" t="s">
        <v>87</v>
      </c>
      <c r="B11" s="9">
        <v>40169</v>
      </c>
      <c r="C11" s="9">
        <v>4349</v>
      </c>
    </row>
    <row r="12" spans="1:3" ht="12.75">
      <c r="A12" s="1" t="s">
        <v>88</v>
      </c>
      <c r="B12" s="9">
        <v>49247</v>
      </c>
      <c r="C12" s="9">
        <v>4237</v>
      </c>
    </row>
    <row r="13" spans="1:3" ht="12.75">
      <c r="A13" s="1" t="s">
        <v>89</v>
      </c>
      <c r="B13" s="9">
        <v>44224</v>
      </c>
      <c r="C13" s="9">
        <v>3351</v>
      </c>
    </row>
    <row r="14" spans="1:3" ht="12.75">
      <c r="A14" s="1" t="s">
        <v>90</v>
      </c>
      <c r="B14" s="9">
        <v>40406</v>
      </c>
      <c r="C14" s="9">
        <v>2861</v>
      </c>
    </row>
    <row r="15" spans="1:3" ht="12.75">
      <c r="A15" s="1" t="s">
        <v>91</v>
      </c>
      <c r="B15" s="9">
        <v>40687</v>
      </c>
      <c r="C15" s="9">
        <v>4139</v>
      </c>
    </row>
    <row r="16" spans="1:3" ht="12.75">
      <c r="A16" s="1" t="s">
        <v>52</v>
      </c>
      <c r="B16" s="9">
        <v>36399</v>
      </c>
      <c r="C16" s="9">
        <v>5531</v>
      </c>
    </row>
    <row r="17" spans="1:3" ht="12.75">
      <c r="A17" s="1" t="s">
        <v>120</v>
      </c>
      <c r="B17" s="9">
        <v>33301</v>
      </c>
      <c r="C17" s="9">
        <v>4396</v>
      </c>
    </row>
    <row r="18" spans="1:3" ht="12.75">
      <c r="A18" s="1" t="s">
        <v>182</v>
      </c>
      <c r="B18" s="9">
        <v>32168</v>
      </c>
      <c r="C18" s="9">
        <v>2635</v>
      </c>
    </row>
    <row r="19" ht="12.75">
      <c r="A19" s="1"/>
    </row>
    <row r="20" ht="12.75">
      <c r="A20" s="56" t="s">
        <v>110</v>
      </c>
    </row>
    <row r="21" ht="11.25" customHeight="1">
      <c r="A21" s="5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35.57421875" style="0" customWidth="1"/>
    <col min="2" max="2" width="11.140625" style="9" customWidth="1"/>
  </cols>
  <sheetData>
    <row r="1" ht="12.75">
      <c r="A1" s="4" t="s">
        <v>162</v>
      </c>
    </row>
    <row r="2" ht="12.75">
      <c r="A2" s="1"/>
    </row>
    <row r="3" ht="12.75">
      <c r="B3" s="20" t="s">
        <v>46</v>
      </c>
    </row>
    <row r="4" spans="1:2" ht="12.75">
      <c r="A4" s="29" t="s">
        <v>93</v>
      </c>
      <c r="B4" s="28">
        <v>6969396</v>
      </c>
    </row>
    <row r="5" spans="1:2" ht="12.75">
      <c r="A5" s="26" t="s">
        <v>92</v>
      </c>
      <c r="B5" s="9">
        <v>39450</v>
      </c>
    </row>
    <row r="6" spans="1:2" ht="12.75">
      <c r="A6" s="1" t="s">
        <v>15</v>
      </c>
      <c r="B6" s="9">
        <v>405848</v>
      </c>
    </row>
    <row r="7" spans="1:2" ht="12.75">
      <c r="A7" s="4" t="s">
        <v>95</v>
      </c>
      <c r="B7" s="11">
        <f>B4+B6</f>
        <v>7375244</v>
      </c>
    </row>
    <row r="8" spans="1:2" ht="12.75">
      <c r="A8" s="4"/>
      <c r="B8" s="11"/>
    </row>
    <row r="9" spans="1:2" ht="12.75">
      <c r="A9" s="1" t="s">
        <v>109</v>
      </c>
      <c r="B9" s="21">
        <v>0.146</v>
      </c>
    </row>
    <row r="10" spans="1:2" ht="12.75">
      <c r="A10" s="55" t="s">
        <v>94</v>
      </c>
      <c r="B10" s="9">
        <v>5950612</v>
      </c>
    </row>
    <row r="13" ht="12.75">
      <c r="A13" s="56" t="s">
        <v>110</v>
      </c>
    </row>
    <row r="14" ht="12.75">
      <c r="A14" s="56" t="s">
        <v>119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PageLayoutView="0" workbookViewId="0" topLeftCell="A1">
      <selection activeCell="M24" sqref="M24"/>
    </sheetView>
  </sheetViews>
  <sheetFormatPr defaultColWidth="9.140625" defaultRowHeight="12.75"/>
  <cols>
    <col min="1" max="1" width="46.7109375" style="0" customWidth="1"/>
    <col min="2" max="13" width="7.8515625" style="0" customWidth="1"/>
    <col min="14" max="14" width="10.00390625" style="0" customWidth="1"/>
  </cols>
  <sheetData>
    <row r="1" ht="12.75" customHeight="1">
      <c r="A1" s="4" t="s">
        <v>181</v>
      </c>
    </row>
    <row r="2" ht="12.75" customHeight="1">
      <c r="A2" s="4"/>
    </row>
    <row r="3" spans="1:14" ht="12.75" customHeight="1">
      <c r="A3" s="4"/>
      <c r="N3" s="35" t="s">
        <v>46</v>
      </c>
    </row>
    <row r="4" spans="1:14" ht="12.75" customHeight="1">
      <c r="A4" s="4" t="s">
        <v>41</v>
      </c>
      <c r="B4" s="96" t="s">
        <v>51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13" t="s">
        <v>53</v>
      </c>
    </row>
    <row r="5" spans="1:14" ht="12.75" customHeight="1">
      <c r="A5" s="5"/>
      <c r="B5" s="14">
        <v>40634</v>
      </c>
      <c r="C5" s="14">
        <v>40664</v>
      </c>
      <c r="D5" s="14">
        <v>40695</v>
      </c>
      <c r="E5" s="14">
        <v>40725</v>
      </c>
      <c r="F5" s="14">
        <v>40756</v>
      </c>
      <c r="G5" s="14">
        <v>40787</v>
      </c>
      <c r="H5" s="14">
        <v>40817</v>
      </c>
      <c r="I5" s="14">
        <v>40848</v>
      </c>
      <c r="J5" s="14">
        <v>40878</v>
      </c>
      <c r="K5" s="14">
        <v>40909</v>
      </c>
      <c r="L5" s="14">
        <v>40940</v>
      </c>
      <c r="M5" s="14">
        <v>40969</v>
      </c>
      <c r="N5" s="15" t="s">
        <v>182</v>
      </c>
    </row>
    <row r="6" spans="1:14" s="9" customFormat="1" ht="14.25" customHeight="1">
      <c r="A6" s="12" t="s">
        <v>50</v>
      </c>
      <c r="B6" s="9">
        <v>1858</v>
      </c>
      <c r="C6" s="9">
        <v>2186</v>
      </c>
      <c r="D6" s="9">
        <v>2166</v>
      </c>
      <c r="E6" s="9">
        <v>2080</v>
      </c>
      <c r="F6" s="9">
        <v>2530</v>
      </c>
      <c r="G6" s="9">
        <v>2037</v>
      </c>
      <c r="H6" s="9">
        <v>1948</v>
      </c>
      <c r="I6" s="9">
        <v>1914</v>
      </c>
      <c r="J6" s="9">
        <v>1560</v>
      </c>
      <c r="K6" s="9">
        <v>1929</v>
      </c>
      <c r="L6" s="9">
        <v>1671</v>
      </c>
      <c r="M6" s="9">
        <v>1892</v>
      </c>
      <c r="N6" s="12">
        <v>23771</v>
      </c>
    </row>
    <row r="7" spans="1:14" s="9" customFormat="1" ht="12.75">
      <c r="A7" s="12" t="s">
        <v>47</v>
      </c>
      <c r="B7" s="9">
        <v>3040</v>
      </c>
      <c r="C7" s="9">
        <v>3547</v>
      </c>
      <c r="D7" s="9">
        <v>3554</v>
      </c>
      <c r="E7" s="9">
        <v>3384</v>
      </c>
      <c r="F7" s="9">
        <v>3917</v>
      </c>
      <c r="G7" s="9">
        <v>3394</v>
      </c>
      <c r="H7" s="9">
        <v>3206</v>
      </c>
      <c r="I7" s="9">
        <v>3221</v>
      </c>
      <c r="J7" s="9">
        <v>2567</v>
      </c>
      <c r="K7" s="9">
        <v>3198</v>
      </c>
      <c r="L7" s="9">
        <v>2793</v>
      </c>
      <c r="M7" s="9">
        <v>3046</v>
      </c>
      <c r="N7" s="12">
        <v>38867</v>
      </c>
    </row>
    <row r="8" spans="1:14" s="3" customFormat="1" ht="12.75">
      <c r="A8" s="3" t="s">
        <v>40</v>
      </c>
      <c r="B8" s="95">
        <v>0.61</v>
      </c>
      <c r="C8" s="95">
        <v>0.62</v>
      </c>
      <c r="D8" s="95">
        <v>0.61</v>
      </c>
      <c r="E8" s="95">
        <v>0.61</v>
      </c>
      <c r="F8" s="95">
        <v>0.65</v>
      </c>
      <c r="G8" s="95">
        <v>0.6</v>
      </c>
      <c r="H8" s="95">
        <v>0.61</v>
      </c>
      <c r="I8" s="95">
        <v>0.59</v>
      </c>
      <c r="J8" s="95">
        <v>0.61</v>
      </c>
      <c r="K8" s="95">
        <v>0.6</v>
      </c>
      <c r="L8" s="95">
        <v>0.6</v>
      </c>
      <c r="M8" s="95">
        <v>0.62</v>
      </c>
      <c r="N8" s="87">
        <f>N6/N7</f>
        <v>0.6115985283145084</v>
      </c>
    </row>
    <row r="9" s="3" customFormat="1" ht="12.75">
      <c r="N9" s="6"/>
    </row>
    <row r="10" spans="1:14" ht="12.75">
      <c r="A10" s="4" t="s">
        <v>42</v>
      </c>
      <c r="B10" s="96" t="s">
        <v>51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3" t="s">
        <v>53</v>
      </c>
    </row>
    <row r="11" spans="1:14" ht="12.75">
      <c r="A11" s="5"/>
      <c r="B11" s="14">
        <v>40634</v>
      </c>
      <c r="C11" s="14">
        <v>40664</v>
      </c>
      <c r="D11" s="14">
        <v>40695</v>
      </c>
      <c r="E11" s="14">
        <v>40725</v>
      </c>
      <c r="F11" s="14">
        <v>40756</v>
      </c>
      <c r="G11" s="14">
        <v>40787</v>
      </c>
      <c r="H11" s="14">
        <v>40817</v>
      </c>
      <c r="I11" s="14">
        <v>40848</v>
      </c>
      <c r="J11" s="14">
        <v>40878</v>
      </c>
      <c r="K11" s="14">
        <v>40909</v>
      </c>
      <c r="L11" s="14">
        <v>40940</v>
      </c>
      <c r="M11" s="14">
        <v>40969</v>
      </c>
      <c r="N11" s="15" t="s">
        <v>182</v>
      </c>
    </row>
    <row r="12" spans="1:14" s="9" customFormat="1" ht="12.75">
      <c r="A12" s="12" t="s">
        <v>49</v>
      </c>
      <c r="B12" s="9">
        <v>784</v>
      </c>
      <c r="C12" s="9">
        <v>863</v>
      </c>
      <c r="D12" s="9">
        <v>811</v>
      </c>
      <c r="E12" s="9">
        <v>846</v>
      </c>
      <c r="F12" s="9">
        <v>911</v>
      </c>
      <c r="G12" s="9">
        <v>889</v>
      </c>
      <c r="H12" s="9">
        <v>661</v>
      </c>
      <c r="I12" s="9">
        <v>689</v>
      </c>
      <c r="J12" s="9">
        <v>569</v>
      </c>
      <c r="K12" s="9">
        <v>732</v>
      </c>
      <c r="L12" s="9">
        <v>538</v>
      </c>
      <c r="M12" s="9">
        <v>550</v>
      </c>
      <c r="N12" s="12">
        <v>8843</v>
      </c>
    </row>
    <row r="13" spans="1:14" s="9" customFormat="1" ht="12.75">
      <c r="A13" s="12" t="s">
        <v>48</v>
      </c>
      <c r="B13" s="9">
        <v>31673</v>
      </c>
      <c r="C13" s="9">
        <v>37952</v>
      </c>
      <c r="D13" s="9">
        <v>35885</v>
      </c>
      <c r="E13" s="9">
        <v>34242</v>
      </c>
      <c r="F13" s="9">
        <v>36360</v>
      </c>
      <c r="G13" s="9">
        <v>34873</v>
      </c>
      <c r="H13" s="9">
        <v>30979</v>
      </c>
      <c r="I13" s="9">
        <v>33967</v>
      </c>
      <c r="J13" s="9">
        <v>30236</v>
      </c>
      <c r="K13" s="9">
        <v>32987</v>
      </c>
      <c r="L13" s="9">
        <v>29227</v>
      </c>
      <c r="M13" s="9">
        <v>30464</v>
      </c>
      <c r="N13" s="12">
        <v>398845</v>
      </c>
    </row>
    <row r="14" spans="1:14" s="3" customFormat="1" ht="12.75">
      <c r="A14" s="3" t="s">
        <v>40</v>
      </c>
      <c r="B14" s="21">
        <v>0.0248</v>
      </c>
      <c r="C14" s="21">
        <v>0.0227</v>
      </c>
      <c r="D14" s="21">
        <v>0.0226</v>
      </c>
      <c r="E14" s="21">
        <v>0.0247</v>
      </c>
      <c r="F14" s="21">
        <v>0.0251</v>
      </c>
      <c r="G14" s="21">
        <v>0.0255</v>
      </c>
      <c r="H14" s="21">
        <v>0.0213</v>
      </c>
      <c r="I14" s="21">
        <v>0.0203</v>
      </c>
      <c r="J14" s="21">
        <v>0.0188</v>
      </c>
      <c r="K14" s="21">
        <v>0.0222</v>
      </c>
      <c r="L14" s="21">
        <v>0.0184</v>
      </c>
      <c r="M14" s="21">
        <v>0.0181</v>
      </c>
      <c r="N14" s="92">
        <f>N12/N13</f>
        <v>0.02217152026476451</v>
      </c>
    </row>
    <row r="17" ht="12.75">
      <c r="A17" s="56" t="s">
        <v>110</v>
      </c>
    </row>
    <row r="18" ht="12.75">
      <c r="A18" s="56" t="s">
        <v>139</v>
      </c>
    </row>
  </sheetData>
  <sheetProtection/>
  <mergeCells count="2">
    <mergeCell ref="B4:M4"/>
    <mergeCell ref="B10:M10"/>
  </mergeCells>
  <printOptions/>
  <pageMargins left="0.75" right="0.75" top="1" bottom="1" header="0.5" footer="0.5"/>
  <pageSetup fitToHeight="1" fitToWidth="1" horizontalDpi="1200" verticalDpi="12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6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10.140625" style="0" customWidth="1"/>
    <col min="2" max="2" width="14.00390625" style="21" customWidth="1"/>
  </cols>
  <sheetData>
    <row r="1" ht="12.75">
      <c r="A1" s="4" t="s">
        <v>183</v>
      </c>
    </row>
    <row r="2" ht="12.75">
      <c r="A2" s="4"/>
    </row>
    <row r="3" ht="12.75">
      <c r="B3" s="31" t="s">
        <v>46</v>
      </c>
    </row>
    <row r="4" spans="1:2" ht="12.75">
      <c r="A4" s="30" t="s">
        <v>53</v>
      </c>
      <c r="B4" s="32" t="s">
        <v>40</v>
      </c>
    </row>
    <row r="5" spans="1:2" ht="12.75">
      <c r="A5" t="s">
        <v>86</v>
      </c>
      <c r="B5" s="21">
        <v>0.45</v>
      </c>
    </row>
    <row r="6" spans="1:2" ht="12.75">
      <c r="A6" t="s">
        <v>87</v>
      </c>
      <c r="B6" s="21">
        <v>0.48</v>
      </c>
    </row>
    <row r="7" spans="1:2" ht="12.75">
      <c r="A7" t="s">
        <v>88</v>
      </c>
      <c r="B7" s="21">
        <v>0.52</v>
      </c>
    </row>
    <row r="8" spans="1:2" ht="12.75">
      <c r="A8" t="s">
        <v>89</v>
      </c>
      <c r="B8" s="21">
        <v>0.555</v>
      </c>
    </row>
    <row r="9" spans="1:2" ht="12.75">
      <c r="A9" t="s">
        <v>90</v>
      </c>
      <c r="B9" s="21">
        <v>0.563</v>
      </c>
    </row>
    <row r="10" spans="1:2" ht="12.75">
      <c r="A10" t="s">
        <v>91</v>
      </c>
      <c r="B10" s="21">
        <v>0.587</v>
      </c>
    </row>
    <row r="11" spans="1:2" ht="12.75">
      <c r="A11" t="s">
        <v>52</v>
      </c>
      <c r="B11" s="21">
        <v>0.5915</v>
      </c>
    </row>
    <row r="12" spans="1:2" ht="12.75">
      <c r="A12" s="1" t="s">
        <v>120</v>
      </c>
      <c r="B12" s="21">
        <v>0.5923</v>
      </c>
    </row>
    <row r="13" spans="1:2" ht="12.75">
      <c r="A13" s="1" t="s">
        <v>182</v>
      </c>
      <c r="B13" s="86">
        <v>0.612</v>
      </c>
    </row>
    <row r="15" ht="12.75">
      <c r="A15" s="56" t="s">
        <v>110</v>
      </c>
    </row>
    <row r="16" ht="12.75">
      <c r="A16" s="56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F18" sqref="F18"/>
    </sheetView>
  </sheetViews>
  <sheetFormatPr defaultColWidth="9.140625" defaultRowHeight="12.75"/>
  <cols>
    <col min="1" max="1" width="15.00390625" style="0" customWidth="1"/>
    <col min="2" max="2" width="10.7109375" style="0" customWidth="1"/>
    <col min="3" max="3" width="13.421875" style="0" customWidth="1"/>
    <col min="4" max="4" width="16.7109375" style="0" customWidth="1"/>
    <col min="5" max="5" width="12.00390625" style="0" customWidth="1"/>
    <col min="6" max="6" width="16.28125" style="0" customWidth="1"/>
    <col min="7" max="7" width="17.421875" style="0" customWidth="1"/>
    <col min="8" max="8" width="12.28125" style="0" customWidth="1"/>
    <col min="9" max="9" width="14.28125" style="0" customWidth="1"/>
  </cols>
  <sheetData>
    <row r="1" spans="1:4" ht="12.75">
      <c r="A1" s="4" t="s">
        <v>184</v>
      </c>
      <c r="C1" s="4"/>
      <c r="D1" s="4"/>
    </row>
    <row r="3" ht="12.75">
      <c r="I3" s="7" t="s">
        <v>68</v>
      </c>
    </row>
    <row r="4" spans="1:9" s="19" customFormat="1" ht="37.5" customHeight="1">
      <c r="A4" s="18" t="s">
        <v>54</v>
      </c>
      <c r="B4" s="40" t="s">
        <v>67</v>
      </c>
      <c r="C4" s="40" t="s">
        <v>65</v>
      </c>
      <c r="D4" s="40" t="s">
        <v>102</v>
      </c>
      <c r="E4" s="40" t="s">
        <v>60</v>
      </c>
      <c r="F4" s="37" t="s">
        <v>140</v>
      </c>
      <c r="G4" s="40" t="s">
        <v>143</v>
      </c>
      <c r="H4" s="40" t="s">
        <v>144</v>
      </c>
      <c r="I4" s="40" t="s">
        <v>61</v>
      </c>
    </row>
    <row r="5" spans="1:9" s="23" customFormat="1" ht="12.75" customHeight="1">
      <c r="A5" s="2" t="s">
        <v>63</v>
      </c>
      <c r="B5" s="24">
        <v>3976312</v>
      </c>
      <c r="C5" s="24">
        <v>641674.1333</v>
      </c>
      <c r="D5" s="44">
        <f>C5/B5</f>
        <v>0.16137419128579447</v>
      </c>
      <c r="E5" s="24">
        <v>29232.6598</v>
      </c>
      <c r="F5" s="25">
        <v>13728</v>
      </c>
      <c r="G5" s="24">
        <v>7796.3305</v>
      </c>
      <c r="H5" s="24">
        <f>F5+G5</f>
        <v>21524.3305</v>
      </c>
      <c r="I5" s="70">
        <v>1075927</v>
      </c>
    </row>
    <row r="6" spans="1:9" ht="12.75">
      <c r="A6" s="1" t="s">
        <v>64</v>
      </c>
      <c r="B6" s="24">
        <v>245316</v>
      </c>
      <c r="C6" s="24">
        <v>228623.2799</v>
      </c>
      <c r="D6" s="44">
        <f>C6/B6</f>
        <v>0.9319542137487975</v>
      </c>
      <c r="E6" s="24">
        <v>6902.665</v>
      </c>
      <c r="F6" s="24">
        <v>3250.6655</v>
      </c>
      <c r="G6" s="43">
        <v>2739.3327</v>
      </c>
      <c r="H6" s="24">
        <f>F6+G6</f>
        <v>5989.9982</v>
      </c>
      <c r="I6" s="70">
        <v>39886</v>
      </c>
    </row>
    <row r="7" spans="1:9" ht="12.75">
      <c r="A7" s="1" t="s">
        <v>55</v>
      </c>
      <c r="B7" s="24">
        <v>92042</v>
      </c>
      <c r="C7" s="24">
        <v>27510.9897</v>
      </c>
      <c r="D7" s="44">
        <f>C7/B7</f>
        <v>0.2988960441972143</v>
      </c>
      <c r="E7" s="24">
        <v>1799.6662000000001</v>
      </c>
      <c r="F7" s="69">
        <v>574.3332</v>
      </c>
      <c r="G7" s="24">
        <v>475.3331</v>
      </c>
      <c r="H7" s="24">
        <f>F7+G7</f>
        <v>1049.6663</v>
      </c>
      <c r="I7" s="70">
        <v>15761</v>
      </c>
    </row>
    <row r="8" spans="1:9" ht="12.75">
      <c r="A8" s="1"/>
      <c r="B8" s="24"/>
      <c r="C8" s="24"/>
      <c r="D8" s="44"/>
      <c r="E8" s="24"/>
      <c r="F8" s="22"/>
      <c r="G8" s="24"/>
      <c r="H8" s="24"/>
      <c r="I8" s="24"/>
    </row>
    <row r="9" ht="12.75">
      <c r="A9" s="1"/>
    </row>
    <row r="10" ht="12.75">
      <c r="A10" s="56" t="s">
        <v>124</v>
      </c>
    </row>
    <row r="11" ht="12.75">
      <c r="A11" s="56" t="s">
        <v>141</v>
      </c>
    </row>
    <row r="12" ht="12.75">
      <c r="A12" s="56" t="s">
        <v>142</v>
      </c>
    </row>
    <row r="13" ht="12.75">
      <c r="A13" s="56" t="s">
        <v>146</v>
      </c>
    </row>
    <row r="14" ht="12.75">
      <c r="A14" s="56" t="s">
        <v>145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G8" sqref="G8"/>
    </sheetView>
  </sheetViews>
  <sheetFormatPr defaultColWidth="9.140625" defaultRowHeight="12.75"/>
  <cols>
    <col min="1" max="1" width="16.57421875" style="0" customWidth="1"/>
    <col min="3" max="3" width="12.57421875" style="0" customWidth="1"/>
    <col min="4" max="4" width="16.8515625" style="0" customWidth="1"/>
    <col min="5" max="5" width="11.57421875" style="0" customWidth="1"/>
    <col min="6" max="6" width="16.7109375" style="0" customWidth="1"/>
    <col min="7" max="7" width="15.57421875" style="0" customWidth="1"/>
  </cols>
  <sheetData>
    <row r="1" ht="12.75">
      <c r="A1" s="4" t="s">
        <v>185</v>
      </c>
    </row>
    <row r="3" ht="12.75">
      <c r="G3" s="7" t="s">
        <v>68</v>
      </c>
    </row>
    <row r="4" spans="1:7" ht="38.25" customHeight="1">
      <c r="A4" s="18" t="s">
        <v>54</v>
      </c>
      <c r="B4" s="40" t="s">
        <v>67</v>
      </c>
      <c r="C4" s="40" t="s">
        <v>66</v>
      </c>
      <c r="D4" s="37" t="s">
        <v>147</v>
      </c>
      <c r="E4" s="40" t="s">
        <v>148</v>
      </c>
      <c r="F4" s="40" t="s">
        <v>61</v>
      </c>
      <c r="G4" s="41" t="s">
        <v>149</v>
      </c>
    </row>
    <row r="5" spans="1:7" ht="12.75">
      <c r="A5" s="2" t="s">
        <v>63</v>
      </c>
      <c r="B5" s="24">
        <v>3976312</v>
      </c>
      <c r="C5" s="24">
        <v>33494.3234</v>
      </c>
      <c r="D5" s="25">
        <v>13728</v>
      </c>
      <c r="E5" s="42">
        <f>D5/C5</f>
        <v>0.409860495943023</v>
      </c>
      <c r="F5" s="70">
        <v>1075927</v>
      </c>
      <c r="G5" s="21">
        <f>F5/B5</f>
        <v>0.27058414933234615</v>
      </c>
    </row>
    <row r="6" spans="1:7" ht="12.75">
      <c r="A6" s="1" t="s">
        <v>64</v>
      </c>
      <c r="B6" s="24">
        <v>245316</v>
      </c>
      <c r="C6" s="24">
        <v>8745.3308</v>
      </c>
      <c r="D6" s="24">
        <v>3250.6655</v>
      </c>
      <c r="E6" s="42">
        <f>D6/C6</f>
        <v>0.3717029777764382</v>
      </c>
      <c r="F6" s="70">
        <v>39886</v>
      </c>
      <c r="G6" s="21">
        <f>F6/B6</f>
        <v>0.16259029170539224</v>
      </c>
    </row>
    <row r="7" spans="1:7" ht="12.75">
      <c r="A7" s="1" t="s">
        <v>55</v>
      </c>
      <c r="B7" s="24">
        <v>92042</v>
      </c>
      <c r="C7" s="24">
        <v>1911.6658</v>
      </c>
      <c r="D7" s="69">
        <v>574.3332</v>
      </c>
      <c r="E7" s="42">
        <f>D7/C7</f>
        <v>0.30043598624822393</v>
      </c>
      <c r="F7" s="70">
        <v>15761</v>
      </c>
      <c r="G7" s="21">
        <f>F7/B7</f>
        <v>0.171237043958193</v>
      </c>
    </row>
    <row r="8" spans="1:7" ht="12.75">
      <c r="A8" s="1"/>
      <c r="B8" s="24"/>
      <c r="C8" s="24"/>
      <c r="D8" s="22"/>
      <c r="E8" s="42"/>
      <c r="F8" s="24"/>
      <c r="G8" s="21"/>
    </row>
    <row r="9" ht="12.75">
      <c r="A9" s="1"/>
    </row>
    <row r="10" ht="12.75">
      <c r="A10" s="56" t="s">
        <v>124</v>
      </c>
    </row>
    <row r="11" ht="12.75">
      <c r="A11" s="56" t="s">
        <v>141</v>
      </c>
    </row>
    <row r="12" ht="12.75">
      <c r="A12" s="56" t="s">
        <v>142</v>
      </c>
    </row>
    <row r="13" ht="12.75">
      <c r="A13" s="56" t="s">
        <v>150</v>
      </c>
    </row>
    <row r="14" ht="12.75">
      <c r="A14" s="56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5.7109375" style="9" customWidth="1"/>
    <col min="3" max="3" width="14.421875" style="21" customWidth="1"/>
  </cols>
  <sheetData>
    <row r="1" ht="12.75">
      <c r="A1" s="4" t="s">
        <v>163</v>
      </c>
    </row>
    <row r="2" ht="12.75">
      <c r="A2" s="4"/>
    </row>
    <row r="3" ht="12.75">
      <c r="C3" s="31" t="s">
        <v>46</v>
      </c>
    </row>
    <row r="4" spans="1:3" ht="12.75">
      <c r="A4" s="5" t="s">
        <v>18</v>
      </c>
      <c r="B4" s="33" t="s">
        <v>25</v>
      </c>
      <c r="C4" s="32" t="s">
        <v>0</v>
      </c>
    </row>
    <row r="5" spans="1:3" ht="12.75">
      <c r="A5" t="s">
        <v>16</v>
      </c>
      <c r="B5" s="9">
        <v>1466041</v>
      </c>
      <c r="C5" s="21">
        <v>0.2104</v>
      </c>
    </row>
    <row r="6" spans="1:3" ht="12.75">
      <c r="A6" t="s">
        <v>17</v>
      </c>
      <c r="B6" s="9">
        <v>5459544</v>
      </c>
      <c r="C6" s="21">
        <v>0.7834</v>
      </c>
    </row>
    <row r="7" spans="1:3" ht="12.75">
      <c r="A7" t="s">
        <v>5</v>
      </c>
      <c r="B7" s="9">
        <v>43811</v>
      </c>
      <c r="C7" s="21">
        <v>0.0063</v>
      </c>
    </row>
    <row r="8" spans="1:3" ht="12.75">
      <c r="A8" s="4" t="s">
        <v>2</v>
      </c>
      <c r="B8" s="11">
        <v>6969396</v>
      </c>
      <c r="C8" s="16">
        <v>1</v>
      </c>
    </row>
    <row r="11" ht="12.75">
      <c r="A11" s="56" t="s">
        <v>110</v>
      </c>
    </row>
    <row r="12" ht="12.75">
      <c r="A12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29.140625" style="0" customWidth="1"/>
    <col min="2" max="2" width="16.7109375" style="9" customWidth="1"/>
    <col min="3" max="3" width="11.7109375" style="21" customWidth="1"/>
  </cols>
  <sheetData>
    <row r="1" ht="12.75">
      <c r="A1" s="4" t="s">
        <v>164</v>
      </c>
    </row>
    <row r="2" ht="12.75">
      <c r="A2" s="4"/>
    </row>
    <row r="3" ht="12.75">
      <c r="C3" s="31" t="s">
        <v>46</v>
      </c>
    </row>
    <row r="4" spans="1:3" ht="12.75">
      <c r="A4" s="5" t="s">
        <v>24</v>
      </c>
      <c r="B4" s="33" t="s">
        <v>25</v>
      </c>
      <c r="C4" s="32" t="s">
        <v>0</v>
      </c>
    </row>
    <row r="5" spans="1:3" ht="12.75">
      <c r="A5" t="s">
        <v>22</v>
      </c>
      <c r="B5" s="9">
        <v>5198787</v>
      </c>
      <c r="C5" s="21">
        <v>0.7459</v>
      </c>
    </row>
    <row r="6" spans="1:3" ht="12.75">
      <c r="A6" t="s">
        <v>20</v>
      </c>
      <c r="B6" s="9">
        <v>529686</v>
      </c>
      <c r="C6" s="21">
        <v>0.076</v>
      </c>
    </row>
    <row r="7" spans="1:3" ht="12.75">
      <c r="A7" t="s">
        <v>19</v>
      </c>
      <c r="B7" s="9">
        <v>401701</v>
      </c>
      <c r="C7" s="21">
        <v>0.0576</v>
      </c>
    </row>
    <row r="8" spans="1:3" ht="12.75">
      <c r="A8" t="s">
        <v>23</v>
      </c>
      <c r="B8" s="9">
        <v>143978</v>
      </c>
      <c r="C8" s="21">
        <v>0.0207</v>
      </c>
    </row>
    <row r="9" spans="1:3" ht="12.75">
      <c r="A9" t="s">
        <v>21</v>
      </c>
      <c r="B9" s="9">
        <v>61839</v>
      </c>
      <c r="C9" s="21">
        <v>0.0089</v>
      </c>
    </row>
    <row r="10" spans="1:3" ht="12.75">
      <c r="A10" s="1" t="s">
        <v>96</v>
      </c>
      <c r="B10" s="9">
        <v>50767</v>
      </c>
      <c r="C10" s="21">
        <v>0.0073</v>
      </c>
    </row>
    <row r="11" spans="1:3" ht="12.75">
      <c r="A11" t="s">
        <v>5</v>
      </c>
      <c r="B11" s="9">
        <v>582638</v>
      </c>
      <c r="C11" s="21">
        <v>0.0836</v>
      </c>
    </row>
    <row r="12" spans="1:3" ht="12.75">
      <c r="A12" s="4" t="s">
        <v>2</v>
      </c>
      <c r="B12" s="11">
        <v>6969396</v>
      </c>
      <c r="C12" s="16">
        <v>1</v>
      </c>
    </row>
    <row r="15" ht="12.75">
      <c r="A15" s="56" t="s">
        <v>110</v>
      </c>
    </row>
    <row r="16" ht="12.75">
      <c r="A16" s="56" t="s">
        <v>123</v>
      </c>
    </row>
    <row r="17" ht="12.75">
      <c r="A17" s="56" t="s">
        <v>125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18.140625" style="0" bestFit="1" customWidth="1"/>
    <col min="2" max="2" width="15.7109375" style="9" customWidth="1"/>
    <col min="3" max="3" width="12.57421875" style="21" customWidth="1"/>
  </cols>
  <sheetData>
    <row r="1" ht="12.75">
      <c r="A1" s="4" t="s">
        <v>165</v>
      </c>
    </row>
    <row r="2" ht="12.75">
      <c r="A2" s="4"/>
    </row>
    <row r="3" ht="12.75">
      <c r="C3" s="31" t="s">
        <v>46</v>
      </c>
    </row>
    <row r="4" spans="1:3" ht="12.75">
      <c r="A4" s="5" t="s">
        <v>3</v>
      </c>
      <c r="B4" s="33" t="s">
        <v>25</v>
      </c>
      <c r="C4" s="32" t="s">
        <v>0</v>
      </c>
    </row>
    <row r="5" spans="1:3" ht="12.75">
      <c r="A5" t="s">
        <v>26</v>
      </c>
      <c r="B5" s="9">
        <v>6</v>
      </c>
      <c r="C5" s="21">
        <v>0</v>
      </c>
    </row>
    <row r="6" spans="1:3" ht="12.75">
      <c r="A6" t="s">
        <v>36</v>
      </c>
      <c r="B6" s="9">
        <v>762606</v>
      </c>
      <c r="C6" s="21">
        <v>0.1094</v>
      </c>
    </row>
    <row r="7" spans="1:3" ht="12.75">
      <c r="A7" t="s">
        <v>27</v>
      </c>
      <c r="B7" s="9">
        <v>593866</v>
      </c>
      <c r="C7" s="21">
        <v>0.0852</v>
      </c>
    </row>
    <row r="8" spans="1:3" ht="12.75">
      <c r="A8" t="s">
        <v>28</v>
      </c>
      <c r="B8" s="9">
        <v>887532</v>
      </c>
      <c r="C8" s="21">
        <v>0.1273</v>
      </c>
    </row>
    <row r="9" spans="1:3" ht="12.75">
      <c r="A9" t="s">
        <v>29</v>
      </c>
      <c r="B9" s="9">
        <v>885009</v>
      </c>
      <c r="C9" s="21">
        <v>0.127</v>
      </c>
    </row>
    <row r="10" spans="1:3" ht="12.75">
      <c r="A10" t="s">
        <v>30</v>
      </c>
      <c r="B10" s="9">
        <v>1594696</v>
      </c>
      <c r="C10" s="21">
        <v>0.2288</v>
      </c>
    </row>
    <row r="11" spans="1:3" ht="12.75">
      <c r="A11" t="s">
        <v>31</v>
      </c>
      <c r="B11" s="9">
        <v>1166329</v>
      </c>
      <c r="C11" s="21">
        <v>0.1674</v>
      </c>
    </row>
    <row r="12" spans="1:3" ht="12.75">
      <c r="A12" t="s">
        <v>32</v>
      </c>
      <c r="B12" s="9">
        <v>587014</v>
      </c>
      <c r="C12" s="21">
        <v>0.0842</v>
      </c>
    </row>
    <row r="13" spans="1:3" ht="12.75">
      <c r="A13" t="s">
        <v>33</v>
      </c>
      <c r="B13" s="9">
        <v>228860</v>
      </c>
      <c r="C13" s="21">
        <v>0.0328</v>
      </c>
    </row>
    <row r="14" spans="1:3" ht="12.75">
      <c r="A14" t="s">
        <v>34</v>
      </c>
      <c r="B14" s="9">
        <v>77524</v>
      </c>
      <c r="C14" s="21">
        <v>0.0111</v>
      </c>
    </row>
    <row r="15" spans="1:3" ht="12.75">
      <c r="A15" t="s">
        <v>35</v>
      </c>
      <c r="B15" s="9">
        <v>185954</v>
      </c>
      <c r="C15" s="21">
        <v>0.0267</v>
      </c>
    </row>
    <row r="16" spans="1:3" ht="12.75">
      <c r="A16" s="4" t="s">
        <v>1</v>
      </c>
      <c r="B16" s="11">
        <v>6969396</v>
      </c>
      <c r="C16" s="16">
        <v>1</v>
      </c>
    </row>
    <row r="19" ht="12.75">
      <c r="A19" s="56" t="s">
        <v>110</v>
      </c>
    </row>
    <row r="20" ht="12.75">
      <c r="A20" s="56" t="s">
        <v>186</v>
      </c>
    </row>
    <row r="21" ht="12.75">
      <c r="A21" s="56" t="s">
        <v>126</v>
      </c>
    </row>
    <row r="22" ht="12.75">
      <c r="A22" s="1"/>
    </row>
    <row r="23" ht="12.75">
      <c r="A23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18.421875" style="0" customWidth="1"/>
    <col min="2" max="2" width="15.8515625" style="9" customWidth="1"/>
    <col min="3" max="3" width="13.57421875" style="21" customWidth="1"/>
  </cols>
  <sheetData>
    <row r="1" ht="12.75">
      <c r="A1" s="4" t="s">
        <v>166</v>
      </c>
    </row>
    <row r="2" ht="12.75">
      <c r="A2" s="4"/>
    </row>
    <row r="3" ht="12.75">
      <c r="C3" s="31" t="s">
        <v>46</v>
      </c>
    </row>
    <row r="4" spans="1:3" ht="12.75">
      <c r="A4" s="30" t="s">
        <v>168</v>
      </c>
      <c r="B4" s="33" t="s">
        <v>25</v>
      </c>
      <c r="C4" s="32" t="s">
        <v>0</v>
      </c>
    </row>
    <row r="5" spans="1:3" ht="12.75">
      <c r="A5" t="s">
        <v>26</v>
      </c>
      <c r="B5" s="9">
        <v>3</v>
      </c>
      <c r="C5" s="21">
        <v>0</v>
      </c>
    </row>
    <row r="6" spans="1:3" ht="12.75">
      <c r="A6" t="s">
        <v>36</v>
      </c>
      <c r="B6" s="9">
        <v>64785</v>
      </c>
      <c r="C6" s="21">
        <v>0.0093</v>
      </c>
    </row>
    <row r="7" spans="1:3" ht="12.75">
      <c r="A7" t="s">
        <v>27</v>
      </c>
      <c r="B7" s="9">
        <v>138998</v>
      </c>
      <c r="C7" s="21">
        <v>0.0199</v>
      </c>
    </row>
    <row r="8" spans="1:3" ht="12.75">
      <c r="A8" t="s">
        <v>28</v>
      </c>
      <c r="B8" s="9">
        <v>424782</v>
      </c>
      <c r="C8" s="21">
        <v>0.0609</v>
      </c>
    </row>
    <row r="9" spans="1:3" ht="12.75">
      <c r="A9" t="s">
        <v>29</v>
      </c>
      <c r="B9" s="9">
        <v>865760</v>
      </c>
      <c r="C9" s="21">
        <v>0.1242</v>
      </c>
    </row>
    <row r="10" spans="1:3" ht="12.75">
      <c r="A10" t="s">
        <v>30</v>
      </c>
      <c r="B10" s="9">
        <v>2249143</v>
      </c>
      <c r="C10" s="21">
        <v>0.3227</v>
      </c>
    </row>
    <row r="11" spans="1:3" ht="12.75">
      <c r="A11" t="s">
        <v>31</v>
      </c>
      <c r="B11" s="9">
        <v>1555482</v>
      </c>
      <c r="C11" s="21">
        <v>0.2232</v>
      </c>
    </row>
    <row r="12" spans="1:3" ht="12.75">
      <c r="A12" t="s">
        <v>32</v>
      </c>
      <c r="B12" s="9">
        <v>1045737</v>
      </c>
      <c r="C12" s="21">
        <v>0.15</v>
      </c>
    </row>
    <row r="13" spans="1:3" ht="12.75">
      <c r="A13" t="s">
        <v>33</v>
      </c>
      <c r="B13" s="9">
        <v>426098</v>
      </c>
      <c r="C13" s="21">
        <v>0.0611</v>
      </c>
    </row>
    <row r="14" spans="1:3" ht="12.75">
      <c r="A14" t="s">
        <v>34</v>
      </c>
      <c r="B14" s="9">
        <v>198364</v>
      </c>
      <c r="C14" s="21">
        <v>0.0285</v>
      </c>
    </row>
    <row r="15" spans="1:3" ht="12.75">
      <c r="A15" t="s">
        <v>35</v>
      </c>
      <c r="B15" s="9">
        <v>244</v>
      </c>
      <c r="C15" s="21">
        <v>0</v>
      </c>
    </row>
    <row r="16" spans="1:3" ht="12.75">
      <c r="A16" s="4" t="s">
        <v>1</v>
      </c>
      <c r="B16" s="11">
        <f>SUM(B5:B15)</f>
        <v>6969396</v>
      </c>
      <c r="C16" s="16">
        <f>SUM(C5:C15)</f>
        <v>0.9998</v>
      </c>
    </row>
    <row r="19" ht="12.75">
      <c r="A19" s="56" t="s">
        <v>110</v>
      </c>
    </row>
    <row r="20" spans="1:3" s="56" customFormat="1" ht="11.25">
      <c r="A20" s="56" t="s">
        <v>187</v>
      </c>
      <c r="B20" s="58"/>
      <c r="C20" s="59"/>
    </row>
    <row r="21" ht="12.75">
      <c r="A21" s="56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28.8515625" style="0" customWidth="1"/>
    <col min="2" max="2" width="15.8515625" style="9" customWidth="1"/>
    <col min="3" max="3" width="12.7109375" style="21" customWidth="1"/>
  </cols>
  <sheetData>
    <row r="1" ht="12.75">
      <c r="A1" s="4" t="s">
        <v>167</v>
      </c>
    </row>
    <row r="2" ht="12.75">
      <c r="A2" s="4"/>
    </row>
    <row r="3" ht="12.75">
      <c r="C3" s="31" t="s">
        <v>46</v>
      </c>
    </row>
    <row r="4" spans="1:3" ht="12.75">
      <c r="A4" s="5" t="s">
        <v>38</v>
      </c>
      <c r="B4" s="10" t="s">
        <v>25</v>
      </c>
      <c r="C4" s="32" t="s">
        <v>0</v>
      </c>
    </row>
    <row r="5" spans="1:3" ht="12.75">
      <c r="A5" s="1" t="s">
        <v>231</v>
      </c>
      <c r="B5" s="9">
        <v>6146657</v>
      </c>
      <c r="C5" s="21">
        <f aca="true" t="shared" si="0" ref="C5:C10">B5/$B$10</f>
        <v>0.8819497414123117</v>
      </c>
    </row>
    <row r="6" spans="1:3" ht="12.75">
      <c r="A6" t="s">
        <v>6</v>
      </c>
      <c r="B6" s="9">
        <v>366227</v>
      </c>
      <c r="C6" s="21">
        <f t="shared" si="0"/>
        <v>0.05254788219811301</v>
      </c>
    </row>
    <row r="7" spans="1:3" ht="12.75">
      <c r="A7" t="s">
        <v>4</v>
      </c>
      <c r="B7" s="9">
        <v>318220</v>
      </c>
      <c r="C7" s="21">
        <f t="shared" si="0"/>
        <v>0.04565962387558405</v>
      </c>
    </row>
    <row r="8" spans="1:3" ht="12.75">
      <c r="A8" t="s">
        <v>37</v>
      </c>
      <c r="B8" s="9">
        <v>98259</v>
      </c>
      <c r="C8" s="21">
        <f t="shared" si="0"/>
        <v>0.014098639250804517</v>
      </c>
    </row>
    <row r="9" spans="1:3" ht="12.75">
      <c r="A9" s="1" t="s">
        <v>122</v>
      </c>
      <c r="B9" s="9">
        <v>40033</v>
      </c>
      <c r="C9" s="21">
        <f t="shared" si="0"/>
        <v>0.005744113263186652</v>
      </c>
    </row>
    <row r="10" spans="1:3" ht="12.75">
      <c r="A10" s="4" t="s">
        <v>1</v>
      </c>
      <c r="B10" s="11">
        <f>SUM(B5:B9)</f>
        <v>6969396</v>
      </c>
      <c r="C10" s="16">
        <f t="shared" si="0"/>
        <v>1</v>
      </c>
    </row>
    <row r="11" spans="1:3" ht="12.75">
      <c r="A11" s="4"/>
      <c r="B11" s="11"/>
      <c r="C11" s="34"/>
    </row>
    <row r="13" ht="12.75">
      <c r="A13" s="56" t="s">
        <v>110</v>
      </c>
    </row>
    <row r="14" ht="12.75">
      <c r="A14" s="56" t="s">
        <v>232</v>
      </c>
    </row>
    <row r="15" ht="12.75">
      <c r="A15" s="60" t="s">
        <v>230</v>
      </c>
    </row>
    <row r="16" ht="12.75">
      <c r="A16" s="56" t="s">
        <v>121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57.8515625" style="0" customWidth="1"/>
    <col min="2" max="2" width="11.421875" style="0" customWidth="1"/>
  </cols>
  <sheetData>
    <row r="1" ht="12.75">
      <c r="A1" s="4" t="s">
        <v>207</v>
      </c>
    </row>
    <row r="3" ht="12.75">
      <c r="B3" s="27" t="s">
        <v>68</v>
      </c>
    </row>
    <row r="4" spans="1:2" ht="12.75">
      <c r="A4" s="29" t="s">
        <v>74</v>
      </c>
      <c r="B4" s="28">
        <v>5570284</v>
      </c>
    </row>
    <row r="5" ht="12.75">
      <c r="B5" s="9"/>
    </row>
    <row r="6" spans="1:2" ht="12.75">
      <c r="A6" s="1" t="s">
        <v>78</v>
      </c>
      <c r="B6" s="9">
        <v>1019550</v>
      </c>
    </row>
    <row r="7" spans="1:2" ht="12.75">
      <c r="A7" s="1" t="s">
        <v>75</v>
      </c>
      <c r="B7" s="9">
        <v>4316995</v>
      </c>
    </row>
    <row r="8" spans="1:2" ht="12.75">
      <c r="A8" s="1" t="s">
        <v>76</v>
      </c>
      <c r="B8" s="9">
        <v>5336545</v>
      </c>
    </row>
    <row r="9" ht="12.75">
      <c r="B9" s="9"/>
    </row>
    <row r="10" spans="1:2" ht="12.75">
      <c r="A10" s="1" t="s">
        <v>233</v>
      </c>
      <c r="B10" s="9">
        <v>233739</v>
      </c>
    </row>
    <row r="11" spans="1:2" ht="12.75">
      <c r="A11" s="1" t="s">
        <v>78</v>
      </c>
      <c r="B11" s="9">
        <v>1019550</v>
      </c>
    </row>
    <row r="12" spans="1:2" ht="12.75">
      <c r="A12" s="4" t="s">
        <v>111</v>
      </c>
      <c r="B12" s="11">
        <f>B10+B11</f>
        <v>1253289</v>
      </c>
    </row>
    <row r="13" ht="12.75">
      <c r="A13" s="1"/>
    </row>
    <row r="14" spans="1:2" ht="12.75">
      <c r="A14" s="45" t="s">
        <v>112</v>
      </c>
      <c r="B14" s="57">
        <f>B12/B4</f>
        <v>0.22499552985090168</v>
      </c>
    </row>
    <row r="15" spans="1:2" ht="12.75">
      <c r="A15" s="62"/>
      <c r="B15" s="63"/>
    </row>
    <row r="17" ht="12.75">
      <c r="A17" s="56" t="s">
        <v>115</v>
      </c>
    </row>
    <row r="18" ht="12.75">
      <c r="A18" s="56" t="s">
        <v>77</v>
      </c>
    </row>
    <row r="19" ht="12.75">
      <c r="A19" s="56" t="s">
        <v>114</v>
      </c>
    </row>
    <row r="20" ht="12.75">
      <c r="A20" s="56" t="s">
        <v>113</v>
      </c>
    </row>
    <row r="21" ht="12.75">
      <c r="A21" s="56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16" width="9.140625" style="9" customWidth="1"/>
    <col min="17" max="17" width="12.140625" style="9" customWidth="1"/>
  </cols>
  <sheetData>
    <row r="1" ht="12.75">
      <c r="A1" s="4" t="s">
        <v>206</v>
      </c>
    </row>
    <row r="2" ht="12.75">
      <c r="A2" s="4"/>
    </row>
    <row r="4" spans="1:17" ht="12.75">
      <c r="A4" s="4" t="s">
        <v>210</v>
      </c>
      <c r="Q4" s="20" t="s">
        <v>68</v>
      </c>
    </row>
    <row r="5" spans="2:17" ht="12.75">
      <c r="B5" s="12" t="s">
        <v>208</v>
      </c>
      <c r="Q5" s="20"/>
    </row>
    <row r="6" spans="1:17" ht="12.75">
      <c r="A6" s="5" t="s">
        <v>189</v>
      </c>
      <c r="B6" s="33" t="s">
        <v>26</v>
      </c>
      <c r="C6" s="33" t="s">
        <v>190</v>
      </c>
      <c r="D6" s="33" t="s">
        <v>191</v>
      </c>
      <c r="E6" s="33" t="s">
        <v>192</v>
      </c>
      <c r="F6" s="33" t="s">
        <v>193</v>
      </c>
      <c r="G6" s="33" t="s">
        <v>194</v>
      </c>
      <c r="H6" s="33" t="s">
        <v>195</v>
      </c>
      <c r="I6" s="33" t="s">
        <v>196</v>
      </c>
      <c r="J6" s="33" t="s">
        <v>197</v>
      </c>
      <c r="K6" s="33" t="s">
        <v>198</v>
      </c>
      <c r="L6" s="33" t="s">
        <v>199</v>
      </c>
      <c r="M6" s="33" t="s">
        <v>200</v>
      </c>
      <c r="N6" s="33" t="s">
        <v>201</v>
      </c>
      <c r="O6" s="33" t="s">
        <v>202</v>
      </c>
      <c r="P6" s="33" t="s">
        <v>5</v>
      </c>
      <c r="Q6" s="68" t="s">
        <v>209</v>
      </c>
    </row>
    <row r="7" spans="1:17" ht="12.75">
      <c r="A7" t="s">
        <v>203</v>
      </c>
      <c r="B7" s="9">
        <v>0</v>
      </c>
      <c r="C7" s="9">
        <v>5789</v>
      </c>
      <c r="D7" s="9">
        <v>41745</v>
      </c>
      <c r="E7" s="9">
        <v>58972</v>
      </c>
      <c r="F7" s="9">
        <v>209720</v>
      </c>
      <c r="G7" s="9">
        <v>187168</v>
      </c>
      <c r="H7" s="9">
        <v>142365</v>
      </c>
      <c r="I7" s="9">
        <v>112103</v>
      </c>
      <c r="J7" s="9">
        <v>114832</v>
      </c>
      <c r="K7" s="9">
        <v>98753</v>
      </c>
      <c r="L7" s="9">
        <v>66188</v>
      </c>
      <c r="M7" s="9">
        <v>37398</v>
      </c>
      <c r="N7" s="9">
        <v>22936</v>
      </c>
      <c r="O7" s="9">
        <v>21960</v>
      </c>
      <c r="P7" s="9">
        <v>13</v>
      </c>
      <c r="Q7" s="11">
        <v>1119942</v>
      </c>
    </row>
    <row r="8" spans="1:17" ht="12.75">
      <c r="A8" t="s">
        <v>20</v>
      </c>
      <c r="B8" s="9">
        <v>0</v>
      </c>
      <c r="C8" s="9">
        <v>697</v>
      </c>
      <c r="D8" s="9">
        <v>4549</v>
      </c>
      <c r="E8" s="9">
        <v>5463</v>
      </c>
      <c r="F8" s="9">
        <v>19364</v>
      </c>
      <c r="G8" s="9">
        <v>20467</v>
      </c>
      <c r="H8" s="9">
        <v>17812</v>
      </c>
      <c r="I8" s="9">
        <v>13196</v>
      </c>
      <c r="J8" s="9">
        <v>11475</v>
      </c>
      <c r="K8" s="9">
        <v>9561</v>
      </c>
      <c r="L8" s="9">
        <v>4961</v>
      </c>
      <c r="M8" s="9">
        <v>1997</v>
      </c>
      <c r="N8" s="9">
        <v>736</v>
      </c>
      <c r="O8" s="9">
        <v>591</v>
      </c>
      <c r="P8" s="9">
        <v>2</v>
      </c>
      <c r="Q8" s="11">
        <v>110871</v>
      </c>
    </row>
    <row r="9" spans="1:17" ht="12.75">
      <c r="A9" t="s">
        <v>19</v>
      </c>
      <c r="B9" s="9">
        <v>0</v>
      </c>
      <c r="C9" s="9">
        <v>187</v>
      </c>
      <c r="D9" s="9">
        <v>1418</v>
      </c>
      <c r="E9" s="9">
        <v>2196</v>
      </c>
      <c r="F9" s="9">
        <v>8289</v>
      </c>
      <c r="G9" s="9">
        <v>10162</v>
      </c>
      <c r="H9" s="9">
        <v>9174</v>
      </c>
      <c r="I9" s="9">
        <v>6546</v>
      </c>
      <c r="J9" s="9">
        <v>5292</v>
      </c>
      <c r="K9" s="9">
        <v>3241</v>
      </c>
      <c r="L9" s="9">
        <v>2291</v>
      </c>
      <c r="M9" s="9">
        <v>1494</v>
      </c>
      <c r="N9" s="9">
        <v>823</v>
      </c>
      <c r="O9" s="9">
        <v>683</v>
      </c>
      <c r="P9" s="9">
        <v>5</v>
      </c>
      <c r="Q9" s="11">
        <v>51801</v>
      </c>
    </row>
    <row r="10" spans="1:17" ht="12.75">
      <c r="A10" t="s">
        <v>204</v>
      </c>
      <c r="B10" s="9">
        <v>0</v>
      </c>
      <c r="C10" s="9">
        <v>186</v>
      </c>
      <c r="D10" s="9">
        <v>923</v>
      </c>
      <c r="E10" s="9">
        <v>1228</v>
      </c>
      <c r="F10" s="9">
        <v>4707</v>
      </c>
      <c r="G10" s="9">
        <v>5288</v>
      </c>
      <c r="H10" s="9">
        <v>4647</v>
      </c>
      <c r="I10" s="9">
        <v>3364</v>
      </c>
      <c r="J10" s="9">
        <v>2720</v>
      </c>
      <c r="K10" s="9">
        <v>2026</v>
      </c>
      <c r="L10" s="9">
        <v>1307</v>
      </c>
      <c r="M10" s="9">
        <v>673</v>
      </c>
      <c r="N10" s="9">
        <v>336</v>
      </c>
      <c r="O10" s="9">
        <v>297</v>
      </c>
      <c r="P10" s="9">
        <v>5</v>
      </c>
      <c r="Q10" s="11">
        <v>27707</v>
      </c>
    </row>
    <row r="11" spans="1:17" ht="12.75">
      <c r="A11" t="s">
        <v>96</v>
      </c>
      <c r="B11" s="9">
        <v>0</v>
      </c>
      <c r="C11" s="9">
        <v>20</v>
      </c>
      <c r="D11" s="9">
        <v>148</v>
      </c>
      <c r="E11" s="9">
        <v>275</v>
      </c>
      <c r="F11" s="9">
        <v>1579</v>
      </c>
      <c r="G11" s="9">
        <v>2689</v>
      </c>
      <c r="H11" s="9">
        <v>2419</v>
      </c>
      <c r="I11" s="9">
        <v>2067</v>
      </c>
      <c r="J11" s="9">
        <v>1718</v>
      </c>
      <c r="K11" s="9">
        <v>1167</v>
      </c>
      <c r="L11" s="9">
        <v>775</v>
      </c>
      <c r="M11" s="9">
        <v>490</v>
      </c>
      <c r="N11" s="9">
        <v>239</v>
      </c>
      <c r="O11" s="9">
        <v>145</v>
      </c>
      <c r="P11" s="9">
        <v>2</v>
      </c>
      <c r="Q11" s="11">
        <v>13733</v>
      </c>
    </row>
    <row r="12" spans="1:17" ht="12.75">
      <c r="A12" t="s">
        <v>21</v>
      </c>
      <c r="B12" s="9">
        <v>0</v>
      </c>
      <c r="C12" s="9">
        <v>31</v>
      </c>
      <c r="D12" s="9">
        <v>183</v>
      </c>
      <c r="E12" s="9">
        <v>207</v>
      </c>
      <c r="F12" s="9">
        <v>722</v>
      </c>
      <c r="G12" s="9">
        <v>930</v>
      </c>
      <c r="H12" s="9">
        <v>940</v>
      </c>
      <c r="I12" s="9">
        <v>741</v>
      </c>
      <c r="J12" s="9">
        <v>649</v>
      </c>
      <c r="K12" s="9">
        <v>493</v>
      </c>
      <c r="L12" s="9">
        <v>331</v>
      </c>
      <c r="M12" s="9">
        <v>212</v>
      </c>
      <c r="N12" s="9">
        <v>132</v>
      </c>
      <c r="O12" s="9">
        <v>123</v>
      </c>
      <c r="P12" s="9">
        <v>7</v>
      </c>
      <c r="Q12" s="11">
        <v>5701</v>
      </c>
    </row>
    <row r="13" spans="1:17" ht="12.75">
      <c r="A13" t="s">
        <v>5</v>
      </c>
      <c r="B13" s="9">
        <v>0</v>
      </c>
      <c r="C13" s="9">
        <v>206</v>
      </c>
      <c r="D13" s="9">
        <v>1224</v>
      </c>
      <c r="E13" s="9">
        <v>2223</v>
      </c>
      <c r="F13" s="9">
        <v>10865</v>
      </c>
      <c r="G13" s="9">
        <v>10803</v>
      </c>
      <c r="H13" s="9">
        <v>8209</v>
      </c>
      <c r="I13" s="9">
        <v>6262</v>
      </c>
      <c r="J13" s="9">
        <v>6035</v>
      </c>
      <c r="K13" s="9">
        <v>5361</v>
      </c>
      <c r="L13" s="9">
        <v>3790</v>
      </c>
      <c r="M13" s="9">
        <v>2222</v>
      </c>
      <c r="N13" s="9">
        <v>1415</v>
      </c>
      <c r="O13" s="9">
        <v>1482</v>
      </c>
      <c r="P13" s="9">
        <v>1</v>
      </c>
      <c r="Q13" s="11">
        <v>60098</v>
      </c>
    </row>
    <row r="14" spans="1:17" ht="12.75">
      <c r="A14" s="4" t="s">
        <v>205</v>
      </c>
      <c r="B14" s="11">
        <f aca="true" t="shared" si="0" ref="B14:P14">SUM(B7:B13)</f>
        <v>0</v>
      </c>
      <c r="C14" s="11">
        <f>SUM(C7:C13)</f>
        <v>7116</v>
      </c>
      <c r="D14" s="11">
        <f t="shared" si="0"/>
        <v>50190</v>
      </c>
      <c r="E14" s="11">
        <f t="shared" si="0"/>
        <v>70564</v>
      </c>
      <c r="F14" s="11">
        <f t="shared" si="0"/>
        <v>255246</v>
      </c>
      <c r="G14" s="11">
        <f t="shared" si="0"/>
        <v>237507</v>
      </c>
      <c r="H14" s="11">
        <f>SUM(H7:H13)</f>
        <v>185566</v>
      </c>
      <c r="I14" s="11">
        <f t="shared" si="0"/>
        <v>144279</v>
      </c>
      <c r="J14" s="11">
        <f t="shared" si="0"/>
        <v>142721</v>
      </c>
      <c r="K14" s="11">
        <f t="shared" si="0"/>
        <v>120602</v>
      </c>
      <c r="L14" s="11">
        <f t="shared" si="0"/>
        <v>79643</v>
      </c>
      <c r="M14" s="11">
        <f t="shared" si="0"/>
        <v>44486</v>
      </c>
      <c r="N14" s="11">
        <f t="shared" si="0"/>
        <v>26617</v>
      </c>
      <c r="O14" s="11">
        <f t="shared" si="0"/>
        <v>25281</v>
      </c>
      <c r="P14" s="11">
        <f t="shared" si="0"/>
        <v>35</v>
      </c>
      <c r="Q14" s="11">
        <f>SUM(Q7:Q13)</f>
        <v>1389853</v>
      </c>
    </row>
    <row r="15" ht="12.75">
      <c r="A15" s="1"/>
    </row>
    <row r="16" spans="1:17" ht="12.75">
      <c r="A16" s="4" t="s">
        <v>211</v>
      </c>
      <c r="Q16" s="20" t="s">
        <v>68</v>
      </c>
    </row>
    <row r="17" ht="12.75">
      <c r="B17" s="12" t="s">
        <v>208</v>
      </c>
    </row>
    <row r="18" spans="1:17" ht="12.75">
      <c r="A18" s="5" t="s">
        <v>189</v>
      </c>
      <c r="B18" s="33" t="s">
        <v>26</v>
      </c>
      <c r="C18" s="33" t="s">
        <v>190</v>
      </c>
      <c r="D18" s="33" t="s">
        <v>191</v>
      </c>
      <c r="E18" s="33" t="s">
        <v>192</v>
      </c>
      <c r="F18" s="33" t="s">
        <v>193</v>
      </c>
      <c r="G18" s="33" t="s">
        <v>194</v>
      </c>
      <c r="H18" s="33" t="s">
        <v>195</v>
      </c>
      <c r="I18" s="33" t="s">
        <v>196</v>
      </c>
      <c r="J18" s="33" t="s">
        <v>197</v>
      </c>
      <c r="K18" s="33" t="s">
        <v>198</v>
      </c>
      <c r="L18" s="33" t="s">
        <v>199</v>
      </c>
      <c r="M18" s="33" t="s">
        <v>200</v>
      </c>
      <c r="N18" s="33" t="s">
        <v>201</v>
      </c>
      <c r="O18" s="33" t="s">
        <v>202</v>
      </c>
      <c r="P18" s="33" t="s">
        <v>5</v>
      </c>
      <c r="Q18" s="33" t="s">
        <v>2</v>
      </c>
    </row>
    <row r="19" spans="1:17" ht="12.75">
      <c r="A19" t="s">
        <v>203</v>
      </c>
      <c r="B19" s="9">
        <v>0</v>
      </c>
      <c r="C19" s="9">
        <v>17625</v>
      </c>
      <c r="D19" s="9">
        <v>89029</v>
      </c>
      <c r="E19" s="9">
        <v>131553</v>
      </c>
      <c r="F19" s="9">
        <v>563110</v>
      </c>
      <c r="G19" s="9">
        <v>659813</v>
      </c>
      <c r="H19" s="9">
        <v>586948</v>
      </c>
      <c r="I19" s="9">
        <v>444256</v>
      </c>
      <c r="J19" s="9">
        <v>421497</v>
      </c>
      <c r="K19" s="9">
        <v>355163</v>
      </c>
      <c r="L19" s="9">
        <v>245012</v>
      </c>
      <c r="M19" s="9">
        <v>154845</v>
      </c>
      <c r="N19" s="9">
        <v>111019</v>
      </c>
      <c r="O19" s="9">
        <v>135875</v>
      </c>
      <c r="P19" s="9">
        <v>43</v>
      </c>
      <c r="Q19" s="11">
        <v>3915788</v>
      </c>
    </row>
    <row r="20" spans="1:17" ht="12.75">
      <c r="A20" t="s">
        <v>20</v>
      </c>
      <c r="B20" s="9">
        <v>0</v>
      </c>
      <c r="C20" s="9">
        <v>2590</v>
      </c>
      <c r="D20" s="9">
        <v>13480</v>
      </c>
      <c r="E20" s="9">
        <v>15757</v>
      </c>
      <c r="F20" s="9">
        <v>57897</v>
      </c>
      <c r="G20" s="9">
        <v>69100</v>
      </c>
      <c r="H20" s="9">
        <v>66361</v>
      </c>
      <c r="I20" s="9">
        <v>51402</v>
      </c>
      <c r="J20" s="9">
        <v>48187</v>
      </c>
      <c r="K20" s="9">
        <v>43476</v>
      </c>
      <c r="L20" s="9">
        <v>24835</v>
      </c>
      <c r="M20" s="9">
        <v>10331</v>
      </c>
      <c r="N20" s="9">
        <v>4127</v>
      </c>
      <c r="O20" s="9">
        <v>5592</v>
      </c>
      <c r="P20" s="9">
        <v>13</v>
      </c>
      <c r="Q20" s="11">
        <v>413148</v>
      </c>
    </row>
    <row r="21" spans="1:17" ht="12.75">
      <c r="A21" t="s">
        <v>19</v>
      </c>
      <c r="B21" s="9">
        <v>0</v>
      </c>
      <c r="C21" s="9">
        <v>1029</v>
      </c>
      <c r="D21" s="9">
        <v>7607</v>
      </c>
      <c r="E21" s="9">
        <v>11254</v>
      </c>
      <c r="F21" s="9">
        <v>46452</v>
      </c>
      <c r="G21" s="9">
        <v>65923</v>
      </c>
      <c r="H21" s="9">
        <v>69626</v>
      </c>
      <c r="I21" s="9">
        <v>51083</v>
      </c>
      <c r="J21" s="9">
        <v>36461</v>
      </c>
      <c r="K21" s="9">
        <v>20970</v>
      </c>
      <c r="L21" s="9">
        <v>15549</v>
      </c>
      <c r="M21" s="9">
        <v>10480</v>
      </c>
      <c r="N21" s="9">
        <v>5274</v>
      </c>
      <c r="O21" s="9">
        <v>5159</v>
      </c>
      <c r="P21" s="9">
        <v>60</v>
      </c>
      <c r="Q21" s="11">
        <v>346927</v>
      </c>
    </row>
    <row r="22" spans="1:17" ht="12.75">
      <c r="A22" t="s">
        <v>204</v>
      </c>
      <c r="B22" s="9">
        <v>0</v>
      </c>
      <c r="C22" s="9">
        <v>437</v>
      </c>
      <c r="D22" s="9">
        <v>2014</v>
      </c>
      <c r="E22" s="9">
        <v>2864</v>
      </c>
      <c r="F22" s="9">
        <v>13414</v>
      </c>
      <c r="G22" s="9">
        <v>20284</v>
      </c>
      <c r="H22" s="9">
        <v>21919</v>
      </c>
      <c r="I22" s="9">
        <v>17595</v>
      </c>
      <c r="J22" s="9">
        <v>13617</v>
      </c>
      <c r="K22" s="9">
        <v>10109</v>
      </c>
      <c r="L22" s="9">
        <v>5871</v>
      </c>
      <c r="M22" s="9">
        <v>3126</v>
      </c>
      <c r="N22" s="9">
        <v>1601</v>
      </c>
      <c r="O22" s="9">
        <v>1636</v>
      </c>
      <c r="P22" s="9">
        <v>16</v>
      </c>
      <c r="Q22" s="11">
        <v>114503</v>
      </c>
    </row>
    <row r="23" spans="1:17" ht="12.75">
      <c r="A23" t="s">
        <v>21</v>
      </c>
      <c r="B23" s="9">
        <v>0</v>
      </c>
      <c r="C23" s="9">
        <v>180</v>
      </c>
      <c r="D23" s="9">
        <v>1204</v>
      </c>
      <c r="E23" s="9">
        <v>1894</v>
      </c>
      <c r="F23" s="9">
        <v>7226</v>
      </c>
      <c r="G23" s="9">
        <v>10669</v>
      </c>
      <c r="H23" s="9">
        <v>10611</v>
      </c>
      <c r="I23" s="9">
        <v>8881</v>
      </c>
      <c r="J23" s="9">
        <v>5866</v>
      </c>
      <c r="K23" s="9">
        <v>3935</v>
      </c>
      <c r="L23" s="9">
        <v>2328</v>
      </c>
      <c r="M23" s="9">
        <v>1405</v>
      </c>
      <c r="N23" s="9">
        <v>795</v>
      </c>
      <c r="O23" s="9">
        <v>535</v>
      </c>
      <c r="P23" s="9">
        <v>42</v>
      </c>
      <c r="Q23" s="11">
        <v>55571</v>
      </c>
    </row>
    <row r="24" spans="1:17" ht="12.75">
      <c r="A24" t="s">
        <v>96</v>
      </c>
      <c r="B24" s="9">
        <v>0</v>
      </c>
      <c r="C24" s="9">
        <v>35</v>
      </c>
      <c r="D24" s="9">
        <v>511</v>
      </c>
      <c r="E24" s="9">
        <v>857</v>
      </c>
      <c r="F24" s="9">
        <v>3843</v>
      </c>
      <c r="G24" s="9">
        <v>6743</v>
      </c>
      <c r="H24" s="9">
        <v>6781</v>
      </c>
      <c r="I24" s="9">
        <v>5545</v>
      </c>
      <c r="J24" s="9">
        <v>4433</v>
      </c>
      <c r="K24" s="9">
        <v>3292</v>
      </c>
      <c r="L24" s="9">
        <v>2044</v>
      </c>
      <c r="M24" s="9">
        <v>1126</v>
      </c>
      <c r="N24" s="9">
        <v>534</v>
      </c>
      <c r="O24" s="9">
        <v>475</v>
      </c>
      <c r="P24" s="9">
        <v>2</v>
      </c>
      <c r="Q24" s="11">
        <v>36221</v>
      </c>
    </row>
    <row r="25" spans="1:17" ht="12.75">
      <c r="A25" t="s">
        <v>5</v>
      </c>
      <c r="B25" s="9">
        <v>0</v>
      </c>
      <c r="C25" s="9">
        <v>529</v>
      </c>
      <c r="D25" s="9">
        <v>2275</v>
      </c>
      <c r="E25" s="9">
        <v>3737</v>
      </c>
      <c r="F25" s="9">
        <v>23300</v>
      </c>
      <c r="G25" s="9">
        <v>34604</v>
      </c>
      <c r="H25" s="9">
        <v>30620</v>
      </c>
      <c r="I25" s="9">
        <v>23203</v>
      </c>
      <c r="J25" s="9">
        <v>20063</v>
      </c>
      <c r="K25" s="9">
        <v>18203</v>
      </c>
      <c r="L25" s="9">
        <v>15024</v>
      </c>
      <c r="M25" s="9">
        <v>10419</v>
      </c>
      <c r="N25" s="9">
        <v>7566</v>
      </c>
      <c r="O25" s="9">
        <v>10290</v>
      </c>
      <c r="P25" s="9">
        <v>22</v>
      </c>
      <c r="Q25" s="11">
        <v>199855</v>
      </c>
    </row>
    <row r="26" spans="1:17" ht="12.75">
      <c r="A26" s="4" t="s">
        <v>205</v>
      </c>
      <c r="B26" s="11">
        <f aca="true" t="shared" si="1" ref="B26:P26">SUM(B19:B25)</f>
        <v>0</v>
      </c>
      <c r="C26" s="11">
        <f t="shared" si="1"/>
        <v>22425</v>
      </c>
      <c r="D26" s="11">
        <f t="shared" si="1"/>
        <v>116120</v>
      </c>
      <c r="E26" s="11">
        <f t="shared" si="1"/>
        <v>167916</v>
      </c>
      <c r="F26" s="11">
        <f>SUM(F19:F25)</f>
        <v>715242</v>
      </c>
      <c r="G26" s="11">
        <f t="shared" si="1"/>
        <v>867136</v>
      </c>
      <c r="H26" s="11">
        <f t="shared" si="1"/>
        <v>792866</v>
      </c>
      <c r="I26" s="11">
        <f t="shared" si="1"/>
        <v>601965</v>
      </c>
      <c r="J26" s="11">
        <f t="shared" si="1"/>
        <v>550124</v>
      </c>
      <c r="K26" s="11">
        <f t="shared" si="1"/>
        <v>455148</v>
      </c>
      <c r="L26" s="11">
        <f t="shared" si="1"/>
        <v>310663</v>
      </c>
      <c r="M26" s="11">
        <f t="shared" si="1"/>
        <v>191732</v>
      </c>
      <c r="N26" s="11">
        <f t="shared" si="1"/>
        <v>130916</v>
      </c>
      <c r="O26" s="11">
        <f t="shared" si="1"/>
        <v>159562</v>
      </c>
      <c r="P26" s="11">
        <f t="shared" si="1"/>
        <v>198</v>
      </c>
      <c r="Q26" s="11">
        <f>SUM(Q19:Q25)</f>
        <v>5082013</v>
      </c>
    </row>
    <row r="27" ht="12.75">
      <c r="A27" s="1"/>
    </row>
    <row r="28" spans="1:17" ht="12.75">
      <c r="A28" s="4" t="s">
        <v>212</v>
      </c>
      <c r="Q28" s="20" t="s">
        <v>68</v>
      </c>
    </row>
    <row r="29" ht="12.75">
      <c r="B29" s="12" t="s">
        <v>208</v>
      </c>
    </row>
    <row r="30" spans="1:17" ht="12.75">
      <c r="A30" s="5" t="s">
        <v>189</v>
      </c>
      <c r="B30" s="33" t="s">
        <v>26</v>
      </c>
      <c r="C30" s="33" t="s">
        <v>190</v>
      </c>
      <c r="D30" s="33" t="s">
        <v>191</v>
      </c>
      <c r="E30" s="33" t="s">
        <v>192</v>
      </c>
      <c r="F30" s="33" t="s">
        <v>193</v>
      </c>
      <c r="G30" s="33" t="s">
        <v>194</v>
      </c>
      <c r="H30" s="33" t="s">
        <v>195</v>
      </c>
      <c r="I30" s="33" t="s">
        <v>196</v>
      </c>
      <c r="J30" s="33" t="s">
        <v>197</v>
      </c>
      <c r="K30" s="33" t="s">
        <v>198</v>
      </c>
      <c r="L30" s="33" t="s">
        <v>199</v>
      </c>
      <c r="M30" s="33" t="s">
        <v>200</v>
      </c>
      <c r="N30" s="33" t="s">
        <v>201</v>
      </c>
      <c r="O30" s="33" t="s">
        <v>202</v>
      </c>
      <c r="P30" s="33" t="s">
        <v>5</v>
      </c>
      <c r="Q30" s="33" t="s">
        <v>2</v>
      </c>
    </row>
    <row r="31" spans="1:17" ht="12.75">
      <c r="A31" t="s">
        <v>203</v>
      </c>
      <c r="B31" s="9">
        <v>0</v>
      </c>
      <c r="C31" s="9">
        <v>69</v>
      </c>
      <c r="D31" s="9">
        <v>353</v>
      </c>
      <c r="E31" s="9">
        <v>456</v>
      </c>
      <c r="F31" s="9">
        <v>1295</v>
      </c>
      <c r="G31" s="9">
        <v>1037</v>
      </c>
      <c r="H31" s="9">
        <v>734</v>
      </c>
      <c r="I31" s="9">
        <v>505</v>
      </c>
      <c r="J31" s="9">
        <v>547</v>
      </c>
      <c r="K31" s="9">
        <v>438</v>
      </c>
      <c r="L31" s="9">
        <v>331</v>
      </c>
      <c r="M31" s="9">
        <v>221</v>
      </c>
      <c r="N31" s="9">
        <v>155</v>
      </c>
      <c r="O31" s="9">
        <v>221</v>
      </c>
      <c r="P31" s="9">
        <v>1</v>
      </c>
      <c r="Q31" s="11">
        <v>6363</v>
      </c>
    </row>
    <row r="32" spans="1:17" ht="12.75">
      <c r="A32" t="s">
        <v>19</v>
      </c>
      <c r="B32" s="9">
        <v>0</v>
      </c>
      <c r="C32" s="9">
        <v>6</v>
      </c>
      <c r="D32" s="9">
        <v>19</v>
      </c>
      <c r="E32" s="9">
        <v>38</v>
      </c>
      <c r="F32" s="9">
        <v>116</v>
      </c>
      <c r="G32" s="9">
        <v>185</v>
      </c>
      <c r="H32" s="9">
        <v>171</v>
      </c>
      <c r="I32" s="9">
        <v>132</v>
      </c>
      <c r="J32" s="9">
        <v>90</v>
      </c>
      <c r="K32" s="9">
        <v>48</v>
      </c>
      <c r="L32" s="9">
        <v>36</v>
      </c>
      <c r="M32" s="9">
        <v>24</v>
      </c>
      <c r="N32" s="9">
        <v>9</v>
      </c>
      <c r="O32" s="9">
        <v>16</v>
      </c>
      <c r="P32" s="9">
        <v>1</v>
      </c>
      <c r="Q32" s="11">
        <v>891</v>
      </c>
    </row>
    <row r="33" spans="1:17" ht="12.75">
      <c r="A33" t="s">
        <v>20</v>
      </c>
      <c r="B33" s="9">
        <v>0</v>
      </c>
      <c r="C33" s="9">
        <v>5</v>
      </c>
      <c r="D33" s="9">
        <v>26</v>
      </c>
      <c r="E33" s="9">
        <v>28</v>
      </c>
      <c r="F33" s="9">
        <v>101</v>
      </c>
      <c r="G33" s="9">
        <v>101</v>
      </c>
      <c r="H33" s="9">
        <v>114</v>
      </c>
      <c r="I33" s="9">
        <v>82</v>
      </c>
      <c r="J33" s="9">
        <v>80</v>
      </c>
      <c r="K33" s="9">
        <v>44</v>
      </c>
      <c r="L33" s="9">
        <v>30</v>
      </c>
      <c r="M33" s="9">
        <v>15</v>
      </c>
      <c r="N33" s="9">
        <v>3</v>
      </c>
      <c r="O33" s="9">
        <v>9</v>
      </c>
      <c r="P33" s="9">
        <v>1</v>
      </c>
      <c r="Q33" s="11">
        <v>639</v>
      </c>
    </row>
    <row r="34" spans="1:17" ht="12.75">
      <c r="A34" t="s">
        <v>204</v>
      </c>
      <c r="B34" s="9">
        <v>0</v>
      </c>
      <c r="C34" s="9">
        <v>1</v>
      </c>
      <c r="D34" s="9">
        <v>8</v>
      </c>
      <c r="E34" s="9">
        <v>3</v>
      </c>
      <c r="F34" s="9">
        <v>36</v>
      </c>
      <c r="G34" s="9">
        <v>31</v>
      </c>
      <c r="H34" s="9">
        <v>34</v>
      </c>
      <c r="I34" s="9">
        <v>24</v>
      </c>
      <c r="J34" s="9">
        <v>23</v>
      </c>
      <c r="K34" s="9">
        <v>11</v>
      </c>
      <c r="L34" s="9">
        <v>9</v>
      </c>
      <c r="M34" s="9">
        <v>4</v>
      </c>
      <c r="N34" s="9">
        <v>3</v>
      </c>
      <c r="O34" s="9">
        <v>1</v>
      </c>
      <c r="P34" s="9">
        <v>2</v>
      </c>
      <c r="Q34" s="11">
        <v>190</v>
      </c>
    </row>
    <row r="35" spans="1:17" ht="12.75">
      <c r="A35" t="s">
        <v>21</v>
      </c>
      <c r="B35" s="9">
        <v>0</v>
      </c>
      <c r="C35" s="9">
        <v>0</v>
      </c>
      <c r="D35" s="9">
        <v>2</v>
      </c>
      <c r="E35" s="9">
        <v>4</v>
      </c>
      <c r="F35" s="9">
        <v>21</v>
      </c>
      <c r="G35" s="9">
        <v>29</v>
      </c>
      <c r="H35" s="9">
        <v>25</v>
      </c>
      <c r="I35" s="9">
        <v>32</v>
      </c>
      <c r="J35" s="9">
        <v>17</v>
      </c>
      <c r="K35" s="9">
        <v>7</v>
      </c>
      <c r="L35" s="9">
        <v>4</v>
      </c>
      <c r="M35" s="9">
        <v>4</v>
      </c>
      <c r="N35" s="9">
        <v>4</v>
      </c>
      <c r="O35" s="9">
        <v>0</v>
      </c>
      <c r="P35" s="9">
        <v>0</v>
      </c>
      <c r="Q35" s="11">
        <v>149</v>
      </c>
    </row>
    <row r="36" spans="1:17" ht="12.75">
      <c r="A36" t="s">
        <v>96</v>
      </c>
      <c r="B36" s="9">
        <v>0</v>
      </c>
      <c r="C36" s="9">
        <v>0</v>
      </c>
      <c r="D36" s="9">
        <v>4</v>
      </c>
      <c r="E36" s="9">
        <v>3</v>
      </c>
      <c r="F36" s="9">
        <v>17</v>
      </c>
      <c r="G36" s="9">
        <v>29</v>
      </c>
      <c r="H36" s="9">
        <v>25</v>
      </c>
      <c r="I36" s="9">
        <v>20</v>
      </c>
      <c r="J36" s="9">
        <v>10</v>
      </c>
      <c r="K36" s="9">
        <v>9</v>
      </c>
      <c r="L36" s="9">
        <v>11</v>
      </c>
      <c r="M36" s="9">
        <v>1</v>
      </c>
      <c r="N36" s="9">
        <v>0</v>
      </c>
      <c r="O36" s="9">
        <v>2</v>
      </c>
      <c r="P36" s="9">
        <v>0</v>
      </c>
      <c r="Q36" s="11">
        <v>131</v>
      </c>
    </row>
    <row r="37" spans="1:17" ht="12.75">
      <c r="A37" t="s">
        <v>5</v>
      </c>
      <c r="B37" s="9">
        <v>0</v>
      </c>
      <c r="C37" s="9">
        <v>36</v>
      </c>
      <c r="D37" s="9">
        <v>88</v>
      </c>
      <c r="E37" s="9">
        <v>97</v>
      </c>
      <c r="F37" s="9">
        <v>2229</v>
      </c>
      <c r="G37" s="9">
        <v>7658</v>
      </c>
      <c r="H37" s="9">
        <v>6038</v>
      </c>
      <c r="I37" s="9">
        <v>3985</v>
      </c>
      <c r="J37" s="9">
        <v>3724</v>
      </c>
      <c r="K37" s="9">
        <v>3096</v>
      </c>
      <c r="L37" s="9">
        <v>2229</v>
      </c>
      <c r="M37" s="9">
        <v>1361</v>
      </c>
      <c r="N37" s="9">
        <v>986</v>
      </c>
      <c r="O37" s="9">
        <v>1124</v>
      </c>
      <c r="P37" s="9">
        <v>4</v>
      </c>
      <c r="Q37" s="11">
        <v>32655</v>
      </c>
    </row>
    <row r="38" spans="1:17" ht="12.75">
      <c r="A38" s="4" t="s">
        <v>205</v>
      </c>
      <c r="B38" s="11">
        <f>SUM(B31:B37)</f>
        <v>0</v>
      </c>
      <c r="C38" s="11">
        <f aca="true" t="shared" si="2" ref="C38:P38">SUM(C31:C37)</f>
        <v>117</v>
      </c>
      <c r="D38" s="11">
        <f t="shared" si="2"/>
        <v>500</v>
      </c>
      <c r="E38" s="11">
        <f t="shared" si="2"/>
        <v>629</v>
      </c>
      <c r="F38" s="11">
        <f t="shared" si="2"/>
        <v>3815</v>
      </c>
      <c r="G38" s="11">
        <f t="shared" si="2"/>
        <v>9070</v>
      </c>
      <c r="H38" s="11">
        <f t="shared" si="2"/>
        <v>7141</v>
      </c>
      <c r="I38" s="11">
        <f t="shared" si="2"/>
        <v>4780</v>
      </c>
      <c r="J38" s="11">
        <f t="shared" si="2"/>
        <v>4491</v>
      </c>
      <c r="K38" s="11">
        <f t="shared" si="2"/>
        <v>3653</v>
      </c>
      <c r="L38" s="11">
        <f t="shared" si="2"/>
        <v>2650</v>
      </c>
      <c r="M38" s="11">
        <f t="shared" si="2"/>
        <v>1630</v>
      </c>
      <c r="N38" s="11">
        <f t="shared" si="2"/>
        <v>1160</v>
      </c>
      <c r="O38" s="11">
        <f t="shared" si="2"/>
        <v>1373</v>
      </c>
      <c r="P38" s="11">
        <f t="shared" si="2"/>
        <v>9</v>
      </c>
      <c r="Q38" s="11">
        <f>SUM(Q31:Q37)</f>
        <v>41018</v>
      </c>
    </row>
    <row r="40" spans="1:17" ht="12.75">
      <c r="A40" s="4" t="s">
        <v>213</v>
      </c>
      <c r="Q40" s="20" t="s">
        <v>68</v>
      </c>
    </row>
    <row r="41" ht="12.75">
      <c r="B41" s="12" t="s">
        <v>208</v>
      </c>
    </row>
    <row r="42" spans="1:17" ht="12.75">
      <c r="A42" s="5" t="s">
        <v>189</v>
      </c>
      <c r="B42" s="33" t="s">
        <v>26</v>
      </c>
      <c r="C42" s="33" t="s">
        <v>190</v>
      </c>
      <c r="D42" s="33" t="s">
        <v>191</v>
      </c>
      <c r="E42" s="33" t="s">
        <v>192</v>
      </c>
      <c r="F42" s="33" t="s">
        <v>193</v>
      </c>
      <c r="G42" s="33" t="s">
        <v>194</v>
      </c>
      <c r="H42" s="33" t="s">
        <v>195</v>
      </c>
      <c r="I42" s="33" t="s">
        <v>196</v>
      </c>
      <c r="J42" s="33" t="s">
        <v>197</v>
      </c>
      <c r="K42" s="33" t="s">
        <v>198</v>
      </c>
      <c r="L42" s="33" t="s">
        <v>199</v>
      </c>
      <c r="M42" s="33" t="s">
        <v>200</v>
      </c>
      <c r="N42" s="33" t="s">
        <v>201</v>
      </c>
      <c r="O42" s="33" t="s">
        <v>202</v>
      </c>
      <c r="P42" s="33" t="s">
        <v>5</v>
      </c>
      <c r="Q42" s="33" t="s">
        <v>2</v>
      </c>
    </row>
    <row r="43" spans="1:17" ht="12.75">
      <c r="A43" t="s">
        <v>203</v>
      </c>
      <c r="B43" s="9">
        <f>B7+B19+B31</f>
        <v>0</v>
      </c>
      <c r="C43" s="9">
        <f>C7+C19+C31</f>
        <v>23483</v>
      </c>
      <c r="D43" s="9">
        <f aca="true" t="shared" si="3" ref="D43:Q43">D7+D19+D31</f>
        <v>131127</v>
      </c>
      <c r="E43" s="9">
        <f t="shared" si="3"/>
        <v>190981</v>
      </c>
      <c r="F43" s="9">
        <f t="shared" si="3"/>
        <v>774125</v>
      </c>
      <c r="G43" s="9">
        <f t="shared" si="3"/>
        <v>848018</v>
      </c>
      <c r="H43" s="9">
        <f t="shared" si="3"/>
        <v>730047</v>
      </c>
      <c r="I43" s="9">
        <f t="shared" si="3"/>
        <v>556864</v>
      </c>
      <c r="J43" s="9">
        <f t="shared" si="3"/>
        <v>536876</v>
      </c>
      <c r="K43" s="9">
        <f t="shared" si="3"/>
        <v>454354</v>
      </c>
      <c r="L43" s="9">
        <f t="shared" si="3"/>
        <v>311531</v>
      </c>
      <c r="M43" s="9">
        <f t="shared" si="3"/>
        <v>192464</v>
      </c>
      <c r="N43" s="9">
        <f t="shared" si="3"/>
        <v>134110</v>
      </c>
      <c r="O43" s="9">
        <f t="shared" si="3"/>
        <v>158056</v>
      </c>
      <c r="P43" s="9">
        <f t="shared" si="3"/>
        <v>57</v>
      </c>
      <c r="Q43" s="11">
        <f t="shared" si="3"/>
        <v>5042093</v>
      </c>
    </row>
    <row r="44" spans="1:17" ht="12.75">
      <c r="A44" t="s">
        <v>19</v>
      </c>
      <c r="B44" s="9">
        <f aca="true" t="shared" si="4" ref="B44:C50">B8+B20+B32</f>
        <v>0</v>
      </c>
      <c r="C44" s="9">
        <f t="shared" si="4"/>
        <v>3293</v>
      </c>
      <c r="D44" s="9">
        <f aca="true" t="shared" si="5" ref="D44:Q44">D8+D20+D32</f>
        <v>18048</v>
      </c>
      <c r="E44" s="9">
        <f t="shared" si="5"/>
        <v>21258</v>
      </c>
      <c r="F44" s="9">
        <f t="shared" si="5"/>
        <v>77377</v>
      </c>
      <c r="G44" s="9">
        <f t="shared" si="5"/>
        <v>89752</v>
      </c>
      <c r="H44" s="9">
        <f t="shared" si="5"/>
        <v>84344</v>
      </c>
      <c r="I44" s="9">
        <f t="shared" si="5"/>
        <v>64730</v>
      </c>
      <c r="J44" s="9">
        <f t="shared" si="5"/>
        <v>59752</v>
      </c>
      <c r="K44" s="9">
        <f t="shared" si="5"/>
        <v>53085</v>
      </c>
      <c r="L44" s="9">
        <f t="shared" si="5"/>
        <v>29832</v>
      </c>
      <c r="M44" s="9">
        <f t="shared" si="5"/>
        <v>12352</v>
      </c>
      <c r="N44" s="9">
        <f t="shared" si="5"/>
        <v>4872</v>
      </c>
      <c r="O44" s="9">
        <f t="shared" si="5"/>
        <v>6199</v>
      </c>
      <c r="P44" s="9">
        <f t="shared" si="5"/>
        <v>16</v>
      </c>
      <c r="Q44" s="11">
        <f t="shared" si="5"/>
        <v>524910</v>
      </c>
    </row>
    <row r="45" spans="1:17" ht="12.75">
      <c r="A45" t="s">
        <v>20</v>
      </c>
      <c r="B45" s="9">
        <f t="shared" si="4"/>
        <v>0</v>
      </c>
      <c r="C45" s="9">
        <f t="shared" si="4"/>
        <v>1221</v>
      </c>
      <c r="D45" s="9">
        <f aca="true" t="shared" si="6" ref="D45:Q45">D9+D21+D33</f>
        <v>9051</v>
      </c>
      <c r="E45" s="9">
        <f t="shared" si="6"/>
        <v>13478</v>
      </c>
      <c r="F45" s="9">
        <f t="shared" si="6"/>
        <v>54842</v>
      </c>
      <c r="G45" s="9">
        <f t="shared" si="6"/>
        <v>76186</v>
      </c>
      <c r="H45" s="9">
        <f t="shared" si="6"/>
        <v>78914</v>
      </c>
      <c r="I45" s="9">
        <f t="shared" si="6"/>
        <v>57711</v>
      </c>
      <c r="J45" s="9">
        <f t="shared" si="6"/>
        <v>41833</v>
      </c>
      <c r="K45" s="9">
        <f t="shared" si="6"/>
        <v>24255</v>
      </c>
      <c r="L45" s="9">
        <f t="shared" si="6"/>
        <v>17870</v>
      </c>
      <c r="M45" s="9">
        <f t="shared" si="6"/>
        <v>11989</v>
      </c>
      <c r="N45" s="9">
        <f t="shared" si="6"/>
        <v>6100</v>
      </c>
      <c r="O45" s="9">
        <f t="shared" si="6"/>
        <v>5851</v>
      </c>
      <c r="P45" s="9">
        <f t="shared" si="6"/>
        <v>66</v>
      </c>
      <c r="Q45" s="11">
        <f t="shared" si="6"/>
        <v>399367</v>
      </c>
    </row>
    <row r="46" spans="1:17" ht="12.75">
      <c r="A46" t="s">
        <v>204</v>
      </c>
      <c r="B46" s="9">
        <f t="shared" si="4"/>
        <v>0</v>
      </c>
      <c r="C46" s="9">
        <f t="shared" si="4"/>
        <v>624</v>
      </c>
      <c r="D46" s="9">
        <f aca="true" t="shared" si="7" ref="D46:Q46">D10+D22+D34</f>
        <v>2945</v>
      </c>
      <c r="E46" s="9">
        <f t="shared" si="7"/>
        <v>4095</v>
      </c>
      <c r="F46" s="9">
        <f t="shared" si="7"/>
        <v>18157</v>
      </c>
      <c r="G46" s="9">
        <f t="shared" si="7"/>
        <v>25603</v>
      </c>
      <c r="H46" s="9">
        <f t="shared" si="7"/>
        <v>26600</v>
      </c>
      <c r="I46" s="9">
        <f t="shared" si="7"/>
        <v>20983</v>
      </c>
      <c r="J46" s="9">
        <f t="shared" si="7"/>
        <v>16360</v>
      </c>
      <c r="K46" s="9">
        <f t="shared" si="7"/>
        <v>12146</v>
      </c>
      <c r="L46" s="9">
        <f t="shared" si="7"/>
        <v>7187</v>
      </c>
      <c r="M46" s="9">
        <f t="shared" si="7"/>
        <v>3803</v>
      </c>
      <c r="N46" s="9">
        <f t="shared" si="7"/>
        <v>1940</v>
      </c>
      <c r="O46" s="9">
        <f t="shared" si="7"/>
        <v>1934</v>
      </c>
      <c r="P46" s="9">
        <f t="shared" si="7"/>
        <v>23</v>
      </c>
      <c r="Q46" s="11">
        <f t="shared" si="7"/>
        <v>142400</v>
      </c>
    </row>
    <row r="47" spans="1:17" ht="12.75">
      <c r="A47" t="s">
        <v>21</v>
      </c>
      <c r="B47" s="9">
        <f t="shared" si="4"/>
        <v>0</v>
      </c>
      <c r="C47" s="9">
        <f t="shared" si="4"/>
        <v>200</v>
      </c>
      <c r="D47" s="9">
        <f aca="true" t="shared" si="8" ref="D47:Q47">D11+D23+D35</f>
        <v>1354</v>
      </c>
      <c r="E47" s="9">
        <f t="shared" si="8"/>
        <v>2173</v>
      </c>
      <c r="F47" s="9">
        <f t="shared" si="8"/>
        <v>8826</v>
      </c>
      <c r="G47" s="9">
        <f t="shared" si="8"/>
        <v>13387</v>
      </c>
      <c r="H47" s="9">
        <f t="shared" si="8"/>
        <v>13055</v>
      </c>
      <c r="I47" s="9">
        <f t="shared" si="8"/>
        <v>10980</v>
      </c>
      <c r="J47" s="9">
        <f t="shared" si="8"/>
        <v>7601</v>
      </c>
      <c r="K47" s="9">
        <f t="shared" si="8"/>
        <v>5109</v>
      </c>
      <c r="L47" s="9">
        <f t="shared" si="8"/>
        <v>3107</v>
      </c>
      <c r="M47" s="9">
        <f t="shared" si="8"/>
        <v>1899</v>
      </c>
      <c r="N47" s="9">
        <f t="shared" si="8"/>
        <v>1038</v>
      </c>
      <c r="O47" s="9">
        <f t="shared" si="8"/>
        <v>680</v>
      </c>
      <c r="P47" s="9">
        <f t="shared" si="8"/>
        <v>44</v>
      </c>
      <c r="Q47" s="11">
        <f t="shared" si="8"/>
        <v>69453</v>
      </c>
    </row>
    <row r="48" spans="1:17" ht="12.75">
      <c r="A48" t="s">
        <v>96</v>
      </c>
      <c r="B48" s="9">
        <f t="shared" si="4"/>
        <v>0</v>
      </c>
      <c r="C48" s="9">
        <f t="shared" si="4"/>
        <v>66</v>
      </c>
      <c r="D48" s="9">
        <f aca="true" t="shared" si="9" ref="D48:Q48">D12+D24+D36</f>
        <v>698</v>
      </c>
      <c r="E48" s="9">
        <f t="shared" si="9"/>
        <v>1067</v>
      </c>
      <c r="F48" s="9">
        <f t="shared" si="9"/>
        <v>4582</v>
      </c>
      <c r="G48" s="9">
        <f t="shared" si="9"/>
        <v>7702</v>
      </c>
      <c r="H48" s="9">
        <f t="shared" si="9"/>
        <v>7746</v>
      </c>
      <c r="I48" s="9">
        <f t="shared" si="9"/>
        <v>6306</v>
      </c>
      <c r="J48" s="9">
        <f t="shared" si="9"/>
        <v>5092</v>
      </c>
      <c r="K48" s="9">
        <f t="shared" si="9"/>
        <v>3794</v>
      </c>
      <c r="L48" s="9">
        <f t="shared" si="9"/>
        <v>2386</v>
      </c>
      <c r="M48" s="9">
        <f t="shared" si="9"/>
        <v>1339</v>
      </c>
      <c r="N48" s="9">
        <f t="shared" si="9"/>
        <v>666</v>
      </c>
      <c r="O48" s="9">
        <f t="shared" si="9"/>
        <v>600</v>
      </c>
      <c r="P48" s="9">
        <f t="shared" si="9"/>
        <v>9</v>
      </c>
      <c r="Q48" s="11">
        <f t="shared" si="9"/>
        <v>42053</v>
      </c>
    </row>
    <row r="49" spans="1:17" ht="12.75">
      <c r="A49" t="s">
        <v>5</v>
      </c>
      <c r="B49" s="9">
        <f t="shared" si="4"/>
        <v>0</v>
      </c>
      <c r="C49" s="9">
        <f t="shared" si="4"/>
        <v>771</v>
      </c>
      <c r="D49" s="9">
        <f aca="true" t="shared" si="10" ref="D49:Q49">D13+D25+D37</f>
        <v>3587</v>
      </c>
      <c r="E49" s="9">
        <f t="shared" si="10"/>
        <v>6057</v>
      </c>
      <c r="F49" s="9">
        <f t="shared" si="10"/>
        <v>36394</v>
      </c>
      <c r="G49" s="9">
        <f t="shared" si="10"/>
        <v>53065</v>
      </c>
      <c r="H49" s="9">
        <f t="shared" si="10"/>
        <v>44867</v>
      </c>
      <c r="I49" s="9">
        <f t="shared" si="10"/>
        <v>33450</v>
      </c>
      <c r="J49" s="9">
        <f t="shared" si="10"/>
        <v>29822</v>
      </c>
      <c r="K49" s="9">
        <f t="shared" si="10"/>
        <v>26660</v>
      </c>
      <c r="L49" s="9">
        <f t="shared" si="10"/>
        <v>21043</v>
      </c>
      <c r="M49" s="9">
        <f t="shared" si="10"/>
        <v>14002</v>
      </c>
      <c r="N49" s="9">
        <f t="shared" si="10"/>
        <v>9967</v>
      </c>
      <c r="O49" s="9">
        <f t="shared" si="10"/>
        <v>12896</v>
      </c>
      <c r="P49" s="9">
        <f t="shared" si="10"/>
        <v>27</v>
      </c>
      <c r="Q49" s="11">
        <f t="shared" si="10"/>
        <v>292608</v>
      </c>
    </row>
    <row r="50" spans="1:17" ht="12.75">
      <c r="A50" s="4" t="s">
        <v>205</v>
      </c>
      <c r="B50" s="11">
        <f t="shared" si="4"/>
        <v>0</v>
      </c>
      <c r="C50" s="11">
        <f t="shared" si="4"/>
        <v>29658</v>
      </c>
      <c r="D50" s="11">
        <f aca="true" t="shared" si="11" ref="D50:P50">D14+D26+D38</f>
        <v>166810</v>
      </c>
      <c r="E50" s="11">
        <f t="shared" si="11"/>
        <v>239109</v>
      </c>
      <c r="F50" s="11">
        <f t="shared" si="11"/>
        <v>974303</v>
      </c>
      <c r="G50" s="11">
        <f t="shared" si="11"/>
        <v>1113713</v>
      </c>
      <c r="H50" s="11">
        <f t="shared" si="11"/>
        <v>985573</v>
      </c>
      <c r="I50" s="11">
        <f t="shared" si="11"/>
        <v>751024</v>
      </c>
      <c r="J50" s="11">
        <f t="shared" si="11"/>
        <v>697336</v>
      </c>
      <c r="K50" s="11">
        <f t="shared" si="11"/>
        <v>579403</v>
      </c>
      <c r="L50" s="11">
        <f t="shared" si="11"/>
        <v>392956</v>
      </c>
      <c r="M50" s="11">
        <f t="shared" si="11"/>
        <v>237848</v>
      </c>
      <c r="N50" s="11">
        <f t="shared" si="11"/>
        <v>158693</v>
      </c>
      <c r="O50" s="11">
        <f t="shared" si="11"/>
        <v>186216</v>
      </c>
      <c r="P50" s="11">
        <f t="shared" si="11"/>
        <v>242</v>
      </c>
      <c r="Q50" s="11">
        <f>Q14+Q26+Q38</f>
        <v>6512884</v>
      </c>
    </row>
    <row r="53" ht="12.75">
      <c r="A53" s="56" t="s">
        <v>110</v>
      </c>
    </row>
    <row r="54" ht="12.75">
      <c r="A54" s="56" t="s">
        <v>123</v>
      </c>
    </row>
    <row r="55" ht="12.75">
      <c r="A55" s="56" t="s">
        <v>126</v>
      </c>
    </row>
    <row r="56" ht="12.75">
      <c r="A56" s="56" t="s">
        <v>214</v>
      </c>
    </row>
  </sheetData>
  <sheetProtection/>
  <printOptions/>
  <pageMargins left="0.7" right="0.7" top="0.75" bottom="0.75" header="0.3" footer="0.3"/>
  <pageSetup orientation="portrait" paperSize="9"/>
  <ignoredErrors>
    <ignoredError sqref="C6 C18 C30 C4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kirkhams</dc:creator>
  <cp:keywords/>
  <dc:description/>
  <cp:lastModifiedBy>LauraMc</cp:lastModifiedBy>
  <cp:lastPrinted>2010-07-16T09:41:18Z</cp:lastPrinted>
  <dcterms:created xsi:type="dcterms:W3CDTF">2010-06-07T09:25:52Z</dcterms:created>
  <dcterms:modified xsi:type="dcterms:W3CDTF">2013-05-30T14:50:47Z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