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05" windowHeight="9660" tabRatio="730" activeTab="0"/>
  </bookViews>
  <sheets>
    <sheet name="1_Menu" sheetId="1" r:id="rId1"/>
    <sheet name="2_Read_Me" sheetId="2" r:id="rId2"/>
    <sheet name="3_Assumptions" sheetId="3" r:id="rId3"/>
    <sheet name="6_ServerRooms" sheetId="4" r:id="rId4"/>
    <sheet name="7_PCs_&amp;_monitors" sheetId="5" r:id="rId5"/>
    <sheet name="8_Networks" sheetId="6" r:id="rId6"/>
    <sheet name="9_Phones" sheetId="7" r:id="rId7"/>
    <sheet name="10_Imaging" sheetId="8" r:id="rId8"/>
    <sheet name="11_AV" sheetId="9" r:id="rId9"/>
    <sheet name="12_TotalAndAnalysis" sheetId="10" r:id="rId10"/>
    <sheet name="13_EnergyUse" sheetId="11" r:id="rId11"/>
    <sheet name="14_EnergyCost" sheetId="12" r:id="rId12"/>
    <sheet name="15_CO2emissions" sheetId="13" r:id="rId13"/>
    <sheet name="16_ICT_in_the_org (optional)" sheetId="14" r:id="rId14"/>
    <sheet name="Sheet1" sheetId="15" r:id="rId15"/>
  </sheets>
  <definedNames>
    <definedName name="_ftn1" localSheetId="2">'3_Assumptions'!$A$51</definedName>
    <definedName name="_ftn2" localSheetId="2">'3_Assumptions'!$A$53</definedName>
    <definedName name="_ftn3" localSheetId="2">'3_Assumptions'!$A$54</definedName>
    <definedName name="_ftnref1" localSheetId="2">'3_Assumptions'!#REF!</definedName>
    <definedName name="_ftnref2" localSheetId="2">'3_Assumptions'!$A$10</definedName>
    <definedName name="_ftnref3" localSheetId="2">'3_Assumptions'!$A$12</definedName>
    <definedName name="_ftnref4" localSheetId="2">'3_Assumptions'!#REF!</definedName>
    <definedName name="_ftnref5" localSheetId="2">'3_Assumptions'!#REF!</definedName>
    <definedName name="_Toc202854799" localSheetId="2">'3_Assumptions'!#REF!</definedName>
    <definedName name="_Toc202854800" localSheetId="2">'3_Assumptions'!$A$9</definedName>
    <definedName name="_Toc202854801" localSheetId="2">'3_Assumptions'!$A$14</definedName>
    <definedName name="_Toc202854802" localSheetId="2">'3_Assumptions'!$A$20</definedName>
    <definedName name="_Toc202854803" localSheetId="2">'3_Assumptions'!$A$25</definedName>
    <definedName name="_Toc202854805" localSheetId="2">'3_Assumptions'!$A$33</definedName>
  </definedNames>
  <calcPr fullCalcOnLoad="1"/>
</workbook>
</file>

<file path=xl/comments4.xml><?xml version="1.0" encoding="utf-8"?>
<comments xmlns="http://schemas.openxmlformats.org/spreadsheetml/2006/main">
  <authors>
    <author>Author</author>
  </authors>
  <commentList>
    <comment ref="D4" authorId="0">
      <text>
        <r>
          <rPr>
            <sz val="9"/>
            <rFont val="Arial"/>
            <family val="2"/>
          </rPr>
          <t>Watts per unit: 300W, based on measurements made on individual HPCs at University of Sheffield of 270W rounded up. At University of Sheffield a total measured figure for all server equipment was available only with no breakdown based on numbers of servers or equipment.</t>
        </r>
      </text>
    </comment>
    <comment ref="E4" authorId="0">
      <text>
        <r>
          <rPr>
            <sz val="9"/>
            <rFont val="Tahoma"/>
            <family val="2"/>
          </rPr>
          <t xml:space="preserve">Other server equipment. A figure of 15% of total server power was used based on Emerson (2007) (see References in 'Assumptions sheet). At University of Sheffield a total measured figure for all server equipment was available only with no breakdown based on numbers of servers or equipment.
</t>
        </r>
      </text>
    </comment>
    <comment ref="B7" authorId="0">
      <text>
        <r>
          <rPr>
            <b/>
            <sz val="9"/>
            <rFont val="Tahoma"/>
            <family val="0"/>
          </rPr>
          <t>Author:</t>
        </r>
        <r>
          <rPr>
            <sz val="9"/>
            <rFont val="Tahoma"/>
            <family val="0"/>
          </rPr>
          <t xml:space="preserve">
Assumed these are always cooled</t>
        </r>
      </text>
    </comment>
    <comment ref="B8" authorId="0">
      <text>
        <r>
          <rPr>
            <b/>
            <sz val="9"/>
            <rFont val="Tahoma"/>
            <family val="0"/>
          </rPr>
          <t>Author:</t>
        </r>
        <r>
          <rPr>
            <sz val="9"/>
            <rFont val="Tahoma"/>
            <family val="0"/>
          </rPr>
          <t xml:space="preserve">
Assumed these are always cooled</t>
        </r>
      </text>
    </comment>
    <comment ref="B9" authorId="0">
      <text>
        <r>
          <rPr>
            <b/>
            <sz val="9"/>
            <rFont val="Tahoma"/>
            <family val="0"/>
          </rPr>
          <t>Author:</t>
        </r>
        <r>
          <rPr>
            <sz val="9"/>
            <rFont val="Tahoma"/>
            <family val="0"/>
          </rPr>
          <t xml:space="preserve">
Assumed these are always cooled</t>
        </r>
      </text>
    </comment>
  </commentList>
</comments>
</file>

<file path=xl/comments5.xml><?xml version="1.0" encoding="utf-8"?>
<comments xmlns="http://schemas.openxmlformats.org/spreadsheetml/2006/main">
  <authors>
    <author>Author</author>
  </authors>
  <commentList>
    <comment ref="D4" authorId="0">
      <text>
        <r>
          <rPr>
            <sz val="9"/>
            <rFont val="Arial"/>
            <family val="2"/>
          </rPr>
          <t xml:space="preserve">Watts per unit for active/idle power consumption were based on measurements made on individual computers at University of Sheffield, rounded up. The idle power rating was adopted as most PCs spend most of their time in this mode. Typically idle mode for a desktop can range between 40-90W. Standby mode for a desktop is typically between 1-3 W. Laptop power is typically lower. Power use for monitors was based on measurements at the University of Sheffield. Thin client power was based on measurements of SunRay units without a monitor which use around 7W on a 24*7 basis. </t>
        </r>
      </text>
    </comment>
    <comment ref="E4" authorId="0">
      <text>
        <r>
          <rPr>
            <sz val="9"/>
            <rFont val="Arial"/>
            <family val="2"/>
          </rPr>
          <t>Watts per unit for active/idle power consumption were based on measurements made on individual computers at University of Sheffield, rounded up. The idle power rating was adopted as most PCs spend most of their time in this mode. Typically idle mode for a desktop can range between 40-90W. Standby mode for a desktop is typically between 1-3 W. Laptop power is typically lower. Power use for monitors was based on measurements at the University of Sheffield. Thin client power was based on measurements of SunRay units without a monitor which use around 7W on a 24*7 basis.</t>
        </r>
      </text>
    </comment>
    <comment ref="F4" authorId="0">
      <text>
        <r>
          <rPr>
            <sz val="9"/>
            <rFont val="Arial"/>
            <family val="2"/>
          </rPr>
          <t>Hours per year in use for active/idle and standby were based on the following:
Managed computers (i.e. PCs are powered down automatically by the network after a certain time in idle mode and hence spend more time in standby) are in active/idle mode for 40 hours per week, 52 weeks a year (i.e.2,080 hours/year), and in standby for the remaining hours of the year.
Unmanaged computers in computer suites and departments are in active/idle mode for 70 hours per week, 52 weeks per year (i.e. 3,640 hours/year) (and in standby for the remaining time).
Laptops and monitors are active/idle for 40 hours per week, 52 weeks per year (i.e. 2,080 hours/year) as the default on most operating systems tends to power them down to standby after 20 minutes.</t>
        </r>
      </text>
    </comment>
    <comment ref="G4" authorId="0">
      <text>
        <r>
          <rPr>
            <sz val="9"/>
            <rFont val="Arial"/>
            <family val="2"/>
          </rPr>
          <t>Hours per year in use for active/idle and standby were based on the following:
Managed computers (i.e. PCs are powered down automatically by the network after a certain time in idle mode and hence spend more time in standby) are in active/idle mode for 40 hours per week, 52 weeks a year (i.e.2,080 hours/year), and in standby for the remaining hours of the year.
Unmanaged computers in computer suites and departments are in active/idle mode for 70 hours per week, 52 weeks per year (i.e. 3,640 hours/year) (and in standby for the remaining time).
Laptops and monitors are active/idle for 40 hours per week, 52 weeks per year (i.e. 2,080 hours/year) as the default on most operating systems tends to power them down to standby after 20 minutes.</t>
        </r>
      </text>
    </comment>
    <comment ref="B21" authorId="0">
      <text>
        <r>
          <rPr>
            <sz val="9"/>
            <rFont val="Arial"/>
            <family val="2"/>
          </rPr>
          <t>The tool does not apply an overhead to normal computer suites/rooms used by students on the grounds that they are not normally air conditioned. If computer suites/rooms are air-conditioned an overhead percentage needs to be made in the line labelled “Adjustments” (in cell G36). This in turn needs to be multiplied only by the total energy of the computers and monitors in computer suites – the tool assumes as a default that this is student managed PCs plus the same number of CRT monitors (see calculation in cell H36) but this should be amended accordingly.</t>
        </r>
      </text>
    </comment>
  </commentList>
</comments>
</file>

<file path=xl/comments7.xml><?xml version="1.0" encoding="utf-8"?>
<comments xmlns="http://schemas.openxmlformats.org/spreadsheetml/2006/main">
  <authors>
    <author>Author</author>
  </authors>
  <commentList>
    <comment ref="B6" authorId="0">
      <text>
        <r>
          <rPr>
            <sz val="9"/>
            <rFont val="Arial"/>
            <family val="2"/>
          </rPr>
          <t>Watts per PABX distributed phone were based on measurements at University of Sheffield of 1.75W, rounded up.</t>
        </r>
      </text>
    </comment>
    <comment ref="B7" authorId="0">
      <text>
        <r>
          <rPr>
            <sz val="9"/>
            <rFont val="Arial"/>
            <family val="2"/>
          </rPr>
          <t xml:space="preserve"> An overhead of 10% was made for the extra electricity used by the UPS units based on estimates at the University of Sheffield.</t>
        </r>
      </text>
    </comment>
    <comment ref="B9" authorId="0">
      <text>
        <r>
          <rPr>
            <sz val="9"/>
            <rFont val="Arial"/>
            <family val="2"/>
          </rPr>
          <t>Locally powered VOIP phones were assumed to use 8W per phone based on a CISCO IP phone (5 W per hone and 3W per Ethernet port) (Cartledge, 2007). The University of Sheffield does not have any VOIP phones.</t>
        </r>
      </text>
    </comment>
    <comment ref="B10" authorId="0">
      <text>
        <r>
          <rPr>
            <sz val="9"/>
            <rFont val="Tahoma"/>
            <family val="2"/>
          </rPr>
          <t>Figures obtained by taking the mean power of a typical device in the class and assuming losses of 20% (from the switch power supply and cable losses) to power the device</t>
        </r>
      </text>
    </comment>
  </commentList>
</comments>
</file>

<file path=xl/sharedStrings.xml><?xml version="1.0" encoding="utf-8"?>
<sst xmlns="http://schemas.openxmlformats.org/spreadsheetml/2006/main" count="247" uniqueCount="175">
  <si>
    <t>PABX distributed (m)</t>
  </si>
  <si>
    <t>PABX cooling and power supply (n)</t>
  </si>
  <si>
    <t>Locally powered VOIP phones (o)</t>
  </si>
  <si>
    <t>Energy per unit kWh/y</t>
  </si>
  <si>
    <r>
      <t>CO</t>
    </r>
    <r>
      <rPr>
        <b/>
        <vertAlign val="subscript"/>
        <sz val="10"/>
        <rFont val="Arial"/>
        <family val="2"/>
      </rPr>
      <t>2</t>
    </r>
    <r>
      <rPr>
        <b/>
        <sz val="10"/>
        <rFont val="Arial"/>
        <family val="2"/>
      </rPr>
      <t xml:space="preserve"> emissions   (%)</t>
    </r>
  </si>
  <si>
    <t>(g) Hours per year in use for monitors were based on active/idle mode for 40 hours per week, 52 weeks per year (i.e. 2,080 hours/year) as the default on most operating systems tends to power them down to standby after 20 minutes.</t>
  </si>
  <si>
    <t>PCs &amp; monitors energy sub-total</t>
  </si>
  <si>
    <t>Networks energy sub-total</t>
  </si>
  <si>
    <t>Phones energy sub-total</t>
  </si>
  <si>
    <t>AV energy sub-total</t>
  </si>
  <si>
    <t>Imaging energy sub-total</t>
  </si>
  <si>
    <t>Energy Cost (%)</t>
  </si>
  <si>
    <r>
      <t>CO</t>
    </r>
    <r>
      <rPr>
        <b/>
        <vertAlign val="subscript"/>
        <sz val="10"/>
        <rFont val="Arial"/>
        <family val="2"/>
      </rPr>
      <t>2</t>
    </r>
    <r>
      <rPr>
        <b/>
        <sz val="10"/>
        <rFont val="Arial"/>
        <family val="2"/>
      </rPr>
      <t xml:space="preserve"> emissions (%)</t>
    </r>
  </si>
  <si>
    <t>Energy Cost (£/y)</t>
  </si>
  <si>
    <t>Energy Use (kWh/y)</t>
  </si>
  <si>
    <t>Hours/y</t>
  </si>
  <si>
    <t>j</t>
  </si>
  <si>
    <t>Imaging</t>
  </si>
  <si>
    <t>AV</t>
  </si>
  <si>
    <t>Telephony</t>
  </si>
  <si>
    <t>Networks</t>
  </si>
  <si>
    <t>Phones</t>
  </si>
  <si>
    <t>Category</t>
  </si>
  <si>
    <t>%</t>
  </si>
  <si>
    <t>Watts (Active, idle) (f)</t>
  </si>
  <si>
    <t>Watts (Standby) (f)</t>
  </si>
  <si>
    <t>Server Rooms</t>
  </si>
  <si>
    <t>PCs</t>
  </si>
  <si>
    <t>Number</t>
  </si>
  <si>
    <t>Servers</t>
  </si>
  <si>
    <t>Watts (Active)</t>
  </si>
  <si>
    <t>Phones</t>
  </si>
  <si>
    <t xml:space="preserve">Watts per unit </t>
  </si>
  <si>
    <t>Below are the different categories of ICT equipment and the assumptions used to obtain the default data in the yellow area of the tool.</t>
  </si>
  <si>
    <t>The alphabetical numbering system refers to the reference in the tool.</t>
  </si>
  <si>
    <t>ICT</t>
  </si>
  <si>
    <t>Non-ICT</t>
  </si>
  <si>
    <t>Total institution</t>
  </si>
  <si>
    <t>Total Energy Consumption kWh/y per PC (h)</t>
  </si>
  <si>
    <t>(l) Power over Ethernet figures were obtained by taking the mean power of a typical device in the class and assumping losses of 20% (from the switch power supply and cable losses) to power the device.</t>
  </si>
  <si>
    <t>(j) Power usage for 10/100 switches based on CISCO 2960 48TC-L (36W) rounded up, while power for 10/100/1000 switches based on CISCO 2960S 48LPS-L (70W).</t>
  </si>
  <si>
    <t>(m) Watts per PABX distributed phone were based on measurements at University of Sheffield of 1.75W, rounded up.</t>
  </si>
  <si>
    <t>Text in italics indicates where the HEEPI tool assumptions deviate from the Sheffield data.</t>
  </si>
  <si>
    <t>Room-based switches, wireless access points &amp; hubs</t>
  </si>
  <si>
    <t>Server cooling &amp; power supply overhead - total</t>
  </si>
  <si>
    <t>PABX phones</t>
  </si>
  <si>
    <t>VOIP phones</t>
  </si>
  <si>
    <t>Storage &amp; other server equipment overhead</t>
  </si>
  <si>
    <t>(n) An overhead of 10% was made for the extra electricity used by the UPS units based on estimates at the University of Sheffield.</t>
  </si>
  <si>
    <r>
      <t xml:space="preserve">(o) </t>
    </r>
    <r>
      <rPr>
        <i/>
        <sz val="10"/>
        <rFont val="Arial"/>
        <family val="2"/>
      </rPr>
      <t>Locally powered VOIP phones were assumed to use 8W per phone based on a CISCO IP phone (5 W per hone and 3W per Ethernet port) (Cartledge, 2007). The University of Sheffield does not have any VOIP phones</t>
    </r>
    <r>
      <rPr>
        <sz val="10"/>
        <rFont val="Arial"/>
        <family val="2"/>
      </rPr>
      <t>.</t>
    </r>
  </si>
  <si>
    <t>Phones</t>
  </si>
  <si>
    <t>Energy Cost (£/y)</t>
  </si>
  <si>
    <t>Energy Costs</t>
  </si>
  <si>
    <t xml:space="preserve">Watts (Standby) </t>
  </si>
  <si>
    <t>Watts per server (c)</t>
  </si>
  <si>
    <t>Electricity use (%)</t>
  </si>
  <si>
    <t>Electricity use (Non residential) (kWh/y)</t>
  </si>
  <si>
    <t>Electricity cost (£/y)</t>
  </si>
  <si>
    <t>SusteIT ICT Energy and Carbon Footprinting Tool: Assumptions</t>
  </si>
  <si>
    <t xml:space="preserve"> Annual ICT Electricity Use, Electricity Cost and Carbon Emissions as related to the Total Institution</t>
  </si>
  <si>
    <t>POE Class 1</t>
  </si>
  <si>
    <t>POE Class 2</t>
  </si>
  <si>
    <t>POE Class 3</t>
  </si>
  <si>
    <t>POE Class 4</t>
  </si>
  <si>
    <t>Electricity cost (%)</t>
  </si>
  <si>
    <r>
      <t>CO</t>
    </r>
    <r>
      <rPr>
        <b/>
        <vertAlign val="subscript"/>
        <sz val="10"/>
        <rFont val="Arial"/>
        <family val="2"/>
      </rPr>
      <t>2</t>
    </r>
    <r>
      <rPr>
        <b/>
        <sz val="10"/>
        <rFont val="Arial"/>
        <family val="2"/>
      </rPr>
      <t xml:space="preserve"> emissions (kg/y)</t>
    </r>
  </si>
  <si>
    <t>Thin clients</t>
  </si>
  <si>
    <t>Hours/y (Standby)</t>
  </si>
  <si>
    <t xml:space="preserve">Other </t>
  </si>
  <si>
    <t>10/100 switches (j)</t>
  </si>
  <si>
    <t>10/100/1000 switches (j)</t>
  </si>
  <si>
    <t>Core switches (k)</t>
  </si>
  <si>
    <t>Wireless access points (k)</t>
  </si>
  <si>
    <t>Room based hubs (k)</t>
  </si>
  <si>
    <t>Unmanaged edge switches (k)</t>
  </si>
  <si>
    <r>
      <t xml:space="preserve">Power over ethernet (POE) </t>
    </r>
    <r>
      <rPr>
        <sz val="10"/>
        <rFont val="Arial"/>
        <family val="2"/>
      </rPr>
      <t>(l)</t>
    </r>
  </si>
  <si>
    <t>(k) Power usage for network equipment was based on measurements at the University of Sheffield, rounded up.</t>
  </si>
  <si>
    <t xml:space="preserve"> </t>
  </si>
  <si>
    <t>(c) Watts per unit: 300W, based on measurements made on individual HPCs at University of Sheffield of 270W rounded up. At University of Sheffield a total measured figure for all server equipment was available only with no breakdown based on numbers of servers or equipment.</t>
  </si>
  <si>
    <t>Hours/y (Active, idle) (g)</t>
  </si>
  <si>
    <t>Completed?</t>
  </si>
  <si>
    <t>Carbon Dioxide Emissions</t>
  </si>
  <si>
    <t>(e) Cooling and Power Supply overhead: +80%. See note (b)</t>
  </si>
  <si>
    <t>Multiplier for storage &amp; other equipment (d)</t>
  </si>
  <si>
    <t xml:space="preserve">Storage &amp; other server equipment </t>
  </si>
  <si>
    <t>Server/equipment energy sub-total</t>
  </si>
  <si>
    <t>Server energy sub-total</t>
  </si>
  <si>
    <t>Total Energy kWh/year</t>
  </si>
  <si>
    <t>Total Energy kWh/y</t>
  </si>
  <si>
    <r>
      <t>(d) Storage and o</t>
    </r>
    <r>
      <rPr>
        <i/>
        <sz val="10"/>
        <rFont val="Arial"/>
        <family val="2"/>
      </rPr>
      <t>ther server equipment. A figure of 15% of total server power was used based on Emerson (2007) (see References below). At University of Sheffield a total measured figure for all server equipment was available only with no breakdown based on numbers of servers or equipment.</t>
    </r>
  </si>
  <si>
    <t>(f) Watts per unit for active/idle power consumption for CRT monitors were based on measurements made on individual computers at University of Sheffield, rounded up. Active/standby power for LCD monitors were based on typical Dell LCD monitors rounded up: Dell E190S uses 19W in use and 1W on standby.</t>
  </si>
  <si>
    <t xml:space="preserve">Note that all usage figures assume that equipment is NOT switched off at the mains supply at any point in the academic year, i.e. standby mode is the lowest power mode in this tool. </t>
  </si>
  <si>
    <t>Overhead</t>
  </si>
  <si>
    <t>Number of 1U servers</t>
  </si>
  <si>
    <t>Watts per unit</t>
  </si>
  <si>
    <t>Hours/y (Standby) (g)</t>
  </si>
  <si>
    <t>Hours/y (Active)</t>
  </si>
  <si>
    <t>Breakdown of Annual ICT Energy Use, Energy Cost and Carbon Emissions by Category</t>
  </si>
  <si>
    <t xml:space="preserve">TOTAL </t>
  </si>
  <si>
    <r>
      <t>CO</t>
    </r>
    <r>
      <rPr>
        <b/>
        <vertAlign val="subscript"/>
        <sz val="10"/>
        <rFont val="Arial"/>
        <family val="2"/>
      </rPr>
      <t>2</t>
    </r>
    <r>
      <rPr>
        <b/>
        <sz val="10"/>
        <rFont val="Arial"/>
        <family val="2"/>
      </rPr>
      <t xml:space="preserve"> emissions (kg/y)</t>
    </r>
  </si>
  <si>
    <t>Energy Use (kWh/y)</t>
  </si>
  <si>
    <t>Personal</t>
  </si>
  <si>
    <t>Monitors</t>
  </si>
  <si>
    <t>PCs &amp; Monitors</t>
  </si>
  <si>
    <t>Other Devices</t>
  </si>
  <si>
    <t>Cabinet-based hubs, switches, wireless access points &amp; routers</t>
  </si>
  <si>
    <t>Analysis of Annual ICT Carbon Emissions by Category</t>
  </si>
  <si>
    <t>Analysis of Annual Energy Cost by Category</t>
  </si>
  <si>
    <t>(i) The tool does not apply an overhead to normal computer suites/rooms used by students on the grounds that they are not normally air conditioned. If computer suites/rooms are air-conditioned an overhead percentage needs to be made in the line labelled “Adjustments” (in cell H19). This in turn needs to be multiplied only by the total energy of the computers and monitors in computer suites – the tool assumes as a default that this is student standard PCs plus the same number of LCD monitors (see calculation in cell I19) but this should be amended accordingly.</t>
  </si>
  <si>
    <t>SusteIT ICT Energy and Carbon Footprinting Tool © SusteIT 2012</t>
  </si>
  <si>
    <t>Total Energy Consump-tion kWh/unit (p)</t>
  </si>
  <si>
    <t xml:space="preserve">Production mono MFD </t>
  </si>
  <si>
    <t xml:space="preserve">Fax </t>
  </si>
  <si>
    <t xml:space="preserve">Personal printer </t>
  </si>
  <si>
    <t xml:space="preserve">Personal MFD </t>
  </si>
  <si>
    <t>Projectors (q)</t>
  </si>
  <si>
    <t>(h) Total Energy Consumption (TEC) figures for PCs and laptops were based on the maximum TEC values for computing equipment in Energy Star  v5. More details can be found in the User Guide.</t>
  </si>
  <si>
    <t>(p) Total Energy Consumption (TEC) figures for imaging devices was based on the TEC values for Imaging equipment in Energy Star  v1.1, using ipm values for typical devices. More details can be found in the User Guide.</t>
  </si>
  <si>
    <t>6. Server rooms</t>
  </si>
  <si>
    <t>7. PCs and Monitors</t>
  </si>
  <si>
    <t>8. Networks</t>
  </si>
  <si>
    <t>9. Phones</t>
  </si>
  <si>
    <t>10. Imaging Devices</t>
  </si>
  <si>
    <t>11. Audio-Visual Devices</t>
  </si>
  <si>
    <t>Default electricity price (p/KwH) (u)</t>
  </si>
  <si>
    <r>
      <t>Default CO</t>
    </r>
    <r>
      <rPr>
        <vertAlign val="subscript"/>
        <sz val="10"/>
        <rFont val="Arial"/>
        <family val="2"/>
      </rPr>
      <t>2</t>
    </r>
    <r>
      <rPr>
        <sz val="10"/>
        <rFont val="Arial"/>
        <family val="2"/>
      </rPr>
      <t xml:space="preserve"> emission (kg CO2/kWh) (v)</t>
    </r>
  </si>
  <si>
    <t xml:space="preserve">  Default electricity price (p/KwH) (u)</t>
  </si>
  <si>
    <r>
      <t xml:space="preserve">  Default CO</t>
    </r>
    <r>
      <rPr>
        <vertAlign val="subscript"/>
        <sz val="10"/>
        <rFont val="Arial"/>
        <family val="2"/>
      </rPr>
      <t>2</t>
    </r>
    <r>
      <rPr>
        <sz val="10"/>
        <rFont val="Arial"/>
        <family val="2"/>
      </rPr>
      <t xml:space="preserve"> emission (kg CO2/kWh) (v)</t>
    </r>
  </si>
  <si>
    <r>
      <t>Default CO</t>
    </r>
    <r>
      <rPr>
        <vertAlign val="subscript"/>
        <sz val="10"/>
        <rFont val="Arial"/>
        <family val="2"/>
      </rPr>
      <t>2</t>
    </r>
    <r>
      <rPr>
        <sz val="10"/>
        <rFont val="Arial"/>
        <family val="2"/>
      </rPr>
      <t xml:space="preserve"> emissions (kg/kWh) (v)</t>
    </r>
  </si>
  <si>
    <t xml:space="preserve">(u) Energy costs are based on a nominal electricity price of 12 p/kWh (incl. VAT) </t>
  </si>
  <si>
    <t>Other</t>
  </si>
  <si>
    <t xml:space="preserve">(q) Projectors and OHP power use based on manufacturer’s stated data for active use and measured data for standby power for devices at the University of Sheffield, rounded up. Teaching hours is based on 5 hours a day, 5 days per week for 40 weeks a year (i.e. 1,000 hours per year) </t>
  </si>
  <si>
    <t>(r) Plasma screens based on power consumption for typical 61" plasma screen. However power rating would need to be increased or decreased for larger and smaller screens respectively. E.g 84" screen typically 1100W,42" screen typically 275W. Assumed that these are run 24/7 but adjustment would need to be made for screens powered down with timer switches to standby. There are no plasma screens at the University of Sheffield.</t>
  </si>
  <si>
    <t>(s) Testing done by the Welsh Video Network (WVN) found a well-specified videoconferencing studio uses approximately 600 watts/hour (including screens), equivalent to 14.4 kWh/day. A shutdown feature saves approximately 500 watts/hr and if implemented at night and weekends will save approximately 3452 kWh/y. See http://www.wvn.ac.uk/en/media/Power%20Consumption%20of%20Videoconferencing%20Equipment.pdf</t>
  </si>
  <si>
    <t>(t) Figure based on testing by the Welsh Video Network (WVN) assuming a reasonably high-spec CODEC with 40 inch LCD monitor, run for 8 hours/day, 260 days/yr</t>
  </si>
  <si>
    <t>Other AV equipment</t>
  </si>
  <si>
    <t>Other imaging devices</t>
  </si>
  <si>
    <t xml:space="preserve">  Analysis of Annual (Non-Residential) ICT Energy Use</t>
  </si>
  <si>
    <r>
      <rPr>
        <b/>
        <sz val="10"/>
        <rFont val="Arial"/>
        <family val="2"/>
      </rPr>
      <t>Off-site</t>
    </r>
    <r>
      <rPr>
        <sz val="10"/>
        <rFont val="Arial"/>
        <family val="2"/>
      </rPr>
      <t xml:space="preserve"> servers</t>
    </r>
  </si>
  <si>
    <r>
      <t xml:space="preserve">Server cooling and power supply overhead - </t>
    </r>
    <r>
      <rPr>
        <b/>
        <sz val="10"/>
        <rFont val="Arial"/>
        <family val="2"/>
      </rPr>
      <t>In-house</t>
    </r>
    <r>
      <rPr>
        <sz val="10"/>
        <rFont val="Arial"/>
        <family val="2"/>
      </rPr>
      <t xml:space="preserve"> </t>
    </r>
  </si>
  <si>
    <r>
      <t>Server cooling and power supply overhead -</t>
    </r>
    <r>
      <rPr>
        <b/>
        <sz val="10"/>
        <rFont val="Arial"/>
        <family val="2"/>
      </rPr>
      <t xml:space="preserve"> Off-site (Shared?) </t>
    </r>
  </si>
  <si>
    <t>IPADS</t>
  </si>
  <si>
    <t>Other devices</t>
  </si>
  <si>
    <r>
      <rPr>
        <b/>
        <sz val="10"/>
        <rFont val="Arial"/>
        <family val="2"/>
      </rPr>
      <t>LCD</t>
    </r>
    <r>
      <rPr>
        <sz val="10"/>
        <rFont val="Arial"/>
        <family val="2"/>
      </rPr>
      <t xml:space="preserve"> Monitors</t>
    </r>
  </si>
  <si>
    <t>TFT Monitors</t>
  </si>
  <si>
    <t>Mobile phones</t>
  </si>
  <si>
    <t>Smart phones eg Blackberries</t>
  </si>
  <si>
    <t>Mobile devices</t>
  </si>
  <si>
    <t>Tablets</t>
  </si>
  <si>
    <t>Shared devices</t>
  </si>
  <si>
    <t>High volume MFD (colour)</t>
  </si>
  <si>
    <t>High volume MFD (b/w)</t>
  </si>
  <si>
    <t>Standard volume MFD (colour)</t>
  </si>
  <si>
    <t>Standard volume MFD (b/w)</t>
  </si>
  <si>
    <t>LED Monitors</t>
  </si>
  <si>
    <r>
      <t>Overhead</t>
    </r>
    <r>
      <rPr>
        <u val="single"/>
        <sz val="10"/>
        <rFont val="Arial"/>
        <family val="2"/>
      </rPr>
      <t>/DCIE</t>
    </r>
    <r>
      <rPr>
        <b/>
        <sz val="10"/>
        <rFont val="Arial"/>
        <family val="2"/>
      </rPr>
      <t xml:space="preserve"> (e)</t>
    </r>
  </si>
  <si>
    <t>NB ADD IN STAFF Numbers to get a carbon density measure good for shjowing change over time</t>
  </si>
  <si>
    <t xml:space="preserve">videoconferencing studio unit </t>
  </si>
  <si>
    <t xml:space="preserve">Production colour MFD </t>
  </si>
  <si>
    <t>Copier</t>
  </si>
  <si>
    <t>Power desktop PCs</t>
  </si>
  <si>
    <t>Standard desktop PCs</t>
  </si>
  <si>
    <t>Power laptop</t>
  </si>
  <si>
    <t xml:space="preserve">Standard laptop </t>
  </si>
  <si>
    <t xml:space="preserve">Ink-jet </t>
  </si>
  <si>
    <r>
      <t xml:space="preserve">Scanner </t>
    </r>
  </si>
  <si>
    <t xml:space="preserve">Laser printer </t>
  </si>
  <si>
    <t xml:space="preserve">Reprographics </t>
  </si>
  <si>
    <r>
      <t xml:space="preserve">Plasma screens </t>
    </r>
    <r>
      <rPr>
        <sz val="10"/>
        <rFont val="Arial"/>
        <family val="2"/>
      </rPr>
      <t>(r)</t>
    </r>
  </si>
  <si>
    <t>LED/PICO projectors (q)</t>
  </si>
  <si>
    <r>
      <rPr>
        <b/>
        <sz val="10"/>
        <rFont val="Arial"/>
        <family val="2"/>
      </rPr>
      <t>In-house</t>
    </r>
    <r>
      <rPr>
        <sz val="10"/>
        <rFont val="Arial"/>
        <family val="2"/>
      </rPr>
      <t xml:space="preserve"> servers not cooled</t>
    </r>
  </si>
  <si>
    <r>
      <rPr>
        <b/>
        <sz val="10"/>
        <rFont val="Arial"/>
        <family val="2"/>
      </rPr>
      <t>In-house</t>
    </r>
    <r>
      <rPr>
        <sz val="10"/>
        <rFont val="Arial"/>
        <family val="2"/>
      </rPr>
      <t xml:space="preserve"> standard servers cooled</t>
    </r>
  </si>
  <si>
    <t>High performance servers in-house</t>
  </si>
  <si>
    <t>High performance servers off site</t>
  </si>
  <si>
    <r>
      <t>(v) Carbon emissions are based on the 2010 conversion factor of 0.54702 kgCO</t>
    </r>
    <r>
      <rPr>
        <vertAlign val="subscript"/>
        <sz val="10"/>
        <rFont val="Arial"/>
        <family val="2"/>
      </rPr>
      <t>2eq</t>
    </r>
    <r>
      <rPr>
        <sz val="10"/>
        <rFont val="Arial"/>
        <family val="2"/>
      </rPr>
      <t>/kWh for grid electricity contained in Annex 3 of the 2012 Guidelines to Defra/DECC's Greenhouse Gas Conversion Factors for Company Reporting (Defra 2012). Note this figure is a rolling average of the previous five years and is updated annually. Institutions with on-site renewable electricity should adjust this figure. Institutions with Combined Heat and Power (CHP) should use the conversion method Defra’s Guidelines.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</si>
</sst>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
  </numFmts>
  <fonts count="61">
    <font>
      <sz val="10"/>
      <name val="Arial"/>
      <family val="2"/>
    </font>
    <font>
      <sz val="10"/>
      <color indexed="8"/>
      <name val="Arial"/>
      <family val="2"/>
    </font>
    <font>
      <b/>
      <sz val="10"/>
      <name val="Arial"/>
      <family val="2"/>
    </font>
    <font>
      <sz val="8"/>
      <name val="Arial"/>
      <family val="2"/>
    </font>
    <font>
      <b/>
      <sz val="14"/>
      <name val="Arial"/>
      <family val="2"/>
    </font>
    <font>
      <sz val="8"/>
      <name val="Verdana"/>
      <family val="2"/>
    </font>
    <font>
      <u val="single"/>
      <sz val="10"/>
      <color indexed="12"/>
      <name val="Arial"/>
      <family val="2"/>
    </font>
    <font>
      <sz val="11"/>
      <name val="Arial"/>
      <family val="2"/>
    </font>
    <font>
      <i/>
      <sz val="10"/>
      <name val="Arial"/>
      <family val="2"/>
    </font>
    <font>
      <b/>
      <sz val="11"/>
      <name val="Arial"/>
      <family val="2"/>
    </font>
    <font>
      <b/>
      <vertAlign val="subscript"/>
      <sz val="10"/>
      <name val="Arial"/>
      <family val="2"/>
    </font>
    <font>
      <b/>
      <sz val="16"/>
      <color indexed="53"/>
      <name val="Arial"/>
      <family val="2"/>
    </font>
    <font>
      <b/>
      <sz val="10"/>
      <color indexed="53"/>
      <name val="Arial"/>
      <family val="2"/>
    </font>
    <font>
      <b/>
      <sz val="14"/>
      <color indexed="53"/>
      <name val="Arial"/>
      <family val="2"/>
    </font>
    <font>
      <vertAlign val="subscript"/>
      <sz val="10"/>
      <name val="Arial"/>
      <family val="2"/>
    </font>
    <font>
      <sz val="9"/>
      <name val="Arial"/>
      <family val="2"/>
    </font>
    <font>
      <i/>
      <sz val="10"/>
      <color indexed="8"/>
      <name val="Arial"/>
      <family val="2"/>
    </font>
    <font>
      <sz val="9"/>
      <name val="Tahoma"/>
      <family val="2"/>
    </font>
    <font>
      <sz val="10"/>
      <color indexed="8"/>
      <name val="Calibri"/>
      <family val="2"/>
    </font>
    <font>
      <sz val="10"/>
      <color indexed="8"/>
      <name val="Geneva"/>
      <family val="0"/>
    </font>
    <font>
      <strike/>
      <sz val="10"/>
      <name val="Arial"/>
      <family val="2"/>
    </font>
    <font>
      <u val="single"/>
      <sz val="10"/>
      <name val="Arial"/>
      <family val="2"/>
    </font>
    <font>
      <b/>
      <sz val="9"/>
      <name val="Tahoma"/>
      <family val="0"/>
    </font>
    <font>
      <sz val="8.5"/>
      <color indexed="8"/>
      <name val="Arial"/>
      <family val="0"/>
    </font>
    <font>
      <sz val="10.2"/>
      <color indexed="8"/>
      <name val="Arial"/>
      <family val="0"/>
    </font>
    <font>
      <sz val="6.55"/>
      <color indexed="8"/>
      <name val="Arial"/>
      <family val="0"/>
    </font>
    <font>
      <sz val="6"/>
      <color indexed="8"/>
      <name val="Arial"/>
      <family val="0"/>
    </font>
    <font>
      <sz val="7.15"/>
      <color indexed="8"/>
      <name val="Arial"/>
      <family val="0"/>
    </font>
    <font>
      <sz val="12"/>
      <color indexed="8"/>
      <name val="Calibri"/>
      <family val="0"/>
    </font>
    <font>
      <sz val="9.2"/>
      <color indexed="8"/>
      <name val="Calibri"/>
      <family val="0"/>
    </font>
    <font>
      <sz val="18"/>
      <color indexed="8"/>
      <name val="Calibri"/>
      <family val="0"/>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9"/>
      <color indexed="8"/>
      <name val="Arial"/>
      <family val="0"/>
    </font>
    <font>
      <b/>
      <sz val="11"/>
      <color indexed="8"/>
      <name val="Calibri"/>
      <family val="0"/>
    </font>
    <font>
      <sz val="11"/>
      <color indexed="8"/>
      <name val="Arial"/>
      <family val="0"/>
    </font>
    <font>
      <b/>
      <sz val="11"/>
      <color indexed="8"/>
      <name val="Arial"/>
      <family val="0"/>
    </font>
    <font>
      <sz val="9"/>
      <color indexed="9"/>
      <name val="Arial"/>
      <family val="0"/>
    </font>
    <font>
      <sz val="11"/>
      <color indexed="8"/>
      <name val="Calibri"/>
      <family val="0"/>
    </font>
    <font>
      <sz val="8"/>
      <color indexed="8"/>
      <name val="Calibri"/>
      <family val="0"/>
    </font>
    <font>
      <b/>
      <sz val="14"/>
      <color indexed="8"/>
      <name val="Calibri"/>
      <family val="0"/>
    </font>
    <font>
      <i/>
      <sz val="11"/>
      <color indexed="8"/>
      <name val="Calibri"/>
      <family val="0"/>
    </font>
    <font>
      <b/>
      <sz val="12"/>
      <color indexed="53"/>
      <name val="Calibri"/>
      <family val="0"/>
    </font>
    <font>
      <vertAlign val="subscript"/>
      <sz val="9"/>
      <color indexed="8"/>
      <name val="Arial"/>
      <family val="0"/>
    </font>
    <font>
      <vertAlign val="subscript"/>
      <sz val="18"/>
      <color indexed="8"/>
      <name val="Calibri"/>
      <family val="0"/>
    </font>
    <font>
      <b/>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ck">
        <color indexed="55"/>
      </left>
      <right/>
      <top/>
      <bottom/>
    </border>
    <border>
      <left/>
      <right style="thick">
        <color indexed="55"/>
      </right>
      <top/>
      <bottom/>
    </border>
    <border>
      <left style="thick">
        <color indexed="23"/>
      </left>
      <right/>
      <top style="thick">
        <color indexed="23"/>
      </top>
      <bottom/>
    </border>
    <border>
      <left/>
      <right/>
      <top style="thick">
        <color indexed="23"/>
      </top>
      <bottom/>
    </border>
    <border>
      <left/>
      <right style="thick">
        <color indexed="23"/>
      </right>
      <top style="thick">
        <color indexed="23"/>
      </top>
      <bottom/>
    </border>
    <border>
      <left style="thick">
        <color indexed="55"/>
      </left>
      <right/>
      <top style="thick">
        <color indexed="55"/>
      </top>
      <bottom/>
    </border>
    <border>
      <left/>
      <right/>
      <top style="thick">
        <color indexed="55"/>
      </top>
      <bottom/>
    </border>
    <border>
      <left/>
      <right style="thick">
        <color indexed="55"/>
      </right>
      <top style="thick">
        <color indexed="55"/>
      </top>
      <bottom/>
    </border>
    <border>
      <left style="thick">
        <color indexed="55"/>
      </left>
      <right/>
      <top/>
      <bottom style="thick">
        <color indexed="55"/>
      </bottom>
    </border>
    <border>
      <left/>
      <right/>
      <top/>
      <bottom style="thick">
        <color indexed="55"/>
      </bottom>
    </border>
    <border>
      <left/>
      <right style="thick">
        <color indexed="55"/>
      </right>
      <top/>
      <bottom style="thick">
        <color indexed="55"/>
      </bottom>
    </border>
    <border>
      <left style="thick">
        <color indexed="23"/>
      </left>
      <right/>
      <top/>
      <bottom/>
    </border>
    <border>
      <left style="thick">
        <color indexed="23"/>
      </left>
      <right/>
      <top/>
      <bottom style="thick">
        <color indexed="23"/>
      </bottom>
    </border>
    <border>
      <left/>
      <right/>
      <top/>
      <bottom style="thick">
        <color indexed="23"/>
      </bottom>
    </border>
    <border>
      <left/>
      <right style="thick">
        <color indexed="23"/>
      </right>
      <top/>
      <bottom/>
    </border>
    <border>
      <left/>
      <right style="thick">
        <color indexed="23"/>
      </right>
      <top/>
      <bottom style="thick">
        <color indexed="23"/>
      </bottom>
    </border>
    <border>
      <left style="medium">
        <color indexed="55"/>
      </left>
      <right/>
      <top style="medium">
        <color indexed="55"/>
      </top>
      <bottom/>
    </border>
    <border>
      <left/>
      <right/>
      <top style="medium">
        <color indexed="55"/>
      </top>
      <bottom/>
    </border>
    <border>
      <left/>
      <right style="medium">
        <color indexed="55"/>
      </right>
      <top style="medium">
        <color indexed="55"/>
      </top>
      <bottom/>
    </border>
    <border>
      <left style="medium">
        <color indexed="55"/>
      </left>
      <right/>
      <top/>
      <bottom/>
    </border>
    <border>
      <left style="medium">
        <color indexed="55"/>
      </left>
      <right/>
      <top/>
      <bottom style="medium">
        <color indexed="55"/>
      </bottom>
    </border>
    <border>
      <left/>
      <right/>
      <top/>
      <bottom style="medium">
        <color indexed="55"/>
      </bottom>
    </border>
    <border>
      <left/>
      <right style="medium">
        <color indexed="55"/>
      </right>
      <top/>
      <bottom/>
    </border>
    <border>
      <left/>
      <right style="medium">
        <color indexed="55"/>
      </right>
      <top/>
      <bottom style="medium">
        <color indexed="55"/>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3" fillId="2" borderId="1" applyNumberFormat="0" applyAlignment="0" applyProtection="0"/>
    <xf numFmtId="0" fontId="34"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16"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 borderId="1" applyNumberFormat="0" applyAlignment="0" applyProtection="0"/>
    <xf numFmtId="0" fontId="42" fillId="0" borderId="6" applyNumberFormat="0" applyFill="0" applyAlignment="0" applyProtection="0"/>
    <xf numFmtId="0" fontId="43" fillId="8" borderId="0" applyNumberFormat="0" applyBorder="0" applyAlignment="0" applyProtection="0"/>
    <xf numFmtId="0" fontId="0" fillId="4" borderId="7" applyNumberFormat="0" applyFont="0" applyAlignment="0" applyProtection="0"/>
    <xf numFmtId="0" fontId="44" fillId="2"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8">
    <xf numFmtId="0" fontId="0" fillId="0" borderId="0" xfId="0" applyAlignment="1">
      <alignment/>
    </xf>
    <xf numFmtId="0" fontId="4" fillId="0" borderId="0" xfId="0" applyFont="1" applyAlignment="1">
      <alignment/>
    </xf>
    <xf numFmtId="0" fontId="0" fillId="0" borderId="0" xfId="0" applyAlignment="1">
      <alignment wrapText="1"/>
    </xf>
    <xf numFmtId="0" fontId="7" fillId="0" borderId="0" xfId="0" applyFont="1" applyAlignment="1">
      <alignment horizontal="justify"/>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xf>
    <xf numFmtId="0" fontId="9" fillId="0" borderId="0" xfId="0" applyFont="1" applyAlignment="1">
      <alignment horizontal="justify"/>
    </xf>
    <xf numFmtId="0" fontId="9" fillId="0" borderId="0" xfId="0" applyFont="1" applyAlignment="1">
      <alignment/>
    </xf>
    <xf numFmtId="0" fontId="8" fillId="0" borderId="0" xfId="0" applyFont="1" applyAlignment="1">
      <alignment horizontal="justify"/>
    </xf>
    <xf numFmtId="1" fontId="2" fillId="0" borderId="0" xfId="0" applyNumberFormat="1" applyFont="1" applyFill="1" applyAlignment="1">
      <alignment horizontal="center" vertical="center" wrapText="1"/>
    </xf>
    <xf numFmtId="1" fontId="0" fillId="0" borderId="0" xfId="0" applyNumberFormat="1" applyBorder="1" applyAlignment="1">
      <alignment/>
    </xf>
    <xf numFmtId="3" fontId="0" fillId="0" borderId="0" xfId="0" applyNumberFormat="1" applyBorder="1" applyAlignment="1">
      <alignment/>
    </xf>
    <xf numFmtId="3" fontId="0" fillId="9" borderId="0" xfId="0" applyNumberFormat="1" applyFill="1" applyBorder="1" applyAlignment="1">
      <alignment/>
    </xf>
    <xf numFmtId="3" fontId="0" fillId="8" borderId="0" xfId="0" applyNumberFormat="1" applyFill="1" applyBorder="1" applyAlignment="1">
      <alignment/>
    </xf>
    <xf numFmtId="3" fontId="0" fillId="0" borderId="0" xfId="0" applyNumberFormat="1" applyFill="1" applyBorder="1" applyAlignment="1">
      <alignment/>
    </xf>
    <xf numFmtId="1" fontId="0" fillId="2" borderId="0" xfId="0" applyNumberFormat="1" applyFill="1" applyBorder="1" applyAlignment="1">
      <alignment/>
    </xf>
    <xf numFmtId="1" fontId="2" fillId="2" borderId="0" xfId="0" applyNumberFormat="1" applyFont="1" applyFill="1" applyBorder="1" applyAlignment="1">
      <alignment/>
    </xf>
    <xf numFmtId="0" fontId="0" fillId="2" borderId="0" xfId="0" applyFill="1" applyBorder="1" applyAlignment="1">
      <alignment/>
    </xf>
    <xf numFmtId="1" fontId="2" fillId="2" borderId="0" xfId="0" applyNumberFormat="1" applyFont="1" applyFill="1" applyBorder="1" applyAlignment="1">
      <alignment horizontal="center" vertical="center" wrapText="1"/>
    </xf>
    <xf numFmtId="0" fontId="2" fillId="2" borderId="0" xfId="0" applyFont="1" applyFill="1" applyBorder="1" applyAlignment="1">
      <alignment/>
    </xf>
    <xf numFmtId="1" fontId="0" fillId="2" borderId="0" xfId="0" applyNumberFormat="1" applyFont="1" applyFill="1" applyBorder="1" applyAlignment="1">
      <alignment/>
    </xf>
    <xf numFmtId="3" fontId="2" fillId="2" borderId="0" xfId="0" applyNumberFormat="1" applyFont="1" applyFill="1" applyBorder="1" applyAlignment="1">
      <alignment/>
    </xf>
    <xf numFmtId="3" fontId="0" fillId="2" borderId="0" xfId="0" applyNumberFormat="1" applyFill="1" applyBorder="1" applyAlignment="1">
      <alignment/>
    </xf>
    <xf numFmtId="1" fontId="11" fillId="2" borderId="0" xfId="0" applyNumberFormat="1" applyFont="1" applyFill="1" applyBorder="1" applyAlignment="1">
      <alignment/>
    </xf>
    <xf numFmtId="3" fontId="0" fillId="2" borderId="10" xfId="0" applyNumberFormat="1" applyFill="1" applyBorder="1" applyAlignment="1">
      <alignment/>
    </xf>
    <xf numFmtId="3" fontId="0" fillId="2" borderId="11" xfId="0" applyNumberFormat="1" applyFill="1" applyBorder="1" applyAlignment="1">
      <alignment/>
    </xf>
    <xf numFmtId="3" fontId="0" fillId="2" borderId="11" xfId="0" applyNumberFormat="1" applyFont="1" applyFill="1" applyBorder="1" applyAlignment="1">
      <alignment/>
    </xf>
    <xf numFmtId="3" fontId="2" fillId="16" borderId="12" xfId="0" applyNumberFormat="1" applyFont="1" applyFill="1" applyBorder="1" applyAlignment="1">
      <alignment horizontal="left" vertical="center" wrapText="1"/>
    </xf>
    <xf numFmtId="3" fontId="2" fillId="16" borderId="13" xfId="0" applyNumberFormat="1" applyFont="1" applyFill="1" applyBorder="1" applyAlignment="1">
      <alignment horizontal="center" vertical="center" wrapText="1"/>
    </xf>
    <xf numFmtId="3" fontId="2" fillId="16" borderId="14" xfId="0" applyNumberFormat="1" applyFont="1" applyFill="1" applyBorder="1" applyAlignment="1">
      <alignment horizontal="center" vertical="center" wrapText="1"/>
    </xf>
    <xf numFmtId="3" fontId="2" fillId="17" borderId="15" xfId="0" applyNumberFormat="1" applyFont="1" applyFill="1" applyBorder="1" applyAlignment="1">
      <alignment horizontal="left" vertical="center" wrapText="1"/>
    </xf>
    <xf numFmtId="3" fontId="2" fillId="17" borderId="16" xfId="0" applyNumberFormat="1" applyFont="1" applyFill="1" applyBorder="1" applyAlignment="1">
      <alignment horizontal="center" vertical="center" wrapText="1"/>
    </xf>
    <xf numFmtId="3" fontId="2" fillId="17" borderId="17" xfId="0" applyNumberFormat="1" applyFont="1" applyFill="1" applyBorder="1" applyAlignment="1">
      <alignment horizontal="center" vertical="center" wrapText="1"/>
    </xf>
    <xf numFmtId="3" fontId="12" fillId="0" borderId="10" xfId="0" applyNumberFormat="1" applyFont="1" applyBorder="1" applyAlignment="1">
      <alignment/>
    </xf>
    <xf numFmtId="3" fontId="0" fillId="0" borderId="11" xfId="0" applyNumberFormat="1" applyBorder="1" applyAlignment="1">
      <alignment/>
    </xf>
    <xf numFmtId="3" fontId="0" fillId="0" borderId="10" xfId="0" applyNumberFormat="1" applyBorder="1" applyAlignment="1">
      <alignment/>
    </xf>
    <xf numFmtId="1" fontId="0" fillId="0" borderId="11" xfId="0" applyNumberFormat="1" applyBorder="1" applyAlignment="1">
      <alignment/>
    </xf>
    <xf numFmtId="3" fontId="2" fillId="0" borderId="18" xfId="0" applyNumberFormat="1" applyFont="1" applyBorder="1" applyAlignment="1">
      <alignment/>
    </xf>
    <xf numFmtId="3" fontId="0" fillId="0" borderId="19" xfId="0" applyNumberFormat="1" applyBorder="1" applyAlignment="1">
      <alignment/>
    </xf>
    <xf numFmtId="3" fontId="2" fillId="0" borderId="20" xfId="0" applyNumberFormat="1" applyFont="1" applyBorder="1" applyAlignment="1">
      <alignment/>
    </xf>
    <xf numFmtId="3" fontId="2" fillId="17" borderId="15" xfId="0" applyNumberFormat="1" applyFont="1" applyFill="1" applyBorder="1" applyAlignment="1">
      <alignment horizontal="left" wrapText="1"/>
    </xf>
    <xf numFmtId="3" fontId="2" fillId="17" borderId="16" xfId="0" applyNumberFormat="1" applyFont="1" applyFill="1" applyBorder="1" applyAlignment="1">
      <alignment horizontal="center" wrapText="1"/>
    </xf>
    <xf numFmtId="3" fontId="2" fillId="17" borderId="17" xfId="0" applyNumberFormat="1" applyFont="1" applyFill="1" applyBorder="1" applyAlignment="1">
      <alignment horizontal="center" wrapText="1"/>
    </xf>
    <xf numFmtId="3" fontId="12" fillId="0" borderId="10" xfId="0" applyNumberFormat="1" applyFont="1" applyBorder="1" applyAlignment="1">
      <alignment wrapText="1"/>
    </xf>
    <xf numFmtId="3" fontId="0" fillId="0" borderId="10" xfId="0" applyNumberFormat="1" applyBorder="1" applyAlignment="1">
      <alignment wrapText="1"/>
    </xf>
    <xf numFmtId="1" fontId="0" fillId="0" borderId="19" xfId="0" applyNumberFormat="1" applyBorder="1" applyAlignment="1">
      <alignment/>
    </xf>
    <xf numFmtId="0" fontId="0" fillId="2" borderId="0" xfId="0" applyFill="1" applyAlignment="1">
      <alignment/>
    </xf>
    <xf numFmtId="1" fontId="2" fillId="17" borderId="16" xfId="0" applyNumberFormat="1" applyFont="1" applyFill="1" applyBorder="1" applyAlignment="1">
      <alignment horizontal="center" vertical="center" wrapText="1"/>
    </xf>
    <xf numFmtId="2" fontId="2" fillId="2" borderId="0" xfId="0" applyNumberFormat="1" applyFont="1" applyFill="1" applyBorder="1" applyAlignment="1">
      <alignment/>
    </xf>
    <xf numFmtId="2" fontId="2" fillId="17" borderId="17" xfId="0" applyNumberFormat="1" applyFont="1" applyFill="1" applyBorder="1" applyAlignment="1">
      <alignment horizontal="center" vertical="center" wrapText="1"/>
    </xf>
    <xf numFmtId="2" fontId="0" fillId="0" borderId="11" xfId="0" applyNumberFormat="1" applyBorder="1" applyAlignment="1">
      <alignment/>
    </xf>
    <xf numFmtId="2" fontId="2" fillId="0" borderId="20" xfId="0" applyNumberFormat="1" applyFont="1" applyBorder="1" applyAlignment="1">
      <alignment/>
    </xf>
    <xf numFmtId="2" fontId="0" fillId="2" borderId="0" xfId="0" applyNumberFormat="1" applyFill="1" applyBorder="1" applyAlignment="1">
      <alignment/>
    </xf>
    <xf numFmtId="2" fontId="0" fillId="2" borderId="0" xfId="0" applyNumberFormat="1" applyFill="1" applyAlignment="1">
      <alignment/>
    </xf>
    <xf numFmtId="1" fontId="2" fillId="2" borderId="0" xfId="0" applyNumberFormat="1" applyFont="1" applyFill="1" applyAlignment="1">
      <alignment/>
    </xf>
    <xf numFmtId="1" fontId="0" fillId="2" borderId="0" xfId="0" applyNumberFormat="1" applyFill="1" applyAlignment="1">
      <alignment/>
    </xf>
    <xf numFmtId="1" fontId="13" fillId="2" borderId="0" xfId="0" applyNumberFormat="1" applyFont="1" applyFill="1" applyAlignment="1">
      <alignment/>
    </xf>
    <xf numFmtId="166" fontId="2" fillId="2" borderId="0" xfId="0" applyNumberFormat="1" applyFont="1" applyFill="1" applyAlignment="1">
      <alignment/>
    </xf>
    <xf numFmtId="0" fontId="2" fillId="2" borderId="0" xfId="0" applyFont="1" applyFill="1" applyAlignment="1">
      <alignment/>
    </xf>
    <xf numFmtId="3" fontId="0" fillId="2" borderId="0" xfId="0" applyNumberFormat="1" applyFill="1" applyAlignment="1">
      <alignment/>
    </xf>
    <xf numFmtId="2" fontId="2" fillId="2" borderId="0" xfId="0" applyNumberFormat="1" applyFont="1" applyFill="1" applyAlignment="1">
      <alignment wrapText="1"/>
    </xf>
    <xf numFmtId="0" fontId="0" fillId="2" borderId="0" xfId="0" applyFill="1" applyAlignment="1">
      <alignment vertical="center"/>
    </xf>
    <xf numFmtId="166" fontId="0" fillId="2" borderId="0" xfId="0" applyNumberFormat="1" applyFill="1" applyBorder="1" applyAlignment="1">
      <alignment/>
    </xf>
    <xf numFmtId="166" fontId="2" fillId="16" borderId="13" xfId="0" applyNumberFormat="1" applyFont="1" applyFill="1" applyBorder="1" applyAlignment="1">
      <alignment horizontal="center" vertical="center" wrapText="1"/>
    </xf>
    <xf numFmtId="166" fontId="0" fillId="0" borderId="0" xfId="0" applyNumberFormat="1" applyBorder="1" applyAlignment="1">
      <alignment/>
    </xf>
    <xf numFmtId="0" fontId="16" fillId="0" borderId="0" xfId="53" applyFont="1" applyAlignment="1" applyProtection="1">
      <alignment horizontal="justify"/>
      <protection/>
    </xf>
    <xf numFmtId="0" fontId="8" fillId="0" borderId="0" xfId="0" applyFont="1" applyAlignment="1">
      <alignment wrapText="1"/>
    </xf>
    <xf numFmtId="3" fontId="0" fillId="0" borderId="0" xfId="0" applyNumberFormat="1" applyFont="1" applyFill="1" applyBorder="1" applyAlignment="1">
      <alignment/>
    </xf>
    <xf numFmtId="3"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3" fontId="12" fillId="0" borderId="10" xfId="0" applyNumberFormat="1" applyFont="1" applyBorder="1" applyAlignment="1">
      <alignment wrapText="1"/>
    </xf>
    <xf numFmtId="3" fontId="0" fillId="2" borderId="21" xfId="0" applyNumberFormat="1" applyFill="1" applyBorder="1" applyAlignment="1">
      <alignment/>
    </xf>
    <xf numFmtId="0" fontId="0" fillId="0" borderId="0" xfId="0" applyAlignment="1">
      <alignment horizontal="justify"/>
    </xf>
    <xf numFmtId="3" fontId="2" fillId="2" borderId="22" xfId="0" applyNumberFormat="1" applyFont="1" applyFill="1" applyBorder="1" applyAlignment="1">
      <alignment/>
    </xf>
    <xf numFmtId="3" fontId="2" fillId="2" borderId="23" xfId="0" applyNumberFormat="1" applyFont="1" applyFill="1" applyBorder="1" applyAlignment="1">
      <alignment/>
    </xf>
    <xf numFmtId="3" fontId="0" fillId="2" borderId="23" xfId="0" applyNumberFormat="1" applyFill="1" applyBorder="1" applyAlignment="1">
      <alignment/>
    </xf>
    <xf numFmtId="3" fontId="0" fillId="2" borderId="24" xfId="0" applyNumberFormat="1" applyFill="1" applyBorder="1" applyAlignment="1">
      <alignment/>
    </xf>
    <xf numFmtId="3" fontId="0" fillId="2" borderId="24" xfId="0" applyNumberFormat="1" applyFont="1" applyFill="1" applyBorder="1" applyAlignment="1">
      <alignment/>
    </xf>
    <xf numFmtId="3" fontId="2" fillId="2" borderId="25" xfId="0" applyNumberFormat="1" applyFont="1" applyFill="1" applyBorder="1" applyAlignment="1">
      <alignment/>
    </xf>
    <xf numFmtId="166" fontId="2" fillId="2" borderId="23" xfId="0" applyNumberFormat="1" applyFont="1" applyFill="1" applyBorder="1" applyAlignment="1">
      <alignment/>
    </xf>
    <xf numFmtId="167" fontId="0" fillId="2" borderId="0" xfId="0" applyNumberFormat="1" applyFill="1" applyBorder="1" applyAlignment="1">
      <alignment/>
    </xf>
    <xf numFmtId="0" fontId="2" fillId="17" borderId="26" xfId="0" applyFont="1" applyFill="1" applyBorder="1" applyAlignment="1">
      <alignment horizontal="center" vertical="center"/>
    </xf>
    <xf numFmtId="0" fontId="2" fillId="17" borderId="27" xfId="0" applyFont="1" applyFill="1" applyBorder="1" applyAlignment="1">
      <alignment horizontal="center" vertical="center" wrapText="1"/>
    </xf>
    <xf numFmtId="0" fontId="0" fillId="17" borderId="27" xfId="0" applyFont="1" applyFill="1" applyBorder="1" applyAlignment="1">
      <alignment horizontal="center" vertical="center"/>
    </xf>
    <xf numFmtId="1" fontId="2" fillId="17" borderId="27" xfId="0" applyNumberFormat="1" applyFont="1" applyFill="1" applyBorder="1" applyAlignment="1">
      <alignment vertical="center" wrapText="1"/>
    </xf>
    <xf numFmtId="1" fontId="2" fillId="17" borderId="28" xfId="0" applyNumberFormat="1" applyFont="1" applyFill="1" applyBorder="1" applyAlignment="1">
      <alignment horizontal="center" vertical="center" wrapText="1"/>
    </xf>
    <xf numFmtId="1" fontId="2" fillId="2" borderId="29" xfId="0" applyNumberFormat="1" applyFont="1" applyFill="1" applyBorder="1" applyAlignment="1">
      <alignment/>
    </xf>
    <xf numFmtId="1" fontId="2" fillId="3" borderId="30" xfId="0" applyNumberFormat="1" applyFont="1" applyFill="1" applyBorder="1" applyAlignment="1">
      <alignment/>
    </xf>
    <xf numFmtId="3" fontId="2" fillId="3" borderId="31" xfId="0" applyNumberFormat="1" applyFont="1" applyFill="1" applyBorder="1" applyAlignment="1">
      <alignment/>
    </xf>
    <xf numFmtId="9" fontId="0" fillId="3" borderId="31" xfId="0" applyNumberFormat="1" applyFill="1" applyBorder="1" applyAlignment="1">
      <alignment/>
    </xf>
    <xf numFmtId="0" fontId="2" fillId="17" borderId="15" xfId="0" applyFont="1" applyFill="1" applyBorder="1" applyAlignment="1">
      <alignment horizontal="center" vertical="center"/>
    </xf>
    <xf numFmtId="0" fontId="2" fillId="17" borderId="16" xfId="0" applyFont="1" applyFill="1" applyBorder="1" applyAlignment="1">
      <alignment horizontal="center" vertical="center" wrapText="1"/>
    </xf>
    <xf numFmtId="0" fontId="0" fillId="17" borderId="16" xfId="0" applyFont="1" applyFill="1" applyBorder="1" applyAlignment="1">
      <alignment horizontal="center" vertical="center"/>
    </xf>
    <xf numFmtId="1" fontId="2" fillId="17" borderId="16" xfId="0" applyNumberFormat="1" applyFont="1" applyFill="1" applyBorder="1" applyAlignment="1">
      <alignment vertical="center" wrapText="1"/>
    </xf>
    <xf numFmtId="1" fontId="2" fillId="17" borderId="17" xfId="0" applyNumberFormat="1" applyFont="1" applyFill="1" applyBorder="1" applyAlignment="1">
      <alignment horizontal="center" vertical="center" wrapText="1"/>
    </xf>
    <xf numFmtId="1" fontId="2" fillId="2" borderId="10" xfId="0" applyNumberFormat="1" applyFont="1" applyFill="1" applyBorder="1" applyAlignment="1">
      <alignment/>
    </xf>
    <xf numFmtId="0" fontId="0" fillId="2" borderId="11" xfId="0" applyFill="1" applyBorder="1" applyAlignment="1">
      <alignment/>
    </xf>
    <xf numFmtId="1" fontId="2" fillId="3" borderId="18" xfId="0" applyNumberFormat="1" applyFont="1" applyFill="1" applyBorder="1" applyAlignment="1">
      <alignment/>
    </xf>
    <xf numFmtId="3" fontId="2" fillId="3" borderId="19" xfId="0" applyNumberFormat="1" applyFont="1" applyFill="1" applyBorder="1" applyAlignment="1">
      <alignment/>
    </xf>
    <xf numFmtId="9" fontId="0" fillId="3" borderId="19" xfId="0" applyNumberFormat="1" applyFill="1" applyBorder="1" applyAlignment="1">
      <alignment/>
    </xf>
    <xf numFmtId="3" fontId="2" fillId="3" borderId="20" xfId="0" applyNumberFormat="1" applyFont="1" applyFill="1" applyBorder="1" applyAlignment="1">
      <alignment/>
    </xf>
    <xf numFmtId="1" fontId="2" fillId="17" borderId="27" xfId="0" applyNumberFormat="1" applyFont="1" applyFill="1" applyBorder="1" applyAlignment="1">
      <alignment horizontal="right" vertical="center" wrapText="1"/>
    </xf>
    <xf numFmtId="1" fontId="2" fillId="17" borderId="28" xfId="0" applyNumberFormat="1" applyFont="1" applyFill="1" applyBorder="1" applyAlignment="1">
      <alignment horizontal="right" vertical="center" wrapText="1"/>
    </xf>
    <xf numFmtId="9" fontId="0" fillId="2" borderId="0" xfId="0" applyNumberFormat="1" applyFill="1" applyBorder="1" applyAlignment="1">
      <alignment/>
    </xf>
    <xf numFmtId="167" fontId="0" fillId="2" borderId="32" xfId="0" applyNumberFormat="1" applyFill="1" applyBorder="1" applyAlignment="1">
      <alignment/>
    </xf>
    <xf numFmtId="0" fontId="0" fillId="2" borderId="33" xfId="0" applyFill="1" applyBorder="1" applyAlignment="1">
      <alignment/>
    </xf>
    <xf numFmtId="3" fontId="0" fillId="0" borderId="0" xfId="0" applyNumberFormat="1" applyFont="1" applyFill="1" applyBorder="1" applyAlignment="1">
      <alignment/>
    </xf>
    <xf numFmtId="3" fontId="0" fillId="2" borderId="0" xfId="0" applyNumberFormat="1" applyFont="1" applyFill="1" applyBorder="1" applyAlignment="1">
      <alignment/>
    </xf>
    <xf numFmtId="9" fontId="0" fillId="2" borderId="0" xfId="0" applyNumberFormat="1" applyFont="1" applyFill="1" applyBorder="1" applyAlignment="1">
      <alignment/>
    </xf>
    <xf numFmtId="1" fontId="0" fillId="17" borderId="26" xfId="0" applyNumberFormat="1" applyFill="1" applyBorder="1" applyAlignment="1">
      <alignment/>
    </xf>
    <xf numFmtId="2" fontId="2" fillId="2" borderId="29" xfId="0" applyNumberFormat="1" applyFont="1" applyFill="1" applyBorder="1" applyAlignment="1">
      <alignment wrapText="1"/>
    </xf>
    <xf numFmtId="3" fontId="0" fillId="2" borderId="32" xfId="0" applyNumberFormat="1" applyFont="1" applyFill="1" applyBorder="1" applyAlignment="1">
      <alignment/>
    </xf>
    <xf numFmtId="9" fontId="0" fillId="2" borderId="32" xfId="0" applyNumberFormat="1" applyFont="1" applyFill="1" applyBorder="1" applyAlignment="1">
      <alignment/>
    </xf>
    <xf numFmtId="2" fontId="2" fillId="2" borderId="30" xfId="0" applyNumberFormat="1" applyFont="1" applyFill="1" applyBorder="1" applyAlignment="1">
      <alignment wrapText="1"/>
    </xf>
    <xf numFmtId="3" fontId="0" fillId="2" borderId="31" xfId="0" applyNumberFormat="1" applyFont="1" applyFill="1" applyBorder="1" applyAlignment="1">
      <alignment/>
    </xf>
    <xf numFmtId="9" fontId="0" fillId="2" borderId="31" xfId="0" applyNumberFormat="1" applyFont="1" applyFill="1" applyBorder="1" applyAlignment="1">
      <alignment/>
    </xf>
    <xf numFmtId="9" fontId="0" fillId="2" borderId="33" xfId="0" applyNumberFormat="1" applyFont="1" applyFill="1" applyBorder="1" applyAlignment="1">
      <alignment/>
    </xf>
    <xf numFmtId="0" fontId="2" fillId="17" borderId="27" xfId="0" applyFont="1" applyFill="1" applyBorder="1" applyAlignment="1">
      <alignment horizontal="right" vertical="center" wrapText="1"/>
    </xf>
    <xf numFmtId="0" fontId="0" fillId="17" borderId="28" xfId="0" applyFont="1" applyFill="1" applyBorder="1" applyAlignment="1">
      <alignment horizontal="center" vertical="center"/>
    </xf>
    <xf numFmtId="1" fontId="0" fillId="2" borderId="29" xfId="0" applyNumberFormat="1" applyFont="1" applyFill="1" applyBorder="1" applyAlignment="1">
      <alignment/>
    </xf>
    <xf numFmtId="9" fontId="0" fillId="2" borderId="32" xfId="0" applyNumberFormat="1" applyFill="1" applyBorder="1" applyAlignment="1">
      <alignment/>
    </xf>
    <xf numFmtId="9" fontId="0" fillId="3" borderId="33" xfId="0" applyNumberFormat="1" applyFill="1" applyBorder="1" applyAlignment="1">
      <alignment/>
    </xf>
    <xf numFmtId="1" fontId="0" fillId="2" borderId="0" xfId="0" applyNumberFormat="1" applyFill="1" applyAlignment="1">
      <alignment wrapText="1"/>
    </xf>
    <xf numFmtId="3" fontId="12" fillId="0" borderId="10" xfId="0" applyNumberFormat="1" applyFont="1" applyBorder="1" applyAlignment="1">
      <alignment/>
    </xf>
    <xf numFmtId="3" fontId="12" fillId="0" borderId="10" xfId="0" applyNumberFormat="1" applyFont="1" applyFill="1" applyBorder="1" applyAlignment="1">
      <alignment horizontal="left" vertical="center" wrapText="1"/>
    </xf>
    <xf numFmtId="3" fontId="12" fillId="0" borderId="10" xfId="0" applyNumberFormat="1" applyFont="1" applyBorder="1" applyAlignment="1">
      <alignment wrapText="1"/>
    </xf>
    <xf numFmtId="164" fontId="0" fillId="0" borderId="0" xfId="0" applyNumberFormat="1" applyFill="1" applyBorder="1" applyAlignment="1">
      <alignment/>
    </xf>
    <xf numFmtId="0" fontId="18" fillId="2" borderId="0" xfId="0" applyFont="1" applyFill="1" applyAlignment="1">
      <alignment horizontal="center" readingOrder="1"/>
    </xf>
    <xf numFmtId="3" fontId="0" fillId="8" borderId="0" xfId="0" applyNumberFormat="1" applyFont="1" applyFill="1" applyBorder="1" applyAlignment="1" applyProtection="1">
      <alignment/>
      <protection locked="0"/>
    </xf>
    <xf numFmtId="2" fontId="2" fillId="8" borderId="0" xfId="0" applyNumberFormat="1" applyFont="1" applyFill="1" applyAlignment="1" applyProtection="1">
      <alignment wrapText="1"/>
      <protection locked="0"/>
    </xf>
    <xf numFmtId="166" fontId="2" fillId="8" borderId="0" xfId="0" applyNumberFormat="1" applyFont="1" applyFill="1" applyAlignment="1" applyProtection="1">
      <alignment/>
      <protection locked="0"/>
    </xf>
    <xf numFmtId="3" fontId="0" fillId="8" borderId="0" xfId="0" applyNumberFormat="1" applyFill="1" applyBorder="1" applyAlignment="1" applyProtection="1">
      <alignment/>
      <protection locked="0"/>
    </xf>
    <xf numFmtId="3" fontId="0" fillId="0" borderId="0" xfId="0" applyNumberFormat="1" applyFill="1" applyBorder="1" applyAlignment="1" applyProtection="1">
      <alignment/>
      <protection locked="0"/>
    </xf>
    <xf numFmtId="1" fontId="0" fillId="8" borderId="0" xfId="0" applyNumberFormat="1" applyFill="1" applyBorder="1" applyAlignment="1" applyProtection="1">
      <alignment/>
      <protection locked="0"/>
    </xf>
    <xf numFmtId="164" fontId="0" fillId="8" borderId="0" xfId="0" applyNumberFormat="1" applyFill="1" applyBorder="1" applyAlignment="1" applyProtection="1">
      <alignment/>
      <protection locked="0"/>
    </xf>
    <xf numFmtId="3" fontId="0" fillId="9" borderId="0" xfId="0" applyNumberFormat="1" applyFill="1" applyBorder="1" applyAlignment="1" applyProtection="1">
      <alignment/>
      <protection locked="0"/>
    </xf>
    <xf numFmtId="3" fontId="0" fillId="0" borderId="0" xfId="0" applyNumberFormat="1" applyBorder="1" applyAlignment="1" applyProtection="1">
      <alignment/>
      <protection locked="0"/>
    </xf>
    <xf numFmtId="3" fontId="0" fillId="9" borderId="0" xfId="0" applyNumberFormat="1" applyFont="1" applyFill="1" applyBorder="1" applyAlignment="1" applyProtection="1">
      <alignment/>
      <protection locked="0"/>
    </xf>
    <xf numFmtId="4" fontId="0" fillId="8" borderId="0" xfId="0" applyNumberFormat="1" applyFill="1" applyBorder="1" applyAlignment="1" applyProtection="1">
      <alignment/>
      <protection locked="0"/>
    </xf>
    <xf numFmtId="2" fontId="0" fillId="8" borderId="0" xfId="0" applyNumberFormat="1" applyFill="1" applyBorder="1" applyAlignment="1" applyProtection="1">
      <alignment/>
      <protection locked="0"/>
    </xf>
    <xf numFmtId="3" fontId="20" fillId="0" borderId="10" xfId="0" applyNumberFormat="1" applyFont="1" applyBorder="1" applyAlignment="1">
      <alignment/>
    </xf>
    <xf numFmtId="3" fontId="2" fillId="0" borderId="10" xfId="0" applyNumberFormat="1" applyFont="1" applyBorder="1" applyAlignment="1">
      <alignment/>
    </xf>
    <xf numFmtId="3" fontId="2" fillId="0" borderId="10" xfId="0" applyNumberFormat="1" applyFont="1" applyBorder="1" applyAlignment="1">
      <alignment wrapText="1"/>
    </xf>
    <xf numFmtId="3" fontId="2" fillId="2" borderId="21" xfId="0" applyNumberFormat="1" applyFont="1" applyFill="1" applyBorder="1" applyAlignment="1">
      <alignment/>
    </xf>
    <xf numFmtId="3" fontId="20" fillId="0" borderId="10" xfId="0" applyNumberFormat="1" applyFont="1" applyBorder="1" applyAlignment="1">
      <alignment wrapText="1"/>
    </xf>
    <xf numFmtId="3" fontId="0"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84"/>
          <c:y val="0.44325"/>
          <c:w val="0.2495"/>
          <c:h val="0.20575"/>
        </c:manualLayout>
      </c:layout>
      <c:pieChart>
        <c:varyColors val="1"/>
        <c:ser>
          <c:idx val="0"/>
          <c:order val="0"/>
          <c:tx>
            <c:strRef>
              <c:f>1_Menu!$C$86</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1_Menu!$B$87:$B$92</c:f>
              <c:numCache>
                <c:ptCount val="6"/>
                <c:pt idx="0">
                  <c:v>0</c:v>
                </c:pt>
                <c:pt idx="1">
                  <c:v>0</c:v>
                </c:pt>
                <c:pt idx="2">
                  <c:v>0</c:v>
                </c:pt>
                <c:pt idx="3">
                  <c:v>0</c:v>
                </c:pt>
                <c:pt idx="4">
                  <c:v>0</c:v>
                </c:pt>
                <c:pt idx="5">
                  <c:v>0</c:v>
                </c:pt>
              </c:numCache>
            </c:numRef>
          </c:cat>
          <c:val>
            <c:numRef>
              <c:f>1_Menu!$C$87:$C$92</c:f>
              <c:numCache>
                <c:ptCount val="6"/>
                <c:pt idx="0">
                  <c:v>0</c:v>
                </c:pt>
                <c:pt idx="1">
                  <c:v>0</c:v>
                </c:pt>
                <c:pt idx="2">
                  <c:v>0</c:v>
                </c:pt>
                <c:pt idx="3">
                  <c:v>0</c:v>
                </c:pt>
                <c:pt idx="4">
                  <c:v>0</c:v>
                </c:pt>
                <c:pt idx="5">
                  <c:v>0</c:v>
                </c:pt>
              </c:numCache>
            </c:numRef>
          </c:val>
        </c:ser>
        <c:ser>
          <c:idx val="1"/>
          <c:order val="1"/>
          <c:tx>
            <c:strRef>
              <c:f>1_Menu!$D$86</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1_Menu!$B$87:$B$92</c:f>
              <c:numCache>
                <c:ptCount val="6"/>
                <c:pt idx="0">
                  <c:v>0</c:v>
                </c:pt>
                <c:pt idx="1">
                  <c:v>0</c:v>
                </c:pt>
                <c:pt idx="2">
                  <c:v>0</c:v>
                </c:pt>
                <c:pt idx="3">
                  <c:v>0</c:v>
                </c:pt>
                <c:pt idx="4">
                  <c:v>0</c:v>
                </c:pt>
                <c:pt idx="5">
                  <c:v>0</c:v>
                </c:pt>
              </c:numCache>
            </c:numRef>
          </c:cat>
          <c:val>
            <c:numRef>
              <c:f>1_Menu!$D$87:$D$92</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80275"/>
          <c:y val="0.4335"/>
          <c:w val="0.17775"/>
          <c:h val="0.46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Energy Cost (%)</a:t>
            </a:r>
          </a:p>
        </c:rich>
      </c:tx>
      <c:layout>
        <c:manualLayout>
          <c:xMode val="factor"/>
          <c:yMode val="factor"/>
          <c:x val="-0.0055"/>
          <c:y val="-0.01175"/>
        </c:manualLayout>
      </c:layout>
      <c:spPr>
        <a:noFill/>
        <a:ln>
          <a:noFill/>
        </a:ln>
      </c:spPr>
    </c:title>
    <c:view3D>
      <c:rotX val="30"/>
      <c:hPercent val="100"/>
      <c:rotY val="0"/>
      <c:depthPercent val="100"/>
      <c:rAngAx val="1"/>
    </c:view3D>
    <c:plotArea>
      <c:layout>
        <c:manualLayout>
          <c:xMode val="edge"/>
          <c:yMode val="edge"/>
          <c:x val="0.00325"/>
          <c:y val="0.30275"/>
          <c:w val="0.7605"/>
          <c:h val="0.57075"/>
        </c:manualLayout>
      </c:layout>
      <c:pie3DChart>
        <c:varyColors val="1"/>
        <c:ser>
          <c:idx val="0"/>
          <c:order val="0"/>
          <c:tx>
            <c:strRef>
              <c:f>'14_EnergyCost'!$H$10</c:f>
              <c:strCache>
                <c:ptCount val="1"/>
                <c:pt idx="0">
                  <c:v>Energy Cost (%)</c:v>
                </c:pt>
              </c:strCache>
            </c:strRef>
          </c:tx>
          <c:spPr>
            <a:solidFill>
              <a:srgbClr val="9BBB59"/>
            </a:solidFill>
            <a:ln w="3175">
              <a:solidFill>
                <a:srgbClr val="90713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D853D"/>
              </a:solidFill>
              <a:ln w="3175">
                <a:solidFill>
                  <a:srgbClr val="90713A"/>
                </a:solidFill>
              </a:ln>
            </c:spPr>
          </c:dPt>
          <c:dPt>
            <c:idx val="1"/>
            <c:spPr>
              <a:solidFill>
                <a:srgbClr val="7F9A48"/>
              </a:solidFill>
              <a:ln w="3175">
                <a:solidFill>
                  <a:srgbClr val="90713A"/>
                </a:solidFill>
              </a:ln>
            </c:spPr>
          </c:dPt>
          <c:dPt>
            <c:idx val="2"/>
            <c:spPr>
              <a:solidFill>
                <a:srgbClr val="8EAB51"/>
              </a:solidFill>
              <a:ln w="3175">
                <a:solidFill>
                  <a:srgbClr val="90713A"/>
                </a:solidFill>
              </a:ln>
            </c:spPr>
          </c:dPt>
          <c:dPt>
            <c:idx val="3"/>
            <c:spPr>
              <a:solidFill>
                <a:srgbClr val="9BBB59"/>
              </a:solidFill>
              <a:ln w="3175">
                <a:solidFill>
                  <a:srgbClr val="90713A"/>
                </a:solidFill>
              </a:ln>
            </c:spPr>
          </c:dPt>
          <c:dPt>
            <c:idx val="4"/>
            <c:spPr>
              <a:solidFill>
                <a:srgbClr val="B1C98A"/>
              </a:solidFill>
              <a:ln w="3175">
                <a:solidFill>
                  <a:srgbClr val="90713A"/>
                </a:solidFill>
              </a:ln>
            </c:spPr>
          </c:dPt>
          <c:dPt>
            <c:idx val="5"/>
            <c:spPr>
              <a:solidFill>
                <a:srgbClr val="C6D6AC"/>
              </a:solidFill>
              <a:ln w="3175">
                <a:solidFill>
                  <a:srgbClr val="90713A"/>
                </a:solidFill>
              </a:ln>
            </c:spPr>
          </c:dPt>
          <c:dLbls>
            <c:numFmt formatCode="General" sourceLinked="1"/>
            <c:showLegendKey val="0"/>
            <c:showVal val="1"/>
            <c:showBubbleSize val="0"/>
            <c:showCatName val="0"/>
            <c:showSerName val="0"/>
            <c:showLeaderLines val="1"/>
            <c:showPercent val="0"/>
          </c:dLbls>
          <c:cat>
            <c:strRef>
              <c:f>'14_EnergyCost'!$D$11:$D$16</c:f>
              <c:strCache/>
            </c:strRef>
          </c:cat>
          <c:val>
            <c:numRef>
              <c:f>'14_EnergyCost'!$H$11:$H$16</c:f>
              <c:numCache>
                <c:ptCount val="6"/>
                <c:pt idx="0">
                  <c:v>0</c:v>
                </c:pt>
                <c:pt idx="1">
                  <c:v>0</c:v>
                </c:pt>
                <c:pt idx="2">
                  <c:v>0</c:v>
                </c:pt>
                <c:pt idx="3">
                  <c:v>0</c:v>
                </c:pt>
                <c:pt idx="4">
                  <c:v>0</c:v>
                </c:pt>
                <c:pt idx="5">
                  <c:v>0</c:v>
                </c:pt>
              </c:numCache>
            </c:numRef>
          </c:val>
        </c:ser>
      </c:pie3DChart>
      <c:spPr>
        <a:noFill/>
        <a:ln>
          <a:noFill/>
        </a:ln>
      </c:spPr>
    </c:plotArea>
    <c:legend>
      <c:legendPos val="r"/>
      <c:layout>
        <c:manualLayout>
          <c:xMode val="edge"/>
          <c:yMode val="edge"/>
          <c:x val="0.76925"/>
          <c:y val="0.37025"/>
          <c:w val="0.217"/>
          <c:h val="0.475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175"/>
        </c:manualLayout>
      </c:layout>
      <c:spPr>
        <a:noFill/>
        <a:ln>
          <a:noFill/>
        </a:ln>
      </c:spPr>
      <c:txPr>
        <a:bodyPr vert="horz" rot="0"/>
        <a:lstStyle/>
        <a:p>
          <a:pPr>
            <a:defRPr lang="en-US" cap="none" sz="1800" b="0" i="0" u="none" baseline="0">
              <a:solidFill>
                <a:srgbClr val="000000"/>
              </a:solidFill>
            </a:defRPr>
          </a:pPr>
        </a:p>
      </c:txPr>
    </c:title>
    <c:plotArea>
      <c:layout>
        <c:manualLayout>
          <c:xMode val="edge"/>
          <c:yMode val="edge"/>
          <c:x val="0.00525"/>
          <c:y val="0.163"/>
          <c:w val="0.98575"/>
          <c:h val="0.74575"/>
        </c:manualLayout>
      </c:layout>
      <c:barChart>
        <c:barDir val="col"/>
        <c:grouping val="clustered"/>
        <c:varyColors val="0"/>
        <c:ser>
          <c:idx val="0"/>
          <c:order val="0"/>
          <c:tx>
            <c:strRef>
              <c:f>'14_EnergyCost'!$G$10</c:f>
              <c:strCache>
                <c:ptCount val="1"/>
                <c:pt idx="0">
                  <c:v>Energy Cost (£/y)</c:v>
                </c:pt>
              </c:strCache>
            </c:strRef>
          </c:tx>
          <c:spPr>
            <a:solidFill>
              <a:srgbClr val="9BBB59"/>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'14_EnergyCost'!$D$11:$D$16</c:f>
              <c:strCache/>
            </c:strRef>
          </c:cat>
          <c:val>
            <c:numRef>
              <c:f>'14_EnergyCost'!$G$11:$G$16</c:f>
              <c:numCache>
                <c:ptCount val="6"/>
                <c:pt idx="0">
                  <c:v>0</c:v>
                </c:pt>
                <c:pt idx="1">
                  <c:v>0</c:v>
                </c:pt>
                <c:pt idx="2">
                  <c:v>0</c:v>
                </c:pt>
                <c:pt idx="3">
                  <c:v>0</c:v>
                </c:pt>
                <c:pt idx="4">
                  <c:v>0</c:v>
                </c:pt>
                <c:pt idx="5">
                  <c:v>0</c:v>
                </c:pt>
              </c:numCache>
            </c:numRef>
          </c:val>
        </c:ser>
        <c:axId val="41011235"/>
        <c:axId val="33556796"/>
      </c:barChart>
      <c:catAx>
        <c:axId val="410112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556796"/>
        <c:crosses val="autoZero"/>
        <c:auto val="1"/>
        <c:lblOffset val="100"/>
        <c:tickLblSkip val="1"/>
        <c:noMultiLvlLbl val="0"/>
      </c:catAx>
      <c:valAx>
        <c:axId val="335567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11235"/>
        <c:crossesAt val="1"/>
        <c:crossBetween val="between"/>
        <c:dispUnits/>
      </c:valAx>
      <c:spPr>
        <a:solidFill>
          <a:srgbClr val="EFF3E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CO</a:t>
            </a:r>
            <a:r>
              <a:rPr lang="en-US" cap="none" sz="1800" b="0" i="0" u="none" baseline="-25000">
                <a:solidFill>
                  <a:srgbClr val="000000"/>
                </a:solidFill>
              </a:rPr>
              <a:t>2</a:t>
            </a:r>
            <a:r>
              <a:rPr lang="en-US" cap="none" sz="1800" b="0" i="0" u="none" baseline="0">
                <a:solidFill>
                  <a:srgbClr val="000000"/>
                </a:solidFill>
              </a:rPr>
              <a:t> emissions (%)</a:t>
            </a:r>
          </a:p>
        </c:rich>
      </c:tx>
      <c:layout>
        <c:manualLayout>
          <c:xMode val="factor"/>
          <c:yMode val="factor"/>
          <c:x val="-0.003"/>
          <c:y val="-0.01225"/>
        </c:manualLayout>
      </c:layout>
      <c:spPr>
        <a:noFill/>
        <a:ln>
          <a:noFill/>
        </a:ln>
      </c:spPr>
    </c:title>
    <c:view3D>
      <c:rotX val="30"/>
      <c:hPercent val="100"/>
      <c:rotY val="0"/>
      <c:depthPercent val="100"/>
      <c:rAngAx val="1"/>
    </c:view3D>
    <c:plotArea>
      <c:layout>
        <c:manualLayout>
          <c:xMode val="edge"/>
          <c:yMode val="edge"/>
          <c:x val="0"/>
          <c:y val="0.26875"/>
          <c:w val="0.74675"/>
          <c:h val="0.58425"/>
        </c:manualLayout>
      </c:layout>
      <c:pie3DChart>
        <c:varyColors val="1"/>
        <c:ser>
          <c:idx val="0"/>
          <c:order val="0"/>
          <c:tx>
            <c:strRef>
              <c:f>'15_CO2emissions'!$I$10</c:f>
              <c:strCache>
                <c:ptCount val="1"/>
                <c:pt idx="0">
                  <c:v>CO2 emissions (%)</c:v>
                </c:pt>
              </c:strCache>
            </c:strRef>
          </c:tx>
          <c:spPr>
            <a:solidFill>
              <a:srgbClr val="9BBB59"/>
            </a:solidFill>
            <a:ln w="3175">
              <a:solidFill>
                <a:srgbClr val="90713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D853D"/>
              </a:solidFill>
              <a:ln w="3175">
                <a:solidFill>
                  <a:srgbClr val="90713A"/>
                </a:solidFill>
              </a:ln>
            </c:spPr>
          </c:dPt>
          <c:dPt>
            <c:idx val="1"/>
            <c:spPr>
              <a:solidFill>
                <a:srgbClr val="7F9A48"/>
              </a:solidFill>
              <a:ln w="3175">
                <a:solidFill>
                  <a:srgbClr val="90713A"/>
                </a:solidFill>
              </a:ln>
            </c:spPr>
          </c:dPt>
          <c:dPt>
            <c:idx val="2"/>
            <c:spPr>
              <a:solidFill>
                <a:srgbClr val="8EAB51"/>
              </a:solidFill>
              <a:ln w="3175">
                <a:solidFill>
                  <a:srgbClr val="90713A"/>
                </a:solidFill>
              </a:ln>
            </c:spPr>
          </c:dPt>
          <c:dPt>
            <c:idx val="3"/>
            <c:spPr>
              <a:solidFill>
                <a:srgbClr val="9BBB59"/>
              </a:solidFill>
              <a:ln w="3175">
                <a:solidFill>
                  <a:srgbClr val="90713A"/>
                </a:solidFill>
              </a:ln>
            </c:spPr>
          </c:dPt>
          <c:dPt>
            <c:idx val="4"/>
            <c:spPr>
              <a:solidFill>
                <a:srgbClr val="B1C98A"/>
              </a:solidFill>
              <a:ln w="3175">
                <a:solidFill>
                  <a:srgbClr val="90713A"/>
                </a:solidFill>
              </a:ln>
            </c:spPr>
          </c:dPt>
          <c:dPt>
            <c:idx val="5"/>
            <c:spPr>
              <a:solidFill>
                <a:srgbClr val="C6D6AC"/>
              </a:solidFill>
              <a:ln w="3175">
                <a:solidFill>
                  <a:srgbClr val="90713A"/>
                </a:solidFill>
              </a:ln>
            </c:spPr>
          </c:dPt>
          <c:dLbls>
            <c:numFmt formatCode="General" sourceLinked="1"/>
            <c:showLegendKey val="0"/>
            <c:showVal val="1"/>
            <c:showBubbleSize val="0"/>
            <c:showCatName val="0"/>
            <c:showSerName val="0"/>
            <c:showLeaderLines val="1"/>
            <c:showPercent val="0"/>
          </c:dLbls>
          <c:cat>
            <c:strRef>
              <c:f>'15_CO2emissions'!$D$11:$D$16</c:f>
              <c:strCache/>
            </c:strRef>
          </c:cat>
          <c:val>
            <c:numRef>
              <c:f>'15_CO2emissions'!$I$11:$I$16</c:f>
              <c:numCache>
                <c:ptCount val="6"/>
                <c:pt idx="0">
                  <c:v>0</c:v>
                </c:pt>
                <c:pt idx="1">
                  <c:v>0</c:v>
                </c:pt>
                <c:pt idx="2">
                  <c:v>0</c:v>
                </c:pt>
                <c:pt idx="3">
                  <c:v>0</c:v>
                </c:pt>
                <c:pt idx="4">
                  <c:v>0</c:v>
                </c:pt>
                <c:pt idx="5">
                  <c:v>0</c:v>
                </c:pt>
              </c:numCache>
            </c:numRef>
          </c:val>
        </c:ser>
      </c:pie3DChart>
      <c:spPr>
        <a:noFill/>
        <a:ln>
          <a:noFill/>
        </a:ln>
      </c:spPr>
    </c:plotArea>
    <c:legend>
      <c:legendPos val="r"/>
      <c:layout>
        <c:manualLayout>
          <c:xMode val="edge"/>
          <c:yMode val="edge"/>
          <c:x val="0.695"/>
          <c:y val="0.32225"/>
          <c:w val="0.2815"/>
          <c:h val="0.677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CO</a:t>
            </a:r>
            <a:r>
              <a:rPr lang="en-US" cap="none" sz="1800" b="0" i="0" u="none" baseline="-25000">
                <a:solidFill>
                  <a:srgbClr val="000000"/>
                </a:solidFill>
              </a:rPr>
              <a:t>2</a:t>
            </a:r>
            <a:r>
              <a:rPr lang="en-US" cap="none" sz="1800" b="0" i="0" u="none" baseline="0">
                <a:solidFill>
                  <a:srgbClr val="000000"/>
                </a:solidFill>
              </a:rPr>
              <a:t> emissions (kg/y)</a:t>
            </a:r>
          </a:p>
        </c:rich>
      </c:tx>
      <c:layout>
        <c:manualLayout>
          <c:xMode val="factor"/>
          <c:yMode val="factor"/>
          <c:x val="-0.00275"/>
          <c:y val="-0.012"/>
        </c:manualLayout>
      </c:layout>
      <c:spPr>
        <a:noFill/>
        <a:ln>
          <a:noFill/>
        </a:ln>
      </c:spPr>
    </c:title>
    <c:plotArea>
      <c:layout>
        <c:manualLayout>
          <c:xMode val="edge"/>
          <c:yMode val="edge"/>
          <c:x val="0.00525"/>
          <c:y val="0.13875"/>
          <c:w val="0.95875"/>
          <c:h val="0.839"/>
        </c:manualLayout>
      </c:layout>
      <c:barChart>
        <c:barDir val="col"/>
        <c:grouping val="clustered"/>
        <c:varyColors val="0"/>
        <c:ser>
          <c:idx val="0"/>
          <c:order val="0"/>
          <c:tx>
            <c:strRef>
              <c:f>'15_CO2emissions'!$H$10</c:f>
              <c:strCache>
                <c:ptCount val="1"/>
                <c:pt idx="0">
                  <c:v>CO2 emissions (kg/y)</c:v>
                </c:pt>
              </c:strCache>
            </c:strRef>
          </c:tx>
          <c:spPr>
            <a:solidFill>
              <a:srgbClr val="9BBB59"/>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'15_CO2emissions'!$D$11:$D$16</c:f>
              <c:strCache/>
            </c:strRef>
          </c:cat>
          <c:val>
            <c:numRef>
              <c:f>'15_CO2emissions'!$H$11:$H$16</c:f>
              <c:numCache>
                <c:ptCount val="6"/>
                <c:pt idx="0">
                  <c:v>0</c:v>
                </c:pt>
                <c:pt idx="1">
                  <c:v>0</c:v>
                </c:pt>
                <c:pt idx="2">
                  <c:v>0</c:v>
                </c:pt>
                <c:pt idx="3">
                  <c:v>0</c:v>
                </c:pt>
                <c:pt idx="4">
                  <c:v>0</c:v>
                </c:pt>
                <c:pt idx="5">
                  <c:v>0</c:v>
                </c:pt>
              </c:numCache>
            </c:numRef>
          </c:val>
        </c:ser>
        <c:axId val="33575709"/>
        <c:axId val="33745926"/>
      </c:barChart>
      <c:catAx>
        <c:axId val="3357570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3745926"/>
        <c:crosses val="autoZero"/>
        <c:auto val="1"/>
        <c:lblOffset val="100"/>
        <c:tickLblSkip val="1"/>
        <c:noMultiLvlLbl val="0"/>
      </c:catAx>
      <c:valAx>
        <c:axId val="337459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575709"/>
        <c:crossesAt val="1"/>
        <c:crossBetween val="between"/>
        <c:dispUnits/>
      </c:valAx>
      <c:spPr>
        <a:solidFill>
          <a:srgbClr val="EFF3E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ICT and non-ICT electricity use</a:t>
            </a:r>
          </a:p>
        </c:rich>
      </c:tx>
      <c:layout>
        <c:manualLayout>
          <c:xMode val="factor"/>
          <c:yMode val="factor"/>
          <c:x val="-0.00375"/>
          <c:y val="-0.008"/>
        </c:manualLayout>
      </c:layout>
      <c:spPr>
        <a:noFill/>
        <a:ln>
          <a:noFill/>
        </a:ln>
      </c:spPr>
    </c:title>
    <c:view3D>
      <c:rotX val="30"/>
      <c:hPercent val="100"/>
      <c:rotY val="0"/>
      <c:depthPercent val="100"/>
      <c:rAngAx val="1"/>
    </c:view3D>
    <c:plotArea>
      <c:layout>
        <c:manualLayout>
          <c:xMode val="edge"/>
          <c:yMode val="edge"/>
          <c:x val="0.21775"/>
          <c:y val="0.60475"/>
          <c:w val="0.4035"/>
          <c:h val="0.32075"/>
        </c:manualLayout>
      </c:layout>
      <c:pie3DChart>
        <c:varyColors val="1"/>
        <c:ser>
          <c:idx val="0"/>
          <c:order val="0"/>
          <c:spPr>
            <a:solidFill>
              <a:srgbClr val="7F9A48"/>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c:spPr>
          </c:dPt>
          <c:dPt>
            <c:idx val="1"/>
            <c:spPr>
              <a:solidFill>
                <a:srgbClr val="B9CD96"/>
              </a:solidFill>
              <a:ln w="3175">
                <a:noFill/>
              </a:ln>
            </c:spPr>
          </c:dPt>
          <c:dLbls>
            <c:numFmt formatCode="General" sourceLinked="1"/>
            <c:showLegendKey val="0"/>
            <c:showVal val="1"/>
            <c:showBubbleSize val="0"/>
            <c:showCatName val="0"/>
            <c:showSerName val="0"/>
            <c:showLeaderLines val="1"/>
            <c:showPercent val="0"/>
          </c:dLbls>
          <c:cat>
            <c:strRef>
              <c:f>'16_ICT_in_the_org (optional)'!$B$12:$B$13</c:f>
              <c:strCache/>
            </c:strRef>
          </c:cat>
          <c:val>
            <c:numRef>
              <c:f>'16_ICT_in_the_org (optional)'!$D$12:$D$13</c:f>
              <c:numCache>
                <c:ptCount val="2"/>
                <c:pt idx="0">
                  <c:v>0</c:v>
                </c:pt>
                <c:pt idx="1">
                  <c:v>0</c:v>
                </c:pt>
              </c:numCache>
            </c:numRef>
          </c:val>
        </c:ser>
        <c:ser>
          <c:idx val="1"/>
          <c:order val="1"/>
          <c:tx>
            <c:strRef>
              <c:f>'16_ICT_in_the_org (optional)'!$B$12:$B$13</c:f>
              <c:strCache>
                <c:ptCount val="1"/>
                <c:pt idx="0">
                  <c:v>ICT Non-ICT</c:v>
                </c:pt>
              </c:strCache>
            </c:strRef>
          </c:tx>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c:spPr>
          </c:dPt>
          <c:dPt>
            <c:idx val="1"/>
            <c:explosion val="2"/>
            <c:spPr>
              <a:solidFill>
                <a:srgbClr val="B9CD96"/>
              </a:solidFill>
              <a:ln w="3175">
                <a:noFill/>
              </a:ln>
            </c:spPr>
          </c:dPt>
          <c:dLbls>
            <c:numFmt formatCode="General" sourceLinked="1"/>
            <c:showLegendKey val="0"/>
            <c:showVal val="1"/>
            <c:showBubbleSize val="0"/>
            <c:showCatName val="0"/>
            <c:showSerName val="0"/>
            <c:showLeaderLines val="1"/>
            <c:showPercent val="0"/>
          </c:dLbls>
          <c:val>
            <c:numRef>
              <c:f>'16_ICT_in_the_org (optional)'!$D$12:$D$13</c:f>
              <c:numCache>
                <c:ptCount val="2"/>
                <c:pt idx="0">
                  <c:v>0</c:v>
                </c:pt>
                <c:pt idx="1">
                  <c:v>0</c:v>
                </c:pt>
              </c:numCache>
            </c:numRef>
          </c:val>
        </c:ser>
        <c:ser>
          <c:idx val="2"/>
          <c:order val="2"/>
          <c:tx>
            <c:strRef>
              <c:f>'16_ICT_in_the_org (optional)'!$B$13</c:f>
              <c:strCache>
                <c:ptCount val="1"/>
                <c:pt idx="0">
                  <c:v>Non-ICT</c:v>
                </c:pt>
              </c:strCache>
            </c:strRef>
          </c:tx>
          <c:spPr>
            <a:solidFill>
              <a:srgbClr val="C6D6AC"/>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c:spPr>
          </c:dPt>
          <c:dPt>
            <c:idx val="1"/>
            <c:spPr>
              <a:solidFill>
                <a:srgbClr val="C6D6AC"/>
              </a:solidFill>
              <a:ln w="3175">
                <a:noFill/>
              </a:ln>
            </c:spPr>
          </c:dPt>
          <c:val>
            <c:numRef>
              <c:f>'16_ICT_in_the_org (optional)'!$C$13</c:f>
              <c:numCache>
                <c:ptCount val="1"/>
                <c:pt idx="0">
                  <c:v>0</c:v>
                </c:pt>
              </c:numCache>
            </c:numRef>
          </c:val>
        </c:ser>
      </c:pie3DChart>
      <c:spPr>
        <a:noFill/>
        <a:ln>
          <a:noFill/>
        </a:ln>
      </c:spPr>
    </c:plotArea>
    <c:legend>
      <c:legendPos val="r"/>
      <c:layout>
        <c:manualLayout>
          <c:xMode val="edge"/>
          <c:yMode val="edge"/>
          <c:x val="0.7165"/>
          <c:y val="0.67725"/>
          <c:w val="0.21075"/>
          <c:h val="0.14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ICT and non-ICT electricity cost</a:t>
            </a:r>
          </a:p>
        </c:rich>
      </c:tx>
      <c:layout>
        <c:manualLayout>
          <c:xMode val="factor"/>
          <c:yMode val="factor"/>
          <c:x val="-0.004"/>
          <c:y val="-0.008"/>
        </c:manualLayout>
      </c:layout>
      <c:spPr>
        <a:noFill/>
        <a:ln>
          <a:noFill/>
        </a:ln>
      </c:spPr>
    </c:title>
    <c:view3D>
      <c:rotX val="30"/>
      <c:hPercent val="100"/>
      <c:rotY val="0"/>
      <c:depthPercent val="100"/>
      <c:rAngAx val="1"/>
    </c:view3D>
    <c:plotArea>
      <c:layout>
        <c:manualLayout>
          <c:xMode val="edge"/>
          <c:yMode val="edge"/>
          <c:x val="0.14375"/>
          <c:y val="0.58225"/>
          <c:w val="0.4355"/>
          <c:h val="0.337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9A54E"/>
              </a:solidFill>
              <a:ln w="3175">
                <a:noFill/>
              </a:ln>
            </c:spPr>
          </c:dPt>
          <c:dPt>
            <c:idx val="1"/>
            <c:spPr>
              <a:solidFill>
                <a:srgbClr val="B9CD96"/>
              </a:solidFill>
              <a:ln w="3175">
                <a:noFill/>
              </a:ln>
            </c:spPr>
          </c:dPt>
          <c:dLbls>
            <c:numFmt formatCode="General" sourceLinked="1"/>
            <c:showLegendKey val="0"/>
            <c:showVal val="1"/>
            <c:showBubbleSize val="0"/>
            <c:showCatName val="0"/>
            <c:showSerName val="0"/>
            <c:showLeaderLines val="1"/>
            <c:showPercent val="0"/>
          </c:dLbls>
          <c:cat>
            <c:strRef>
              <c:f>'16_ICT_in_the_org (optional)'!$B$12:$B$13</c:f>
              <c:strCache/>
            </c:strRef>
          </c:cat>
          <c:val>
            <c:numRef>
              <c:f>'16_ICT_in_the_org (optional)'!$F$12:$F$13</c:f>
              <c:numCache>
                <c:ptCount val="2"/>
                <c:pt idx="0">
                  <c:v>0</c:v>
                </c:pt>
                <c:pt idx="1">
                  <c:v>0</c:v>
                </c:pt>
              </c:numCache>
            </c:numRef>
          </c:val>
        </c:ser>
      </c:pie3DChart>
      <c:spPr>
        <a:noFill/>
        <a:ln>
          <a:noFill/>
        </a:ln>
      </c:spPr>
    </c:plotArea>
    <c:legend>
      <c:legendPos val="r"/>
      <c:layout>
        <c:manualLayout>
          <c:xMode val="edge"/>
          <c:yMode val="edge"/>
          <c:x val="0.69925"/>
          <c:y val="0.6905"/>
          <c:w val="0.2345"/>
          <c:h val="0.15875"/>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ICT and non-ICT 
CO</a:t>
            </a:r>
            <a:r>
              <a:rPr lang="en-US" cap="none" sz="1800" b="0" i="0" u="none" baseline="-25000">
                <a:solidFill>
                  <a:srgbClr val="000000"/>
                </a:solidFill>
              </a:rPr>
              <a:t>2</a:t>
            </a:r>
            <a:r>
              <a:rPr lang="en-US" cap="none" sz="1800" b="0" i="0" u="none" baseline="0">
                <a:solidFill>
                  <a:srgbClr val="000000"/>
                </a:solidFill>
              </a:rPr>
              <a:t> emission</a:t>
            </a:r>
          </a:p>
        </c:rich>
      </c:tx>
      <c:layout>
        <c:manualLayout>
          <c:xMode val="factor"/>
          <c:yMode val="factor"/>
          <c:x val="-0.004"/>
          <c:y val="-0.0075"/>
        </c:manualLayout>
      </c:layout>
      <c:spPr>
        <a:noFill/>
        <a:ln>
          <a:noFill/>
        </a:ln>
      </c:spPr>
    </c:title>
    <c:view3D>
      <c:rotX val="30"/>
      <c:hPercent val="100"/>
      <c:rotY val="0"/>
      <c:depthPercent val="100"/>
      <c:rAngAx val="1"/>
    </c:view3D>
    <c:plotArea>
      <c:layout>
        <c:manualLayout>
          <c:xMode val="edge"/>
          <c:yMode val="edge"/>
          <c:x val="0.10125"/>
          <c:y val="0.4555"/>
          <c:w val="0.57375"/>
          <c:h val="0.40625"/>
        </c:manualLayout>
      </c:layout>
      <c:pie3DChart>
        <c:varyColors val="1"/>
        <c:ser>
          <c:idx val="0"/>
          <c:order val="0"/>
          <c:spPr>
            <a:solidFill>
              <a:srgbClr val="9BBB59"/>
            </a:solidFill>
            <a:ln w="3175">
              <a:noFill/>
            </a:ln>
            <a:effectLst>
              <a:outerShdw dist="35921" dir="2700000" algn="br">
                <a:prstClr val="black"/>
              </a:outerShdw>
            </a:effectLst>
          </c:spPr>
          <c:explosion val="3"/>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9A54E"/>
              </a:solidFill>
              <a:ln w="3175">
                <a:noFill/>
              </a:ln>
              <a:effectLst>
                <a:outerShdw dist="35921" dir="2700000" algn="br">
                  <a:prstClr val="black"/>
                </a:outerShdw>
              </a:effectLst>
            </c:spPr>
          </c:dPt>
          <c:dPt>
            <c:idx val="1"/>
            <c:spPr>
              <a:solidFill>
                <a:srgbClr val="B9CD96"/>
              </a:solidFill>
              <a:ln w="3175">
                <a:noFill/>
              </a:ln>
              <a:effectLst>
                <a:outerShdw dist="35921" dir="2700000" algn="br">
                  <a:prstClr val="black"/>
                </a:outerShdw>
              </a:effectLst>
            </c:spPr>
          </c:dPt>
          <c:dLbls>
            <c:numFmt formatCode="General" sourceLinked="1"/>
            <c:showLegendKey val="0"/>
            <c:showVal val="1"/>
            <c:showBubbleSize val="0"/>
            <c:showCatName val="0"/>
            <c:showSerName val="0"/>
            <c:showLeaderLines val="1"/>
            <c:showPercent val="0"/>
          </c:dLbls>
          <c:cat>
            <c:multiLvlStrRef>
              <c:f>'16_ICT_in_the_org (optional)'!$A$12:$B$13</c:f>
              <c:multiLvlStrCache/>
            </c:multiLvlStrRef>
          </c:cat>
          <c:val>
            <c:numRef>
              <c:f>'16_ICT_in_the_org (optional)'!$H$12:$H$13</c:f>
              <c:numCache>
                <c:ptCount val="2"/>
                <c:pt idx="0">
                  <c:v>0</c:v>
                </c:pt>
                <c:pt idx="1">
                  <c:v>0</c:v>
                </c:pt>
              </c:numCache>
            </c:numRef>
          </c:val>
        </c:ser>
      </c:pie3DChart>
      <c:spPr>
        <a:noFill/>
        <a:ln>
          <a:noFill/>
        </a:ln>
      </c:spPr>
    </c:plotArea>
    <c:legend>
      <c:legendPos val="r"/>
      <c:layout>
        <c:manualLayout>
          <c:xMode val="edge"/>
          <c:yMode val="edge"/>
          <c:x val="0.652"/>
          <c:y val="0.6655"/>
          <c:w val="0.244"/>
          <c:h val="0.163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305"/>
          <c:y val="0.3365"/>
          <c:w val="0.2215"/>
          <c:h val="0.397"/>
        </c:manualLayout>
      </c:layout>
      <c:pieChart>
        <c:varyColors val="1"/>
        <c:ser>
          <c:idx val="0"/>
          <c:order val="0"/>
          <c:tx>
            <c:strRef>
              <c:f>6_ServerRooms!$C$93</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6_ServerRooms!$B$94:$B$99</c:f>
              <c:numCache>
                <c:ptCount val="6"/>
                <c:pt idx="0">
                  <c:v>0</c:v>
                </c:pt>
                <c:pt idx="1">
                  <c:v>0</c:v>
                </c:pt>
                <c:pt idx="2">
                  <c:v>0</c:v>
                </c:pt>
                <c:pt idx="3">
                  <c:v>0</c:v>
                </c:pt>
                <c:pt idx="4">
                  <c:v>0</c:v>
                </c:pt>
                <c:pt idx="5">
                  <c:v>0</c:v>
                </c:pt>
              </c:numCache>
            </c:numRef>
          </c:cat>
          <c:val>
            <c:numRef>
              <c:f>6_ServerRooms!$C$94:$C$99</c:f>
              <c:numCache>
                <c:ptCount val="6"/>
                <c:pt idx="0">
                  <c:v>0</c:v>
                </c:pt>
                <c:pt idx="1">
                  <c:v>0</c:v>
                </c:pt>
                <c:pt idx="2">
                  <c:v>0</c:v>
                </c:pt>
                <c:pt idx="3">
                  <c:v>0</c:v>
                </c:pt>
                <c:pt idx="4">
                  <c:v>0</c:v>
                </c:pt>
                <c:pt idx="5">
                  <c:v>0</c:v>
                </c:pt>
              </c:numCache>
            </c:numRef>
          </c:val>
        </c:ser>
        <c:ser>
          <c:idx val="1"/>
          <c:order val="1"/>
          <c:tx>
            <c:strRef>
              <c:f>6_ServerRooms!$D$93</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6_ServerRooms!$B$94:$B$99</c:f>
              <c:numCache>
                <c:ptCount val="6"/>
                <c:pt idx="0">
                  <c:v>0</c:v>
                </c:pt>
                <c:pt idx="1">
                  <c:v>0</c:v>
                </c:pt>
                <c:pt idx="2">
                  <c:v>0</c:v>
                </c:pt>
                <c:pt idx="3">
                  <c:v>0</c:v>
                </c:pt>
                <c:pt idx="4">
                  <c:v>0</c:v>
                </c:pt>
                <c:pt idx="5">
                  <c:v>0</c:v>
                </c:pt>
              </c:numCache>
            </c:numRef>
          </c:cat>
          <c:val>
            <c:numRef>
              <c:f>6_ServerRooms!$D$94:$D$99</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80825"/>
          <c:y val="0.413"/>
          <c:w val="0.17825"/>
          <c:h val="0.453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97"/>
          <c:y val="0.40025"/>
          <c:w val="0.244"/>
          <c:h val="0.336"/>
        </c:manualLayout>
      </c:layout>
      <c:pieChart>
        <c:varyColors val="1"/>
        <c:ser>
          <c:idx val="0"/>
          <c:order val="0"/>
          <c:tx>
            <c:strRef>
              <c:f>'7_PCs_&amp;_monitors'!$C$88</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'7_PCs_&amp;_monitors'!$B$89:$B$94</c:f>
              <c:numCache>
                <c:ptCount val="6"/>
                <c:pt idx="0">
                  <c:v>0</c:v>
                </c:pt>
                <c:pt idx="1">
                  <c:v>0</c:v>
                </c:pt>
                <c:pt idx="2">
                  <c:v>0</c:v>
                </c:pt>
                <c:pt idx="3">
                  <c:v>0</c:v>
                </c:pt>
                <c:pt idx="4">
                  <c:v>0</c:v>
                </c:pt>
                <c:pt idx="5">
                  <c:v>0</c:v>
                </c:pt>
              </c:numCache>
            </c:numRef>
          </c:cat>
          <c:val>
            <c:numRef>
              <c:f>'7_PCs_&amp;_monitors'!$C$89:$C$94</c:f>
              <c:numCache>
                <c:ptCount val="6"/>
                <c:pt idx="0">
                  <c:v>0</c:v>
                </c:pt>
                <c:pt idx="1">
                  <c:v>0</c:v>
                </c:pt>
                <c:pt idx="2">
                  <c:v>0</c:v>
                </c:pt>
                <c:pt idx="3">
                  <c:v>0</c:v>
                </c:pt>
                <c:pt idx="4">
                  <c:v>0</c:v>
                </c:pt>
                <c:pt idx="5">
                  <c:v>0</c:v>
                </c:pt>
              </c:numCache>
            </c:numRef>
          </c:val>
        </c:ser>
        <c:ser>
          <c:idx val="1"/>
          <c:order val="1"/>
          <c:tx>
            <c:strRef>
              <c:f>'7_PCs_&amp;_monitors'!$D$88</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'7_PCs_&amp;_monitors'!$B$89:$B$94</c:f>
              <c:numCache>
                <c:ptCount val="6"/>
                <c:pt idx="0">
                  <c:v>0</c:v>
                </c:pt>
                <c:pt idx="1">
                  <c:v>0</c:v>
                </c:pt>
                <c:pt idx="2">
                  <c:v>0</c:v>
                </c:pt>
                <c:pt idx="3">
                  <c:v>0</c:v>
                </c:pt>
                <c:pt idx="4">
                  <c:v>0</c:v>
                </c:pt>
                <c:pt idx="5">
                  <c:v>0</c:v>
                </c:pt>
              </c:numCache>
            </c:numRef>
          </c:cat>
          <c:val>
            <c:numRef>
              <c:f>'7_PCs_&amp;_monitors'!$D$89:$D$94</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79475"/>
          <c:y val="0.421"/>
          <c:w val="0.18475"/>
          <c:h val="0.453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9075"/>
          <c:y val="0.34275"/>
          <c:w val="0.251"/>
          <c:h val="0.38275"/>
        </c:manualLayout>
      </c:layout>
      <c:pieChart>
        <c:varyColors val="1"/>
        <c:ser>
          <c:idx val="0"/>
          <c:order val="0"/>
          <c:tx>
            <c:strRef>
              <c:f>8_Networks!$C$88</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8_Networks!$B$89:$B$94</c:f>
              <c:numCache>
                <c:ptCount val="6"/>
                <c:pt idx="0">
                  <c:v>0</c:v>
                </c:pt>
                <c:pt idx="1">
                  <c:v>0</c:v>
                </c:pt>
                <c:pt idx="2">
                  <c:v>0</c:v>
                </c:pt>
                <c:pt idx="3">
                  <c:v>0</c:v>
                </c:pt>
                <c:pt idx="4">
                  <c:v>0</c:v>
                </c:pt>
                <c:pt idx="5">
                  <c:v>0</c:v>
                </c:pt>
              </c:numCache>
            </c:numRef>
          </c:cat>
          <c:val>
            <c:numRef>
              <c:f>8_Networks!$C$89:$C$94</c:f>
              <c:numCache>
                <c:ptCount val="6"/>
                <c:pt idx="0">
                  <c:v>0</c:v>
                </c:pt>
                <c:pt idx="1">
                  <c:v>0</c:v>
                </c:pt>
                <c:pt idx="2">
                  <c:v>0</c:v>
                </c:pt>
                <c:pt idx="3">
                  <c:v>0</c:v>
                </c:pt>
                <c:pt idx="4">
                  <c:v>0</c:v>
                </c:pt>
                <c:pt idx="5">
                  <c:v>0</c:v>
                </c:pt>
              </c:numCache>
            </c:numRef>
          </c:val>
        </c:ser>
        <c:ser>
          <c:idx val="1"/>
          <c:order val="1"/>
          <c:tx>
            <c:strRef>
              <c:f>8_Networks!$D$88</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8_Networks!$B$89:$B$94</c:f>
              <c:numCache>
                <c:ptCount val="6"/>
                <c:pt idx="0">
                  <c:v>0</c:v>
                </c:pt>
                <c:pt idx="1">
                  <c:v>0</c:v>
                </c:pt>
                <c:pt idx="2">
                  <c:v>0</c:v>
                </c:pt>
                <c:pt idx="3">
                  <c:v>0</c:v>
                </c:pt>
                <c:pt idx="4">
                  <c:v>0</c:v>
                </c:pt>
                <c:pt idx="5">
                  <c:v>0</c:v>
                </c:pt>
              </c:numCache>
            </c:numRef>
          </c:cat>
          <c:val>
            <c:numRef>
              <c:f>8_Networks!$D$89:$D$94</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8005"/>
          <c:y val="0.425"/>
          <c:w val="0.1675"/>
          <c:h val="0.453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8975"/>
          <c:y val="0.35275"/>
          <c:w val="0.24675"/>
          <c:h val="0.387"/>
        </c:manualLayout>
      </c:layout>
      <c:pieChart>
        <c:varyColors val="1"/>
        <c:ser>
          <c:idx val="0"/>
          <c:order val="0"/>
          <c:tx>
            <c:strRef>
              <c:f>9_Phones!$C$97</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9_Phones!$B$98:$B$103</c:f>
              <c:numCache>
                <c:ptCount val="6"/>
                <c:pt idx="0">
                  <c:v>0</c:v>
                </c:pt>
                <c:pt idx="1">
                  <c:v>0</c:v>
                </c:pt>
                <c:pt idx="2">
                  <c:v>0</c:v>
                </c:pt>
                <c:pt idx="3">
                  <c:v>0</c:v>
                </c:pt>
                <c:pt idx="4">
                  <c:v>0</c:v>
                </c:pt>
                <c:pt idx="5">
                  <c:v>0</c:v>
                </c:pt>
              </c:numCache>
            </c:numRef>
          </c:cat>
          <c:val>
            <c:numRef>
              <c:f>9_Phones!$C$98:$C$103</c:f>
              <c:numCache>
                <c:ptCount val="6"/>
                <c:pt idx="0">
                  <c:v>0</c:v>
                </c:pt>
                <c:pt idx="1">
                  <c:v>0</c:v>
                </c:pt>
                <c:pt idx="2">
                  <c:v>0</c:v>
                </c:pt>
                <c:pt idx="3">
                  <c:v>0</c:v>
                </c:pt>
                <c:pt idx="4">
                  <c:v>0</c:v>
                </c:pt>
                <c:pt idx="5">
                  <c:v>0</c:v>
                </c:pt>
              </c:numCache>
            </c:numRef>
          </c:val>
        </c:ser>
        <c:ser>
          <c:idx val="1"/>
          <c:order val="1"/>
          <c:tx>
            <c:strRef>
              <c:f>9_Phones!$D$97</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9_Phones!$B$98:$B$103</c:f>
              <c:numCache>
                <c:ptCount val="6"/>
                <c:pt idx="0">
                  <c:v>0</c:v>
                </c:pt>
                <c:pt idx="1">
                  <c:v>0</c:v>
                </c:pt>
                <c:pt idx="2">
                  <c:v>0</c:v>
                </c:pt>
                <c:pt idx="3">
                  <c:v>0</c:v>
                </c:pt>
                <c:pt idx="4">
                  <c:v>0</c:v>
                </c:pt>
                <c:pt idx="5">
                  <c:v>0</c:v>
                </c:pt>
              </c:numCache>
            </c:numRef>
          </c:cat>
          <c:val>
            <c:numRef>
              <c:f>9_Phones!$D$98:$D$103</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811"/>
          <c:y val="0.43325"/>
          <c:w val="0.15275"/>
          <c:h val="0.453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8425"/>
          <c:y val="0.40075"/>
          <c:w val="0.253"/>
          <c:h val="0.2855"/>
        </c:manualLayout>
      </c:layout>
      <c:pieChart>
        <c:varyColors val="1"/>
        <c:ser>
          <c:idx val="0"/>
          <c:order val="0"/>
          <c:tx>
            <c:strRef>
              <c:f>'10_Imaging'!$C$89</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'10_Imaging'!$B$90:$B$95</c:f>
              <c:numCache>
                <c:ptCount val="6"/>
                <c:pt idx="0">
                  <c:v>0</c:v>
                </c:pt>
                <c:pt idx="1">
                  <c:v>0</c:v>
                </c:pt>
                <c:pt idx="2">
                  <c:v>0</c:v>
                </c:pt>
                <c:pt idx="3">
                  <c:v>0</c:v>
                </c:pt>
                <c:pt idx="4">
                  <c:v>0</c:v>
                </c:pt>
                <c:pt idx="5">
                  <c:v>0</c:v>
                </c:pt>
              </c:numCache>
            </c:numRef>
          </c:cat>
          <c:val>
            <c:numRef>
              <c:f>'10_Imaging'!$C$90:$C$95</c:f>
              <c:numCache>
                <c:ptCount val="6"/>
                <c:pt idx="0">
                  <c:v>0</c:v>
                </c:pt>
                <c:pt idx="1">
                  <c:v>0</c:v>
                </c:pt>
                <c:pt idx="2">
                  <c:v>0</c:v>
                </c:pt>
                <c:pt idx="3">
                  <c:v>0</c:v>
                </c:pt>
                <c:pt idx="4">
                  <c:v>0</c:v>
                </c:pt>
                <c:pt idx="5">
                  <c:v>0</c:v>
                </c:pt>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3366"/>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Pt>
            <c:idx val="4"/>
            <c:spPr>
              <a:solidFill>
                <a:srgbClr val="993366"/>
              </a:solidFill>
              <a:ln w="12700">
                <a:solidFill>
                  <a:srgbClr val="000000"/>
                </a:solidFill>
              </a:ln>
            </c:spPr>
          </c:dPt>
          <c:dPt>
            <c:idx val="5"/>
            <c:spPr>
              <a:solidFill>
                <a:srgbClr val="993366"/>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'10_Imaging'!$B$90:$B$95</c:f>
              <c:numCache>
                <c:ptCount val="6"/>
                <c:pt idx="0">
                  <c:v>0</c:v>
                </c:pt>
                <c:pt idx="1">
                  <c:v>0</c:v>
                </c:pt>
                <c:pt idx="2">
                  <c:v>0</c:v>
                </c:pt>
                <c:pt idx="3">
                  <c:v>0</c:v>
                </c:pt>
                <c:pt idx="4">
                  <c:v>0</c:v>
                </c:pt>
                <c:pt idx="5">
                  <c:v>0</c:v>
                </c:pt>
              </c:numCache>
            </c:numRef>
          </c:cat>
          <c:val>
            <c:numLit>
              <c:ptCount val="1"/>
              <c:pt idx="0">
                <c:v>0</c:v>
              </c:pt>
            </c:numLit>
          </c:val>
        </c:ser>
      </c:pieChart>
      <c:spPr>
        <a:noFill/>
        <a:ln>
          <a:noFill/>
        </a:ln>
      </c:spPr>
    </c:plotArea>
    <c:legend>
      <c:legendPos val="r"/>
      <c:layout>
        <c:manualLayout>
          <c:xMode val="edge"/>
          <c:yMode val="edge"/>
          <c:x val="0.813"/>
          <c:y val="0.42925"/>
          <c:w val="0.15825"/>
          <c:h val="0.453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08"/>
        </c:manualLayout>
      </c:layout>
      <c:spPr>
        <a:noFill/>
        <a:ln>
          <a:noFill/>
        </a:ln>
      </c:spPr>
      <c:txPr>
        <a:bodyPr vert="horz" rot="0"/>
        <a:lstStyle/>
        <a:p>
          <a:pPr>
            <a:defRPr lang="en-US" cap="none" sz="1020" b="0" i="0" u="none" baseline="0">
              <a:solidFill>
                <a:srgbClr val="000000"/>
              </a:solidFill>
              <a:latin typeface="Arial"/>
              <a:ea typeface="Arial"/>
              <a:cs typeface="Arial"/>
            </a:defRPr>
          </a:pPr>
        </a:p>
      </c:txPr>
    </c:title>
    <c:plotArea>
      <c:layout>
        <c:manualLayout>
          <c:xMode val="edge"/>
          <c:yMode val="edge"/>
          <c:x val="0.29"/>
          <c:y val="0.37825"/>
          <c:w val="0.24475"/>
          <c:h val="0.32675"/>
        </c:manualLayout>
      </c:layout>
      <c:pieChart>
        <c:varyColors val="1"/>
        <c:ser>
          <c:idx val="0"/>
          <c:order val="0"/>
          <c:tx>
            <c:strRef>
              <c:f>'11_AV'!$C$90</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'11_AV'!$B$91:$B$96</c:f>
              <c:numCache>
                <c:ptCount val="6"/>
                <c:pt idx="0">
                  <c:v>0</c:v>
                </c:pt>
                <c:pt idx="1">
                  <c:v>0</c:v>
                </c:pt>
                <c:pt idx="2">
                  <c:v>0</c:v>
                </c:pt>
                <c:pt idx="3">
                  <c:v>0</c:v>
                </c:pt>
                <c:pt idx="4">
                  <c:v>0</c:v>
                </c:pt>
                <c:pt idx="5">
                  <c:v>0</c:v>
                </c:pt>
              </c:numCache>
            </c:numRef>
          </c:cat>
          <c:val>
            <c:numRef>
              <c:f>'11_AV'!$C$91:$C$96</c:f>
              <c:numCache>
                <c:ptCount val="6"/>
                <c:pt idx="0">
                  <c:v>0</c:v>
                </c:pt>
                <c:pt idx="1">
                  <c:v>0</c:v>
                </c:pt>
                <c:pt idx="2">
                  <c:v>0</c:v>
                </c:pt>
                <c:pt idx="3">
                  <c:v>0</c:v>
                </c:pt>
                <c:pt idx="4">
                  <c:v>0</c:v>
                </c:pt>
                <c:pt idx="5">
                  <c:v>0</c:v>
                </c:pt>
              </c:numCache>
            </c:numRef>
          </c:val>
        </c:ser>
        <c:ser>
          <c:idx val="1"/>
          <c:order val="1"/>
          <c:tx>
            <c:strRef>
              <c:f>'11_AV'!$D$90</c:f>
              <c:strCache>
                <c:ptCount val="1"/>
                <c:pt idx="0">
                  <c:v/>
                </c:pt>
              </c:strCache>
            </c:strRef>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numFmt formatCode="General" sourceLinked="1"/>
            <c:showLegendKey val="0"/>
            <c:showVal val="0"/>
            <c:showBubbleSize val="0"/>
            <c:showCatName val="1"/>
            <c:showSerName val="0"/>
            <c:showLeaderLines val="1"/>
            <c:showPercent val="0"/>
          </c:dLbls>
          <c:cat>
            <c:numRef>
              <c:f>'11_AV'!$B$91:$B$96</c:f>
              <c:numCache>
                <c:ptCount val="6"/>
                <c:pt idx="0">
                  <c:v>0</c:v>
                </c:pt>
                <c:pt idx="1">
                  <c:v>0</c:v>
                </c:pt>
                <c:pt idx="2">
                  <c:v>0</c:v>
                </c:pt>
                <c:pt idx="3">
                  <c:v>0</c:v>
                </c:pt>
                <c:pt idx="4">
                  <c:v>0</c:v>
                </c:pt>
                <c:pt idx="5">
                  <c:v>0</c:v>
                </c:pt>
              </c:numCache>
            </c:numRef>
          </c:cat>
          <c:val>
            <c:numRef>
              <c:f>'11_AV'!$D$91:$D$96</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8085"/>
          <c:y val="0.43725"/>
          <c:w val="0.16725"/>
          <c:h val="0.4535"/>
        </c:manualLayout>
      </c:layout>
      <c:overlay val="0"/>
      <c:spPr>
        <a:solidFill>
          <a:srgbClr val="FFFFFF"/>
        </a:solidFill>
        <a:ln w="3175">
          <a:solidFill>
            <a:srgbClr val="000000"/>
          </a:solidFill>
        </a:ln>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Energy Use (%)</a:t>
            </a:r>
          </a:p>
        </c:rich>
      </c:tx>
      <c:layout>
        <c:manualLayout>
          <c:xMode val="factor"/>
          <c:yMode val="factor"/>
          <c:x val="-0.005"/>
          <c:y val="-0.01"/>
        </c:manualLayout>
      </c:layout>
      <c:spPr>
        <a:noFill/>
        <a:ln>
          <a:noFill/>
        </a:ln>
      </c:spPr>
    </c:title>
    <c:view3D>
      <c:rotX val="30"/>
      <c:hPercent val="100"/>
      <c:rotY val="0"/>
      <c:depthPercent val="100"/>
      <c:rAngAx val="1"/>
    </c:view3D>
    <c:plotArea>
      <c:layout>
        <c:manualLayout>
          <c:xMode val="edge"/>
          <c:yMode val="edge"/>
          <c:x val="0.01625"/>
          <c:y val="0.19125"/>
          <c:w val="0.7085"/>
          <c:h val="0.754"/>
        </c:manualLayout>
      </c:layout>
      <c:pie3DChart>
        <c:varyColors val="1"/>
        <c:ser>
          <c:idx val="0"/>
          <c:order val="0"/>
          <c:tx>
            <c:strRef>
              <c:f>'13_EnergyUse'!$E$7</c:f>
              <c:strCache>
                <c:ptCount val="1"/>
                <c:pt idx="0">
                  <c:v>Energy Use (kWh/y)</c:v>
                </c:pt>
              </c:strCache>
            </c:strRef>
          </c:tx>
          <c:spPr>
            <a:solidFill>
              <a:srgbClr val="9BBB59"/>
            </a:solidFill>
            <a:ln w="3175">
              <a:solidFill>
                <a:srgbClr val="90713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D853D"/>
              </a:solidFill>
              <a:ln w="3175">
                <a:solidFill>
                  <a:srgbClr val="90713A"/>
                </a:solidFill>
              </a:ln>
            </c:spPr>
          </c:dPt>
          <c:dPt>
            <c:idx val="1"/>
            <c:spPr>
              <a:solidFill>
                <a:srgbClr val="7F9A48"/>
              </a:solidFill>
              <a:ln w="3175">
                <a:solidFill>
                  <a:srgbClr val="90713A"/>
                </a:solidFill>
              </a:ln>
            </c:spPr>
          </c:dPt>
          <c:dPt>
            <c:idx val="2"/>
            <c:spPr>
              <a:solidFill>
                <a:srgbClr val="8EAB51"/>
              </a:solidFill>
              <a:ln w="3175">
                <a:solidFill>
                  <a:srgbClr val="90713A"/>
                </a:solidFill>
              </a:ln>
            </c:spPr>
          </c:dPt>
          <c:dPt>
            <c:idx val="3"/>
            <c:spPr>
              <a:solidFill>
                <a:srgbClr val="9BBB59"/>
              </a:solidFill>
              <a:ln w="3175">
                <a:solidFill>
                  <a:srgbClr val="90713A"/>
                </a:solidFill>
              </a:ln>
            </c:spPr>
          </c:dPt>
          <c:dPt>
            <c:idx val="4"/>
            <c:spPr>
              <a:solidFill>
                <a:srgbClr val="B1C98A"/>
              </a:solidFill>
              <a:ln w="3175">
                <a:solidFill>
                  <a:srgbClr val="90713A"/>
                </a:solidFill>
              </a:ln>
            </c:spPr>
          </c:dPt>
          <c:dPt>
            <c:idx val="5"/>
            <c:spPr>
              <a:solidFill>
                <a:srgbClr val="C6D6AC"/>
              </a:solidFill>
              <a:ln w="3175">
                <a:solidFill>
                  <a:srgbClr val="90713A"/>
                </a:solidFill>
              </a:ln>
            </c:spPr>
          </c:dPt>
          <c:dLbls>
            <c:numFmt formatCode="General" sourceLinked="1"/>
            <c:showLegendKey val="0"/>
            <c:showVal val="1"/>
            <c:showBubbleSize val="0"/>
            <c:showCatName val="0"/>
            <c:showSerName val="0"/>
            <c:showLeaderLines val="1"/>
            <c:showPercent val="0"/>
          </c:dLbls>
          <c:cat>
            <c:strRef>
              <c:f>'13_EnergyUse'!$D$8:$D$13</c:f>
              <c:strCache/>
            </c:strRef>
          </c:cat>
          <c:val>
            <c:numRef>
              <c:f>'13_EnergyUse'!$F$8:$F$13</c:f>
              <c:numCache>
                <c:ptCount val="6"/>
                <c:pt idx="0">
                  <c:v>0</c:v>
                </c:pt>
                <c:pt idx="1">
                  <c:v>0</c:v>
                </c:pt>
                <c:pt idx="2">
                  <c:v>0</c:v>
                </c:pt>
                <c:pt idx="3">
                  <c:v>0</c:v>
                </c:pt>
                <c:pt idx="4">
                  <c:v>0</c:v>
                </c:pt>
                <c:pt idx="5">
                  <c:v>0</c:v>
                </c:pt>
              </c:numCache>
            </c:numRef>
          </c:val>
        </c:ser>
      </c:pie3DChart>
      <c:spPr>
        <a:noFill/>
        <a:ln>
          <a:noFill/>
        </a:ln>
      </c:spPr>
    </c:plotArea>
    <c:legend>
      <c:legendPos val="r"/>
      <c:layout>
        <c:manualLayout>
          <c:xMode val="edge"/>
          <c:yMode val="edge"/>
          <c:x val="0.75"/>
          <c:y val="0.34775"/>
          <c:w val="0.18075"/>
          <c:h val="0.56625"/>
        </c:manualLayout>
      </c:layout>
      <c:overlay val="0"/>
      <c:spPr>
        <a:noFill/>
        <a:ln w="3175">
          <a:noFill/>
        </a:ln>
      </c:spPr>
      <c:txPr>
        <a:bodyPr vert="horz" rot="0"/>
        <a:lstStyle/>
        <a:p>
          <a:pPr>
            <a:defRPr lang="en-US" cap="none" sz="92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1"/>
        </c:manualLayout>
      </c:layout>
      <c:spPr>
        <a:noFill/>
        <a:ln>
          <a:noFill/>
        </a:ln>
      </c:spPr>
      <c:txPr>
        <a:bodyPr vert="horz" rot="0"/>
        <a:lstStyle/>
        <a:p>
          <a:pPr>
            <a:defRPr lang="en-US" cap="none" sz="1200" b="0" i="0" u="none" baseline="0">
              <a:solidFill>
                <a:srgbClr val="000000"/>
              </a:solidFill>
            </a:defRPr>
          </a:pPr>
        </a:p>
      </c:txPr>
    </c:title>
    <c:plotArea>
      <c:layout>
        <c:manualLayout>
          <c:xMode val="edge"/>
          <c:yMode val="edge"/>
          <c:x val="0.0055"/>
          <c:y val="0.15175"/>
          <c:w val="0.99325"/>
          <c:h val="0.77525"/>
        </c:manualLayout>
      </c:layout>
      <c:barChart>
        <c:barDir val="col"/>
        <c:grouping val="clustered"/>
        <c:varyColors val="0"/>
        <c:ser>
          <c:idx val="0"/>
          <c:order val="0"/>
          <c:tx>
            <c:strRef>
              <c:f>'13_EnergyUse'!$E$7</c:f>
              <c:strCache>
                <c:ptCount val="1"/>
                <c:pt idx="0">
                  <c:v>Energy Use (kWh/y)</c:v>
                </c:pt>
              </c:strCache>
            </c:strRef>
          </c:tx>
          <c:spPr>
            <a:solidFill>
              <a:srgbClr val="9BBB59"/>
            </a:solidFill>
            <a:ln w="3175">
              <a:solidFill>
                <a:srgbClr val="90713A"/>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'13_EnergyUse'!$D$8:$D$13</c:f>
              <c:strCache/>
            </c:strRef>
          </c:cat>
          <c:val>
            <c:numRef>
              <c:f>'13_EnergyUse'!$E$8:$E$13</c:f>
              <c:numCache>
                <c:ptCount val="6"/>
                <c:pt idx="0">
                  <c:v>0</c:v>
                </c:pt>
                <c:pt idx="1">
                  <c:v>0</c:v>
                </c:pt>
                <c:pt idx="2">
                  <c:v>0</c:v>
                </c:pt>
                <c:pt idx="3">
                  <c:v>0</c:v>
                </c:pt>
                <c:pt idx="4">
                  <c:v>0</c:v>
                </c:pt>
                <c:pt idx="5">
                  <c:v>0</c:v>
                </c:pt>
              </c:numCache>
            </c:numRef>
          </c:val>
        </c:ser>
        <c:axId val="56844617"/>
        <c:axId val="41839506"/>
      </c:barChart>
      <c:catAx>
        <c:axId val="5684461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1839506"/>
        <c:crosses val="autoZero"/>
        <c:auto val="1"/>
        <c:lblOffset val="100"/>
        <c:tickLblSkip val="1"/>
        <c:noMultiLvlLbl val="0"/>
      </c:catAx>
      <c:valAx>
        <c:axId val="418395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44617"/>
        <c:crossesAt val="1"/>
        <c:crossBetween val="between"/>
        <c:dispUnits/>
        <c:majorUnit val="5000"/>
        <c:minorUnit val="400"/>
      </c:valAx>
      <c:spPr>
        <a:solidFill>
          <a:srgbClr val="EFF3EA"/>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6_ServerRooms'!A1" /><Relationship Id="rId3" Type="http://schemas.openxmlformats.org/officeDocument/2006/relationships/hyperlink" Target="#'7_PCs_&amp;_monitors'!A1" /><Relationship Id="rId4" Type="http://schemas.openxmlformats.org/officeDocument/2006/relationships/hyperlink" Target="#'8_Networks'!A1" /><Relationship Id="rId5" Type="http://schemas.openxmlformats.org/officeDocument/2006/relationships/hyperlink" Target="#'12_TotalAndAnalysis'!A1" /><Relationship Id="rId6" Type="http://schemas.openxmlformats.org/officeDocument/2006/relationships/hyperlink" Target="http://www.goodcampus.org/" TargetMode="External" /><Relationship Id="rId7" Type="http://schemas.openxmlformats.org/officeDocument/2006/relationships/hyperlink" Target="#'11_AV'!A1" /><Relationship Id="rId8" Type="http://schemas.openxmlformats.org/officeDocument/2006/relationships/hyperlink" Target="#'17_Tool'!A1" /><Relationship Id="rId9" Type="http://schemas.openxmlformats.org/officeDocument/2006/relationships/hyperlink" Target="#'9_Phones'!A1" /><Relationship Id="rId10" Type="http://schemas.openxmlformats.org/officeDocument/2006/relationships/hyperlink" Target="#'10_Imaging'!A1" /><Relationship Id="rId11" Type="http://schemas.openxmlformats.org/officeDocument/2006/relationships/image" Target="../media/image2.png" /><Relationship Id="rId12"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hyperlink" Target="D5" TargetMode="External" /><Relationship Id="rId2" Type="http://schemas.openxmlformats.org/officeDocument/2006/relationships/hyperlink" Target="#'13_EnergyUse'!A1" /><Relationship Id="rId3" Type="http://schemas.openxmlformats.org/officeDocument/2006/relationships/hyperlink" Target="#'14_EnergyCost'!A1" /><Relationship Id="rId4" Type="http://schemas.openxmlformats.org/officeDocument/2006/relationships/hyperlink" Target="#'15_CO2emissions'!A1" /><Relationship Id="rId5" Type="http://schemas.openxmlformats.org/officeDocument/2006/relationships/hyperlink" Target="#'1_Menu'!A1" /><Relationship Id="rId6" Type="http://schemas.openxmlformats.org/officeDocument/2006/relationships/hyperlink" Target="#'16_ICT_in_the_uni'!A1" /><Relationship Id="rId7" Type="http://schemas.openxmlformats.org/officeDocument/2006/relationships/image" Target="../media/image2.png" /><Relationship Id="rId8"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hyperlink" Target="#'14_EnergyCost'!A1" /><Relationship Id="rId4" Type="http://schemas.openxmlformats.org/officeDocument/2006/relationships/hyperlink" Target="#'15_CO2emissions'!A1" /><Relationship Id="rId5" Type="http://schemas.openxmlformats.org/officeDocument/2006/relationships/hyperlink" Target="#'1_Menu'!A1" /><Relationship Id="rId6" Type="http://schemas.openxmlformats.org/officeDocument/2006/relationships/hyperlink" Target="#'12_TotalAndAnalysis'!A1" /><Relationship Id="rId7" Type="http://schemas.openxmlformats.org/officeDocument/2006/relationships/hyperlink" Target="#'16_ICT_in_the_uni'!A1" /><Relationship Id="rId8" Type="http://schemas.openxmlformats.org/officeDocument/2006/relationships/image" Target="../media/image2.png" /><Relationship Id="rId9"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hyperlink" Target="#'13_EnergyUse'!A1" /><Relationship Id="rId4" Type="http://schemas.openxmlformats.org/officeDocument/2006/relationships/hyperlink" Target="#'15_CO2emissions'!A1" /><Relationship Id="rId5" Type="http://schemas.openxmlformats.org/officeDocument/2006/relationships/hyperlink" Target="#'1_Menu'!A1" /><Relationship Id="rId6" Type="http://schemas.openxmlformats.org/officeDocument/2006/relationships/hyperlink" Target="#'12_TotalAndAnalysis'!A1" /><Relationship Id="rId7" Type="http://schemas.openxmlformats.org/officeDocument/2006/relationships/hyperlink" Target="#'16_ICT_in_the_uni'!A1" /><Relationship Id="rId8" Type="http://schemas.openxmlformats.org/officeDocument/2006/relationships/image" Target="../media/image2.png" /><Relationship Id="rId9"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hyperlink" Target="#'13_EnergyUse'!A1" /><Relationship Id="rId4" Type="http://schemas.openxmlformats.org/officeDocument/2006/relationships/hyperlink" Target="#'14_EnergyCost'!A1" /><Relationship Id="rId5" Type="http://schemas.openxmlformats.org/officeDocument/2006/relationships/hyperlink" Target="#'1_Menu'!A1" /><Relationship Id="rId6" Type="http://schemas.openxmlformats.org/officeDocument/2006/relationships/hyperlink" Target="#'12_TotalAndAnalysis'!A1" /><Relationship Id="rId7" Type="http://schemas.openxmlformats.org/officeDocument/2006/relationships/hyperlink" Target="#'16_ICT_in_the_uni'!A1" /><Relationship Id="rId8" Type="http://schemas.openxmlformats.org/officeDocument/2006/relationships/image" Target="../media/image2.png" /><Relationship Id="rId9"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hyperlink" Target="#'1_Menu'!A1"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hyperlink" Target="#'12_TotalAndAnalysis'!A1" /><Relationship Id="rId6" Type="http://schemas.openxmlformats.org/officeDocument/2006/relationships/hyperlink" Target="#'15_CO2emissions'!A1" /><Relationship Id="rId7" Type="http://schemas.openxmlformats.org/officeDocument/2006/relationships/hyperlink" Target="#'13_EnergyUse'!A1" /><Relationship Id="rId8" Type="http://schemas.openxmlformats.org/officeDocument/2006/relationships/hyperlink" Target="#'14_EnergyCost'!A1" /><Relationship Id="rId9" Type="http://schemas.openxmlformats.org/officeDocument/2006/relationships/image" Target="../media/image2.png" /><Relationship Id="rId10"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7_PCs_&amp;_monitors'!A1" /><Relationship Id="rId3" Type="http://schemas.openxmlformats.org/officeDocument/2006/relationships/hyperlink" Target="#'8_Networks'!A1" /><Relationship Id="rId4" Type="http://schemas.openxmlformats.org/officeDocument/2006/relationships/hyperlink" Target="#'9_Phones'!A1" /><Relationship Id="rId5" Type="http://schemas.openxmlformats.org/officeDocument/2006/relationships/hyperlink" Target="#'12_TotalAndAnalysis'!A1" /><Relationship Id="rId6" Type="http://schemas.openxmlformats.org/officeDocument/2006/relationships/hyperlink" Target="#'11_AV'!A1" /><Relationship Id="rId7" Type="http://schemas.openxmlformats.org/officeDocument/2006/relationships/hyperlink" Target="#'1_Menu'!A1" /><Relationship Id="rId8" Type="http://schemas.openxmlformats.org/officeDocument/2006/relationships/hyperlink" Target="#'10_Imaging'!A1" /><Relationship Id="rId9" Type="http://schemas.openxmlformats.org/officeDocument/2006/relationships/image" Target="../media/image2.png" /><Relationship Id="rId10"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6_ServerRooms'!A1" /><Relationship Id="rId3" Type="http://schemas.openxmlformats.org/officeDocument/2006/relationships/hyperlink" Target="#'8_Networks'!A1" /><Relationship Id="rId4" Type="http://schemas.openxmlformats.org/officeDocument/2006/relationships/hyperlink" Target="#'9_Phones'!A1" /><Relationship Id="rId5" Type="http://schemas.openxmlformats.org/officeDocument/2006/relationships/hyperlink" Target="#'11_AV'!A1" /><Relationship Id="rId6" Type="http://schemas.openxmlformats.org/officeDocument/2006/relationships/hyperlink" Target="#'1_Menu'!A1" /><Relationship Id="rId7" Type="http://schemas.openxmlformats.org/officeDocument/2006/relationships/hyperlink" Target="#'10_Imaging'!A1" /><Relationship Id="rId8" Type="http://schemas.openxmlformats.org/officeDocument/2006/relationships/hyperlink" Target="#'12_TotalAndAnalysis'!A1" /><Relationship Id="rId9" Type="http://schemas.openxmlformats.org/officeDocument/2006/relationships/image" Target="../media/image2.png" /><Relationship Id="rId10"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6_ServerRooms'!A1" /><Relationship Id="rId3" Type="http://schemas.openxmlformats.org/officeDocument/2006/relationships/hyperlink" Target="#'7_PCs_&amp;_monitors'!A1" /><Relationship Id="rId4" Type="http://schemas.openxmlformats.org/officeDocument/2006/relationships/hyperlink" Target="#'9_Phones'!A1" /><Relationship Id="rId5" Type="http://schemas.openxmlformats.org/officeDocument/2006/relationships/hyperlink" Target="#'12_TotalAndAnalysis'!A1" /><Relationship Id="rId6" Type="http://schemas.openxmlformats.org/officeDocument/2006/relationships/hyperlink" Target="#'11_AV'!A1" /><Relationship Id="rId7" Type="http://schemas.openxmlformats.org/officeDocument/2006/relationships/hyperlink" Target="#'1_Menu'!A1" /><Relationship Id="rId8" Type="http://schemas.openxmlformats.org/officeDocument/2006/relationships/hyperlink" Target="#'10_Imaging'!A1" /><Relationship Id="rId9" Type="http://schemas.openxmlformats.org/officeDocument/2006/relationships/image" Target="../media/image2.png" /><Relationship Id="rId10"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hyperlink" Target="C5" TargetMode="External" /><Relationship Id="rId2" Type="http://schemas.openxmlformats.org/officeDocument/2006/relationships/hyperlink" Target="C5" TargetMode="External" /><Relationship Id="rId3" Type="http://schemas.openxmlformats.org/officeDocument/2006/relationships/hyperlink" Target="C5" TargetMode="External" /><Relationship Id="rId4" Type="http://schemas.openxmlformats.org/officeDocument/2006/relationships/hyperlink" Target="#'8_Networks'!A1" /><Relationship Id="rId5" Type="http://schemas.openxmlformats.org/officeDocument/2006/relationships/hyperlink" Target="C5" TargetMode="External" /><Relationship Id="rId6" Type="http://schemas.openxmlformats.org/officeDocument/2006/relationships/hyperlink" Target="C5" TargetMode="External" /><Relationship Id="rId7" Type="http://schemas.openxmlformats.org/officeDocument/2006/relationships/hyperlink" Target="C5" TargetMode="External" /><Relationship Id="rId8" Type="http://schemas.openxmlformats.org/officeDocument/2006/relationships/hyperlink" Target="C5" TargetMode="External" /><Relationship Id="rId9" Type="http://schemas.openxmlformats.org/officeDocument/2006/relationships/hyperlink" Target="#'7_PCs_&amp;_monitors'!A1" /><Relationship Id="rId10" Type="http://schemas.openxmlformats.org/officeDocument/2006/relationships/chart" Target="/xl/charts/chart5.xml" /><Relationship Id="rId11" Type="http://schemas.openxmlformats.org/officeDocument/2006/relationships/hyperlink" Target="#'6_ServerRooms'!A1" /><Relationship Id="rId12" Type="http://schemas.openxmlformats.org/officeDocument/2006/relationships/hyperlink" Target="#'11_AV'!A1" /><Relationship Id="rId13" Type="http://schemas.openxmlformats.org/officeDocument/2006/relationships/hyperlink" Target="#'1_Menu'!A1" /><Relationship Id="rId14" Type="http://schemas.openxmlformats.org/officeDocument/2006/relationships/hyperlink" Target="#'10_Imaging'!A1" /><Relationship Id="rId15" Type="http://schemas.openxmlformats.org/officeDocument/2006/relationships/hyperlink" Target="#'12_TotalAndAnalysis'!A1" /><Relationship Id="rId16" Type="http://schemas.openxmlformats.org/officeDocument/2006/relationships/image" Target="../media/image2.png" /><Relationship Id="rId17"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6_ServerRooms'!A1" /><Relationship Id="rId3" Type="http://schemas.openxmlformats.org/officeDocument/2006/relationships/hyperlink" Target="#'7_PCs_&amp;_monitors'!A1" /><Relationship Id="rId4" Type="http://schemas.openxmlformats.org/officeDocument/2006/relationships/hyperlink" Target="#'8_Networks'!A1" /><Relationship Id="rId5" Type="http://schemas.openxmlformats.org/officeDocument/2006/relationships/hyperlink" Target="#'12_TotalAndAnalysis'!A1" /><Relationship Id="rId6" Type="http://schemas.openxmlformats.org/officeDocument/2006/relationships/hyperlink" Target="D5" TargetMode="External" /><Relationship Id="rId7" Type="http://schemas.openxmlformats.org/officeDocument/2006/relationships/hyperlink" Target="#'11_AV'!A1" /><Relationship Id="rId8" Type="http://schemas.openxmlformats.org/officeDocument/2006/relationships/hyperlink" Target="#'1_Menu'!A1" /><Relationship Id="rId9" Type="http://schemas.openxmlformats.org/officeDocument/2006/relationships/hyperlink" Target="#'9_Phones'!A1" /><Relationship Id="rId10" Type="http://schemas.openxmlformats.org/officeDocument/2006/relationships/image" Target="../media/image2.png" /><Relationship Id="rId1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6_ServerRooms'!A1" /><Relationship Id="rId3" Type="http://schemas.openxmlformats.org/officeDocument/2006/relationships/hyperlink" Target="#'7_PCs_&amp;_monitors'!A1" /><Relationship Id="rId4" Type="http://schemas.openxmlformats.org/officeDocument/2006/relationships/hyperlink" Target="#'8_Networks'!A1" /><Relationship Id="rId5" Type="http://schemas.openxmlformats.org/officeDocument/2006/relationships/hyperlink" Target="#'12_TotalAndAnalysis'!A1" /><Relationship Id="rId6" Type="http://schemas.openxmlformats.org/officeDocument/2006/relationships/hyperlink" Target="#'1_Menu'!A1" /><Relationship Id="rId7" Type="http://schemas.openxmlformats.org/officeDocument/2006/relationships/hyperlink" Target="#'9_Phones'!A1" /><Relationship Id="rId8" Type="http://schemas.openxmlformats.org/officeDocument/2006/relationships/hyperlink" Target="#'10_Imaging'!A1" /><Relationship Id="rId9" Type="http://schemas.openxmlformats.org/officeDocument/2006/relationships/image" Target="../media/image2.png" /><Relationship Id="rId10"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94</xdr:row>
      <xdr:rowOff>152400</xdr:rowOff>
    </xdr:from>
    <xdr:to>
      <xdr:col>4</xdr:col>
      <xdr:colOff>0</xdr:colOff>
      <xdr:row>110</xdr:row>
      <xdr:rowOff>0</xdr:rowOff>
    </xdr:to>
    <xdr:graphicFrame>
      <xdr:nvGraphicFramePr>
        <xdr:cNvPr id="1" name="Chart 4"/>
        <xdr:cNvGraphicFramePr/>
      </xdr:nvGraphicFramePr>
      <xdr:xfrm>
        <a:off x="4505325" y="25603200"/>
        <a:ext cx="2095500" cy="2438400"/>
      </xdr:xfrm>
      <a:graphic>
        <a:graphicData uri="http://schemas.openxmlformats.org/drawingml/2006/chart">
          <c:chart xmlns:c="http://schemas.openxmlformats.org/drawingml/2006/chart" r:id="rId1"/>
        </a:graphicData>
      </a:graphic>
    </xdr:graphicFrame>
    <xdr:clientData/>
  </xdr:twoCellAnchor>
  <xdr:twoCellAnchor>
    <xdr:from>
      <xdr:col>1</xdr:col>
      <xdr:colOff>390525</xdr:colOff>
      <xdr:row>4</xdr:row>
      <xdr:rowOff>47625</xdr:rowOff>
    </xdr:from>
    <xdr:to>
      <xdr:col>1</xdr:col>
      <xdr:colOff>990600</xdr:colOff>
      <xdr:row>4</xdr:row>
      <xdr:rowOff>428625</xdr:rowOff>
    </xdr:to>
    <xdr:sp>
      <xdr:nvSpPr>
        <xdr:cNvPr id="2" name="Rounded Rectangle 2">
          <a:hlinkClick r:id="rId2"/>
        </xdr:cNvPr>
        <xdr:cNvSpPr>
          <a:spLocks/>
        </xdr:cNvSpPr>
      </xdr:nvSpPr>
      <xdr:spPr>
        <a:xfrm>
          <a:off x="4752975" y="2009775"/>
          <a:ext cx="600075" cy="381000"/>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1</xdr:col>
      <xdr:colOff>419100</xdr:colOff>
      <xdr:row>5</xdr:row>
      <xdr:rowOff>47625</xdr:rowOff>
    </xdr:from>
    <xdr:to>
      <xdr:col>1</xdr:col>
      <xdr:colOff>990600</xdr:colOff>
      <xdr:row>5</xdr:row>
      <xdr:rowOff>419100</xdr:rowOff>
    </xdr:to>
    <xdr:sp>
      <xdr:nvSpPr>
        <xdr:cNvPr id="3" name="Rounded Rectangle 4">
          <a:hlinkClick r:id="rId3"/>
        </xdr:cNvPr>
        <xdr:cNvSpPr>
          <a:spLocks/>
        </xdr:cNvSpPr>
      </xdr:nvSpPr>
      <xdr:spPr>
        <a:xfrm>
          <a:off x="4781550" y="2505075"/>
          <a:ext cx="571500" cy="371475"/>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1</xdr:col>
      <xdr:colOff>381000</xdr:colOff>
      <xdr:row>6</xdr:row>
      <xdr:rowOff>38100</xdr:rowOff>
    </xdr:from>
    <xdr:to>
      <xdr:col>1</xdr:col>
      <xdr:colOff>1000125</xdr:colOff>
      <xdr:row>6</xdr:row>
      <xdr:rowOff>419100</xdr:rowOff>
    </xdr:to>
    <xdr:sp>
      <xdr:nvSpPr>
        <xdr:cNvPr id="4" name="Rounded Rectangle 5">
          <a:hlinkClick r:id="rId4"/>
        </xdr:cNvPr>
        <xdr:cNvSpPr>
          <a:spLocks/>
        </xdr:cNvSpPr>
      </xdr:nvSpPr>
      <xdr:spPr>
        <a:xfrm>
          <a:off x="4743450" y="2990850"/>
          <a:ext cx="619125" cy="381000"/>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1</xdr:col>
      <xdr:colOff>323850</xdr:colOff>
      <xdr:row>10</xdr:row>
      <xdr:rowOff>95250</xdr:rowOff>
    </xdr:from>
    <xdr:to>
      <xdr:col>4</xdr:col>
      <xdr:colOff>295275</xdr:colOff>
      <xdr:row>11</xdr:row>
      <xdr:rowOff>161925</xdr:rowOff>
    </xdr:to>
    <xdr:sp>
      <xdr:nvSpPr>
        <xdr:cNvPr id="5" name="Rounded Rectangle 7">
          <a:hlinkClick r:id="rId5"/>
        </xdr:cNvPr>
        <xdr:cNvSpPr>
          <a:spLocks/>
        </xdr:cNvSpPr>
      </xdr:nvSpPr>
      <xdr:spPr>
        <a:xfrm>
          <a:off x="4686300" y="5029200"/>
          <a:ext cx="2209800" cy="5619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xdr:from>
      <xdr:col>0</xdr:col>
      <xdr:colOff>76200</xdr:colOff>
      <xdr:row>3</xdr:row>
      <xdr:rowOff>47625</xdr:rowOff>
    </xdr:from>
    <xdr:to>
      <xdr:col>1</xdr:col>
      <xdr:colOff>142875</xdr:colOff>
      <xdr:row>13</xdr:row>
      <xdr:rowOff>85725</xdr:rowOff>
    </xdr:to>
    <xdr:sp>
      <xdr:nvSpPr>
        <xdr:cNvPr id="6" name="Rectangle 8">
          <a:hlinkClick r:id="rId6"/>
        </xdr:cNvPr>
        <xdr:cNvSpPr>
          <a:spLocks/>
        </xdr:cNvSpPr>
      </xdr:nvSpPr>
      <xdr:spPr>
        <a:xfrm>
          <a:off x="76200" y="1514475"/>
          <a:ext cx="4429125" cy="5314950"/>
        </a:xfrm>
        <a:prstGeom prst="rect">
          <a:avLst/>
        </a:prstGeom>
        <a:solidFill>
          <a:srgbClr val="A7CCFC"/>
        </a:solidFill>
        <a:ln w="9525" cmpd="sng">
          <a:noFill/>
        </a:ln>
      </xdr:spPr>
      <xdr:txBody>
        <a:bodyPr vertOverflow="clip" wrap="square" lIns="18288" tIns="0" rIns="0" bIns="0" anchor="ctr"/>
        <a:p>
          <a:pPr algn="l">
            <a:defRPr/>
          </a:pPr>
          <a:r>
            <a:rPr lang="en-US" cap="none" sz="1100" b="1" i="0" u="none" baseline="0">
              <a:solidFill>
                <a:srgbClr val="000000"/>
              </a:solidFill>
            </a:rPr>
            <a:t>INTRODUCTION and INSTRUCTIONS
</a:t>
          </a:r>
          <a:r>
            <a:rPr lang="en-US" cap="none" sz="1100" b="0" i="0" u="none" baseline="0">
              <a:solidFill>
                <a:srgbClr val="000000"/>
              </a:solidFill>
              <a:latin typeface="Arial"/>
              <a:ea typeface="Arial"/>
              <a:cs typeface="Arial"/>
            </a:rPr>
            <a:t>This tool is was designed to help Further and Higher Education (FHE) Institutions estimate the in-house energy use and costs and carbon footprint of their non-residential ICT usage. It has now been revised to enable UK HMG's Green ICT Delivery Unit (GDU)  to provide it to UK government departments and agencies who do not have their own footprinting methods and tools in place to use in reporting their operational energy consumption footprints as required under the Greening Government ICT Strategy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tool can be used in two ways:
</a:t>
          </a:r>
          <a:r>
            <a:rPr lang="en-US" cap="none" sz="1100" b="0" i="0" u="none" baseline="0">
              <a:solidFill>
                <a:srgbClr val="000000"/>
              </a:solidFill>
              <a:latin typeface="Arial"/>
              <a:ea typeface="Arial"/>
              <a:cs typeface="Arial"/>
            </a:rPr>
            <a:t>1. The ‘</a:t>
          </a:r>
          <a:r>
            <a:rPr lang="en-US" cap="none" sz="1100" b="1" i="0" u="none" baseline="0">
              <a:solidFill>
                <a:srgbClr val="000000"/>
              </a:solidFill>
              <a:latin typeface="Arial"/>
              <a:ea typeface="Arial"/>
              <a:cs typeface="Arial"/>
            </a:rPr>
            <a:t>quick and simple’ </a:t>
          </a:r>
          <a:r>
            <a:rPr lang="en-US" cap="none" sz="1100" b="0" i="0" u="none" baseline="0">
              <a:solidFill>
                <a:srgbClr val="000000"/>
              </a:solidFill>
              <a:latin typeface="Arial"/>
              <a:ea typeface="Arial"/>
              <a:cs typeface="Arial"/>
            </a:rPr>
            <a:t>method (blue area of the worksheet). This only requires a number (which can be estimated) for each of the different types of ICT device. 
</a:t>
          </a:r>
          <a:r>
            <a:rPr lang="en-US" cap="none" sz="1100" b="0" i="0" u="none" baseline="0">
              <a:solidFill>
                <a:srgbClr val="000000"/>
              </a:solidFill>
              <a:latin typeface="Arial"/>
              <a:ea typeface="Arial"/>
              <a:cs typeface="Arial"/>
            </a:rPr>
            <a:t>2. The ‘</a:t>
          </a:r>
          <a:r>
            <a:rPr lang="en-US" cap="none" sz="1100" b="1" i="0" u="none" baseline="0">
              <a:solidFill>
                <a:srgbClr val="000000"/>
              </a:solidFill>
              <a:latin typeface="Arial"/>
              <a:ea typeface="Arial"/>
              <a:cs typeface="Arial"/>
            </a:rPr>
            <a:t>thorough’ </a:t>
          </a:r>
          <a:r>
            <a:rPr lang="en-US" cap="none" sz="1100" b="0" i="0" u="none" baseline="0">
              <a:solidFill>
                <a:srgbClr val="000000"/>
              </a:solidFill>
              <a:latin typeface="Arial"/>
              <a:ea typeface="Arial"/>
              <a:cs typeface="Arial"/>
            </a:rPr>
            <a:t>(and more accurate) method (yellow area of the worksheet).  In addition to numbers of devices, this enables users to enter institution-specific data on the power rating/typical usage hours or energy consumption of equipment.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item on the right, click on the link to go to the appropriate sheet and fill in the details for your institution. Measure your progress by indicating when you have completed a section.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Each section allows you to return to this menu, or from each page  you can a) click a link to take you to another section or b) click the Tab for the section you want to go to.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When you have completed all sections you can see your totals and an analysis of your results by clicking on the 'Totals and Analysis' button.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Once completed please submit by email to the GDU mail box greenict@cabinet-office.gsi.gov.uk. Also please email any queries or problems you encounter in using this workbook to the same address.</a:t>
          </a:r>
        </a:p>
      </xdr:txBody>
    </xdr:sp>
    <xdr:clientData/>
  </xdr:twoCellAnchor>
  <xdr:twoCellAnchor>
    <xdr:from>
      <xdr:col>1</xdr:col>
      <xdr:colOff>390525</xdr:colOff>
      <xdr:row>9</xdr:row>
      <xdr:rowOff>38100</xdr:rowOff>
    </xdr:from>
    <xdr:to>
      <xdr:col>1</xdr:col>
      <xdr:colOff>1028700</xdr:colOff>
      <xdr:row>9</xdr:row>
      <xdr:rowOff>390525</xdr:rowOff>
    </xdr:to>
    <xdr:sp>
      <xdr:nvSpPr>
        <xdr:cNvPr id="7" name="Rounded Rectangle 12">
          <a:hlinkClick r:id="rId7"/>
        </xdr:cNvPr>
        <xdr:cNvSpPr>
          <a:spLocks/>
        </xdr:cNvSpPr>
      </xdr:nvSpPr>
      <xdr:spPr>
        <a:xfrm>
          <a:off x="4752975" y="4476750"/>
          <a:ext cx="638175" cy="35242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1</xdr:col>
      <xdr:colOff>285750</xdr:colOff>
      <xdr:row>11</xdr:row>
      <xdr:rowOff>295275</xdr:rowOff>
    </xdr:from>
    <xdr:to>
      <xdr:col>4</xdr:col>
      <xdr:colOff>314325</xdr:colOff>
      <xdr:row>12</xdr:row>
      <xdr:rowOff>142875</xdr:rowOff>
    </xdr:to>
    <xdr:sp>
      <xdr:nvSpPr>
        <xdr:cNvPr id="8" name="Rounded Rectangle 13">
          <a:hlinkClick r:id="rId8"/>
        </xdr:cNvPr>
        <xdr:cNvSpPr>
          <a:spLocks/>
        </xdr:cNvSpPr>
      </xdr:nvSpPr>
      <xdr:spPr>
        <a:xfrm>
          <a:off x="4648200" y="5724525"/>
          <a:ext cx="2266950" cy="504825"/>
        </a:xfrm>
        <a:prstGeom prst="roundRect">
          <a:avLst/>
        </a:prstGeom>
        <a:noFill/>
        <a:ln w="25400" cmpd="sng">
          <a:noFill/>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twoCellAnchor>
    <xdr:from>
      <xdr:col>1</xdr:col>
      <xdr:colOff>390525</xdr:colOff>
      <xdr:row>7</xdr:row>
      <xdr:rowOff>28575</xdr:rowOff>
    </xdr:from>
    <xdr:to>
      <xdr:col>1</xdr:col>
      <xdr:colOff>1009650</xdr:colOff>
      <xdr:row>7</xdr:row>
      <xdr:rowOff>438150</xdr:rowOff>
    </xdr:to>
    <xdr:sp>
      <xdr:nvSpPr>
        <xdr:cNvPr id="9" name="Rounded Rectangle 14">
          <a:hlinkClick r:id="rId9"/>
        </xdr:cNvPr>
        <xdr:cNvSpPr>
          <a:spLocks/>
        </xdr:cNvSpPr>
      </xdr:nvSpPr>
      <xdr:spPr>
        <a:xfrm>
          <a:off x="4752975" y="3476625"/>
          <a:ext cx="619125" cy="409575"/>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xdr:from>
      <xdr:col>1</xdr:col>
      <xdr:colOff>390525</xdr:colOff>
      <xdr:row>8</xdr:row>
      <xdr:rowOff>28575</xdr:rowOff>
    </xdr:from>
    <xdr:to>
      <xdr:col>1</xdr:col>
      <xdr:colOff>1028700</xdr:colOff>
      <xdr:row>8</xdr:row>
      <xdr:rowOff>419100</xdr:rowOff>
    </xdr:to>
    <xdr:sp>
      <xdr:nvSpPr>
        <xdr:cNvPr id="10" name="Rounded Rectangle 15">
          <a:hlinkClick r:id="rId10"/>
        </xdr:cNvPr>
        <xdr:cNvSpPr>
          <a:spLocks/>
        </xdr:cNvSpPr>
      </xdr:nvSpPr>
      <xdr:spPr>
        <a:xfrm>
          <a:off x="4752975" y="3971925"/>
          <a:ext cx="638175" cy="390525"/>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editAs="oneCell">
    <xdr:from>
      <xdr:col>0</xdr:col>
      <xdr:colOff>2828925</xdr:colOff>
      <xdr:row>0</xdr:row>
      <xdr:rowOff>0</xdr:rowOff>
    </xdr:from>
    <xdr:to>
      <xdr:col>1</xdr:col>
      <xdr:colOff>914400</xdr:colOff>
      <xdr:row>0</xdr:row>
      <xdr:rowOff>762000</xdr:rowOff>
    </xdr:to>
    <xdr:pic>
      <xdr:nvPicPr>
        <xdr:cNvPr id="11" name="Picture 15" descr="two logos.pdf"/>
        <xdr:cNvPicPr preferRelativeResize="1">
          <a:picLocks noChangeAspect="1"/>
        </xdr:cNvPicPr>
      </xdr:nvPicPr>
      <xdr:blipFill>
        <a:blip r:embed="rId11"/>
        <a:stretch>
          <a:fillRect/>
        </a:stretch>
      </xdr:blipFill>
      <xdr:spPr>
        <a:xfrm>
          <a:off x="2828925" y="0"/>
          <a:ext cx="2447925" cy="762000"/>
        </a:xfrm>
        <a:prstGeom prst="rect">
          <a:avLst/>
        </a:prstGeom>
        <a:noFill/>
        <a:ln w="9525" cmpd="sng">
          <a:noFill/>
        </a:ln>
      </xdr:spPr>
    </xdr:pic>
    <xdr:clientData/>
  </xdr:twoCellAnchor>
  <xdr:oneCellAnchor>
    <xdr:from>
      <xdr:col>3</xdr:col>
      <xdr:colOff>28575</xdr:colOff>
      <xdr:row>11</xdr:row>
      <xdr:rowOff>419100</xdr:rowOff>
    </xdr:from>
    <xdr:ext cx="2524125" cy="1076325"/>
    <xdr:sp>
      <xdr:nvSpPr>
        <xdr:cNvPr id="12" name="TextBox 15"/>
        <xdr:cNvSpPr txBox="1">
          <a:spLocks noChangeArrowheads="1"/>
        </xdr:cNvSpPr>
      </xdr:nvSpPr>
      <xdr:spPr>
        <a:xfrm>
          <a:off x="6276975" y="5848350"/>
          <a:ext cx="2524125" cy="10763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3</xdr:col>
      <xdr:colOff>104775</xdr:colOff>
      <xdr:row>11</xdr:row>
      <xdr:rowOff>447675</xdr:rowOff>
    </xdr:from>
    <xdr:to>
      <xdr:col>4</xdr:col>
      <xdr:colOff>609600</xdr:colOff>
      <xdr:row>12</xdr:row>
      <xdr:rowOff>104775</xdr:rowOff>
    </xdr:to>
    <xdr:pic>
      <xdr:nvPicPr>
        <xdr:cNvPr id="13" name="Picture 1076"/>
        <xdr:cNvPicPr preferRelativeResize="1">
          <a:picLocks noChangeAspect="1"/>
        </xdr:cNvPicPr>
      </xdr:nvPicPr>
      <xdr:blipFill>
        <a:blip r:embed="rId12"/>
        <a:stretch>
          <a:fillRect/>
        </a:stretch>
      </xdr:blipFill>
      <xdr:spPr>
        <a:xfrm>
          <a:off x="6353175" y="5876925"/>
          <a:ext cx="8572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38100</xdr:rowOff>
    </xdr:from>
    <xdr:to>
      <xdr:col>0</xdr:col>
      <xdr:colOff>1857375</xdr:colOff>
      <xdr:row>9</xdr:row>
      <xdr:rowOff>352425</xdr:rowOff>
    </xdr:to>
    <xdr:sp>
      <xdr:nvSpPr>
        <xdr:cNvPr id="1" name="Rectangle 1">
          <a:hlinkClick r:id="rId1"/>
        </xdr:cNvPr>
        <xdr:cNvSpPr>
          <a:spLocks/>
        </xdr:cNvSpPr>
      </xdr:nvSpPr>
      <xdr:spPr>
        <a:xfrm>
          <a:off x="114300" y="1238250"/>
          <a:ext cx="1743075" cy="64770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0</xdr:col>
      <xdr:colOff>1257300</xdr:colOff>
      <xdr:row>21</xdr:row>
      <xdr:rowOff>95250</xdr:rowOff>
    </xdr:from>
    <xdr:to>
      <xdr:col>0</xdr:col>
      <xdr:colOff>1876425</xdr:colOff>
      <xdr:row>24</xdr:row>
      <xdr:rowOff>152400</xdr:rowOff>
    </xdr:to>
    <xdr:sp>
      <xdr:nvSpPr>
        <xdr:cNvPr id="2" name="Rounded Rectangle 4">
          <a:hlinkClick r:id="rId2"/>
        </xdr:cNvPr>
        <xdr:cNvSpPr>
          <a:spLocks/>
        </xdr:cNvSpPr>
      </xdr:nvSpPr>
      <xdr:spPr>
        <a:xfrm>
          <a:off x="1257300" y="4267200"/>
          <a:ext cx="619125" cy="542925"/>
        </a:xfrm>
        <a:prstGeom prst="roundRect">
          <a:avLst/>
        </a:prstGeom>
        <a:solidFill>
          <a:srgbClr val="97D9A6"/>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use analysis</a:t>
          </a:r>
        </a:p>
      </xdr:txBody>
    </xdr:sp>
    <xdr:clientData/>
  </xdr:twoCellAnchor>
  <xdr:twoCellAnchor>
    <xdr:from>
      <xdr:col>0</xdr:col>
      <xdr:colOff>1990725</xdr:colOff>
      <xdr:row>21</xdr:row>
      <xdr:rowOff>85725</xdr:rowOff>
    </xdr:from>
    <xdr:to>
      <xdr:col>1</xdr:col>
      <xdr:colOff>571500</xdr:colOff>
      <xdr:row>25</xdr:row>
      <xdr:rowOff>0</xdr:rowOff>
    </xdr:to>
    <xdr:sp>
      <xdr:nvSpPr>
        <xdr:cNvPr id="3" name="Rounded Rectangle 5">
          <a:hlinkClick r:id="rId3"/>
        </xdr:cNvPr>
        <xdr:cNvSpPr>
          <a:spLocks/>
        </xdr:cNvSpPr>
      </xdr:nvSpPr>
      <xdr:spPr>
        <a:xfrm>
          <a:off x="1990725" y="4257675"/>
          <a:ext cx="895350" cy="561975"/>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cost analysis</a:t>
          </a:r>
        </a:p>
      </xdr:txBody>
    </xdr:sp>
    <xdr:clientData/>
  </xdr:twoCellAnchor>
  <xdr:twoCellAnchor>
    <xdr:from>
      <xdr:col>1</xdr:col>
      <xdr:colOff>685800</xdr:colOff>
      <xdr:row>21</xdr:row>
      <xdr:rowOff>95250</xdr:rowOff>
    </xdr:from>
    <xdr:to>
      <xdr:col>3</xdr:col>
      <xdr:colOff>514350</xdr:colOff>
      <xdr:row>25</xdr:row>
      <xdr:rowOff>9525</xdr:rowOff>
    </xdr:to>
    <xdr:sp>
      <xdr:nvSpPr>
        <xdr:cNvPr id="4" name="Rounded Rectangle 6">
          <a:hlinkClick r:id="rId4"/>
        </xdr:cNvPr>
        <xdr:cNvSpPr>
          <a:spLocks/>
        </xdr:cNvSpPr>
      </xdr:nvSpPr>
      <xdr:spPr>
        <a:xfrm>
          <a:off x="3000375" y="4267200"/>
          <a:ext cx="676275" cy="56197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CO</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 emissions analysis</a:t>
          </a:r>
        </a:p>
      </xdr:txBody>
    </xdr:sp>
    <xdr:clientData/>
  </xdr:twoCellAnchor>
  <xdr:twoCellAnchor>
    <xdr:from>
      <xdr:col>0</xdr:col>
      <xdr:colOff>1276350</xdr:colOff>
      <xdr:row>26</xdr:row>
      <xdr:rowOff>104775</xdr:rowOff>
    </xdr:from>
    <xdr:to>
      <xdr:col>1</xdr:col>
      <xdr:colOff>600075</xdr:colOff>
      <xdr:row>30</xdr:row>
      <xdr:rowOff>133350</xdr:rowOff>
    </xdr:to>
    <xdr:sp>
      <xdr:nvSpPr>
        <xdr:cNvPr id="5" name="Rounded Rectangle 7">
          <a:hlinkClick r:id="rId5"/>
        </xdr:cNvPr>
        <xdr:cNvSpPr>
          <a:spLocks/>
        </xdr:cNvSpPr>
      </xdr:nvSpPr>
      <xdr:spPr>
        <a:xfrm>
          <a:off x="1276350" y="5086350"/>
          <a:ext cx="1638300" cy="67627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3</xdr:col>
      <xdr:colOff>647700</xdr:colOff>
      <xdr:row>21</xdr:row>
      <xdr:rowOff>66675</xdr:rowOff>
    </xdr:from>
    <xdr:to>
      <xdr:col>4</xdr:col>
      <xdr:colOff>438150</xdr:colOff>
      <xdr:row>25</xdr:row>
      <xdr:rowOff>9525</xdr:rowOff>
    </xdr:to>
    <xdr:sp>
      <xdr:nvSpPr>
        <xdr:cNvPr id="6" name="Rounded Rectangle 8">
          <a:hlinkClick r:id="rId6"/>
        </xdr:cNvPr>
        <xdr:cNvSpPr>
          <a:spLocks/>
        </xdr:cNvSpPr>
      </xdr:nvSpPr>
      <xdr:spPr>
        <a:xfrm>
          <a:off x="3810000" y="4238625"/>
          <a:ext cx="666750" cy="590550"/>
        </a:xfrm>
        <a:prstGeom prst="roundRect">
          <a:avLst/>
        </a:prstGeom>
        <a:solidFill>
          <a:srgbClr val="00D54A"/>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ICT vs total energy costs</a:t>
          </a:r>
        </a:p>
      </xdr:txBody>
    </xdr:sp>
    <xdr:clientData/>
  </xdr:twoCellAnchor>
  <xdr:twoCellAnchor>
    <xdr:from>
      <xdr:col>0</xdr:col>
      <xdr:colOff>76200</xdr:colOff>
      <xdr:row>13</xdr:row>
      <xdr:rowOff>38100</xdr:rowOff>
    </xdr:from>
    <xdr:to>
      <xdr:col>0</xdr:col>
      <xdr:colOff>1819275</xdr:colOff>
      <xdr:row>20</xdr:row>
      <xdr:rowOff>123825</xdr:rowOff>
    </xdr:to>
    <xdr:sp>
      <xdr:nvSpPr>
        <xdr:cNvPr id="7" name="Rectangle 10"/>
        <xdr:cNvSpPr>
          <a:spLocks/>
        </xdr:cNvSpPr>
      </xdr:nvSpPr>
      <xdr:spPr>
        <a:xfrm>
          <a:off x="76200" y="2905125"/>
          <a:ext cx="1743075" cy="1228725"/>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editAs="oneCell">
    <xdr:from>
      <xdr:col>1</xdr:col>
      <xdr:colOff>76200</xdr:colOff>
      <xdr:row>0</xdr:row>
      <xdr:rowOff>0</xdr:rowOff>
    </xdr:from>
    <xdr:to>
      <xdr:col>5</xdr:col>
      <xdr:colOff>200025</xdr:colOff>
      <xdr:row>4</xdr:row>
      <xdr:rowOff>114300</xdr:rowOff>
    </xdr:to>
    <xdr:pic>
      <xdr:nvPicPr>
        <xdr:cNvPr id="8" name="Picture 11" descr="two logos.pdf"/>
        <xdr:cNvPicPr preferRelativeResize="1">
          <a:picLocks noChangeAspect="1"/>
        </xdr:cNvPicPr>
      </xdr:nvPicPr>
      <xdr:blipFill>
        <a:blip r:embed="rId7"/>
        <a:stretch>
          <a:fillRect/>
        </a:stretch>
      </xdr:blipFill>
      <xdr:spPr>
        <a:xfrm>
          <a:off x="2390775" y="0"/>
          <a:ext cx="2695575" cy="790575"/>
        </a:xfrm>
        <a:prstGeom prst="rect">
          <a:avLst/>
        </a:prstGeom>
        <a:noFill/>
        <a:ln w="9525" cmpd="sng">
          <a:noFill/>
        </a:ln>
      </xdr:spPr>
    </xdr:pic>
    <xdr:clientData/>
  </xdr:twoCellAnchor>
  <xdr:oneCellAnchor>
    <xdr:from>
      <xdr:col>6</xdr:col>
      <xdr:colOff>0</xdr:colOff>
      <xdr:row>26</xdr:row>
      <xdr:rowOff>0</xdr:rowOff>
    </xdr:from>
    <xdr:ext cx="2400300" cy="1085850"/>
    <xdr:sp>
      <xdr:nvSpPr>
        <xdr:cNvPr id="9" name="TextBox 11"/>
        <xdr:cNvSpPr txBox="1">
          <a:spLocks noChangeArrowheads="1"/>
        </xdr:cNvSpPr>
      </xdr:nvSpPr>
      <xdr:spPr>
        <a:xfrm>
          <a:off x="5534025" y="4981575"/>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6</xdr:col>
      <xdr:colOff>76200</xdr:colOff>
      <xdr:row>26</xdr:row>
      <xdr:rowOff>19050</xdr:rowOff>
    </xdr:from>
    <xdr:to>
      <xdr:col>7</xdr:col>
      <xdr:colOff>180975</xdr:colOff>
      <xdr:row>28</xdr:row>
      <xdr:rowOff>9525</xdr:rowOff>
    </xdr:to>
    <xdr:pic>
      <xdr:nvPicPr>
        <xdr:cNvPr id="10" name="Picture 1076"/>
        <xdr:cNvPicPr preferRelativeResize="1">
          <a:picLocks noChangeAspect="1"/>
        </xdr:cNvPicPr>
      </xdr:nvPicPr>
      <xdr:blipFill>
        <a:blip r:embed="rId8"/>
        <a:stretch>
          <a:fillRect/>
        </a:stretch>
      </xdr:blipFill>
      <xdr:spPr>
        <a:xfrm>
          <a:off x="5610225" y="5000625"/>
          <a:ext cx="8572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1</xdr:col>
      <xdr:colOff>209550</xdr:colOff>
      <xdr:row>7</xdr:row>
      <xdr:rowOff>9525</xdr:rowOff>
    </xdr:to>
    <xdr:sp>
      <xdr:nvSpPr>
        <xdr:cNvPr id="1" name="Rectangle 1"/>
        <xdr:cNvSpPr>
          <a:spLocks/>
        </xdr:cNvSpPr>
      </xdr:nvSpPr>
      <xdr:spPr>
        <a:xfrm>
          <a:off x="123825" y="1343025"/>
          <a:ext cx="3019425" cy="40005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a:t>
          </a:r>
          <a:r>
            <a:rPr lang="en-US" cap="none" sz="1000" b="0" i="0" u="none" baseline="0">
              <a:solidFill>
                <a:srgbClr val="000000"/>
              </a:solidFill>
            </a:rPr>
            <a:t>data specific to the institution is available. </a:t>
          </a:r>
        </a:p>
      </xdr:txBody>
    </xdr:sp>
    <xdr:clientData/>
  </xdr:twoCellAnchor>
  <xdr:twoCellAnchor>
    <xdr:from>
      <xdr:col>0</xdr:col>
      <xdr:colOff>123825</xdr:colOff>
      <xdr:row>16</xdr:row>
      <xdr:rowOff>104775</xdr:rowOff>
    </xdr:from>
    <xdr:to>
      <xdr:col>2</xdr:col>
      <xdr:colOff>171450</xdr:colOff>
      <xdr:row>34</xdr:row>
      <xdr:rowOff>152400</xdr:rowOff>
    </xdr:to>
    <xdr:graphicFrame>
      <xdr:nvGraphicFramePr>
        <xdr:cNvPr id="2" name="Chart 2"/>
        <xdr:cNvGraphicFramePr/>
      </xdr:nvGraphicFramePr>
      <xdr:xfrm>
        <a:off x="123825" y="3381375"/>
        <a:ext cx="3933825" cy="2962275"/>
      </xdr:xfrm>
      <a:graphic>
        <a:graphicData uri="http://schemas.openxmlformats.org/drawingml/2006/chart">
          <c:chart xmlns:c="http://schemas.openxmlformats.org/drawingml/2006/chart" r:id="rId1"/>
        </a:graphicData>
      </a:graphic>
    </xdr:graphicFrame>
    <xdr:clientData/>
  </xdr:twoCellAnchor>
  <xdr:twoCellAnchor>
    <xdr:from>
      <xdr:col>2</xdr:col>
      <xdr:colOff>428625</xdr:colOff>
      <xdr:row>16</xdr:row>
      <xdr:rowOff>123825</xdr:rowOff>
    </xdr:from>
    <xdr:to>
      <xdr:col>8</xdr:col>
      <xdr:colOff>76200</xdr:colOff>
      <xdr:row>34</xdr:row>
      <xdr:rowOff>152400</xdr:rowOff>
    </xdr:to>
    <xdr:graphicFrame>
      <xdr:nvGraphicFramePr>
        <xdr:cNvPr id="3" name="Chart 3"/>
        <xdr:cNvGraphicFramePr/>
      </xdr:nvGraphicFramePr>
      <xdr:xfrm>
        <a:off x="4314825" y="3400425"/>
        <a:ext cx="3590925" cy="2943225"/>
      </xdr:xfrm>
      <a:graphic>
        <a:graphicData uri="http://schemas.openxmlformats.org/drawingml/2006/chart">
          <c:chart xmlns:c="http://schemas.openxmlformats.org/drawingml/2006/chart" r:id="rId2"/>
        </a:graphicData>
      </a:graphic>
    </xdr:graphicFrame>
    <xdr:clientData/>
  </xdr:twoCellAnchor>
  <xdr:twoCellAnchor>
    <xdr:from>
      <xdr:col>0</xdr:col>
      <xdr:colOff>571500</xdr:colOff>
      <xdr:row>35</xdr:row>
      <xdr:rowOff>66675</xdr:rowOff>
    </xdr:from>
    <xdr:to>
      <xdr:col>0</xdr:col>
      <xdr:colOff>1238250</xdr:colOff>
      <xdr:row>39</xdr:row>
      <xdr:rowOff>9525</xdr:rowOff>
    </xdr:to>
    <xdr:sp>
      <xdr:nvSpPr>
        <xdr:cNvPr id="4" name="Rounded Rectangle 5">
          <a:hlinkClick r:id="rId3"/>
        </xdr:cNvPr>
        <xdr:cNvSpPr>
          <a:spLocks/>
        </xdr:cNvSpPr>
      </xdr:nvSpPr>
      <xdr:spPr>
        <a:xfrm>
          <a:off x="571500" y="6496050"/>
          <a:ext cx="666750" cy="590550"/>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cost analysis</a:t>
          </a:r>
        </a:p>
      </xdr:txBody>
    </xdr:sp>
    <xdr:clientData/>
  </xdr:twoCellAnchor>
  <xdr:twoCellAnchor>
    <xdr:from>
      <xdr:col>0</xdr:col>
      <xdr:colOff>1333500</xdr:colOff>
      <xdr:row>35</xdr:row>
      <xdr:rowOff>57150</xdr:rowOff>
    </xdr:from>
    <xdr:to>
      <xdr:col>0</xdr:col>
      <xdr:colOff>2000250</xdr:colOff>
      <xdr:row>39</xdr:row>
      <xdr:rowOff>28575</xdr:rowOff>
    </xdr:to>
    <xdr:sp>
      <xdr:nvSpPr>
        <xdr:cNvPr id="5" name="Rounded Rectangle 6">
          <a:hlinkClick r:id="rId4"/>
        </xdr:cNvPr>
        <xdr:cNvSpPr>
          <a:spLocks/>
        </xdr:cNvSpPr>
      </xdr:nvSpPr>
      <xdr:spPr>
        <a:xfrm>
          <a:off x="1333500" y="6486525"/>
          <a:ext cx="666750" cy="61912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CO</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 emissions analysis</a:t>
          </a:r>
        </a:p>
      </xdr:txBody>
    </xdr:sp>
    <xdr:clientData/>
  </xdr:twoCellAnchor>
  <xdr:twoCellAnchor>
    <xdr:from>
      <xdr:col>0</xdr:col>
      <xdr:colOff>2162175</xdr:colOff>
      <xdr:row>40</xdr:row>
      <xdr:rowOff>57150</xdr:rowOff>
    </xdr:from>
    <xdr:to>
      <xdr:col>1</xdr:col>
      <xdr:colOff>638175</xdr:colOff>
      <xdr:row>44</xdr:row>
      <xdr:rowOff>95250</xdr:rowOff>
    </xdr:to>
    <xdr:sp>
      <xdr:nvSpPr>
        <xdr:cNvPr id="6" name="Rounded Rectangle 7">
          <a:hlinkClick r:id="rId5"/>
        </xdr:cNvPr>
        <xdr:cNvSpPr>
          <a:spLocks/>
        </xdr:cNvSpPr>
      </xdr:nvSpPr>
      <xdr:spPr>
        <a:xfrm>
          <a:off x="2162175" y="7296150"/>
          <a:ext cx="1409700" cy="685800"/>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0</xdr:col>
      <xdr:colOff>552450</xdr:colOff>
      <xdr:row>40</xdr:row>
      <xdr:rowOff>57150</xdr:rowOff>
    </xdr:from>
    <xdr:to>
      <xdr:col>0</xdr:col>
      <xdr:colOff>2009775</xdr:colOff>
      <xdr:row>44</xdr:row>
      <xdr:rowOff>85725</xdr:rowOff>
    </xdr:to>
    <xdr:sp>
      <xdr:nvSpPr>
        <xdr:cNvPr id="7" name="Rounded Rectangle 8">
          <a:hlinkClick r:id="rId6"/>
        </xdr:cNvPr>
        <xdr:cNvSpPr>
          <a:spLocks/>
        </xdr:cNvSpPr>
      </xdr:nvSpPr>
      <xdr:spPr>
        <a:xfrm>
          <a:off x="552450" y="7296150"/>
          <a:ext cx="1457325" cy="6762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Totals and analysis</a:t>
          </a:r>
        </a:p>
      </xdr:txBody>
    </xdr:sp>
    <xdr:clientData/>
  </xdr:twoCellAnchor>
  <xdr:twoCellAnchor>
    <xdr:from>
      <xdr:col>0</xdr:col>
      <xdr:colOff>2085975</xdr:colOff>
      <xdr:row>35</xdr:row>
      <xdr:rowOff>66675</xdr:rowOff>
    </xdr:from>
    <xdr:to>
      <xdr:col>0</xdr:col>
      <xdr:colOff>2781300</xdr:colOff>
      <xdr:row>39</xdr:row>
      <xdr:rowOff>19050</xdr:rowOff>
    </xdr:to>
    <xdr:sp>
      <xdr:nvSpPr>
        <xdr:cNvPr id="8" name="Rounded Rectangle 11">
          <a:hlinkClick r:id="rId7"/>
        </xdr:cNvPr>
        <xdr:cNvSpPr>
          <a:spLocks/>
        </xdr:cNvSpPr>
      </xdr:nvSpPr>
      <xdr:spPr>
        <a:xfrm>
          <a:off x="2085975" y="6496050"/>
          <a:ext cx="695325" cy="600075"/>
        </a:xfrm>
        <a:prstGeom prst="roundRect">
          <a:avLst/>
        </a:prstGeom>
        <a:solidFill>
          <a:srgbClr val="00D54A"/>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ICT vs total energy costs</a:t>
          </a:r>
        </a:p>
      </xdr:txBody>
    </xdr:sp>
    <xdr:clientData/>
  </xdr:twoCellAnchor>
  <xdr:twoCellAnchor>
    <xdr:from>
      <xdr:col>0</xdr:col>
      <xdr:colOff>76200</xdr:colOff>
      <xdr:row>11</xdr:row>
      <xdr:rowOff>76200</xdr:rowOff>
    </xdr:from>
    <xdr:to>
      <xdr:col>0</xdr:col>
      <xdr:colOff>2933700</xdr:colOff>
      <xdr:row>15</xdr:row>
      <xdr:rowOff>76200</xdr:rowOff>
    </xdr:to>
    <xdr:sp>
      <xdr:nvSpPr>
        <xdr:cNvPr id="9" name="Rectangle 12"/>
        <xdr:cNvSpPr>
          <a:spLocks/>
        </xdr:cNvSpPr>
      </xdr:nvSpPr>
      <xdr:spPr>
        <a:xfrm>
          <a:off x="76200" y="2505075"/>
          <a:ext cx="2857500" cy="685800"/>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editAs="oneCell">
    <xdr:from>
      <xdr:col>0</xdr:col>
      <xdr:colOff>2352675</xdr:colOff>
      <xdr:row>0</xdr:row>
      <xdr:rowOff>85725</xdr:rowOff>
    </xdr:from>
    <xdr:to>
      <xdr:col>3</xdr:col>
      <xdr:colOff>428625</xdr:colOff>
      <xdr:row>4</xdr:row>
      <xdr:rowOff>9525</xdr:rowOff>
    </xdr:to>
    <xdr:pic>
      <xdr:nvPicPr>
        <xdr:cNvPr id="10" name="Picture 13" descr="two logos.pdf"/>
        <xdr:cNvPicPr preferRelativeResize="1">
          <a:picLocks noChangeAspect="1"/>
        </xdr:cNvPicPr>
      </xdr:nvPicPr>
      <xdr:blipFill>
        <a:blip r:embed="rId8"/>
        <a:stretch>
          <a:fillRect/>
        </a:stretch>
      </xdr:blipFill>
      <xdr:spPr>
        <a:xfrm>
          <a:off x="2352675" y="85725"/>
          <a:ext cx="2438400" cy="800100"/>
        </a:xfrm>
        <a:prstGeom prst="rect">
          <a:avLst/>
        </a:prstGeom>
        <a:noFill/>
        <a:ln w="9525" cmpd="sng">
          <a:noFill/>
        </a:ln>
      </xdr:spPr>
    </xdr:pic>
    <xdr:clientData/>
  </xdr:twoCellAnchor>
  <xdr:oneCellAnchor>
    <xdr:from>
      <xdr:col>4</xdr:col>
      <xdr:colOff>0</xdr:colOff>
      <xdr:row>40</xdr:row>
      <xdr:rowOff>0</xdr:rowOff>
    </xdr:from>
    <xdr:ext cx="2400300" cy="1085850"/>
    <xdr:sp>
      <xdr:nvSpPr>
        <xdr:cNvPr id="11" name="TextBox 13"/>
        <xdr:cNvSpPr txBox="1">
          <a:spLocks noChangeArrowheads="1"/>
        </xdr:cNvSpPr>
      </xdr:nvSpPr>
      <xdr:spPr>
        <a:xfrm>
          <a:off x="5238750" y="723900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4</xdr:col>
      <xdr:colOff>76200</xdr:colOff>
      <xdr:row>40</xdr:row>
      <xdr:rowOff>19050</xdr:rowOff>
    </xdr:from>
    <xdr:to>
      <xdr:col>5</xdr:col>
      <xdr:colOff>285750</xdr:colOff>
      <xdr:row>42</xdr:row>
      <xdr:rowOff>9525</xdr:rowOff>
    </xdr:to>
    <xdr:pic>
      <xdr:nvPicPr>
        <xdr:cNvPr id="12" name="Picture 1076"/>
        <xdr:cNvPicPr preferRelativeResize="1">
          <a:picLocks noChangeAspect="1"/>
        </xdr:cNvPicPr>
      </xdr:nvPicPr>
      <xdr:blipFill>
        <a:blip r:embed="rId9"/>
        <a:stretch>
          <a:fillRect/>
        </a:stretch>
      </xdr:blipFill>
      <xdr:spPr>
        <a:xfrm>
          <a:off x="5314950" y="7258050"/>
          <a:ext cx="8572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38100</xdr:rowOff>
    </xdr:from>
    <xdr:to>
      <xdr:col>0</xdr:col>
      <xdr:colOff>1857375</xdr:colOff>
      <xdr:row>9</xdr:row>
      <xdr:rowOff>361950</xdr:rowOff>
    </xdr:to>
    <xdr:sp>
      <xdr:nvSpPr>
        <xdr:cNvPr id="1" name="Rectangle 1"/>
        <xdr:cNvSpPr>
          <a:spLocks/>
        </xdr:cNvSpPr>
      </xdr:nvSpPr>
      <xdr:spPr>
        <a:xfrm>
          <a:off x="114300" y="1238250"/>
          <a:ext cx="1743075" cy="657225"/>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0</xdr:col>
      <xdr:colOff>142875</xdr:colOff>
      <xdr:row>19</xdr:row>
      <xdr:rowOff>57150</xdr:rowOff>
    </xdr:from>
    <xdr:to>
      <xdr:col>3</xdr:col>
      <xdr:colOff>533400</xdr:colOff>
      <xdr:row>40</xdr:row>
      <xdr:rowOff>9525</xdr:rowOff>
    </xdr:to>
    <xdr:graphicFrame>
      <xdr:nvGraphicFramePr>
        <xdr:cNvPr id="2" name="Chart 2"/>
        <xdr:cNvGraphicFramePr/>
      </xdr:nvGraphicFramePr>
      <xdr:xfrm>
        <a:off x="142875" y="3848100"/>
        <a:ext cx="3552825" cy="3352800"/>
      </xdr:xfrm>
      <a:graphic>
        <a:graphicData uri="http://schemas.openxmlformats.org/drawingml/2006/chart">
          <c:chart xmlns:c="http://schemas.openxmlformats.org/drawingml/2006/chart" r:id="rId1"/>
        </a:graphicData>
      </a:graphic>
    </xdr:graphicFrame>
    <xdr:clientData/>
  </xdr:twoCellAnchor>
  <xdr:twoCellAnchor>
    <xdr:from>
      <xdr:col>3</xdr:col>
      <xdr:colOff>742950</xdr:colOff>
      <xdr:row>19</xdr:row>
      <xdr:rowOff>57150</xdr:rowOff>
    </xdr:from>
    <xdr:to>
      <xdr:col>11</xdr:col>
      <xdr:colOff>285750</xdr:colOff>
      <xdr:row>40</xdr:row>
      <xdr:rowOff>9525</xdr:rowOff>
    </xdr:to>
    <xdr:graphicFrame>
      <xdr:nvGraphicFramePr>
        <xdr:cNvPr id="3" name="Chart 3"/>
        <xdr:cNvGraphicFramePr/>
      </xdr:nvGraphicFramePr>
      <xdr:xfrm>
        <a:off x="3905250" y="3848100"/>
        <a:ext cx="3743325" cy="335280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40</xdr:row>
      <xdr:rowOff>142875</xdr:rowOff>
    </xdr:from>
    <xdr:to>
      <xdr:col>0</xdr:col>
      <xdr:colOff>1019175</xdr:colOff>
      <xdr:row>45</xdr:row>
      <xdr:rowOff>38100</xdr:rowOff>
    </xdr:to>
    <xdr:sp>
      <xdr:nvSpPr>
        <xdr:cNvPr id="4" name="Rounded Rectangle 4">
          <a:hlinkClick r:id="rId3"/>
        </xdr:cNvPr>
        <xdr:cNvSpPr>
          <a:spLocks/>
        </xdr:cNvSpPr>
      </xdr:nvSpPr>
      <xdr:spPr>
        <a:xfrm>
          <a:off x="190500" y="7334250"/>
          <a:ext cx="828675" cy="704850"/>
        </a:xfrm>
        <a:prstGeom prst="roundRect">
          <a:avLst/>
        </a:prstGeom>
        <a:solidFill>
          <a:srgbClr val="97D9A6"/>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use analysis</a:t>
          </a:r>
        </a:p>
      </xdr:txBody>
    </xdr:sp>
    <xdr:clientData/>
  </xdr:twoCellAnchor>
  <xdr:twoCellAnchor>
    <xdr:from>
      <xdr:col>0</xdr:col>
      <xdr:colOff>1123950</xdr:colOff>
      <xdr:row>40</xdr:row>
      <xdr:rowOff>133350</xdr:rowOff>
    </xdr:from>
    <xdr:to>
      <xdr:col>0</xdr:col>
      <xdr:colOff>1943100</xdr:colOff>
      <xdr:row>45</xdr:row>
      <xdr:rowOff>28575</xdr:rowOff>
    </xdr:to>
    <xdr:sp>
      <xdr:nvSpPr>
        <xdr:cNvPr id="5" name="Rounded Rectangle 6">
          <a:hlinkClick r:id="rId4"/>
        </xdr:cNvPr>
        <xdr:cNvSpPr>
          <a:spLocks/>
        </xdr:cNvSpPr>
      </xdr:nvSpPr>
      <xdr:spPr>
        <a:xfrm>
          <a:off x="1123950" y="7324725"/>
          <a:ext cx="819150" cy="704850"/>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CO</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 emissions analysis</a:t>
          </a:r>
        </a:p>
      </xdr:txBody>
    </xdr:sp>
    <xdr:clientData/>
  </xdr:twoCellAnchor>
  <xdr:twoCellAnchor>
    <xdr:from>
      <xdr:col>0</xdr:col>
      <xdr:colOff>1714500</xdr:colOff>
      <xdr:row>45</xdr:row>
      <xdr:rowOff>142875</xdr:rowOff>
    </xdr:from>
    <xdr:to>
      <xdr:col>3</xdr:col>
      <xdr:colOff>209550</xdr:colOff>
      <xdr:row>49</xdr:row>
      <xdr:rowOff>152400</xdr:rowOff>
    </xdr:to>
    <xdr:sp>
      <xdr:nvSpPr>
        <xdr:cNvPr id="6" name="Rounded Rectangle 7">
          <a:hlinkClick r:id="rId5"/>
        </xdr:cNvPr>
        <xdr:cNvSpPr>
          <a:spLocks/>
        </xdr:cNvSpPr>
      </xdr:nvSpPr>
      <xdr:spPr>
        <a:xfrm>
          <a:off x="1714500" y="8143875"/>
          <a:ext cx="1657350" cy="65722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0</xdr:col>
      <xdr:colOff>171450</xdr:colOff>
      <xdr:row>45</xdr:row>
      <xdr:rowOff>133350</xdr:rowOff>
    </xdr:from>
    <xdr:to>
      <xdr:col>0</xdr:col>
      <xdr:colOff>1647825</xdr:colOff>
      <xdr:row>50</xdr:row>
      <xdr:rowOff>0</xdr:rowOff>
    </xdr:to>
    <xdr:sp>
      <xdr:nvSpPr>
        <xdr:cNvPr id="7" name="Rounded Rectangle 8">
          <a:hlinkClick r:id="rId6"/>
        </xdr:cNvPr>
        <xdr:cNvSpPr>
          <a:spLocks/>
        </xdr:cNvSpPr>
      </xdr:nvSpPr>
      <xdr:spPr>
        <a:xfrm>
          <a:off x="171450" y="8134350"/>
          <a:ext cx="1476375" cy="6762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Totals and analysis</a:t>
          </a:r>
        </a:p>
      </xdr:txBody>
    </xdr:sp>
    <xdr:clientData/>
  </xdr:twoCellAnchor>
  <xdr:twoCellAnchor>
    <xdr:from>
      <xdr:col>0</xdr:col>
      <xdr:colOff>2019300</xdr:colOff>
      <xdr:row>40</xdr:row>
      <xdr:rowOff>133350</xdr:rowOff>
    </xdr:from>
    <xdr:to>
      <xdr:col>2</xdr:col>
      <xdr:colOff>28575</xdr:colOff>
      <xdr:row>45</xdr:row>
      <xdr:rowOff>28575</xdr:rowOff>
    </xdr:to>
    <xdr:sp>
      <xdr:nvSpPr>
        <xdr:cNvPr id="8" name="Rounded Rectangle 12">
          <a:hlinkClick r:id="rId7"/>
        </xdr:cNvPr>
        <xdr:cNvSpPr>
          <a:spLocks/>
        </xdr:cNvSpPr>
      </xdr:nvSpPr>
      <xdr:spPr>
        <a:xfrm>
          <a:off x="2019300" y="7324725"/>
          <a:ext cx="1019175" cy="704850"/>
        </a:xfrm>
        <a:prstGeom prst="roundRect">
          <a:avLst/>
        </a:prstGeom>
        <a:solidFill>
          <a:srgbClr val="00D54A"/>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ICT vs total energy costs</a:t>
          </a:r>
        </a:p>
      </xdr:txBody>
    </xdr:sp>
    <xdr:clientData/>
  </xdr:twoCellAnchor>
  <xdr:twoCellAnchor>
    <xdr:from>
      <xdr:col>0</xdr:col>
      <xdr:colOff>47625</xdr:colOff>
      <xdr:row>12</xdr:row>
      <xdr:rowOff>85725</xdr:rowOff>
    </xdr:from>
    <xdr:to>
      <xdr:col>0</xdr:col>
      <xdr:colOff>2314575</xdr:colOff>
      <xdr:row>18</xdr:row>
      <xdr:rowOff>28575</xdr:rowOff>
    </xdr:to>
    <xdr:sp>
      <xdr:nvSpPr>
        <xdr:cNvPr id="9" name="Rectangle 11"/>
        <xdr:cNvSpPr>
          <a:spLocks/>
        </xdr:cNvSpPr>
      </xdr:nvSpPr>
      <xdr:spPr>
        <a:xfrm>
          <a:off x="47625" y="2733675"/>
          <a:ext cx="2266950" cy="923925"/>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editAs="oneCell">
    <xdr:from>
      <xdr:col>0</xdr:col>
      <xdr:colOff>2162175</xdr:colOff>
      <xdr:row>0</xdr:row>
      <xdr:rowOff>85725</xdr:rowOff>
    </xdr:from>
    <xdr:to>
      <xdr:col>6</xdr:col>
      <xdr:colOff>609600</xdr:colOff>
      <xdr:row>5</xdr:row>
      <xdr:rowOff>76200</xdr:rowOff>
    </xdr:to>
    <xdr:pic>
      <xdr:nvPicPr>
        <xdr:cNvPr id="10" name="Picture 13" descr="two logos.pdf"/>
        <xdr:cNvPicPr preferRelativeResize="1">
          <a:picLocks noChangeAspect="1"/>
        </xdr:cNvPicPr>
      </xdr:nvPicPr>
      <xdr:blipFill>
        <a:blip r:embed="rId8"/>
        <a:stretch>
          <a:fillRect/>
        </a:stretch>
      </xdr:blipFill>
      <xdr:spPr>
        <a:xfrm>
          <a:off x="2162175" y="85725"/>
          <a:ext cx="2486025" cy="800100"/>
        </a:xfrm>
        <a:prstGeom prst="rect">
          <a:avLst/>
        </a:prstGeom>
        <a:noFill/>
        <a:ln w="9525" cmpd="sng">
          <a:noFill/>
        </a:ln>
      </xdr:spPr>
    </xdr:pic>
    <xdr:clientData/>
  </xdr:twoCellAnchor>
  <xdr:oneCellAnchor>
    <xdr:from>
      <xdr:col>8</xdr:col>
      <xdr:colOff>0</xdr:colOff>
      <xdr:row>45</xdr:row>
      <xdr:rowOff>0</xdr:rowOff>
    </xdr:from>
    <xdr:ext cx="2400300" cy="1085850"/>
    <xdr:sp>
      <xdr:nvSpPr>
        <xdr:cNvPr id="11" name="TextBox 13"/>
        <xdr:cNvSpPr txBox="1">
          <a:spLocks noChangeArrowheads="1"/>
        </xdr:cNvSpPr>
      </xdr:nvSpPr>
      <xdr:spPr>
        <a:xfrm>
          <a:off x="5553075" y="800100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8</xdr:col>
      <xdr:colOff>76200</xdr:colOff>
      <xdr:row>45</xdr:row>
      <xdr:rowOff>19050</xdr:rowOff>
    </xdr:from>
    <xdr:to>
      <xdr:col>9</xdr:col>
      <xdr:colOff>285750</xdr:colOff>
      <xdr:row>47</xdr:row>
      <xdr:rowOff>9525</xdr:rowOff>
    </xdr:to>
    <xdr:pic>
      <xdr:nvPicPr>
        <xdr:cNvPr id="12" name="Picture 1076"/>
        <xdr:cNvPicPr preferRelativeResize="1">
          <a:picLocks noChangeAspect="1"/>
        </xdr:cNvPicPr>
      </xdr:nvPicPr>
      <xdr:blipFill>
        <a:blip r:embed="rId9"/>
        <a:stretch>
          <a:fillRect/>
        </a:stretch>
      </xdr:blipFill>
      <xdr:spPr>
        <a:xfrm>
          <a:off x="5629275" y="8020050"/>
          <a:ext cx="8572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38100</xdr:rowOff>
    </xdr:from>
    <xdr:to>
      <xdr:col>0</xdr:col>
      <xdr:colOff>1857375</xdr:colOff>
      <xdr:row>9</xdr:row>
      <xdr:rowOff>361950</xdr:rowOff>
    </xdr:to>
    <xdr:sp>
      <xdr:nvSpPr>
        <xdr:cNvPr id="1" name="Rectangle 1"/>
        <xdr:cNvSpPr>
          <a:spLocks/>
        </xdr:cNvSpPr>
      </xdr:nvSpPr>
      <xdr:spPr>
        <a:xfrm>
          <a:off x="38100" y="1238250"/>
          <a:ext cx="1819275" cy="657225"/>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0</xdr:col>
      <xdr:colOff>247650</xdr:colOff>
      <xdr:row>20</xdr:row>
      <xdr:rowOff>85725</xdr:rowOff>
    </xdr:from>
    <xdr:to>
      <xdr:col>3</xdr:col>
      <xdr:colOff>666750</xdr:colOff>
      <xdr:row>40</xdr:row>
      <xdr:rowOff>66675</xdr:rowOff>
    </xdr:to>
    <xdr:graphicFrame>
      <xdr:nvGraphicFramePr>
        <xdr:cNvPr id="2" name="Chart 2"/>
        <xdr:cNvGraphicFramePr/>
      </xdr:nvGraphicFramePr>
      <xdr:xfrm>
        <a:off x="247650" y="3790950"/>
        <a:ext cx="3333750" cy="3219450"/>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20</xdr:row>
      <xdr:rowOff>95250</xdr:rowOff>
    </xdr:from>
    <xdr:to>
      <xdr:col>12</xdr:col>
      <xdr:colOff>504825</xdr:colOff>
      <xdr:row>40</xdr:row>
      <xdr:rowOff>104775</xdr:rowOff>
    </xdr:to>
    <xdr:graphicFrame>
      <xdr:nvGraphicFramePr>
        <xdr:cNvPr id="3" name="Chart 3"/>
        <xdr:cNvGraphicFramePr/>
      </xdr:nvGraphicFramePr>
      <xdr:xfrm>
        <a:off x="3857625" y="3800475"/>
        <a:ext cx="3676650" cy="32480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41</xdr:row>
      <xdr:rowOff>38100</xdr:rowOff>
    </xdr:from>
    <xdr:to>
      <xdr:col>0</xdr:col>
      <xdr:colOff>885825</xdr:colOff>
      <xdr:row>45</xdr:row>
      <xdr:rowOff>9525</xdr:rowOff>
    </xdr:to>
    <xdr:sp>
      <xdr:nvSpPr>
        <xdr:cNvPr id="4" name="Rounded Rectangle 4">
          <a:hlinkClick r:id="rId3"/>
        </xdr:cNvPr>
        <xdr:cNvSpPr>
          <a:spLocks/>
        </xdr:cNvSpPr>
      </xdr:nvSpPr>
      <xdr:spPr>
        <a:xfrm>
          <a:off x="257175" y="7143750"/>
          <a:ext cx="628650" cy="619125"/>
        </a:xfrm>
        <a:prstGeom prst="roundRect">
          <a:avLst/>
        </a:prstGeom>
        <a:solidFill>
          <a:srgbClr val="97D9A6"/>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use analysis</a:t>
          </a:r>
        </a:p>
      </xdr:txBody>
    </xdr:sp>
    <xdr:clientData/>
  </xdr:twoCellAnchor>
  <xdr:twoCellAnchor>
    <xdr:from>
      <xdr:col>0</xdr:col>
      <xdr:colOff>971550</xdr:colOff>
      <xdr:row>41</xdr:row>
      <xdr:rowOff>47625</xdr:rowOff>
    </xdr:from>
    <xdr:to>
      <xdr:col>0</xdr:col>
      <xdr:colOff>1628775</xdr:colOff>
      <xdr:row>45</xdr:row>
      <xdr:rowOff>9525</xdr:rowOff>
    </xdr:to>
    <xdr:sp>
      <xdr:nvSpPr>
        <xdr:cNvPr id="5" name="Rounded Rectangle 5">
          <a:hlinkClick r:id="rId4"/>
        </xdr:cNvPr>
        <xdr:cNvSpPr>
          <a:spLocks/>
        </xdr:cNvSpPr>
      </xdr:nvSpPr>
      <xdr:spPr>
        <a:xfrm>
          <a:off x="971550" y="7153275"/>
          <a:ext cx="657225" cy="609600"/>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cost analysis</a:t>
          </a:r>
        </a:p>
      </xdr:txBody>
    </xdr:sp>
    <xdr:clientData/>
  </xdr:twoCellAnchor>
  <xdr:twoCellAnchor>
    <xdr:from>
      <xdr:col>0</xdr:col>
      <xdr:colOff>1809750</xdr:colOff>
      <xdr:row>45</xdr:row>
      <xdr:rowOff>133350</xdr:rowOff>
    </xdr:from>
    <xdr:to>
      <xdr:col>3</xdr:col>
      <xdr:colOff>314325</xdr:colOff>
      <xdr:row>50</xdr:row>
      <xdr:rowOff>0</xdr:rowOff>
    </xdr:to>
    <xdr:sp>
      <xdr:nvSpPr>
        <xdr:cNvPr id="6" name="Rounded Rectangle 6">
          <a:hlinkClick r:id="rId5"/>
        </xdr:cNvPr>
        <xdr:cNvSpPr>
          <a:spLocks/>
        </xdr:cNvSpPr>
      </xdr:nvSpPr>
      <xdr:spPr>
        <a:xfrm>
          <a:off x="1809750" y="7886700"/>
          <a:ext cx="1419225" cy="67627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0</xdr:col>
      <xdr:colOff>219075</xdr:colOff>
      <xdr:row>45</xdr:row>
      <xdr:rowOff>123825</xdr:rowOff>
    </xdr:from>
    <xdr:to>
      <xdr:col>0</xdr:col>
      <xdr:colOff>1695450</xdr:colOff>
      <xdr:row>49</xdr:row>
      <xdr:rowOff>152400</xdr:rowOff>
    </xdr:to>
    <xdr:sp>
      <xdr:nvSpPr>
        <xdr:cNvPr id="7" name="Rounded Rectangle 7">
          <a:hlinkClick r:id="rId6"/>
        </xdr:cNvPr>
        <xdr:cNvSpPr>
          <a:spLocks/>
        </xdr:cNvSpPr>
      </xdr:nvSpPr>
      <xdr:spPr>
        <a:xfrm>
          <a:off x="219075" y="7877175"/>
          <a:ext cx="1476375" cy="6762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Totals and analysis</a:t>
          </a:r>
        </a:p>
      </xdr:txBody>
    </xdr:sp>
    <xdr:clientData/>
  </xdr:twoCellAnchor>
  <xdr:twoCellAnchor>
    <xdr:from>
      <xdr:col>0</xdr:col>
      <xdr:colOff>1724025</xdr:colOff>
      <xdr:row>41</xdr:row>
      <xdr:rowOff>57150</xdr:rowOff>
    </xdr:from>
    <xdr:to>
      <xdr:col>1</xdr:col>
      <xdr:colOff>352425</xdr:colOff>
      <xdr:row>45</xdr:row>
      <xdr:rowOff>9525</xdr:rowOff>
    </xdr:to>
    <xdr:sp>
      <xdr:nvSpPr>
        <xdr:cNvPr id="8" name="Rounded Rectangle 10">
          <a:hlinkClick r:id="rId7"/>
        </xdr:cNvPr>
        <xdr:cNvSpPr>
          <a:spLocks/>
        </xdr:cNvSpPr>
      </xdr:nvSpPr>
      <xdr:spPr>
        <a:xfrm>
          <a:off x="1724025" y="7162800"/>
          <a:ext cx="695325" cy="600075"/>
        </a:xfrm>
        <a:prstGeom prst="roundRect">
          <a:avLst/>
        </a:prstGeom>
        <a:solidFill>
          <a:srgbClr val="00D54A"/>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ICT vs total energy costs</a:t>
          </a:r>
        </a:p>
      </xdr:txBody>
    </xdr:sp>
    <xdr:clientData/>
  </xdr:twoCellAnchor>
  <xdr:twoCellAnchor>
    <xdr:from>
      <xdr:col>0</xdr:col>
      <xdr:colOff>76200</xdr:colOff>
      <xdr:row>12</xdr:row>
      <xdr:rowOff>76200</xdr:rowOff>
    </xdr:from>
    <xdr:to>
      <xdr:col>0</xdr:col>
      <xdr:colOff>1819275</xdr:colOff>
      <xdr:row>19</xdr:row>
      <xdr:rowOff>85725</xdr:rowOff>
    </xdr:to>
    <xdr:sp>
      <xdr:nvSpPr>
        <xdr:cNvPr id="9" name="Rectangle 11"/>
        <xdr:cNvSpPr>
          <a:spLocks/>
        </xdr:cNvSpPr>
      </xdr:nvSpPr>
      <xdr:spPr>
        <a:xfrm>
          <a:off x="76200" y="2476500"/>
          <a:ext cx="1743075" cy="1152525"/>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editAs="oneCell">
    <xdr:from>
      <xdr:col>1</xdr:col>
      <xdr:colOff>0</xdr:colOff>
      <xdr:row>0</xdr:row>
      <xdr:rowOff>0</xdr:rowOff>
    </xdr:from>
    <xdr:to>
      <xdr:col>8</xdr:col>
      <xdr:colOff>200025</xdr:colOff>
      <xdr:row>4</xdr:row>
      <xdr:rowOff>114300</xdr:rowOff>
    </xdr:to>
    <xdr:pic>
      <xdr:nvPicPr>
        <xdr:cNvPr id="10" name="Picture 12" descr="two logos.pdf"/>
        <xdr:cNvPicPr preferRelativeResize="1">
          <a:picLocks noChangeAspect="1"/>
        </xdr:cNvPicPr>
      </xdr:nvPicPr>
      <xdr:blipFill>
        <a:blip r:embed="rId8"/>
        <a:stretch>
          <a:fillRect/>
        </a:stretch>
      </xdr:blipFill>
      <xdr:spPr>
        <a:xfrm>
          <a:off x="2066925" y="0"/>
          <a:ext cx="2705100" cy="790575"/>
        </a:xfrm>
        <a:prstGeom prst="rect">
          <a:avLst/>
        </a:prstGeom>
        <a:noFill/>
        <a:ln w="9525" cmpd="sng">
          <a:noFill/>
        </a:ln>
      </xdr:spPr>
    </xdr:pic>
    <xdr:clientData/>
  </xdr:twoCellAnchor>
  <xdr:oneCellAnchor>
    <xdr:from>
      <xdr:col>9</xdr:col>
      <xdr:colOff>0</xdr:colOff>
      <xdr:row>45</xdr:row>
      <xdr:rowOff>0</xdr:rowOff>
    </xdr:from>
    <xdr:ext cx="2400300" cy="1085850"/>
    <xdr:sp>
      <xdr:nvSpPr>
        <xdr:cNvPr id="11" name="TextBox 12"/>
        <xdr:cNvSpPr txBox="1">
          <a:spLocks noChangeArrowheads="1"/>
        </xdr:cNvSpPr>
      </xdr:nvSpPr>
      <xdr:spPr>
        <a:xfrm>
          <a:off x="5219700" y="775335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9</xdr:col>
      <xdr:colOff>76200</xdr:colOff>
      <xdr:row>45</xdr:row>
      <xdr:rowOff>19050</xdr:rowOff>
    </xdr:from>
    <xdr:to>
      <xdr:col>10</xdr:col>
      <xdr:colOff>285750</xdr:colOff>
      <xdr:row>47</xdr:row>
      <xdr:rowOff>9525</xdr:rowOff>
    </xdr:to>
    <xdr:pic>
      <xdr:nvPicPr>
        <xdr:cNvPr id="12" name="Picture 1076"/>
        <xdr:cNvPicPr preferRelativeResize="1">
          <a:picLocks noChangeAspect="1"/>
        </xdr:cNvPicPr>
      </xdr:nvPicPr>
      <xdr:blipFill>
        <a:blip r:embed="rId9"/>
        <a:stretch>
          <a:fillRect/>
        </a:stretch>
      </xdr:blipFill>
      <xdr:spPr>
        <a:xfrm>
          <a:off x="5295900" y="7772400"/>
          <a:ext cx="8572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28575</xdr:rowOff>
    </xdr:from>
    <xdr:to>
      <xdr:col>0</xdr:col>
      <xdr:colOff>1590675</xdr:colOff>
      <xdr:row>9</xdr:row>
      <xdr:rowOff>495300</xdr:rowOff>
    </xdr:to>
    <xdr:sp>
      <xdr:nvSpPr>
        <xdr:cNvPr id="1" name="Rectangle 1"/>
        <xdr:cNvSpPr>
          <a:spLocks/>
        </xdr:cNvSpPr>
      </xdr:nvSpPr>
      <xdr:spPr>
        <a:xfrm>
          <a:off x="57150" y="1390650"/>
          <a:ext cx="1533525" cy="638175"/>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should be filled in with data specific to the institution.</a:t>
          </a:r>
        </a:p>
      </xdr:txBody>
    </xdr:sp>
    <xdr:clientData/>
  </xdr:twoCellAnchor>
  <xdr:twoCellAnchor>
    <xdr:from>
      <xdr:col>3</xdr:col>
      <xdr:colOff>352425</xdr:colOff>
      <xdr:row>53</xdr:row>
      <xdr:rowOff>76200</xdr:rowOff>
    </xdr:from>
    <xdr:to>
      <xdr:col>4</xdr:col>
      <xdr:colOff>809625</xdr:colOff>
      <xdr:row>57</xdr:row>
      <xdr:rowOff>85725</xdr:rowOff>
    </xdr:to>
    <xdr:sp>
      <xdr:nvSpPr>
        <xdr:cNvPr id="2" name="Rounded Rectangle 5">
          <a:hlinkClick r:id="rId1"/>
        </xdr:cNvPr>
        <xdr:cNvSpPr>
          <a:spLocks/>
        </xdr:cNvSpPr>
      </xdr:nvSpPr>
      <xdr:spPr>
        <a:xfrm>
          <a:off x="3800475" y="9458325"/>
          <a:ext cx="1257300" cy="65722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1</xdr:col>
      <xdr:colOff>590550</xdr:colOff>
      <xdr:row>14</xdr:row>
      <xdr:rowOff>123825</xdr:rowOff>
    </xdr:from>
    <xdr:to>
      <xdr:col>4</xdr:col>
      <xdr:colOff>514350</xdr:colOff>
      <xdr:row>30</xdr:row>
      <xdr:rowOff>9525</xdr:rowOff>
    </xdr:to>
    <xdr:graphicFrame>
      <xdr:nvGraphicFramePr>
        <xdr:cNvPr id="3" name="Chart 6"/>
        <xdr:cNvGraphicFramePr/>
      </xdr:nvGraphicFramePr>
      <xdr:xfrm>
        <a:off x="2190750" y="3190875"/>
        <a:ext cx="2571750" cy="2476500"/>
      </xdr:xfrm>
      <a:graphic>
        <a:graphicData uri="http://schemas.openxmlformats.org/drawingml/2006/chart">
          <c:chart xmlns:c="http://schemas.openxmlformats.org/drawingml/2006/chart" r:id="rId2"/>
        </a:graphicData>
      </a:graphic>
    </xdr:graphicFrame>
    <xdr:clientData/>
  </xdr:twoCellAnchor>
  <xdr:twoCellAnchor>
    <xdr:from>
      <xdr:col>4</xdr:col>
      <xdr:colOff>781050</xdr:colOff>
      <xdr:row>14</xdr:row>
      <xdr:rowOff>133350</xdr:rowOff>
    </xdr:from>
    <xdr:to>
      <xdr:col>8</xdr:col>
      <xdr:colOff>47625</xdr:colOff>
      <xdr:row>30</xdr:row>
      <xdr:rowOff>28575</xdr:rowOff>
    </xdr:to>
    <xdr:graphicFrame>
      <xdr:nvGraphicFramePr>
        <xdr:cNvPr id="4" name="Chart 7"/>
        <xdr:cNvGraphicFramePr/>
      </xdr:nvGraphicFramePr>
      <xdr:xfrm>
        <a:off x="5029200" y="3200400"/>
        <a:ext cx="2524125" cy="2486025"/>
      </xdr:xfrm>
      <a:graphic>
        <a:graphicData uri="http://schemas.openxmlformats.org/drawingml/2006/chart">
          <c:chart xmlns:c="http://schemas.openxmlformats.org/drawingml/2006/chart" r:id="rId3"/>
        </a:graphicData>
      </a:graphic>
    </xdr:graphicFrame>
    <xdr:clientData/>
  </xdr:twoCellAnchor>
  <xdr:twoCellAnchor>
    <xdr:from>
      <xdr:col>3</xdr:col>
      <xdr:colOff>552450</xdr:colOff>
      <xdr:row>30</xdr:row>
      <xdr:rowOff>95250</xdr:rowOff>
    </xdr:from>
    <xdr:to>
      <xdr:col>6</xdr:col>
      <xdr:colOff>581025</xdr:colOff>
      <xdr:row>46</xdr:row>
      <xdr:rowOff>152400</xdr:rowOff>
    </xdr:to>
    <xdr:graphicFrame>
      <xdr:nvGraphicFramePr>
        <xdr:cNvPr id="5" name="Chart 8"/>
        <xdr:cNvGraphicFramePr/>
      </xdr:nvGraphicFramePr>
      <xdr:xfrm>
        <a:off x="4000500" y="5753100"/>
        <a:ext cx="2466975" cy="2647950"/>
      </xdr:xfrm>
      <a:graphic>
        <a:graphicData uri="http://schemas.openxmlformats.org/drawingml/2006/chart">
          <c:chart xmlns:c="http://schemas.openxmlformats.org/drawingml/2006/chart" r:id="rId4"/>
        </a:graphicData>
      </a:graphic>
    </xdr:graphicFrame>
    <xdr:clientData/>
  </xdr:twoCellAnchor>
  <xdr:twoCellAnchor>
    <xdr:from>
      <xdr:col>1</xdr:col>
      <xdr:colOff>476250</xdr:colOff>
      <xdr:row>53</xdr:row>
      <xdr:rowOff>66675</xdr:rowOff>
    </xdr:from>
    <xdr:to>
      <xdr:col>3</xdr:col>
      <xdr:colOff>219075</xdr:colOff>
      <xdr:row>57</xdr:row>
      <xdr:rowOff>85725</xdr:rowOff>
    </xdr:to>
    <xdr:sp>
      <xdr:nvSpPr>
        <xdr:cNvPr id="6" name="Rounded Rectangle 6">
          <a:hlinkClick r:id="rId5"/>
        </xdr:cNvPr>
        <xdr:cNvSpPr>
          <a:spLocks/>
        </xdr:cNvSpPr>
      </xdr:nvSpPr>
      <xdr:spPr>
        <a:xfrm>
          <a:off x="2076450" y="9448800"/>
          <a:ext cx="1590675" cy="666750"/>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Totals and analysis</a:t>
          </a:r>
        </a:p>
      </xdr:txBody>
    </xdr:sp>
    <xdr:clientData/>
  </xdr:twoCellAnchor>
  <xdr:twoCellAnchor>
    <xdr:from>
      <xdr:col>2</xdr:col>
      <xdr:colOff>209550</xdr:colOff>
      <xdr:row>48</xdr:row>
      <xdr:rowOff>66675</xdr:rowOff>
    </xdr:from>
    <xdr:to>
      <xdr:col>2</xdr:col>
      <xdr:colOff>933450</xdr:colOff>
      <xdr:row>52</xdr:row>
      <xdr:rowOff>9525</xdr:rowOff>
    </xdr:to>
    <xdr:sp>
      <xdr:nvSpPr>
        <xdr:cNvPr id="7" name="Rounded Rectangle 7">
          <a:hlinkClick r:id="rId6"/>
        </xdr:cNvPr>
        <xdr:cNvSpPr>
          <a:spLocks/>
        </xdr:cNvSpPr>
      </xdr:nvSpPr>
      <xdr:spPr>
        <a:xfrm>
          <a:off x="2724150" y="8639175"/>
          <a:ext cx="723900" cy="590550"/>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CO</a:t>
          </a:r>
          <a:r>
            <a:rPr lang="en-US" cap="none" sz="900" b="0" i="0" u="none" baseline="-25000">
              <a:solidFill>
                <a:srgbClr val="000000"/>
              </a:solidFill>
              <a:latin typeface="Arial"/>
              <a:ea typeface="Arial"/>
              <a:cs typeface="Arial"/>
            </a:rPr>
            <a:t>2</a:t>
          </a:r>
          <a:r>
            <a:rPr lang="en-US" cap="none" sz="900" b="0" i="0" u="none" baseline="0">
              <a:solidFill>
                <a:srgbClr val="000000"/>
              </a:solidFill>
              <a:latin typeface="Arial"/>
              <a:ea typeface="Arial"/>
              <a:cs typeface="Arial"/>
            </a:rPr>
            <a:t> emissions analysis</a:t>
          </a:r>
        </a:p>
      </xdr:txBody>
    </xdr:sp>
    <xdr:clientData/>
  </xdr:twoCellAnchor>
  <xdr:twoCellAnchor>
    <xdr:from>
      <xdr:col>1</xdr:col>
      <xdr:colOff>533400</xdr:colOff>
      <xdr:row>48</xdr:row>
      <xdr:rowOff>66675</xdr:rowOff>
    </xdr:from>
    <xdr:to>
      <xdr:col>2</xdr:col>
      <xdr:colOff>114300</xdr:colOff>
      <xdr:row>51</xdr:row>
      <xdr:rowOff>123825</xdr:rowOff>
    </xdr:to>
    <xdr:sp>
      <xdr:nvSpPr>
        <xdr:cNvPr id="8" name="Rounded Rectangle 8">
          <a:hlinkClick r:id="rId7"/>
        </xdr:cNvPr>
        <xdr:cNvSpPr>
          <a:spLocks/>
        </xdr:cNvSpPr>
      </xdr:nvSpPr>
      <xdr:spPr>
        <a:xfrm>
          <a:off x="2133600" y="8639175"/>
          <a:ext cx="495300" cy="542925"/>
        </a:xfrm>
        <a:prstGeom prst="roundRect">
          <a:avLst/>
        </a:prstGeom>
        <a:solidFill>
          <a:srgbClr val="97D9A6"/>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use analysis</a:t>
          </a:r>
        </a:p>
      </xdr:txBody>
    </xdr:sp>
    <xdr:clientData/>
  </xdr:twoCellAnchor>
  <xdr:twoCellAnchor>
    <xdr:from>
      <xdr:col>3</xdr:col>
      <xdr:colOff>9525</xdr:colOff>
      <xdr:row>48</xdr:row>
      <xdr:rowOff>76200</xdr:rowOff>
    </xdr:from>
    <xdr:to>
      <xdr:col>3</xdr:col>
      <xdr:colOff>752475</xdr:colOff>
      <xdr:row>52</xdr:row>
      <xdr:rowOff>47625</xdr:rowOff>
    </xdr:to>
    <xdr:sp>
      <xdr:nvSpPr>
        <xdr:cNvPr id="9" name="Rounded Rectangle 9">
          <a:hlinkClick r:id="rId8"/>
        </xdr:cNvPr>
        <xdr:cNvSpPr>
          <a:spLocks/>
        </xdr:cNvSpPr>
      </xdr:nvSpPr>
      <xdr:spPr>
        <a:xfrm>
          <a:off x="3457575" y="8648700"/>
          <a:ext cx="742950" cy="619125"/>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Energy cost analysis</a:t>
          </a:r>
        </a:p>
      </xdr:txBody>
    </xdr:sp>
    <xdr:clientData/>
  </xdr:twoCellAnchor>
  <xdr:twoCellAnchor editAs="oneCell">
    <xdr:from>
      <xdr:col>0</xdr:col>
      <xdr:colOff>1600200</xdr:colOff>
      <xdr:row>0</xdr:row>
      <xdr:rowOff>104775</xdr:rowOff>
    </xdr:from>
    <xdr:to>
      <xdr:col>4</xdr:col>
      <xdr:colOff>38100</xdr:colOff>
      <xdr:row>5</xdr:row>
      <xdr:rowOff>85725</xdr:rowOff>
    </xdr:to>
    <xdr:pic>
      <xdr:nvPicPr>
        <xdr:cNvPr id="10" name="Picture 12" descr="two logos.pdf"/>
        <xdr:cNvPicPr preferRelativeResize="1">
          <a:picLocks noChangeAspect="1"/>
        </xdr:cNvPicPr>
      </xdr:nvPicPr>
      <xdr:blipFill>
        <a:blip r:embed="rId9"/>
        <a:stretch>
          <a:fillRect/>
        </a:stretch>
      </xdr:blipFill>
      <xdr:spPr>
        <a:xfrm>
          <a:off x="1600200" y="104775"/>
          <a:ext cx="2686050" cy="790575"/>
        </a:xfrm>
        <a:prstGeom prst="rect">
          <a:avLst/>
        </a:prstGeom>
        <a:noFill/>
        <a:ln w="9525" cmpd="sng">
          <a:noFill/>
        </a:ln>
      </xdr:spPr>
    </xdr:pic>
    <xdr:clientData/>
  </xdr:twoCellAnchor>
  <xdr:oneCellAnchor>
    <xdr:from>
      <xdr:col>6</xdr:col>
      <xdr:colOff>0</xdr:colOff>
      <xdr:row>53</xdr:row>
      <xdr:rowOff>0</xdr:rowOff>
    </xdr:from>
    <xdr:ext cx="2400300" cy="1085850"/>
    <xdr:sp>
      <xdr:nvSpPr>
        <xdr:cNvPr id="11" name="TextBox 12"/>
        <xdr:cNvSpPr txBox="1">
          <a:spLocks noChangeArrowheads="1"/>
        </xdr:cNvSpPr>
      </xdr:nvSpPr>
      <xdr:spPr>
        <a:xfrm>
          <a:off x="5886450" y="9382125"/>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6</xdr:col>
      <xdr:colOff>76200</xdr:colOff>
      <xdr:row>53</xdr:row>
      <xdr:rowOff>19050</xdr:rowOff>
    </xdr:from>
    <xdr:to>
      <xdr:col>7</xdr:col>
      <xdr:colOff>133350</xdr:colOff>
      <xdr:row>55</xdr:row>
      <xdr:rowOff>9525</xdr:rowOff>
    </xdr:to>
    <xdr:pic>
      <xdr:nvPicPr>
        <xdr:cNvPr id="12" name="Picture 1076"/>
        <xdr:cNvPicPr preferRelativeResize="1">
          <a:picLocks noChangeAspect="1"/>
        </xdr:cNvPicPr>
      </xdr:nvPicPr>
      <xdr:blipFill>
        <a:blip r:embed="rId10"/>
        <a:stretch>
          <a:fillRect/>
        </a:stretch>
      </xdr:blipFill>
      <xdr:spPr>
        <a:xfrm>
          <a:off x="5962650" y="9401175"/>
          <a:ext cx="8572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19050</xdr:rowOff>
    </xdr:from>
    <xdr:to>
      <xdr:col>8</xdr:col>
      <xdr:colOff>276225</xdr:colOff>
      <xdr:row>62</xdr:row>
      <xdr:rowOff>123825</xdr:rowOff>
    </xdr:to>
    <xdr:sp>
      <xdr:nvSpPr>
        <xdr:cNvPr id="1" name="TextBox 1"/>
        <xdr:cNvSpPr txBox="1">
          <a:spLocks noChangeArrowheads="1"/>
        </xdr:cNvSpPr>
      </xdr:nvSpPr>
      <xdr:spPr>
        <a:xfrm>
          <a:off x="0" y="7467600"/>
          <a:ext cx="6372225" cy="2695575"/>
        </a:xfrm>
        <a:prstGeom prst="rect">
          <a:avLst/>
        </a:prstGeom>
        <a:solidFill>
          <a:srgbClr val="CCFFFF">
            <a:alpha val="97000"/>
          </a:srgbClr>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Using the tool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tool can be used in two ways: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‘quick and simple’</a:t>
          </a:r>
          <a:r>
            <a:rPr lang="en-US" cap="none" sz="1100" b="0" i="0" u="none" baseline="0">
              <a:solidFill>
                <a:srgbClr val="000000"/>
              </a:solidFill>
              <a:latin typeface="Calibri"/>
              <a:ea typeface="Calibri"/>
              <a:cs typeface="Calibri"/>
            </a:rPr>
            <a:t> method (blue area of worksheets 5-11). 
</a:t>
          </a:r>
          <a:r>
            <a:rPr lang="en-US" cap="none" sz="1100" b="0" i="0" u="none" baseline="0">
              <a:solidFill>
                <a:srgbClr val="000000"/>
              </a:solidFill>
              <a:latin typeface="Calibri"/>
              <a:ea typeface="Calibri"/>
              <a:cs typeface="Calibri"/>
            </a:rPr>
            <a:t>This only requires a number (which can be estimated) for each of the different types of ICT device. The spreadsheet then uses default assumptions of power ratings and usage to estimate the total energy consumption (kWh/y) and carbon dioxide emissions (kg/kWh) of the ICT devices in the worksheet labelled “Total and Analysis”.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‘thorough</a:t>
          </a:r>
          <a:r>
            <a:rPr lang="en-US" cap="none" sz="1100" b="0" i="0" u="none" baseline="0">
              <a:solidFill>
                <a:srgbClr val="000000"/>
              </a:solidFill>
              <a:latin typeface="Calibri"/>
              <a:ea typeface="Calibri"/>
              <a:cs typeface="Calibri"/>
            </a:rPr>
            <a:t>’ (and more accurate) method (yellow area of the worksheets 5-11). 
</a:t>
          </a:r>
          <a:r>
            <a:rPr lang="en-US" cap="none" sz="1100" b="0" i="0" u="none" baseline="0">
              <a:solidFill>
                <a:srgbClr val="000000"/>
              </a:solidFill>
              <a:latin typeface="Calibri"/>
              <a:ea typeface="Calibri"/>
              <a:cs typeface="Calibri"/>
            </a:rPr>
            <a:t>In addition to numbers of devices, this enables users to enter institution-specific data on the power rating of equipment, and typical usage hours. The assumptions used to obtain the default settings for power and usage are described below, and also summarised in the worksheet labelled “Assumptions”.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64</xdr:row>
      <xdr:rowOff>19050</xdr:rowOff>
    </xdr:from>
    <xdr:to>
      <xdr:col>6</xdr:col>
      <xdr:colOff>752475</xdr:colOff>
      <xdr:row>98</xdr:row>
      <xdr:rowOff>133350</xdr:rowOff>
    </xdr:to>
    <xdr:sp>
      <xdr:nvSpPr>
        <xdr:cNvPr id="2" name="TextBox 2"/>
        <xdr:cNvSpPr txBox="1">
          <a:spLocks noChangeArrowheads="1"/>
        </xdr:cNvSpPr>
      </xdr:nvSpPr>
      <xdr:spPr>
        <a:xfrm>
          <a:off x="0" y="10382250"/>
          <a:ext cx="5324475" cy="5619750"/>
        </a:xfrm>
        <a:prstGeom prst="rect">
          <a:avLst/>
        </a:prstGeom>
        <a:solidFill>
          <a:srgbClr val="C3D69B"/>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Quick and Simple Method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Working with relevant staff (IT management, energy management, print management, academics, library/learning support, research staff) gather data on the </a:t>
          </a:r>
          <a:r>
            <a:rPr lang="en-US" cap="none" sz="1100" b="0" i="1" u="none" baseline="0">
              <a:solidFill>
                <a:srgbClr val="000000"/>
              </a:solidFill>
              <a:latin typeface="Calibri"/>
              <a:ea typeface="Calibri"/>
              <a:cs typeface="Calibri"/>
            </a:rPr>
            <a:t>number of ICT devices</a:t>
          </a:r>
          <a:r>
            <a:rPr lang="en-US" cap="none" sz="1100" b="0" i="0" u="none" baseline="0">
              <a:solidFill>
                <a:srgbClr val="000000"/>
              </a:solidFill>
              <a:latin typeface="Calibri"/>
              <a:ea typeface="Calibri"/>
              <a:cs typeface="Calibri"/>
            </a:rPr>
            <a:t> at your institution.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2</a:t>
          </a:r>
          <a:r>
            <a:rPr lang="en-US" cap="none" sz="1100" b="0" i="0" u="none" baseline="0">
              <a:solidFill>
                <a:srgbClr val="000000"/>
              </a:solidFill>
              <a:latin typeface="Calibri"/>
              <a:ea typeface="Calibri"/>
              <a:cs typeface="Calibri"/>
            </a:rPr>
            <a:t>: Use the “Menu” worksheet to navigate around the spreadsheet. For each individual category of ICT device, go to the relevant worksheet and enter estimates of the number of ICT devices at the university, including departmental devices. Use the “Menu” worksheet to measure progress as you complete each individual worksheet.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3:</a:t>
          </a:r>
          <a:r>
            <a:rPr lang="en-US" cap="none" sz="1100" b="0" i="0" u="none" baseline="0">
              <a:solidFill>
                <a:srgbClr val="000000"/>
              </a:solidFill>
              <a:latin typeface="Calibri"/>
              <a:ea typeface="Calibri"/>
              <a:cs typeface="Calibri"/>
            </a:rPr>
            <a:t> Once you have entered all the data in the worksheets 5-11, the tool will provide a breakdown of ICT energy use by category and total energy consumption in the worksheet “Total and Analysis” with graphical displays in the worksheets “Energy use”, “Energy Cost” and “CO2 Emissions”.  If required you can amend the default electricity price and carbon dioxide emission.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4</a:t>
          </a:r>
          <a:r>
            <a:rPr lang="en-US" cap="none" sz="1100" b="0" i="0" u="none" baseline="0">
              <a:solidFill>
                <a:srgbClr val="000000"/>
              </a:solidFill>
              <a:latin typeface="Calibri"/>
              <a:ea typeface="Calibri"/>
              <a:cs typeface="Calibri"/>
            </a:rPr>
            <a:t>:  In the “ICT in the University” worksheet enter data on total institution non-residential electricity use, total non-residential electricity cost and total non-residential electricity-related carbon emissions. Check the total ICT energy consumption estimate against the total non-residential electricity usage for the institution to see if it appears to be a reasonable proportion (e.g. between 10-50%). If very low or very high you may need to check the assumptions used.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have entered all the data, the tool will provide a breakdown of ICT energy use, energy costs and carbon emissions in the worksheet "Total and Analysis" with graphical displays in the worksheets "Energy Use", "Energy Cost" and "CO2 Emissions".</a:t>
          </a:r>
        </a:p>
      </xdr:txBody>
    </xdr:sp>
    <xdr:clientData/>
  </xdr:twoCellAnchor>
  <xdr:twoCellAnchor>
    <xdr:from>
      <xdr:col>0</xdr:col>
      <xdr:colOff>9525</xdr:colOff>
      <xdr:row>1</xdr:row>
      <xdr:rowOff>0</xdr:rowOff>
    </xdr:from>
    <xdr:to>
      <xdr:col>8</xdr:col>
      <xdr:colOff>295275</xdr:colOff>
      <xdr:row>44</xdr:row>
      <xdr:rowOff>85725</xdr:rowOff>
    </xdr:to>
    <xdr:sp>
      <xdr:nvSpPr>
        <xdr:cNvPr id="3" name="TextBox 3"/>
        <xdr:cNvSpPr txBox="1">
          <a:spLocks noChangeArrowheads="1"/>
        </xdr:cNvSpPr>
      </xdr:nvSpPr>
      <xdr:spPr>
        <a:xfrm>
          <a:off x="9525" y="161925"/>
          <a:ext cx="6381750" cy="7048500"/>
        </a:xfrm>
        <a:prstGeom prst="rect">
          <a:avLst/>
        </a:prstGeom>
        <a:solidFill>
          <a:srgbClr val="D7E4BD"/>
        </a:solidFill>
        <a:ln w="9525" cmpd="sng">
          <a:solidFill>
            <a:srgbClr val="98B954"/>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READ ME: SusteIT ICT Energy and Carbon Footprinting Tool
</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there may be occasional problems with displays of graphs and tables - you may need to adjust your screen resolution for optimum display.</a:t>
          </a:r>
          <a:r>
            <a:rPr lang="en-US" cap="none" sz="14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tool is a simple Excel spreadsheet which contains the following worksheets (numbered in the order in which they appear in the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Menu </a:t>
          </a:r>
          <a:r>
            <a:rPr lang="en-US" cap="none" sz="1100" b="0" i="0" u="none" baseline="0">
              <a:solidFill>
                <a:srgbClr val="000000"/>
              </a:solidFill>
              <a:latin typeface="Calibri"/>
              <a:ea typeface="Calibri"/>
              <a:cs typeface="Calibri"/>
            </a:rPr>
            <a:t>– includes an introduction, and an overview on navigation and and completing the various worksheets
</a:t>
          </a:r>
          <a:r>
            <a:rPr lang="en-US" cap="none" sz="1100" b="0"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Read Me</a:t>
          </a:r>
          <a:r>
            <a:rPr lang="en-US" cap="none" sz="1100" b="0" i="0" u="none" baseline="0">
              <a:solidFill>
                <a:srgbClr val="000000"/>
              </a:solidFill>
              <a:latin typeface="Calibri"/>
              <a:ea typeface="Calibri"/>
              <a:cs typeface="Calibri"/>
            </a:rPr>
            <a:t> – contains detailed step by step instructions 
</a:t>
          </a:r>
          <a:r>
            <a:rPr lang="en-US" cap="none" sz="1100" b="0"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 Assumptions </a:t>
          </a:r>
          <a:r>
            <a:rPr lang="en-US" cap="none" sz="1100" b="0" i="0" u="none" baseline="0">
              <a:solidFill>
                <a:srgbClr val="000000"/>
              </a:solidFill>
              <a:latin typeface="Calibri"/>
              <a:ea typeface="Calibri"/>
              <a:cs typeface="Calibri"/>
            </a:rPr>
            <a:t>– provides all the default figures and how they were derived 
</a:t>
          </a:r>
          <a:r>
            <a:rPr lang="en-US" cap="none" sz="1100" b="0" i="0" u="none" baseline="0">
              <a:solidFill>
                <a:srgbClr val="000000"/>
              </a:solidFill>
              <a:latin typeface="Calibri"/>
              <a:ea typeface="Calibri"/>
              <a:cs typeface="Calibri"/>
            </a:rPr>
            <a:t>4.  Blank (was example from Sheffield University)
</a:t>
          </a:r>
          <a:r>
            <a:rPr lang="en-US" cap="none" sz="1100" b="0" i="0" u="none" baseline="0">
              <a:solidFill>
                <a:srgbClr val="000000"/>
              </a:solidFill>
              <a:latin typeface="Calibri"/>
              <a:ea typeface="Calibri"/>
              <a:cs typeface="Calibri"/>
            </a:rPr>
            <a:t>5. </a:t>
          </a:r>
          <a:r>
            <a:rPr lang="en-US" cap="none" sz="1100" b="1" i="0" u="none" baseline="0">
              <a:solidFill>
                <a:srgbClr val="000000"/>
              </a:solidFill>
              <a:latin typeface="Calibri"/>
              <a:ea typeface="Calibri"/>
              <a:cs typeface="Calibri"/>
            </a:rPr>
            <a:t> Blank (</a:t>
          </a:r>
          <a:r>
            <a:rPr lang="en-US" cap="none" sz="1100" b="0" i="0" u="none" baseline="0">
              <a:solidFill>
                <a:srgbClr val="000000"/>
              </a:solidFill>
              <a:latin typeface="Calibri"/>
              <a:ea typeface="Calibri"/>
              <a:cs typeface="Calibri"/>
            </a:rPr>
            <a:t>Was tab for high performance computing )
</a:t>
          </a:r>
          <a:r>
            <a:rPr lang="en-US" cap="none" sz="1100" b="0" i="0" u="none" baseline="0">
              <a:solidFill>
                <a:srgbClr val="000000"/>
              </a:solidFill>
              <a:latin typeface="Calibri"/>
              <a:ea typeface="Calibri"/>
              <a:cs typeface="Calibri"/>
            </a:rPr>
            <a:t>6.  </a:t>
          </a:r>
          <a:r>
            <a:rPr lang="en-US" cap="none" sz="1100" b="1" i="0" u="none" baseline="0">
              <a:solidFill>
                <a:srgbClr val="000000"/>
              </a:solidFill>
              <a:latin typeface="Calibri"/>
              <a:ea typeface="Calibri"/>
              <a:cs typeface="Calibri"/>
            </a:rPr>
            <a:t>Server Rooms </a:t>
          </a:r>
          <a:r>
            <a:rPr lang="en-US" cap="none" sz="1100" b="0" i="0" u="none" baseline="0">
              <a:solidFill>
                <a:srgbClr val="000000"/>
              </a:solidFill>
              <a:latin typeface="Calibri"/>
              <a:ea typeface="Calibri"/>
              <a:cs typeface="Calibri"/>
            </a:rPr>
            <a:t>– Enter data on central and departmental servers plus storage and cooling/power supply overhead
</a:t>
          </a:r>
          <a:r>
            <a:rPr lang="en-US" cap="none" sz="1100" b="0" i="0" u="none" baseline="0">
              <a:solidFill>
                <a:srgbClr val="000000"/>
              </a:solidFill>
              <a:latin typeface="Calibri"/>
              <a:ea typeface="Calibri"/>
              <a:cs typeface="Calibri"/>
            </a:rPr>
            <a:t>7.  </a:t>
          </a:r>
          <a:r>
            <a:rPr lang="en-US" cap="none" sz="1100" b="1" i="0" u="none" baseline="0">
              <a:solidFill>
                <a:srgbClr val="000000"/>
              </a:solidFill>
              <a:latin typeface="Calibri"/>
              <a:ea typeface="Calibri"/>
              <a:cs typeface="Calibri"/>
            </a:rPr>
            <a:t>PCs and Monitors </a:t>
          </a:r>
          <a:r>
            <a:rPr lang="en-US" cap="none" sz="1100" b="0" i="0" u="none" baseline="0">
              <a:solidFill>
                <a:srgbClr val="000000"/>
              </a:solidFill>
              <a:latin typeface="Calibri"/>
              <a:ea typeface="Calibri"/>
              <a:cs typeface="Calibri"/>
            </a:rPr>
            <a:t>– Enter data on PCs, laptops, thin clients and monitors
</a:t>
          </a:r>
          <a:r>
            <a:rPr lang="en-US" cap="none" sz="1100" b="0" i="0" u="none" baseline="0">
              <a:solidFill>
                <a:srgbClr val="000000"/>
              </a:solidFill>
              <a:latin typeface="Calibri"/>
              <a:ea typeface="Calibri"/>
              <a:cs typeface="Calibri"/>
            </a:rPr>
            <a:t>8.  </a:t>
          </a:r>
          <a:r>
            <a:rPr lang="en-US" cap="none" sz="1100" b="1" i="0" u="none" baseline="0">
              <a:solidFill>
                <a:srgbClr val="000000"/>
              </a:solidFill>
              <a:latin typeface="Calibri"/>
              <a:ea typeface="Calibri"/>
              <a:cs typeface="Calibri"/>
            </a:rPr>
            <a:t>Networks</a:t>
          </a:r>
          <a:r>
            <a:rPr lang="en-US" cap="none" sz="1100" b="0" i="0" u="none" baseline="0">
              <a:solidFill>
                <a:srgbClr val="000000"/>
              </a:solidFill>
              <a:latin typeface="Calibri"/>
              <a:ea typeface="Calibri"/>
              <a:cs typeface="Calibri"/>
            </a:rPr>
            <a:t> – Enter data on hubs, switches, routers and Power Over Ethernet
</a:t>
          </a:r>
          <a:r>
            <a:rPr lang="en-US" cap="none" sz="1100" b="0" i="0" u="none" baseline="0">
              <a:solidFill>
                <a:srgbClr val="000000"/>
              </a:solidFill>
              <a:latin typeface="Calibri"/>
              <a:ea typeface="Calibri"/>
              <a:cs typeface="Calibri"/>
            </a:rPr>
            <a:t>9.  </a:t>
          </a:r>
          <a:r>
            <a:rPr lang="en-US" cap="none" sz="1100" b="1" i="0" u="none" baseline="0">
              <a:solidFill>
                <a:srgbClr val="000000"/>
              </a:solidFill>
              <a:latin typeface="Calibri"/>
              <a:ea typeface="Calibri"/>
              <a:cs typeface="Calibri"/>
            </a:rPr>
            <a:t>Phones</a:t>
          </a:r>
          <a:r>
            <a:rPr lang="en-US" cap="none" sz="1100" b="0" i="0" u="none" baseline="0">
              <a:solidFill>
                <a:srgbClr val="000000"/>
              </a:solidFill>
              <a:latin typeface="Calibri"/>
              <a:ea typeface="Calibri"/>
              <a:cs typeface="Calibri"/>
            </a:rPr>
            <a:t> – Enter data on PABX and VOIP phones power supply/cooling overhead for PABX
</a:t>
          </a:r>
          <a:r>
            <a:rPr lang="en-US" cap="none" sz="1100" b="0" i="0" u="none" baseline="0">
              <a:solidFill>
                <a:srgbClr val="000000"/>
              </a:solidFill>
              <a:latin typeface="Calibri"/>
              <a:ea typeface="Calibri"/>
              <a:cs typeface="Calibri"/>
            </a:rPr>
            <a:t>10.  </a:t>
          </a:r>
          <a:r>
            <a:rPr lang="en-US" cap="none" sz="1100" b="1" i="0" u="none" baseline="0">
              <a:solidFill>
                <a:srgbClr val="000000"/>
              </a:solidFill>
              <a:latin typeface="Calibri"/>
              <a:ea typeface="Calibri"/>
              <a:cs typeface="Calibri"/>
            </a:rPr>
            <a:t>Imaging </a:t>
          </a:r>
          <a:r>
            <a:rPr lang="en-US" cap="none" sz="1100" b="0" i="0" u="none" baseline="0">
              <a:solidFill>
                <a:srgbClr val="000000"/>
              </a:solidFill>
              <a:latin typeface="Calibri"/>
              <a:ea typeface="Calibri"/>
              <a:cs typeface="Calibri"/>
            </a:rPr>
            <a:t>– Enter data on printers, copiers, scanners, faxes
</a:t>
          </a:r>
          <a:r>
            <a:rPr lang="en-US" cap="none" sz="1100" b="0" i="0" u="none" baseline="0">
              <a:solidFill>
                <a:srgbClr val="000000"/>
              </a:solidFill>
              <a:latin typeface="Calibri"/>
              <a:ea typeface="Calibri"/>
              <a:cs typeface="Calibri"/>
            </a:rPr>
            <a:t>11.  </a:t>
          </a:r>
          <a:r>
            <a:rPr lang="en-US" cap="none" sz="1100" b="1" i="0" u="none" baseline="0">
              <a:solidFill>
                <a:srgbClr val="000000"/>
              </a:solidFill>
              <a:latin typeface="Calibri"/>
              <a:ea typeface="Calibri"/>
              <a:cs typeface="Calibri"/>
            </a:rPr>
            <a:t>AV </a:t>
          </a:r>
          <a:r>
            <a:rPr lang="en-US" cap="none" sz="1100" b="0" i="0" u="none" baseline="0">
              <a:solidFill>
                <a:srgbClr val="000000"/>
              </a:solidFill>
              <a:latin typeface="Calibri"/>
              <a:ea typeface="Calibri"/>
              <a:cs typeface="Calibri"/>
            </a:rPr>
            <a:t>– Enter data on projectors, OHP and plasma screens
</a:t>
          </a:r>
          <a:r>
            <a:rPr lang="en-US" cap="none" sz="1100" b="0" i="0" u="none" baseline="0">
              <a:solidFill>
                <a:srgbClr val="000000"/>
              </a:solidFill>
              <a:latin typeface="Calibri"/>
              <a:ea typeface="Calibri"/>
              <a:cs typeface="Calibri"/>
            </a:rPr>
            <a:t>12</a:t>
          </a:r>
          <a:r>
            <a:rPr lang="en-US" cap="none" sz="1100" b="1" i="0" u="none" baseline="0">
              <a:solidFill>
                <a:srgbClr val="000000"/>
              </a:solidFill>
              <a:latin typeface="Calibri"/>
              <a:ea typeface="Calibri"/>
              <a:cs typeface="Calibri"/>
            </a:rPr>
            <a:t>.  Total and Analysis </a:t>
          </a:r>
          <a:r>
            <a:rPr lang="en-US" cap="none" sz="1100" b="0" i="0" u="none" baseline="0">
              <a:solidFill>
                <a:srgbClr val="000000"/>
              </a:solidFill>
              <a:latin typeface="Calibri"/>
              <a:ea typeface="Calibri"/>
              <a:cs typeface="Calibri"/>
            </a:rPr>
            <a:t>– Displays results for energy use and carbon dioxide emissions broken down by category of device
</a:t>
          </a:r>
          <a:r>
            <a:rPr lang="en-US" cap="none" sz="1100" b="0" i="0" u="none" baseline="0">
              <a:solidFill>
                <a:srgbClr val="000000"/>
              </a:solidFill>
              <a:latin typeface="Calibri"/>
              <a:ea typeface="Calibri"/>
              <a:cs typeface="Calibri"/>
            </a:rPr>
            <a:t>13.  </a:t>
          </a:r>
          <a:r>
            <a:rPr lang="en-US" cap="none" sz="1100" b="1" i="0" u="none" baseline="0">
              <a:solidFill>
                <a:srgbClr val="000000"/>
              </a:solidFill>
              <a:latin typeface="Calibri"/>
              <a:ea typeface="Calibri"/>
              <a:cs typeface="Calibri"/>
            </a:rPr>
            <a:t>Energy Use </a:t>
          </a:r>
          <a:r>
            <a:rPr lang="en-US" cap="none" sz="1100" b="0" i="0" u="none" baseline="0">
              <a:solidFill>
                <a:srgbClr val="000000"/>
              </a:solidFill>
              <a:latin typeface="Calibri"/>
              <a:ea typeface="Calibri"/>
              <a:cs typeface="Calibri"/>
            </a:rPr>
            <a:t>– Provides graphic displays of energy use broken down by category of device
</a:t>
          </a:r>
          <a:r>
            <a:rPr lang="en-US" cap="none" sz="1100" b="0" i="0" u="none" baseline="0">
              <a:solidFill>
                <a:srgbClr val="000000"/>
              </a:solidFill>
              <a:latin typeface="Calibri"/>
              <a:ea typeface="Calibri"/>
              <a:cs typeface="Calibri"/>
            </a:rPr>
            <a:t>14.  </a:t>
          </a:r>
          <a:r>
            <a:rPr lang="en-US" cap="none" sz="1100" b="1" i="0" u="none" baseline="0">
              <a:solidFill>
                <a:srgbClr val="000000"/>
              </a:solidFill>
              <a:latin typeface="Calibri"/>
              <a:ea typeface="Calibri"/>
              <a:cs typeface="Calibri"/>
            </a:rPr>
            <a:t>Energy Cost </a:t>
          </a:r>
          <a:r>
            <a:rPr lang="en-US" cap="none" sz="1100" b="0" i="0" u="none" baseline="0">
              <a:solidFill>
                <a:srgbClr val="000000"/>
              </a:solidFill>
              <a:latin typeface="Calibri"/>
              <a:ea typeface="Calibri"/>
              <a:cs typeface="Calibri"/>
            </a:rPr>
            <a:t>– Provides graphic displays of energy cost broken down by category of device
</a:t>
          </a:r>
          <a:r>
            <a:rPr lang="en-US" cap="none" sz="1100" b="0" i="0" u="none" baseline="0">
              <a:solidFill>
                <a:srgbClr val="000000"/>
              </a:solidFill>
              <a:latin typeface="Calibri"/>
              <a:ea typeface="Calibri"/>
              <a:cs typeface="Calibri"/>
            </a:rPr>
            <a:t>15. </a:t>
          </a:r>
          <a:r>
            <a:rPr lang="en-US" cap="none" sz="1100" b="1" i="0" u="none" baseline="0">
              <a:solidFill>
                <a:srgbClr val="000000"/>
              </a:solidFill>
              <a:latin typeface="Calibri"/>
              <a:ea typeface="Calibri"/>
              <a:cs typeface="Calibri"/>
            </a:rPr>
            <a:t> CO2 Emissions </a:t>
          </a:r>
          <a:r>
            <a:rPr lang="en-US" cap="none" sz="1100" b="0" i="0" u="none" baseline="0">
              <a:solidFill>
                <a:srgbClr val="000000"/>
              </a:solidFill>
              <a:latin typeface="Calibri"/>
              <a:ea typeface="Calibri"/>
              <a:cs typeface="Calibri"/>
            </a:rPr>
            <a:t>– Provides graphic displays of carbon dioxide emissions broken down by category of device
</a:t>
          </a:r>
          <a:r>
            <a:rPr lang="en-US" cap="none" sz="1100" b="0" i="0" u="none" baseline="0">
              <a:solidFill>
                <a:srgbClr val="000000"/>
              </a:solidFill>
              <a:latin typeface="Calibri"/>
              <a:ea typeface="Calibri"/>
              <a:cs typeface="Calibri"/>
            </a:rPr>
            <a:t>16.  </a:t>
          </a:r>
          <a:r>
            <a:rPr lang="en-US" cap="none" sz="1100" b="1" i="0" u="none" baseline="0">
              <a:solidFill>
                <a:srgbClr val="000000"/>
              </a:solidFill>
              <a:latin typeface="Calibri"/>
              <a:ea typeface="Calibri"/>
              <a:cs typeface="Calibri"/>
            </a:rPr>
            <a:t>ICT in the Organisation </a:t>
          </a:r>
          <a:r>
            <a:rPr lang="en-US" cap="none" sz="1100" b="0" i="0" u="none" baseline="0">
              <a:solidFill>
                <a:srgbClr val="000000"/>
              </a:solidFill>
              <a:latin typeface="Calibri"/>
              <a:ea typeface="Calibri"/>
              <a:cs typeface="Calibri"/>
            </a:rPr>
            <a:t>– Optional -compares ICT energy and carbon dioxide emissions to total organisational energy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Worksheets 2-4 above are informational only.
</a:t>
          </a:r>
          <a:r>
            <a:rPr lang="en-US" cap="none" sz="1100" b="0" i="0" u="none" baseline="0">
              <a:solidFill>
                <a:srgbClr val="000000"/>
              </a:solidFill>
              <a:latin typeface="Calibri"/>
              <a:ea typeface="Calibri"/>
              <a:cs typeface="Calibri"/>
            </a:rPr>
            <a:t>Worksheets 5 – 11 are the main worksheets requiring data input on numbers of devices and, where available, data on power and usage. They each have a similar format.
</a:t>
          </a:r>
          <a:r>
            <a:rPr lang="en-US" cap="none" sz="1100" b="0" i="0" u="none" baseline="0">
              <a:solidFill>
                <a:srgbClr val="000000"/>
              </a:solidFill>
              <a:latin typeface="Calibri"/>
              <a:ea typeface="Calibri"/>
              <a:cs typeface="Calibri"/>
            </a:rPr>
            <a:t>Worksheet 12 displays results for worksheets 5-11 based on default assumptions for electricity costs and carbon dioxide emissions. These defaults can be amended if required.
</a:t>
          </a:r>
          <a:r>
            <a:rPr lang="en-US" cap="none" sz="1100" b="0" i="0" u="none" baseline="0">
              <a:solidFill>
                <a:srgbClr val="000000"/>
              </a:solidFill>
              <a:latin typeface="Calibri"/>
              <a:ea typeface="Calibri"/>
              <a:cs typeface="Calibri"/>
            </a:rPr>
            <a:t>Worksheets 13-15 displays bar and pie charts of the results for worksheets 5-11.
</a:t>
          </a:r>
          <a:r>
            <a:rPr lang="en-US" cap="none" sz="1100" b="0" i="0" u="none" baseline="0">
              <a:solidFill>
                <a:srgbClr val="000000"/>
              </a:solidFill>
              <a:latin typeface="Calibri"/>
              <a:ea typeface="Calibri"/>
              <a:cs typeface="Calibri"/>
            </a:rPr>
            <a:t>Worksheet 16 require data input on the total (non-residential) electricity use, costs and carbon emissions for the organisation and displays ICT as a proportion of those. </a:t>
          </a:r>
        </a:p>
      </xdr:txBody>
    </xdr:sp>
    <xdr:clientData/>
  </xdr:twoCellAnchor>
  <xdr:twoCellAnchor>
    <xdr:from>
      <xdr:col>0</xdr:col>
      <xdr:colOff>0</xdr:colOff>
      <xdr:row>100</xdr:row>
      <xdr:rowOff>142875</xdr:rowOff>
    </xdr:from>
    <xdr:to>
      <xdr:col>6</xdr:col>
      <xdr:colOff>742950</xdr:colOff>
      <xdr:row>184</xdr:row>
      <xdr:rowOff>0</xdr:rowOff>
    </xdr:to>
    <xdr:sp>
      <xdr:nvSpPr>
        <xdr:cNvPr id="4" name="TextBox 4"/>
        <xdr:cNvSpPr txBox="1">
          <a:spLocks noChangeArrowheads="1"/>
        </xdr:cNvSpPr>
      </xdr:nvSpPr>
      <xdr:spPr>
        <a:xfrm>
          <a:off x="0" y="16335375"/>
          <a:ext cx="5314950" cy="134588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Thorough Method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1: </a:t>
          </a:r>
          <a:r>
            <a:rPr lang="en-US" cap="none" sz="1100" b="0" i="0" u="none" baseline="0">
              <a:solidFill>
                <a:srgbClr val="000000"/>
              </a:solidFill>
              <a:latin typeface="Calibri"/>
              <a:ea typeface="Calibri"/>
              <a:cs typeface="Calibri"/>
            </a:rPr>
            <a:t>Working with relevant staff (IT management, energy management, print management, academics, library/learning support) gather data on </a:t>
          </a:r>
          <a:r>
            <a:rPr lang="en-US" cap="none" sz="1100" b="0" i="1" u="none" baseline="0">
              <a:solidFill>
                <a:srgbClr val="000000"/>
              </a:solidFill>
              <a:latin typeface="Calibri"/>
              <a:ea typeface="Calibri"/>
              <a:cs typeface="Calibri"/>
            </a:rPr>
            <a:t>the number, type and typical usage of ICT devices</a:t>
          </a:r>
          <a:r>
            <a:rPr lang="en-US" cap="none" sz="1100" b="0" i="0" u="none" baseline="0">
              <a:solidFill>
                <a:srgbClr val="000000"/>
              </a:solidFill>
              <a:latin typeface="Calibri"/>
              <a:ea typeface="Calibri"/>
              <a:cs typeface="Calibri"/>
            </a:rPr>
            <a:t> at your institution.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2: </a:t>
          </a:r>
          <a:r>
            <a:rPr lang="en-US" cap="none" sz="1100" b="0" i="0" u="none" baseline="0">
              <a:solidFill>
                <a:srgbClr val="000000"/>
              </a:solidFill>
              <a:latin typeface="Calibri"/>
              <a:ea typeface="Calibri"/>
              <a:cs typeface="Calibri"/>
            </a:rPr>
            <a:t>Use the “Menu” worksheet to navigate around the spreadsheet. For each individual category of ICT device, go to the relevant worksheet and enter estimates of the number of ICT devices at the university, including departmental devices in worksheets 5-11 for individual categories. Use the “Menu” worksheet to measure progress as you complete each individual worksheet.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3</a:t>
          </a:r>
          <a:r>
            <a:rPr lang="en-US" cap="none" sz="1100" b="0" i="0" u="none" baseline="0">
              <a:solidFill>
                <a:srgbClr val="000000"/>
              </a:solidFill>
              <a:latin typeface="Calibri"/>
              <a:ea typeface="Calibri"/>
              <a:cs typeface="Calibri"/>
            </a:rPr>
            <a:t>: If your institution uses some form of powersave management to put computers into a lower power mode (e.g. hibernate, sleep or standby) after a certain period or at a certain time, then you need to estimate what proportion of PCs are affected, both in computer suites and in departments. This will affect the usage hours in a particular energy mode (i.e. computers with powersave management typically spend less time in active/idle mode). You will then need to adjust the usage hours in active mode in the yellow area of the worksheet “PCs and monitors” accordingly (the hours in standby mode will adjust automatically).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4: </a:t>
          </a:r>
          <a:r>
            <a:rPr lang="en-US" cap="none" sz="1100" b="0" i="0" u="none" baseline="0">
              <a:solidFill>
                <a:srgbClr val="000000"/>
              </a:solidFill>
              <a:latin typeface="Calibri"/>
              <a:ea typeface="Calibri"/>
              <a:cs typeface="Calibri"/>
            </a:rPr>
            <a:t>Check the usage assumptions in the “Imaging” and “AV” worksheets and adjust in the yellow area of the worksheet where necessary.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5: </a:t>
          </a:r>
          <a:r>
            <a:rPr lang="en-US" cap="none" sz="1100" b="0" i="0" u="none" baseline="0">
              <a:solidFill>
                <a:srgbClr val="000000"/>
              </a:solidFill>
              <a:latin typeface="Calibri"/>
              <a:ea typeface="Calibri"/>
              <a:cs typeface="Calibri"/>
            </a:rPr>
            <a:t>Check if your institution has any data on the overheads as shown in Table 1 and amend the default value where appropriate in the relevant worksheet.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Table 1: Default values for the overheads used in the tool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Worksheet            Overhead                                                 Cell                 Default value
</a:t>
          </a:r>
          <a:r>
            <a:rPr lang="en-US" cap="none" sz="1100" b="0" i="0" u="none" baseline="0">
              <a:solidFill>
                <a:srgbClr val="000000"/>
              </a:solidFill>
              <a:latin typeface="Calibri"/>
              <a:ea typeface="Calibri"/>
              <a:cs typeface="Calibri"/>
            </a:rPr>
            <a:t>HPC                           Cooling                                                      E8                     0.425
</a:t>
          </a:r>
          <a:r>
            <a:rPr lang="en-US" cap="none" sz="1100" b="0" i="0" u="none" baseline="0">
              <a:solidFill>
                <a:srgbClr val="000000"/>
              </a:solidFill>
              <a:latin typeface="Calibri"/>
              <a:ea typeface="Calibri"/>
              <a:cs typeface="Calibri"/>
            </a:rPr>
            <a:t>HPC                           Power supply                                          E9                     0.075
</a:t>
          </a:r>
          <a:r>
            <a:rPr lang="en-US" cap="none" sz="1100" b="0" i="0" u="none" baseline="0">
              <a:solidFill>
                <a:srgbClr val="000000"/>
              </a:solidFill>
              <a:latin typeface="Calibri"/>
              <a:ea typeface="Calibri"/>
              <a:cs typeface="Calibri"/>
            </a:rPr>
            <a:t>Servers                    Storage and other equipment         E7                     0.15
</a:t>
          </a:r>
          <a:r>
            <a:rPr lang="en-US" cap="none" sz="1100" b="0" i="0" u="none" baseline="0">
              <a:solidFill>
                <a:srgbClr val="000000"/>
              </a:solidFill>
              <a:latin typeface="Calibri"/>
              <a:ea typeface="Calibri"/>
              <a:cs typeface="Calibri"/>
            </a:rPr>
            <a:t>Servers                    Cooling                                                      E9                     0.425
</a:t>
          </a:r>
          <a:r>
            <a:rPr lang="en-US" cap="none" sz="1100" b="0" i="0" u="none" baseline="0">
              <a:solidFill>
                <a:srgbClr val="000000"/>
              </a:solidFill>
              <a:latin typeface="Calibri"/>
              <a:ea typeface="Calibri"/>
              <a:cs typeface="Calibri"/>
            </a:rPr>
            <a:t>Servers                    Power supply                                          E10                  0.075
</a:t>
          </a:r>
          <a:r>
            <a:rPr lang="en-US" cap="none" sz="1100" b="0" i="0" u="none" baseline="0">
              <a:solidFill>
                <a:srgbClr val="000000"/>
              </a:solidFill>
              <a:latin typeface="Calibri"/>
              <a:ea typeface="Calibri"/>
              <a:cs typeface="Calibri"/>
            </a:rPr>
            <a:t>PCs &amp; Monitors    Cooling (for airconditioned              H19                  0
</a:t>
          </a:r>
          <a:r>
            <a:rPr lang="en-US" cap="none" sz="1100" b="0" i="0" u="none" baseline="0">
              <a:solidFill>
                <a:srgbClr val="000000"/>
              </a:solidFill>
              <a:latin typeface="Calibri"/>
              <a:ea typeface="Calibri"/>
              <a:cs typeface="Calibri"/>
            </a:rPr>
            <a:t>                                    computer suites only)
</a:t>
          </a:r>
          <a:r>
            <a:rPr lang="en-US" cap="none" sz="1100" b="0" i="0" u="none" baseline="0">
              <a:solidFill>
                <a:srgbClr val="000000"/>
              </a:solidFill>
              <a:latin typeface="Calibri"/>
              <a:ea typeface="Calibri"/>
              <a:cs typeface="Calibri"/>
            </a:rPr>
            <a:t>Phones                    PABX cooling and power supply     E6                     0.1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6</a:t>
          </a:r>
          <a:r>
            <a:rPr lang="en-US" cap="none" sz="1100" b="0" i="0" u="none" baseline="0">
              <a:solidFill>
                <a:srgbClr val="000000"/>
              </a:solidFill>
              <a:latin typeface="Calibri"/>
              <a:ea typeface="Calibri"/>
              <a:cs typeface="Calibri"/>
            </a:rPr>
            <a:t>: Check the tool's default figures for power ratings (watts) for the different devices in worksheets 5-11 (see Table 6 for summary), and see if these appear reasonable based on the typical devices used at your institution. If too low or too high, change the default settings in the yellow area of worksheets 5-11. If you are unsure, estimate a range of energy consumption based on separate calculations using low and high power ratings.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7: </a:t>
          </a:r>
          <a:r>
            <a:rPr lang="en-US" cap="none" sz="1100" b="0" i="0" u="none" baseline="0">
              <a:solidFill>
                <a:srgbClr val="000000"/>
              </a:solidFill>
              <a:latin typeface="Calibri"/>
              <a:ea typeface="Calibri"/>
              <a:cs typeface="Calibri"/>
            </a:rPr>
            <a:t>Check the tool's default figures for usage (hours per year) for the different devices in worksheets 5-11(see Table 7 for summary), and see if these appear reasonable based on usage patterns at your institution. If too high or too low, change the default settings in the yellow area of the tool. If you are unsure, estimate a range of energy consumption based on separate calculations using low and high usage rates.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8</a:t>
          </a:r>
          <a:r>
            <a:rPr lang="en-US" cap="none" sz="1100" b="0" i="0" u="none" baseline="0">
              <a:solidFill>
                <a:srgbClr val="000000"/>
              </a:solidFill>
              <a:latin typeface="Calibri"/>
              <a:ea typeface="Calibri"/>
              <a:cs typeface="Calibri"/>
            </a:rPr>
            <a:t>: In worksheet “Total and Analysis” check the default figures for electricity costs (p/kWh) and carbon dioxide emission factor (kgCO2/kWh) and change if necessary. The former is based on a typical figure for 2011 (including VAT). The latter is based on Defra’s 2008 conversion factor for grid electricity which is a rolling average of the last five years and is updated annually. Institutions with Combined Heat and Power (CHP) should use the conversion method in Defra’s Guidelines.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Step 9: </a:t>
          </a:r>
          <a:r>
            <a:rPr lang="en-US" cap="none" sz="1100" b="0" i="0" u="none" baseline="0">
              <a:solidFill>
                <a:srgbClr val="000000"/>
              </a:solidFill>
              <a:latin typeface="Calibri"/>
              <a:ea typeface="Calibri"/>
              <a:cs typeface="Calibri"/>
            </a:rPr>
            <a:t>In the “ICT in the University” worksheet enter data on total institution non-residential electricity use, total non-residential electricity cost and total non-residential electricity-related carbon emissions. Check the total ICT energy consumption estimate against the total non-residential electricity usage for the institution to see if it appears to be a reasonable proportion (e.g. between 10-50%). If very low or very high you may need to check the assumptions used.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have entered all the data, the tool will provide a breakdown of ICT energy use, energy costs and carbon emissions in the worksheet “Total and Analysis” with graphical displays in the worksheets “Energy use”, “Energy Cost” and “CO2 Emissions”. 
</a:t>
          </a:r>
        </a:p>
      </xdr:txBody>
    </xdr:sp>
    <xdr:clientData/>
  </xdr:twoCellAnchor>
  <xdr:oneCellAnchor>
    <xdr:from>
      <xdr:col>7</xdr:col>
      <xdr:colOff>0</xdr:colOff>
      <xdr:row>176</xdr:row>
      <xdr:rowOff>0</xdr:rowOff>
    </xdr:from>
    <xdr:ext cx="2400300" cy="1085850"/>
    <xdr:sp>
      <xdr:nvSpPr>
        <xdr:cNvPr id="5" name="TextBox 5"/>
        <xdr:cNvSpPr txBox="1">
          <a:spLocks noChangeArrowheads="1"/>
        </xdr:cNvSpPr>
      </xdr:nvSpPr>
      <xdr:spPr>
        <a:xfrm>
          <a:off x="5334000" y="2849880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7</xdr:col>
      <xdr:colOff>76200</xdr:colOff>
      <xdr:row>176</xdr:row>
      <xdr:rowOff>19050</xdr:rowOff>
    </xdr:from>
    <xdr:to>
      <xdr:col>8</xdr:col>
      <xdr:colOff>171450</xdr:colOff>
      <xdr:row>178</xdr:row>
      <xdr:rowOff>9525</xdr:rowOff>
    </xdr:to>
    <xdr:pic>
      <xdr:nvPicPr>
        <xdr:cNvPr id="6" name="Picture 1076"/>
        <xdr:cNvPicPr preferRelativeResize="1">
          <a:picLocks noChangeAspect="1"/>
        </xdr:cNvPicPr>
      </xdr:nvPicPr>
      <xdr:blipFill>
        <a:blip r:embed="rId1"/>
        <a:stretch>
          <a:fillRect/>
        </a:stretch>
      </xdr:blipFill>
      <xdr:spPr>
        <a:xfrm>
          <a:off x="5410200" y="28517850"/>
          <a:ext cx="8572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39</xdr:row>
      <xdr:rowOff>152400</xdr:rowOff>
    </xdr:from>
    <xdr:ext cx="2400300" cy="1390650"/>
    <xdr:sp>
      <xdr:nvSpPr>
        <xdr:cNvPr id="1" name="TextBox 1"/>
        <xdr:cNvSpPr txBox="1">
          <a:spLocks noChangeArrowheads="1"/>
        </xdr:cNvSpPr>
      </xdr:nvSpPr>
      <xdr:spPr>
        <a:xfrm>
          <a:off x="6257925" y="12887325"/>
          <a:ext cx="2400300" cy="1390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1</xdr:col>
      <xdr:colOff>76200</xdr:colOff>
      <xdr:row>40</xdr:row>
      <xdr:rowOff>9525</xdr:rowOff>
    </xdr:from>
    <xdr:to>
      <xdr:col>2</xdr:col>
      <xdr:colOff>342900</xdr:colOff>
      <xdr:row>41</xdr:row>
      <xdr:rowOff>161925</xdr:rowOff>
    </xdr:to>
    <xdr:pic>
      <xdr:nvPicPr>
        <xdr:cNvPr id="2" name="Picture 1076"/>
        <xdr:cNvPicPr preferRelativeResize="1">
          <a:picLocks noChangeAspect="1"/>
        </xdr:cNvPicPr>
      </xdr:nvPicPr>
      <xdr:blipFill>
        <a:blip r:embed="rId1"/>
        <a:stretch>
          <a:fillRect/>
        </a:stretch>
      </xdr:blipFill>
      <xdr:spPr>
        <a:xfrm>
          <a:off x="6334125" y="12906375"/>
          <a:ext cx="8572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101</xdr:row>
      <xdr:rowOff>152400</xdr:rowOff>
    </xdr:from>
    <xdr:to>
      <xdr:col>4</xdr:col>
      <xdr:colOff>0</xdr:colOff>
      <xdr:row>117</xdr:row>
      <xdr:rowOff>0</xdr:rowOff>
    </xdr:to>
    <xdr:graphicFrame>
      <xdr:nvGraphicFramePr>
        <xdr:cNvPr id="1" name="Chart 4"/>
        <xdr:cNvGraphicFramePr/>
      </xdr:nvGraphicFramePr>
      <xdr:xfrm>
        <a:off x="2486025" y="19278600"/>
        <a:ext cx="4305300" cy="2438400"/>
      </xdr:xfrm>
      <a:graphic>
        <a:graphicData uri="http://schemas.openxmlformats.org/drawingml/2006/chart">
          <c:chart xmlns:c="http://schemas.openxmlformats.org/drawingml/2006/chart" r:id="rId1"/>
        </a:graphicData>
      </a:graphic>
    </xdr:graphicFrame>
    <xdr:clientData/>
  </xdr:twoCellAnchor>
  <xdr:twoCellAnchor>
    <xdr:from>
      <xdr:col>1</xdr:col>
      <xdr:colOff>781050</xdr:colOff>
      <xdr:row>17</xdr:row>
      <xdr:rowOff>0</xdr:rowOff>
    </xdr:from>
    <xdr:to>
      <xdr:col>1</xdr:col>
      <xdr:colOff>1409700</xdr:colOff>
      <xdr:row>19</xdr:row>
      <xdr:rowOff>152400</xdr:rowOff>
    </xdr:to>
    <xdr:sp>
      <xdr:nvSpPr>
        <xdr:cNvPr id="2" name="Rounded Rectangle 4">
          <a:hlinkClick r:id="rId2"/>
        </xdr:cNvPr>
        <xdr:cNvSpPr>
          <a:spLocks/>
        </xdr:cNvSpPr>
      </xdr:nvSpPr>
      <xdr:spPr>
        <a:xfrm>
          <a:off x="3124200" y="3867150"/>
          <a:ext cx="628650" cy="523875"/>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1</xdr:col>
      <xdr:colOff>1485900</xdr:colOff>
      <xdr:row>17</xdr:row>
      <xdr:rowOff>0</xdr:rowOff>
    </xdr:from>
    <xdr:to>
      <xdr:col>1</xdr:col>
      <xdr:colOff>2095500</xdr:colOff>
      <xdr:row>19</xdr:row>
      <xdr:rowOff>152400</xdr:rowOff>
    </xdr:to>
    <xdr:sp>
      <xdr:nvSpPr>
        <xdr:cNvPr id="3" name="Rounded Rectangle 5">
          <a:hlinkClick r:id="rId3"/>
        </xdr:cNvPr>
        <xdr:cNvSpPr>
          <a:spLocks/>
        </xdr:cNvSpPr>
      </xdr:nvSpPr>
      <xdr:spPr>
        <a:xfrm>
          <a:off x="3829050" y="3867150"/>
          <a:ext cx="609600" cy="52387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1</xdr:col>
      <xdr:colOff>2171700</xdr:colOff>
      <xdr:row>17</xdr:row>
      <xdr:rowOff>0</xdr:rowOff>
    </xdr:from>
    <xdr:to>
      <xdr:col>2</xdr:col>
      <xdr:colOff>409575</xdr:colOff>
      <xdr:row>19</xdr:row>
      <xdr:rowOff>152400</xdr:rowOff>
    </xdr:to>
    <xdr:sp>
      <xdr:nvSpPr>
        <xdr:cNvPr id="4" name="Rounded Rectangle 6">
          <a:hlinkClick r:id="rId4"/>
        </xdr:cNvPr>
        <xdr:cNvSpPr>
          <a:spLocks/>
        </xdr:cNvSpPr>
      </xdr:nvSpPr>
      <xdr:spPr>
        <a:xfrm>
          <a:off x="4514850" y="3867150"/>
          <a:ext cx="619125" cy="523875"/>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xdr:from>
      <xdr:col>1</xdr:col>
      <xdr:colOff>76200</xdr:colOff>
      <xdr:row>20</xdr:row>
      <xdr:rowOff>123825</xdr:rowOff>
    </xdr:from>
    <xdr:to>
      <xdr:col>1</xdr:col>
      <xdr:colOff>1533525</xdr:colOff>
      <xdr:row>24</xdr:row>
      <xdr:rowOff>114300</xdr:rowOff>
    </xdr:to>
    <xdr:sp>
      <xdr:nvSpPr>
        <xdr:cNvPr id="5" name="Rounded Rectangle 7">
          <a:hlinkClick r:id="rId5"/>
        </xdr:cNvPr>
        <xdr:cNvSpPr>
          <a:spLocks/>
        </xdr:cNvSpPr>
      </xdr:nvSpPr>
      <xdr:spPr>
        <a:xfrm>
          <a:off x="2419350" y="4524375"/>
          <a:ext cx="1457325" cy="6381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xdr:from>
      <xdr:col>0</xdr:col>
      <xdr:colOff>66675</xdr:colOff>
      <xdr:row>1</xdr:row>
      <xdr:rowOff>219075</xdr:rowOff>
    </xdr:from>
    <xdr:to>
      <xdr:col>0</xdr:col>
      <xdr:colOff>1819275</xdr:colOff>
      <xdr:row>7</xdr:row>
      <xdr:rowOff>28575</xdr:rowOff>
    </xdr:to>
    <xdr:sp>
      <xdr:nvSpPr>
        <xdr:cNvPr id="6" name="Rectangle 8"/>
        <xdr:cNvSpPr>
          <a:spLocks/>
        </xdr:cNvSpPr>
      </xdr:nvSpPr>
      <xdr:spPr>
        <a:xfrm>
          <a:off x="66675" y="1066800"/>
          <a:ext cx="1752600" cy="1190625"/>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85725</xdr:colOff>
      <xdr:row>14</xdr:row>
      <xdr:rowOff>161925</xdr:rowOff>
    </xdr:from>
    <xdr:to>
      <xdr:col>0</xdr:col>
      <xdr:colOff>1828800</xdr:colOff>
      <xdr:row>22</xdr:row>
      <xdr:rowOff>47625</xdr:rowOff>
    </xdr:to>
    <xdr:sp>
      <xdr:nvSpPr>
        <xdr:cNvPr id="7" name="Rectangle 9"/>
        <xdr:cNvSpPr>
          <a:spLocks/>
        </xdr:cNvSpPr>
      </xdr:nvSpPr>
      <xdr:spPr>
        <a:xfrm>
          <a:off x="85725" y="3552825"/>
          <a:ext cx="1743075" cy="1219200"/>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85725</xdr:colOff>
      <xdr:row>9</xdr:row>
      <xdr:rowOff>9525</xdr:rowOff>
    </xdr:from>
    <xdr:to>
      <xdr:col>0</xdr:col>
      <xdr:colOff>1838325</xdr:colOff>
      <xdr:row>13</xdr:row>
      <xdr:rowOff>142875</xdr:rowOff>
    </xdr:to>
    <xdr:sp>
      <xdr:nvSpPr>
        <xdr:cNvPr id="8" name="Rectangle 10"/>
        <xdr:cNvSpPr>
          <a:spLocks/>
        </xdr:cNvSpPr>
      </xdr:nvSpPr>
      <xdr:spPr>
        <a:xfrm>
          <a:off x="85725" y="2562225"/>
          <a:ext cx="1752600" cy="80010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3</xdr:col>
      <xdr:colOff>114300</xdr:colOff>
      <xdr:row>17</xdr:row>
      <xdr:rowOff>9525</xdr:rowOff>
    </xdr:from>
    <xdr:to>
      <xdr:col>3</xdr:col>
      <xdr:colOff>790575</xdr:colOff>
      <xdr:row>19</xdr:row>
      <xdr:rowOff>133350</xdr:rowOff>
    </xdr:to>
    <xdr:sp>
      <xdr:nvSpPr>
        <xdr:cNvPr id="9" name="Rounded Rectangle 11">
          <a:hlinkClick r:id="rId6"/>
        </xdr:cNvPr>
        <xdr:cNvSpPr>
          <a:spLocks/>
        </xdr:cNvSpPr>
      </xdr:nvSpPr>
      <xdr:spPr>
        <a:xfrm>
          <a:off x="5895975" y="3876675"/>
          <a:ext cx="676275" cy="495300"/>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0</xdr:col>
      <xdr:colOff>190500</xdr:colOff>
      <xdr:row>23</xdr:row>
      <xdr:rowOff>133350</xdr:rowOff>
    </xdr:from>
    <xdr:to>
      <xdr:col>0</xdr:col>
      <xdr:colOff>1600200</xdr:colOff>
      <xdr:row>27</xdr:row>
      <xdr:rowOff>123825</xdr:rowOff>
    </xdr:to>
    <xdr:sp>
      <xdr:nvSpPr>
        <xdr:cNvPr id="10" name="Rounded Rectangle 12">
          <a:hlinkClick r:id="rId7"/>
        </xdr:cNvPr>
        <xdr:cNvSpPr>
          <a:spLocks/>
        </xdr:cNvSpPr>
      </xdr:nvSpPr>
      <xdr:spPr>
        <a:xfrm>
          <a:off x="190500" y="5019675"/>
          <a:ext cx="1409700" cy="61912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2</xdr:col>
      <xdr:colOff>476250</xdr:colOff>
      <xdr:row>17</xdr:row>
      <xdr:rowOff>0</xdr:rowOff>
    </xdr:from>
    <xdr:to>
      <xdr:col>3</xdr:col>
      <xdr:colOff>57150</xdr:colOff>
      <xdr:row>19</xdr:row>
      <xdr:rowOff>123825</xdr:rowOff>
    </xdr:to>
    <xdr:sp>
      <xdr:nvSpPr>
        <xdr:cNvPr id="11" name="Rounded Rectangle 13">
          <a:hlinkClick r:id="rId8"/>
        </xdr:cNvPr>
        <xdr:cNvSpPr>
          <a:spLocks/>
        </xdr:cNvSpPr>
      </xdr:nvSpPr>
      <xdr:spPr>
        <a:xfrm>
          <a:off x="5200650" y="3867150"/>
          <a:ext cx="638175" cy="495300"/>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editAs="oneCell">
    <xdr:from>
      <xdr:col>1</xdr:col>
      <xdr:colOff>0</xdr:colOff>
      <xdr:row>0</xdr:row>
      <xdr:rowOff>0</xdr:rowOff>
    </xdr:from>
    <xdr:to>
      <xdr:col>2</xdr:col>
      <xdr:colOff>352425</xdr:colOff>
      <xdr:row>0</xdr:row>
      <xdr:rowOff>771525</xdr:rowOff>
    </xdr:to>
    <xdr:pic>
      <xdr:nvPicPr>
        <xdr:cNvPr id="12" name="Picture 14" descr="two logos.pdf"/>
        <xdr:cNvPicPr preferRelativeResize="1">
          <a:picLocks noChangeAspect="1"/>
        </xdr:cNvPicPr>
      </xdr:nvPicPr>
      <xdr:blipFill>
        <a:blip r:embed="rId9"/>
        <a:stretch>
          <a:fillRect/>
        </a:stretch>
      </xdr:blipFill>
      <xdr:spPr>
        <a:xfrm>
          <a:off x="2343150" y="0"/>
          <a:ext cx="2733675" cy="771525"/>
        </a:xfrm>
        <a:prstGeom prst="rect">
          <a:avLst/>
        </a:prstGeom>
        <a:noFill/>
        <a:ln w="9525" cmpd="sng">
          <a:noFill/>
        </a:ln>
      </xdr:spPr>
    </xdr:pic>
    <xdr:clientData/>
  </xdr:twoCellAnchor>
  <xdr:oneCellAnchor>
    <xdr:from>
      <xdr:col>4</xdr:col>
      <xdr:colOff>0</xdr:colOff>
      <xdr:row>24</xdr:row>
      <xdr:rowOff>0</xdr:rowOff>
    </xdr:from>
    <xdr:ext cx="2400300" cy="1085850"/>
    <xdr:sp>
      <xdr:nvSpPr>
        <xdr:cNvPr id="13" name="TextBox 14"/>
        <xdr:cNvSpPr txBox="1">
          <a:spLocks noChangeArrowheads="1"/>
        </xdr:cNvSpPr>
      </xdr:nvSpPr>
      <xdr:spPr>
        <a:xfrm>
          <a:off x="6791325" y="504825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4</xdr:col>
      <xdr:colOff>76200</xdr:colOff>
      <xdr:row>24</xdr:row>
      <xdr:rowOff>19050</xdr:rowOff>
    </xdr:from>
    <xdr:to>
      <xdr:col>4</xdr:col>
      <xdr:colOff>933450</xdr:colOff>
      <xdr:row>26</xdr:row>
      <xdr:rowOff>28575</xdr:rowOff>
    </xdr:to>
    <xdr:pic>
      <xdr:nvPicPr>
        <xdr:cNvPr id="14" name="Picture 1076"/>
        <xdr:cNvPicPr preferRelativeResize="1">
          <a:picLocks noChangeAspect="1"/>
        </xdr:cNvPicPr>
      </xdr:nvPicPr>
      <xdr:blipFill>
        <a:blip r:embed="rId10"/>
        <a:stretch>
          <a:fillRect/>
        </a:stretch>
      </xdr:blipFill>
      <xdr:spPr>
        <a:xfrm>
          <a:off x="6867525" y="5067300"/>
          <a:ext cx="8572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96</xdr:row>
      <xdr:rowOff>152400</xdr:rowOff>
    </xdr:from>
    <xdr:to>
      <xdr:col>4</xdr:col>
      <xdr:colOff>0</xdr:colOff>
      <xdr:row>112</xdr:row>
      <xdr:rowOff>0</xdr:rowOff>
    </xdr:to>
    <xdr:graphicFrame>
      <xdr:nvGraphicFramePr>
        <xdr:cNvPr id="1" name="Chart 4"/>
        <xdr:cNvGraphicFramePr/>
      </xdr:nvGraphicFramePr>
      <xdr:xfrm>
        <a:off x="2257425" y="19402425"/>
        <a:ext cx="3333750" cy="2438400"/>
      </xdr:xfrm>
      <a:graphic>
        <a:graphicData uri="http://schemas.openxmlformats.org/drawingml/2006/chart">
          <c:chart xmlns:c="http://schemas.openxmlformats.org/drawingml/2006/chart" r:id="rId1"/>
        </a:graphicData>
      </a:graphic>
    </xdr:graphicFrame>
    <xdr:clientData/>
  </xdr:twoCellAnchor>
  <xdr:twoCellAnchor>
    <xdr:from>
      <xdr:col>1</xdr:col>
      <xdr:colOff>752475</xdr:colOff>
      <xdr:row>23</xdr:row>
      <xdr:rowOff>104775</xdr:rowOff>
    </xdr:from>
    <xdr:to>
      <xdr:col>1</xdr:col>
      <xdr:colOff>1381125</xdr:colOff>
      <xdr:row>26</xdr:row>
      <xdr:rowOff>152400</xdr:rowOff>
    </xdr:to>
    <xdr:sp>
      <xdr:nvSpPr>
        <xdr:cNvPr id="2" name="Rounded Rectangle 2">
          <a:hlinkClick r:id="rId2"/>
        </xdr:cNvPr>
        <xdr:cNvSpPr>
          <a:spLocks/>
        </xdr:cNvSpPr>
      </xdr:nvSpPr>
      <xdr:spPr>
        <a:xfrm>
          <a:off x="2867025" y="5905500"/>
          <a:ext cx="628650" cy="533400"/>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1</xdr:col>
      <xdr:colOff>1457325</xdr:colOff>
      <xdr:row>23</xdr:row>
      <xdr:rowOff>95250</xdr:rowOff>
    </xdr:from>
    <xdr:to>
      <xdr:col>1</xdr:col>
      <xdr:colOff>2095500</xdr:colOff>
      <xdr:row>26</xdr:row>
      <xdr:rowOff>152400</xdr:rowOff>
    </xdr:to>
    <xdr:sp>
      <xdr:nvSpPr>
        <xdr:cNvPr id="3" name="Rounded Rectangle 5">
          <a:hlinkClick r:id="rId3"/>
        </xdr:cNvPr>
        <xdr:cNvSpPr>
          <a:spLocks/>
        </xdr:cNvSpPr>
      </xdr:nvSpPr>
      <xdr:spPr>
        <a:xfrm>
          <a:off x="3571875" y="5895975"/>
          <a:ext cx="638175" cy="54292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2</xdr:col>
      <xdr:colOff>47625</xdr:colOff>
      <xdr:row>23</xdr:row>
      <xdr:rowOff>95250</xdr:rowOff>
    </xdr:from>
    <xdr:to>
      <xdr:col>3</xdr:col>
      <xdr:colOff>38100</xdr:colOff>
      <xdr:row>27</xdr:row>
      <xdr:rowOff>38100</xdr:rowOff>
    </xdr:to>
    <xdr:sp>
      <xdr:nvSpPr>
        <xdr:cNvPr id="4" name="Rounded Rectangle 6">
          <a:hlinkClick r:id="rId4"/>
        </xdr:cNvPr>
        <xdr:cNvSpPr>
          <a:spLocks/>
        </xdr:cNvSpPr>
      </xdr:nvSpPr>
      <xdr:spPr>
        <a:xfrm>
          <a:off x="4276725" y="5895975"/>
          <a:ext cx="638175" cy="590550"/>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xdr:from>
      <xdr:col>0</xdr:col>
      <xdr:colOff>66675</xdr:colOff>
      <xdr:row>3</xdr:row>
      <xdr:rowOff>0</xdr:rowOff>
    </xdr:from>
    <xdr:to>
      <xdr:col>0</xdr:col>
      <xdr:colOff>1809750</xdr:colOff>
      <xdr:row>3</xdr:row>
      <xdr:rowOff>1295400</xdr:rowOff>
    </xdr:to>
    <xdr:sp>
      <xdr:nvSpPr>
        <xdr:cNvPr id="5" name="Rectangle 8"/>
        <xdr:cNvSpPr>
          <a:spLocks/>
        </xdr:cNvSpPr>
      </xdr:nvSpPr>
      <xdr:spPr>
        <a:xfrm>
          <a:off x="66675" y="1295400"/>
          <a:ext cx="1743075" cy="129540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28575</xdr:colOff>
      <xdr:row>9</xdr:row>
      <xdr:rowOff>76200</xdr:rowOff>
    </xdr:from>
    <xdr:to>
      <xdr:col>0</xdr:col>
      <xdr:colOff>1781175</xdr:colOff>
      <xdr:row>19</xdr:row>
      <xdr:rowOff>85725</xdr:rowOff>
    </xdr:to>
    <xdr:sp>
      <xdr:nvSpPr>
        <xdr:cNvPr id="6" name="Rectangle 9"/>
        <xdr:cNvSpPr>
          <a:spLocks/>
        </xdr:cNvSpPr>
      </xdr:nvSpPr>
      <xdr:spPr>
        <a:xfrm>
          <a:off x="28575" y="3657600"/>
          <a:ext cx="1752600" cy="1600200"/>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66675</xdr:colOff>
      <xdr:row>4</xdr:row>
      <xdr:rowOff>66675</xdr:rowOff>
    </xdr:from>
    <xdr:to>
      <xdr:col>0</xdr:col>
      <xdr:colOff>1809750</xdr:colOff>
      <xdr:row>8</xdr:row>
      <xdr:rowOff>142875</xdr:rowOff>
    </xdr:to>
    <xdr:sp>
      <xdr:nvSpPr>
        <xdr:cNvPr id="7" name="Rectangle 10"/>
        <xdr:cNvSpPr>
          <a:spLocks/>
        </xdr:cNvSpPr>
      </xdr:nvSpPr>
      <xdr:spPr>
        <a:xfrm>
          <a:off x="66675" y="2828925"/>
          <a:ext cx="1743075" cy="72390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4</xdr:col>
      <xdr:colOff>19050</xdr:colOff>
      <xdr:row>23</xdr:row>
      <xdr:rowOff>104775</xdr:rowOff>
    </xdr:from>
    <xdr:to>
      <xdr:col>4</xdr:col>
      <xdr:colOff>676275</xdr:colOff>
      <xdr:row>27</xdr:row>
      <xdr:rowOff>57150</xdr:rowOff>
    </xdr:to>
    <xdr:sp>
      <xdr:nvSpPr>
        <xdr:cNvPr id="8" name="Rounded Rectangle 11">
          <a:hlinkClick r:id="rId5"/>
        </xdr:cNvPr>
        <xdr:cNvSpPr>
          <a:spLocks/>
        </xdr:cNvSpPr>
      </xdr:nvSpPr>
      <xdr:spPr>
        <a:xfrm>
          <a:off x="5610225" y="5905500"/>
          <a:ext cx="657225" cy="60007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0</xdr:col>
      <xdr:colOff>190500</xdr:colOff>
      <xdr:row>21</xdr:row>
      <xdr:rowOff>0</xdr:rowOff>
    </xdr:from>
    <xdr:to>
      <xdr:col>0</xdr:col>
      <xdr:colOff>1590675</xdr:colOff>
      <xdr:row>24</xdr:row>
      <xdr:rowOff>104775</xdr:rowOff>
    </xdr:to>
    <xdr:sp>
      <xdr:nvSpPr>
        <xdr:cNvPr id="9" name="Rounded Rectangle 12">
          <a:hlinkClick r:id="rId6"/>
        </xdr:cNvPr>
        <xdr:cNvSpPr>
          <a:spLocks/>
        </xdr:cNvSpPr>
      </xdr:nvSpPr>
      <xdr:spPr>
        <a:xfrm>
          <a:off x="190500" y="5467350"/>
          <a:ext cx="1400175" cy="60007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3</xdr:col>
      <xdr:colOff>114300</xdr:colOff>
      <xdr:row>23</xdr:row>
      <xdr:rowOff>123825</xdr:rowOff>
    </xdr:from>
    <xdr:to>
      <xdr:col>3</xdr:col>
      <xdr:colOff>657225</xdr:colOff>
      <xdr:row>27</xdr:row>
      <xdr:rowOff>57150</xdr:rowOff>
    </xdr:to>
    <xdr:sp>
      <xdr:nvSpPr>
        <xdr:cNvPr id="10" name="Rounded Rectangle 16">
          <a:hlinkClick r:id="rId7"/>
        </xdr:cNvPr>
        <xdr:cNvSpPr>
          <a:spLocks/>
        </xdr:cNvSpPr>
      </xdr:nvSpPr>
      <xdr:spPr>
        <a:xfrm>
          <a:off x="4991100" y="5924550"/>
          <a:ext cx="542925" cy="581025"/>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xdr:from>
      <xdr:col>0</xdr:col>
      <xdr:colOff>2085975</xdr:colOff>
      <xdr:row>28</xdr:row>
      <xdr:rowOff>104775</xdr:rowOff>
    </xdr:from>
    <xdr:to>
      <xdr:col>1</xdr:col>
      <xdr:colOff>1419225</xdr:colOff>
      <xdr:row>32</xdr:row>
      <xdr:rowOff>133350</xdr:rowOff>
    </xdr:to>
    <xdr:sp>
      <xdr:nvSpPr>
        <xdr:cNvPr id="11" name="Rounded Rectangle 13">
          <a:hlinkClick r:id="rId8"/>
        </xdr:cNvPr>
        <xdr:cNvSpPr>
          <a:spLocks/>
        </xdr:cNvSpPr>
      </xdr:nvSpPr>
      <xdr:spPr>
        <a:xfrm>
          <a:off x="2085975" y="6715125"/>
          <a:ext cx="1447800" cy="67627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editAs="oneCell">
    <xdr:from>
      <xdr:col>1</xdr:col>
      <xdr:colOff>0</xdr:colOff>
      <xdr:row>0</xdr:row>
      <xdr:rowOff>0</xdr:rowOff>
    </xdr:from>
    <xdr:to>
      <xdr:col>3</xdr:col>
      <xdr:colOff>0</xdr:colOff>
      <xdr:row>0</xdr:row>
      <xdr:rowOff>762000</xdr:rowOff>
    </xdr:to>
    <xdr:pic>
      <xdr:nvPicPr>
        <xdr:cNvPr id="12" name="Picture 15" descr="two logos.pdf"/>
        <xdr:cNvPicPr preferRelativeResize="1">
          <a:picLocks noChangeAspect="1"/>
        </xdr:cNvPicPr>
      </xdr:nvPicPr>
      <xdr:blipFill>
        <a:blip r:embed="rId9"/>
        <a:stretch>
          <a:fillRect/>
        </a:stretch>
      </xdr:blipFill>
      <xdr:spPr>
        <a:xfrm>
          <a:off x="2114550" y="0"/>
          <a:ext cx="2762250" cy="762000"/>
        </a:xfrm>
        <a:prstGeom prst="rect">
          <a:avLst/>
        </a:prstGeom>
        <a:noFill/>
        <a:ln w="9525" cmpd="sng">
          <a:noFill/>
        </a:ln>
      </xdr:spPr>
    </xdr:pic>
    <xdr:clientData/>
  </xdr:twoCellAnchor>
  <xdr:oneCellAnchor>
    <xdr:from>
      <xdr:col>5</xdr:col>
      <xdr:colOff>19050</xdr:colOff>
      <xdr:row>28</xdr:row>
      <xdr:rowOff>142875</xdr:rowOff>
    </xdr:from>
    <xdr:ext cx="2400300" cy="1085850"/>
    <xdr:sp>
      <xdr:nvSpPr>
        <xdr:cNvPr id="13" name="TextBox 15"/>
        <xdr:cNvSpPr txBox="1">
          <a:spLocks noChangeArrowheads="1"/>
        </xdr:cNvSpPr>
      </xdr:nvSpPr>
      <xdr:spPr>
        <a:xfrm>
          <a:off x="6324600" y="6753225"/>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5</xdr:col>
      <xdr:colOff>95250</xdr:colOff>
      <xdr:row>29</xdr:row>
      <xdr:rowOff>0</xdr:rowOff>
    </xdr:from>
    <xdr:to>
      <xdr:col>6</xdr:col>
      <xdr:colOff>304800</xdr:colOff>
      <xdr:row>30</xdr:row>
      <xdr:rowOff>152400</xdr:rowOff>
    </xdr:to>
    <xdr:pic>
      <xdr:nvPicPr>
        <xdr:cNvPr id="14" name="Picture 1076"/>
        <xdr:cNvPicPr preferRelativeResize="1">
          <a:picLocks noChangeAspect="1"/>
        </xdr:cNvPicPr>
      </xdr:nvPicPr>
      <xdr:blipFill>
        <a:blip r:embed="rId10"/>
        <a:stretch>
          <a:fillRect/>
        </a:stretch>
      </xdr:blipFill>
      <xdr:spPr>
        <a:xfrm>
          <a:off x="6400800" y="6772275"/>
          <a:ext cx="8572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96</xdr:row>
      <xdr:rowOff>152400</xdr:rowOff>
    </xdr:from>
    <xdr:to>
      <xdr:col>4</xdr:col>
      <xdr:colOff>0</xdr:colOff>
      <xdr:row>112</xdr:row>
      <xdr:rowOff>0</xdr:rowOff>
    </xdr:to>
    <xdr:graphicFrame>
      <xdr:nvGraphicFramePr>
        <xdr:cNvPr id="1" name="Chart 4"/>
        <xdr:cNvGraphicFramePr/>
      </xdr:nvGraphicFramePr>
      <xdr:xfrm>
        <a:off x="2486025" y="18811875"/>
        <a:ext cx="3667125" cy="2438400"/>
      </xdr:xfrm>
      <a:graphic>
        <a:graphicData uri="http://schemas.openxmlformats.org/drawingml/2006/chart">
          <c:chart xmlns:c="http://schemas.openxmlformats.org/drawingml/2006/chart" r:id="rId1"/>
        </a:graphicData>
      </a:graphic>
    </xdr:graphicFrame>
    <xdr:clientData/>
  </xdr:twoCellAnchor>
  <xdr:twoCellAnchor>
    <xdr:from>
      <xdr:col>1</xdr:col>
      <xdr:colOff>685800</xdr:colOff>
      <xdr:row>20</xdr:row>
      <xdr:rowOff>152400</xdr:rowOff>
    </xdr:from>
    <xdr:to>
      <xdr:col>1</xdr:col>
      <xdr:colOff>1314450</xdr:colOff>
      <xdr:row>24</xdr:row>
      <xdr:rowOff>38100</xdr:rowOff>
    </xdr:to>
    <xdr:sp>
      <xdr:nvSpPr>
        <xdr:cNvPr id="2" name="Rounded Rectangle 2">
          <a:hlinkClick r:id="rId2"/>
        </xdr:cNvPr>
        <xdr:cNvSpPr>
          <a:spLocks/>
        </xdr:cNvSpPr>
      </xdr:nvSpPr>
      <xdr:spPr>
        <a:xfrm>
          <a:off x="3028950" y="4867275"/>
          <a:ext cx="628650" cy="54292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1</xdr:col>
      <xdr:colOff>1381125</xdr:colOff>
      <xdr:row>20</xdr:row>
      <xdr:rowOff>142875</xdr:rowOff>
    </xdr:from>
    <xdr:to>
      <xdr:col>1</xdr:col>
      <xdr:colOff>2009775</xdr:colOff>
      <xdr:row>24</xdr:row>
      <xdr:rowOff>38100</xdr:rowOff>
    </xdr:to>
    <xdr:sp>
      <xdr:nvSpPr>
        <xdr:cNvPr id="3" name="Rounded Rectangle 4">
          <a:hlinkClick r:id="rId3"/>
        </xdr:cNvPr>
        <xdr:cNvSpPr>
          <a:spLocks/>
        </xdr:cNvSpPr>
      </xdr:nvSpPr>
      <xdr:spPr>
        <a:xfrm>
          <a:off x="3724275" y="4857750"/>
          <a:ext cx="628650" cy="552450"/>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1</xdr:col>
      <xdr:colOff>2095500</xdr:colOff>
      <xdr:row>20</xdr:row>
      <xdr:rowOff>142875</xdr:rowOff>
    </xdr:from>
    <xdr:to>
      <xdr:col>2</xdr:col>
      <xdr:colOff>333375</xdr:colOff>
      <xdr:row>24</xdr:row>
      <xdr:rowOff>38100</xdr:rowOff>
    </xdr:to>
    <xdr:sp>
      <xdr:nvSpPr>
        <xdr:cNvPr id="4" name="Rounded Rectangle 6">
          <a:hlinkClick r:id="rId4"/>
        </xdr:cNvPr>
        <xdr:cNvSpPr>
          <a:spLocks/>
        </xdr:cNvSpPr>
      </xdr:nvSpPr>
      <xdr:spPr>
        <a:xfrm>
          <a:off x="4438650" y="4857750"/>
          <a:ext cx="619125" cy="552450"/>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xdr:from>
      <xdr:col>0</xdr:col>
      <xdr:colOff>2324100</xdr:colOff>
      <xdr:row>24</xdr:row>
      <xdr:rowOff>123825</xdr:rowOff>
    </xdr:from>
    <xdr:to>
      <xdr:col>1</xdr:col>
      <xdr:colOff>1438275</xdr:colOff>
      <xdr:row>28</xdr:row>
      <xdr:rowOff>133350</xdr:rowOff>
    </xdr:to>
    <xdr:sp>
      <xdr:nvSpPr>
        <xdr:cNvPr id="5" name="Rounded Rectangle 7">
          <a:hlinkClick r:id="rId5"/>
        </xdr:cNvPr>
        <xdr:cNvSpPr>
          <a:spLocks/>
        </xdr:cNvSpPr>
      </xdr:nvSpPr>
      <xdr:spPr>
        <a:xfrm>
          <a:off x="2324100" y="5495925"/>
          <a:ext cx="1457325" cy="65722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xdr:from>
      <xdr:col>0</xdr:col>
      <xdr:colOff>66675</xdr:colOff>
      <xdr:row>1</xdr:row>
      <xdr:rowOff>219075</xdr:rowOff>
    </xdr:from>
    <xdr:to>
      <xdr:col>0</xdr:col>
      <xdr:colOff>1819275</xdr:colOff>
      <xdr:row>4</xdr:row>
      <xdr:rowOff>76200</xdr:rowOff>
    </xdr:to>
    <xdr:sp>
      <xdr:nvSpPr>
        <xdr:cNvPr id="6" name="Rectangle 8"/>
        <xdr:cNvSpPr>
          <a:spLocks/>
        </xdr:cNvSpPr>
      </xdr:nvSpPr>
      <xdr:spPr>
        <a:xfrm>
          <a:off x="66675" y="962025"/>
          <a:ext cx="1752600" cy="752475"/>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57150</xdr:colOff>
      <xdr:row>8</xdr:row>
      <xdr:rowOff>180975</xdr:rowOff>
    </xdr:from>
    <xdr:to>
      <xdr:col>0</xdr:col>
      <xdr:colOff>1809750</xdr:colOff>
      <xdr:row>14</xdr:row>
      <xdr:rowOff>133350</xdr:rowOff>
    </xdr:to>
    <xdr:sp>
      <xdr:nvSpPr>
        <xdr:cNvPr id="7" name="Rectangle 9"/>
        <xdr:cNvSpPr>
          <a:spLocks/>
        </xdr:cNvSpPr>
      </xdr:nvSpPr>
      <xdr:spPr>
        <a:xfrm>
          <a:off x="57150" y="2667000"/>
          <a:ext cx="1752600" cy="1200150"/>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66675</xdr:colOff>
      <xdr:row>4</xdr:row>
      <xdr:rowOff>161925</xdr:rowOff>
    </xdr:from>
    <xdr:to>
      <xdr:col>0</xdr:col>
      <xdr:colOff>1819275</xdr:colOff>
      <xdr:row>8</xdr:row>
      <xdr:rowOff>19050</xdr:rowOff>
    </xdr:to>
    <xdr:sp>
      <xdr:nvSpPr>
        <xdr:cNvPr id="8" name="Rectangle 10"/>
        <xdr:cNvSpPr>
          <a:spLocks/>
        </xdr:cNvSpPr>
      </xdr:nvSpPr>
      <xdr:spPr>
        <a:xfrm>
          <a:off x="66675" y="1800225"/>
          <a:ext cx="1752600" cy="70485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3</xdr:col>
      <xdr:colOff>409575</xdr:colOff>
      <xdr:row>20</xdr:row>
      <xdr:rowOff>142875</xdr:rowOff>
    </xdr:from>
    <xdr:to>
      <xdr:col>4</xdr:col>
      <xdr:colOff>390525</xdr:colOff>
      <xdr:row>24</xdr:row>
      <xdr:rowOff>9525</xdr:rowOff>
    </xdr:to>
    <xdr:sp>
      <xdr:nvSpPr>
        <xdr:cNvPr id="9" name="Rounded Rectangle 11">
          <a:hlinkClick r:id="rId6"/>
        </xdr:cNvPr>
        <xdr:cNvSpPr>
          <a:spLocks/>
        </xdr:cNvSpPr>
      </xdr:nvSpPr>
      <xdr:spPr>
        <a:xfrm>
          <a:off x="5895975" y="4857750"/>
          <a:ext cx="647700" cy="52387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0</xdr:col>
      <xdr:colOff>190500</xdr:colOff>
      <xdr:row>20</xdr:row>
      <xdr:rowOff>114300</xdr:rowOff>
    </xdr:from>
    <xdr:to>
      <xdr:col>0</xdr:col>
      <xdr:colOff>1600200</xdr:colOff>
      <xdr:row>24</xdr:row>
      <xdr:rowOff>104775</xdr:rowOff>
    </xdr:to>
    <xdr:sp>
      <xdr:nvSpPr>
        <xdr:cNvPr id="10" name="Rounded Rectangle 12">
          <a:hlinkClick r:id="rId7"/>
        </xdr:cNvPr>
        <xdr:cNvSpPr>
          <a:spLocks/>
        </xdr:cNvSpPr>
      </xdr:nvSpPr>
      <xdr:spPr>
        <a:xfrm>
          <a:off x="190500" y="4829175"/>
          <a:ext cx="1409700" cy="647700"/>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2</xdr:col>
      <xdr:colOff>428625</xdr:colOff>
      <xdr:row>20</xdr:row>
      <xdr:rowOff>142875</xdr:rowOff>
    </xdr:from>
    <xdr:to>
      <xdr:col>3</xdr:col>
      <xdr:colOff>304800</xdr:colOff>
      <xdr:row>24</xdr:row>
      <xdr:rowOff>38100</xdr:rowOff>
    </xdr:to>
    <xdr:sp>
      <xdr:nvSpPr>
        <xdr:cNvPr id="11" name="Rounded Rectangle 13">
          <a:hlinkClick r:id="rId8"/>
        </xdr:cNvPr>
        <xdr:cNvSpPr>
          <a:spLocks/>
        </xdr:cNvSpPr>
      </xdr:nvSpPr>
      <xdr:spPr>
        <a:xfrm>
          <a:off x="5153025" y="4857750"/>
          <a:ext cx="638175" cy="552450"/>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editAs="oneCell">
    <xdr:from>
      <xdr:col>1</xdr:col>
      <xdr:colOff>0</xdr:colOff>
      <xdr:row>0</xdr:row>
      <xdr:rowOff>0</xdr:rowOff>
    </xdr:from>
    <xdr:to>
      <xdr:col>2</xdr:col>
      <xdr:colOff>352425</xdr:colOff>
      <xdr:row>1</xdr:row>
      <xdr:rowOff>28575</xdr:rowOff>
    </xdr:to>
    <xdr:pic>
      <xdr:nvPicPr>
        <xdr:cNvPr id="12" name="Picture 14" descr="two logos.pdf"/>
        <xdr:cNvPicPr preferRelativeResize="1">
          <a:picLocks noChangeAspect="1"/>
        </xdr:cNvPicPr>
      </xdr:nvPicPr>
      <xdr:blipFill>
        <a:blip r:embed="rId9"/>
        <a:stretch>
          <a:fillRect/>
        </a:stretch>
      </xdr:blipFill>
      <xdr:spPr>
        <a:xfrm>
          <a:off x="2343150" y="0"/>
          <a:ext cx="2733675" cy="771525"/>
        </a:xfrm>
        <a:prstGeom prst="rect">
          <a:avLst/>
        </a:prstGeom>
        <a:noFill/>
        <a:ln w="9525" cmpd="sng">
          <a:noFill/>
        </a:ln>
      </xdr:spPr>
    </xdr:pic>
    <xdr:clientData/>
  </xdr:twoCellAnchor>
  <xdr:oneCellAnchor>
    <xdr:from>
      <xdr:col>4</xdr:col>
      <xdr:colOff>0</xdr:colOff>
      <xdr:row>25</xdr:row>
      <xdr:rowOff>0</xdr:rowOff>
    </xdr:from>
    <xdr:ext cx="2400300" cy="1085850"/>
    <xdr:sp>
      <xdr:nvSpPr>
        <xdr:cNvPr id="13" name="TextBox 14"/>
        <xdr:cNvSpPr txBox="1">
          <a:spLocks noChangeArrowheads="1"/>
        </xdr:cNvSpPr>
      </xdr:nvSpPr>
      <xdr:spPr>
        <a:xfrm>
          <a:off x="6153150" y="5534025"/>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4</xdr:col>
      <xdr:colOff>76200</xdr:colOff>
      <xdr:row>25</xdr:row>
      <xdr:rowOff>19050</xdr:rowOff>
    </xdr:from>
    <xdr:to>
      <xdr:col>5</xdr:col>
      <xdr:colOff>200025</xdr:colOff>
      <xdr:row>27</xdr:row>
      <xdr:rowOff>9525</xdr:rowOff>
    </xdr:to>
    <xdr:pic>
      <xdr:nvPicPr>
        <xdr:cNvPr id="14" name="Picture 1076"/>
        <xdr:cNvPicPr preferRelativeResize="1">
          <a:picLocks noChangeAspect="1"/>
        </xdr:cNvPicPr>
      </xdr:nvPicPr>
      <xdr:blipFill>
        <a:blip r:embed="rId10"/>
        <a:stretch>
          <a:fillRect/>
        </a:stretch>
      </xdr:blipFill>
      <xdr:spPr>
        <a:xfrm>
          <a:off x="6229350" y="5553075"/>
          <a:ext cx="8572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219075</xdr:rowOff>
    </xdr:from>
    <xdr:to>
      <xdr:col>0</xdr:col>
      <xdr:colOff>1819275</xdr:colOff>
      <xdr:row>5</xdr:row>
      <xdr:rowOff>95250</xdr:rowOff>
    </xdr:to>
    <xdr:sp>
      <xdr:nvSpPr>
        <xdr:cNvPr id="1" name="Rectangle 8">
          <a:hlinkClick r:id="rId1"/>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2" name="Rectangle 8">
          <a:hlinkClick r:id="rId2"/>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3" name="Rectangle -977">
          <a:hlinkClick r:id="rId3"/>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1</xdr:col>
      <xdr:colOff>2333625</xdr:colOff>
      <xdr:row>21</xdr:row>
      <xdr:rowOff>28575</xdr:rowOff>
    </xdr:from>
    <xdr:to>
      <xdr:col>2</xdr:col>
      <xdr:colOff>390525</xdr:colOff>
      <xdr:row>24</xdr:row>
      <xdr:rowOff>28575</xdr:rowOff>
    </xdr:to>
    <xdr:sp>
      <xdr:nvSpPr>
        <xdr:cNvPr id="4" name="AutoShape -987">
          <a:hlinkClick r:id="rId4"/>
        </xdr:cNvPr>
        <xdr:cNvSpPr>
          <a:spLocks/>
        </xdr:cNvSpPr>
      </xdr:nvSpPr>
      <xdr:spPr>
        <a:xfrm>
          <a:off x="4676775" y="4514850"/>
          <a:ext cx="609600" cy="533400"/>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5" name="Rectangle -985">
          <a:hlinkClick r:id="rId5"/>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6" name="Rectangle -993">
          <a:hlinkClick r:id="rId6"/>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7" name="Rectangle -1001">
          <a:hlinkClick r:id="rId7"/>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8" name="Rectangle -1009">
          <a:hlinkClick r:id="rId8"/>
        </xdr:cNvPr>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below - 
</a:t>
          </a:r>
          <a:r>
            <a:rPr lang="en-US" cap="none" sz="1000" b="0" i="0" u="none" baseline="0">
              <a:solidFill>
                <a:srgbClr val="000000"/>
              </a:solidFill>
            </a:rPr>
            <a:t>nominal figures only have been entered.</a:t>
          </a:r>
        </a:p>
      </xdr:txBody>
    </xdr:sp>
    <xdr:clientData/>
  </xdr:twoCellAnchor>
  <xdr:twoCellAnchor>
    <xdr:from>
      <xdr:col>1</xdr:col>
      <xdr:colOff>1609725</xdr:colOff>
      <xdr:row>21</xdr:row>
      <xdr:rowOff>28575</xdr:rowOff>
    </xdr:from>
    <xdr:to>
      <xdr:col>1</xdr:col>
      <xdr:colOff>2219325</xdr:colOff>
      <xdr:row>24</xdr:row>
      <xdr:rowOff>38100</xdr:rowOff>
    </xdr:to>
    <xdr:sp>
      <xdr:nvSpPr>
        <xdr:cNvPr id="9" name="AutoShape -1020">
          <a:hlinkClick r:id="rId9"/>
        </xdr:cNvPr>
        <xdr:cNvSpPr>
          <a:spLocks/>
        </xdr:cNvSpPr>
      </xdr:nvSpPr>
      <xdr:spPr>
        <a:xfrm>
          <a:off x="3952875" y="4514850"/>
          <a:ext cx="609600" cy="542925"/>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0</xdr:col>
      <xdr:colOff>66675</xdr:colOff>
      <xdr:row>1</xdr:row>
      <xdr:rowOff>219075</xdr:rowOff>
    </xdr:from>
    <xdr:to>
      <xdr:col>0</xdr:col>
      <xdr:colOff>1819275</xdr:colOff>
      <xdr:row>5</xdr:row>
      <xdr:rowOff>95250</xdr:rowOff>
    </xdr:to>
    <xdr:sp>
      <xdr:nvSpPr>
        <xdr:cNvPr id="10" name="Rectangle -1017"/>
        <xdr:cNvSpPr>
          <a:spLocks/>
        </xdr:cNvSpPr>
      </xdr:nvSpPr>
      <xdr:spPr>
        <a:xfrm>
          <a:off x="66675" y="1028700"/>
          <a:ext cx="1752600" cy="9334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57150</xdr:colOff>
      <xdr:row>12</xdr:row>
      <xdr:rowOff>104775</xdr:rowOff>
    </xdr:from>
    <xdr:to>
      <xdr:col>0</xdr:col>
      <xdr:colOff>1809750</xdr:colOff>
      <xdr:row>23</xdr:row>
      <xdr:rowOff>66675</xdr:rowOff>
    </xdr:to>
    <xdr:sp>
      <xdr:nvSpPr>
        <xdr:cNvPr id="11" name="Rectangle -1016"/>
        <xdr:cNvSpPr>
          <a:spLocks/>
        </xdr:cNvSpPr>
      </xdr:nvSpPr>
      <xdr:spPr>
        <a:xfrm>
          <a:off x="57150" y="3105150"/>
          <a:ext cx="1752600" cy="1819275"/>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57150</xdr:colOff>
      <xdr:row>6</xdr:row>
      <xdr:rowOff>95250</xdr:rowOff>
    </xdr:from>
    <xdr:to>
      <xdr:col>0</xdr:col>
      <xdr:colOff>1866900</xdr:colOff>
      <xdr:row>12</xdr:row>
      <xdr:rowOff>28575</xdr:rowOff>
    </xdr:to>
    <xdr:sp>
      <xdr:nvSpPr>
        <xdr:cNvPr id="12" name="Rectangle -1015"/>
        <xdr:cNvSpPr>
          <a:spLocks/>
        </xdr:cNvSpPr>
      </xdr:nvSpPr>
      <xdr:spPr>
        <a:xfrm>
          <a:off x="57150" y="2124075"/>
          <a:ext cx="1809750" cy="904875"/>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1</xdr:col>
      <xdr:colOff>142875</xdr:colOff>
      <xdr:row>105</xdr:row>
      <xdr:rowOff>152400</xdr:rowOff>
    </xdr:from>
    <xdr:to>
      <xdr:col>4</xdr:col>
      <xdr:colOff>0</xdr:colOff>
      <xdr:row>121</xdr:row>
      <xdr:rowOff>0</xdr:rowOff>
    </xdr:to>
    <xdr:graphicFrame>
      <xdr:nvGraphicFramePr>
        <xdr:cNvPr id="13" name="Chart 4"/>
        <xdr:cNvGraphicFramePr/>
      </xdr:nvGraphicFramePr>
      <xdr:xfrm>
        <a:off x="2486025" y="19897725"/>
        <a:ext cx="3762375" cy="2438400"/>
      </xdr:xfrm>
      <a:graphic>
        <a:graphicData uri="http://schemas.openxmlformats.org/drawingml/2006/chart">
          <c:chart xmlns:c="http://schemas.openxmlformats.org/drawingml/2006/chart" r:id="rId10"/>
        </a:graphicData>
      </a:graphic>
    </xdr:graphicFrame>
    <xdr:clientData/>
  </xdr:twoCellAnchor>
  <xdr:twoCellAnchor>
    <xdr:from>
      <xdr:col>1</xdr:col>
      <xdr:colOff>914400</xdr:colOff>
      <xdr:row>21</xdr:row>
      <xdr:rowOff>28575</xdr:rowOff>
    </xdr:from>
    <xdr:to>
      <xdr:col>1</xdr:col>
      <xdr:colOff>1504950</xdr:colOff>
      <xdr:row>24</xdr:row>
      <xdr:rowOff>9525</xdr:rowOff>
    </xdr:to>
    <xdr:sp>
      <xdr:nvSpPr>
        <xdr:cNvPr id="14" name="Rounded Rectangle 2">
          <a:hlinkClick r:id="rId11"/>
        </xdr:cNvPr>
        <xdr:cNvSpPr>
          <a:spLocks/>
        </xdr:cNvSpPr>
      </xdr:nvSpPr>
      <xdr:spPr>
        <a:xfrm>
          <a:off x="3257550" y="4514850"/>
          <a:ext cx="590550" cy="514350"/>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3</xdr:col>
      <xdr:colOff>561975</xdr:colOff>
      <xdr:row>21</xdr:row>
      <xdr:rowOff>0</xdr:rowOff>
    </xdr:from>
    <xdr:to>
      <xdr:col>4</xdr:col>
      <xdr:colOff>466725</xdr:colOff>
      <xdr:row>24</xdr:row>
      <xdr:rowOff>9525</xdr:rowOff>
    </xdr:to>
    <xdr:sp>
      <xdr:nvSpPr>
        <xdr:cNvPr id="15" name="Rounded Rectangle 67">
          <a:hlinkClick r:id="rId12"/>
        </xdr:cNvPr>
        <xdr:cNvSpPr>
          <a:spLocks/>
        </xdr:cNvSpPr>
      </xdr:nvSpPr>
      <xdr:spPr>
        <a:xfrm>
          <a:off x="6153150" y="4486275"/>
          <a:ext cx="561975" cy="54292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0</xdr:col>
      <xdr:colOff>247650</xdr:colOff>
      <xdr:row>25</xdr:row>
      <xdr:rowOff>38100</xdr:rowOff>
    </xdr:from>
    <xdr:to>
      <xdr:col>0</xdr:col>
      <xdr:colOff>1647825</xdr:colOff>
      <xdr:row>29</xdr:row>
      <xdr:rowOff>47625</xdr:rowOff>
    </xdr:to>
    <xdr:sp>
      <xdr:nvSpPr>
        <xdr:cNvPr id="16" name="Rounded Rectangle 68">
          <a:hlinkClick r:id="rId13"/>
        </xdr:cNvPr>
        <xdr:cNvSpPr>
          <a:spLocks/>
        </xdr:cNvSpPr>
      </xdr:nvSpPr>
      <xdr:spPr>
        <a:xfrm>
          <a:off x="247650" y="5219700"/>
          <a:ext cx="1400175" cy="628650"/>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2</xdr:col>
      <xdr:colOff>495300</xdr:colOff>
      <xdr:row>21</xdr:row>
      <xdr:rowOff>0</xdr:rowOff>
    </xdr:from>
    <xdr:to>
      <xdr:col>3</xdr:col>
      <xdr:colOff>476250</xdr:colOff>
      <xdr:row>23</xdr:row>
      <xdr:rowOff>152400</xdr:rowOff>
    </xdr:to>
    <xdr:sp>
      <xdr:nvSpPr>
        <xdr:cNvPr id="17" name="Rounded Rectangle 69">
          <a:hlinkClick r:id="rId14"/>
        </xdr:cNvPr>
        <xdr:cNvSpPr>
          <a:spLocks/>
        </xdr:cNvSpPr>
      </xdr:nvSpPr>
      <xdr:spPr>
        <a:xfrm>
          <a:off x="5391150" y="4486275"/>
          <a:ext cx="676275" cy="523875"/>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xdr:from>
      <xdr:col>1</xdr:col>
      <xdr:colOff>0</xdr:colOff>
      <xdr:row>25</xdr:row>
      <xdr:rowOff>0</xdr:rowOff>
    </xdr:from>
    <xdr:to>
      <xdr:col>1</xdr:col>
      <xdr:colOff>1457325</xdr:colOff>
      <xdr:row>29</xdr:row>
      <xdr:rowOff>28575</xdr:rowOff>
    </xdr:to>
    <xdr:sp>
      <xdr:nvSpPr>
        <xdr:cNvPr id="18" name="Rounded Rectangle 50">
          <a:hlinkClick r:id="rId15"/>
        </xdr:cNvPr>
        <xdr:cNvSpPr>
          <a:spLocks/>
        </xdr:cNvSpPr>
      </xdr:nvSpPr>
      <xdr:spPr>
        <a:xfrm>
          <a:off x="2343150" y="5181600"/>
          <a:ext cx="1457325" cy="647700"/>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editAs="oneCell">
    <xdr:from>
      <xdr:col>1</xdr:col>
      <xdr:colOff>800100</xdr:colOff>
      <xdr:row>0</xdr:row>
      <xdr:rowOff>0</xdr:rowOff>
    </xdr:from>
    <xdr:to>
      <xdr:col>3</xdr:col>
      <xdr:colOff>152400</xdr:colOff>
      <xdr:row>0</xdr:row>
      <xdr:rowOff>771525</xdr:rowOff>
    </xdr:to>
    <xdr:pic>
      <xdr:nvPicPr>
        <xdr:cNvPr id="19" name="Picture 22" descr="two logos.pdf"/>
        <xdr:cNvPicPr preferRelativeResize="1">
          <a:picLocks noChangeAspect="1"/>
        </xdr:cNvPicPr>
      </xdr:nvPicPr>
      <xdr:blipFill>
        <a:blip r:embed="rId16"/>
        <a:stretch>
          <a:fillRect/>
        </a:stretch>
      </xdr:blipFill>
      <xdr:spPr>
        <a:xfrm>
          <a:off x="3143250" y="0"/>
          <a:ext cx="2600325" cy="771525"/>
        </a:xfrm>
        <a:prstGeom prst="rect">
          <a:avLst/>
        </a:prstGeom>
        <a:noFill/>
        <a:ln w="9525" cmpd="sng">
          <a:noFill/>
        </a:ln>
      </xdr:spPr>
    </xdr:pic>
    <xdr:clientData/>
  </xdr:twoCellAnchor>
  <xdr:oneCellAnchor>
    <xdr:from>
      <xdr:col>4</xdr:col>
      <xdr:colOff>0</xdr:colOff>
      <xdr:row>25</xdr:row>
      <xdr:rowOff>0</xdr:rowOff>
    </xdr:from>
    <xdr:ext cx="2400300" cy="1085850"/>
    <xdr:sp>
      <xdr:nvSpPr>
        <xdr:cNvPr id="20" name="TextBox 22"/>
        <xdr:cNvSpPr txBox="1">
          <a:spLocks noChangeArrowheads="1"/>
        </xdr:cNvSpPr>
      </xdr:nvSpPr>
      <xdr:spPr>
        <a:xfrm>
          <a:off x="6248400" y="518160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4</xdr:col>
      <xdr:colOff>76200</xdr:colOff>
      <xdr:row>25</xdr:row>
      <xdr:rowOff>19050</xdr:rowOff>
    </xdr:from>
    <xdr:to>
      <xdr:col>5</xdr:col>
      <xdr:colOff>171450</xdr:colOff>
      <xdr:row>27</xdr:row>
      <xdr:rowOff>9525</xdr:rowOff>
    </xdr:to>
    <xdr:pic>
      <xdr:nvPicPr>
        <xdr:cNvPr id="21" name="Picture 1076"/>
        <xdr:cNvPicPr preferRelativeResize="1">
          <a:picLocks noChangeAspect="1"/>
        </xdr:cNvPicPr>
      </xdr:nvPicPr>
      <xdr:blipFill>
        <a:blip r:embed="rId17"/>
        <a:stretch>
          <a:fillRect/>
        </a:stretch>
      </xdr:blipFill>
      <xdr:spPr>
        <a:xfrm>
          <a:off x="6324600" y="5200650"/>
          <a:ext cx="8572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97</xdr:row>
      <xdr:rowOff>152400</xdr:rowOff>
    </xdr:from>
    <xdr:to>
      <xdr:col>3</xdr:col>
      <xdr:colOff>0</xdr:colOff>
      <xdr:row>113</xdr:row>
      <xdr:rowOff>0</xdr:rowOff>
    </xdr:to>
    <xdr:graphicFrame>
      <xdr:nvGraphicFramePr>
        <xdr:cNvPr id="1" name="Chart 4"/>
        <xdr:cNvGraphicFramePr/>
      </xdr:nvGraphicFramePr>
      <xdr:xfrm>
        <a:off x="2143125" y="18830925"/>
        <a:ext cx="2733675" cy="2438400"/>
      </xdr:xfrm>
      <a:graphic>
        <a:graphicData uri="http://schemas.openxmlformats.org/drawingml/2006/chart">
          <c:chart xmlns:c="http://schemas.openxmlformats.org/drawingml/2006/chart" r:id="rId1"/>
        </a:graphicData>
      </a:graphic>
    </xdr:graphicFrame>
    <xdr:clientData/>
  </xdr:twoCellAnchor>
  <xdr:twoCellAnchor>
    <xdr:from>
      <xdr:col>1</xdr:col>
      <xdr:colOff>752475</xdr:colOff>
      <xdr:row>23</xdr:row>
      <xdr:rowOff>95250</xdr:rowOff>
    </xdr:from>
    <xdr:to>
      <xdr:col>1</xdr:col>
      <xdr:colOff>1343025</xdr:colOff>
      <xdr:row>26</xdr:row>
      <xdr:rowOff>133350</xdr:rowOff>
    </xdr:to>
    <xdr:sp>
      <xdr:nvSpPr>
        <xdr:cNvPr id="2" name="Rounded Rectangle 2">
          <a:hlinkClick r:id="rId2"/>
        </xdr:cNvPr>
        <xdr:cNvSpPr>
          <a:spLocks/>
        </xdr:cNvSpPr>
      </xdr:nvSpPr>
      <xdr:spPr>
        <a:xfrm>
          <a:off x="2752725" y="5162550"/>
          <a:ext cx="590550" cy="52387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1</xdr:col>
      <xdr:colOff>1447800</xdr:colOff>
      <xdr:row>23</xdr:row>
      <xdr:rowOff>95250</xdr:rowOff>
    </xdr:from>
    <xdr:to>
      <xdr:col>1</xdr:col>
      <xdr:colOff>2105025</xdr:colOff>
      <xdr:row>26</xdr:row>
      <xdr:rowOff>142875</xdr:rowOff>
    </xdr:to>
    <xdr:sp>
      <xdr:nvSpPr>
        <xdr:cNvPr id="3" name="Rounded Rectangle 4">
          <a:hlinkClick r:id="rId3"/>
        </xdr:cNvPr>
        <xdr:cNvSpPr>
          <a:spLocks/>
        </xdr:cNvSpPr>
      </xdr:nvSpPr>
      <xdr:spPr>
        <a:xfrm>
          <a:off x="3448050" y="5162550"/>
          <a:ext cx="657225" cy="533400"/>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1</xdr:col>
      <xdr:colOff>2209800</xdr:colOff>
      <xdr:row>23</xdr:row>
      <xdr:rowOff>85725</xdr:rowOff>
    </xdr:from>
    <xdr:to>
      <xdr:col>2</xdr:col>
      <xdr:colOff>485775</xdr:colOff>
      <xdr:row>27</xdr:row>
      <xdr:rowOff>38100</xdr:rowOff>
    </xdr:to>
    <xdr:sp>
      <xdr:nvSpPr>
        <xdr:cNvPr id="4" name="Rounded Rectangle 5">
          <a:hlinkClick r:id="rId4"/>
        </xdr:cNvPr>
        <xdr:cNvSpPr>
          <a:spLocks/>
        </xdr:cNvSpPr>
      </xdr:nvSpPr>
      <xdr:spPr>
        <a:xfrm>
          <a:off x="4210050" y="5153025"/>
          <a:ext cx="552450" cy="60007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1</xdr:col>
      <xdr:colOff>47625</xdr:colOff>
      <xdr:row>27</xdr:row>
      <xdr:rowOff>161925</xdr:rowOff>
    </xdr:from>
    <xdr:to>
      <xdr:col>1</xdr:col>
      <xdr:colOff>1809750</xdr:colOff>
      <xdr:row>31</xdr:row>
      <xdr:rowOff>95250</xdr:rowOff>
    </xdr:to>
    <xdr:sp>
      <xdr:nvSpPr>
        <xdr:cNvPr id="5" name="Rounded Rectangle 6">
          <a:hlinkClick r:id="rId5"/>
        </xdr:cNvPr>
        <xdr:cNvSpPr>
          <a:spLocks/>
        </xdr:cNvSpPr>
      </xdr:nvSpPr>
      <xdr:spPr>
        <a:xfrm>
          <a:off x="2047875" y="5876925"/>
          <a:ext cx="1762125" cy="58102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xdr:from>
      <xdr:col>0</xdr:col>
      <xdr:colOff>66675</xdr:colOff>
      <xdr:row>1</xdr:row>
      <xdr:rowOff>219075</xdr:rowOff>
    </xdr:from>
    <xdr:to>
      <xdr:col>0</xdr:col>
      <xdr:colOff>1800225</xdr:colOff>
      <xdr:row>4</xdr:row>
      <xdr:rowOff>95250</xdr:rowOff>
    </xdr:to>
    <xdr:sp>
      <xdr:nvSpPr>
        <xdr:cNvPr id="6" name="Rectangle 7"/>
        <xdr:cNvSpPr>
          <a:spLocks/>
        </xdr:cNvSpPr>
      </xdr:nvSpPr>
      <xdr:spPr>
        <a:xfrm>
          <a:off x="66675" y="990600"/>
          <a:ext cx="1733550" cy="1162050"/>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57150</xdr:colOff>
      <xdr:row>8</xdr:row>
      <xdr:rowOff>142875</xdr:rowOff>
    </xdr:from>
    <xdr:to>
      <xdr:col>0</xdr:col>
      <xdr:colOff>1809750</xdr:colOff>
      <xdr:row>19</xdr:row>
      <xdr:rowOff>76200</xdr:rowOff>
    </xdr:to>
    <xdr:sp>
      <xdr:nvSpPr>
        <xdr:cNvPr id="7" name="Rectangle 8"/>
        <xdr:cNvSpPr>
          <a:spLocks/>
        </xdr:cNvSpPr>
      </xdr:nvSpPr>
      <xdr:spPr>
        <a:xfrm>
          <a:off x="57150" y="2838450"/>
          <a:ext cx="1752600" cy="1743075"/>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66675</xdr:colOff>
      <xdr:row>5</xdr:row>
      <xdr:rowOff>57150</xdr:rowOff>
    </xdr:from>
    <xdr:to>
      <xdr:col>0</xdr:col>
      <xdr:colOff>1800225</xdr:colOff>
      <xdr:row>8</xdr:row>
      <xdr:rowOff>9525</xdr:rowOff>
    </xdr:to>
    <xdr:sp>
      <xdr:nvSpPr>
        <xdr:cNvPr id="8" name="Rectangle 9">
          <a:hlinkClick r:id="rId6"/>
        </xdr:cNvPr>
        <xdr:cNvSpPr>
          <a:spLocks/>
        </xdr:cNvSpPr>
      </xdr:nvSpPr>
      <xdr:spPr>
        <a:xfrm>
          <a:off x="66675" y="2276475"/>
          <a:ext cx="1733550" cy="428625"/>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4</xdr:col>
      <xdr:colOff>114300</xdr:colOff>
      <xdr:row>23</xdr:row>
      <xdr:rowOff>95250</xdr:rowOff>
    </xdr:from>
    <xdr:to>
      <xdr:col>4</xdr:col>
      <xdr:colOff>885825</xdr:colOff>
      <xdr:row>27</xdr:row>
      <xdr:rowOff>66675</xdr:rowOff>
    </xdr:to>
    <xdr:sp>
      <xdr:nvSpPr>
        <xdr:cNvPr id="9" name="Rounded Rectangle 11">
          <a:hlinkClick r:id="rId7"/>
        </xdr:cNvPr>
        <xdr:cNvSpPr>
          <a:spLocks/>
        </xdr:cNvSpPr>
      </xdr:nvSpPr>
      <xdr:spPr>
        <a:xfrm>
          <a:off x="5686425" y="5162550"/>
          <a:ext cx="771525" cy="619125"/>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AV</a:t>
          </a:r>
        </a:p>
      </xdr:txBody>
    </xdr:sp>
    <xdr:clientData/>
  </xdr:twoCellAnchor>
  <xdr:twoCellAnchor>
    <xdr:from>
      <xdr:col>0</xdr:col>
      <xdr:colOff>209550</xdr:colOff>
      <xdr:row>22</xdr:row>
      <xdr:rowOff>0</xdr:rowOff>
    </xdr:from>
    <xdr:to>
      <xdr:col>0</xdr:col>
      <xdr:colOff>1628775</xdr:colOff>
      <xdr:row>25</xdr:row>
      <xdr:rowOff>38100</xdr:rowOff>
    </xdr:to>
    <xdr:sp>
      <xdr:nvSpPr>
        <xdr:cNvPr id="10" name="Rounded Rectangle 12">
          <a:hlinkClick r:id="rId8"/>
        </xdr:cNvPr>
        <xdr:cNvSpPr>
          <a:spLocks/>
        </xdr:cNvSpPr>
      </xdr:nvSpPr>
      <xdr:spPr>
        <a:xfrm>
          <a:off x="209550" y="4905375"/>
          <a:ext cx="1419225" cy="523875"/>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2</xdr:col>
      <xdr:colOff>581025</xdr:colOff>
      <xdr:row>23</xdr:row>
      <xdr:rowOff>104775</xdr:rowOff>
    </xdr:from>
    <xdr:to>
      <xdr:col>4</xdr:col>
      <xdr:colOff>0</xdr:colOff>
      <xdr:row>27</xdr:row>
      <xdr:rowOff>19050</xdr:rowOff>
    </xdr:to>
    <xdr:sp>
      <xdr:nvSpPr>
        <xdr:cNvPr id="11" name="Rounded Rectangle 13">
          <a:hlinkClick r:id="rId9"/>
        </xdr:cNvPr>
        <xdr:cNvSpPr>
          <a:spLocks/>
        </xdr:cNvSpPr>
      </xdr:nvSpPr>
      <xdr:spPr>
        <a:xfrm>
          <a:off x="4857750" y="5172075"/>
          <a:ext cx="714375" cy="561975"/>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editAs="oneCell">
    <xdr:from>
      <xdr:col>1</xdr:col>
      <xdr:colOff>485775</xdr:colOff>
      <xdr:row>0</xdr:row>
      <xdr:rowOff>0</xdr:rowOff>
    </xdr:from>
    <xdr:to>
      <xdr:col>3</xdr:col>
      <xdr:colOff>266700</xdr:colOff>
      <xdr:row>1</xdr:row>
      <xdr:rowOff>0</xdr:rowOff>
    </xdr:to>
    <xdr:pic>
      <xdr:nvPicPr>
        <xdr:cNvPr id="12" name="Picture 14" descr="two logos.pdf"/>
        <xdr:cNvPicPr preferRelativeResize="1">
          <a:picLocks noChangeAspect="1"/>
        </xdr:cNvPicPr>
      </xdr:nvPicPr>
      <xdr:blipFill>
        <a:blip r:embed="rId10"/>
        <a:stretch>
          <a:fillRect/>
        </a:stretch>
      </xdr:blipFill>
      <xdr:spPr>
        <a:xfrm>
          <a:off x="2486025" y="0"/>
          <a:ext cx="2657475" cy="771525"/>
        </a:xfrm>
        <a:prstGeom prst="rect">
          <a:avLst/>
        </a:prstGeom>
        <a:noFill/>
        <a:ln w="9525" cmpd="sng">
          <a:noFill/>
        </a:ln>
      </xdr:spPr>
    </xdr:pic>
    <xdr:clientData/>
  </xdr:twoCellAnchor>
  <xdr:oneCellAnchor>
    <xdr:from>
      <xdr:col>4</xdr:col>
      <xdr:colOff>0</xdr:colOff>
      <xdr:row>28</xdr:row>
      <xdr:rowOff>0</xdr:rowOff>
    </xdr:from>
    <xdr:ext cx="2400300" cy="1085850"/>
    <xdr:sp>
      <xdr:nvSpPr>
        <xdr:cNvPr id="13" name="TextBox 14"/>
        <xdr:cNvSpPr txBox="1">
          <a:spLocks noChangeArrowheads="1"/>
        </xdr:cNvSpPr>
      </xdr:nvSpPr>
      <xdr:spPr>
        <a:xfrm>
          <a:off x="5572125" y="5876925"/>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4</xdr:col>
      <xdr:colOff>76200</xdr:colOff>
      <xdr:row>28</xdr:row>
      <xdr:rowOff>19050</xdr:rowOff>
    </xdr:from>
    <xdr:to>
      <xdr:col>5</xdr:col>
      <xdr:colOff>47625</xdr:colOff>
      <xdr:row>30</xdr:row>
      <xdr:rowOff>9525</xdr:rowOff>
    </xdr:to>
    <xdr:pic>
      <xdr:nvPicPr>
        <xdr:cNvPr id="14" name="Picture 1076"/>
        <xdr:cNvPicPr preferRelativeResize="1">
          <a:picLocks noChangeAspect="1"/>
        </xdr:cNvPicPr>
      </xdr:nvPicPr>
      <xdr:blipFill>
        <a:blip r:embed="rId11"/>
        <a:stretch>
          <a:fillRect/>
        </a:stretch>
      </xdr:blipFill>
      <xdr:spPr>
        <a:xfrm>
          <a:off x="5648325" y="5895975"/>
          <a:ext cx="8572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98</xdr:row>
      <xdr:rowOff>152400</xdr:rowOff>
    </xdr:from>
    <xdr:to>
      <xdr:col>4</xdr:col>
      <xdr:colOff>0</xdr:colOff>
      <xdr:row>114</xdr:row>
      <xdr:rowOff>0</xdr:rowOff>
    </xdr:to>
    <xdr:graphicFrame>
      <xdr:nvGraphicFramePr>
        <xdr:cNvPr id="1" name="Chart 4"/>
        <xdr:cNvGraphicFramePr/>
      </xdr:nvGraphicFramePr>
      <xdr:xfrm>
        <a:off x="2486025" y="18735675"/>
        <a:ext cx="3219450" cy="24384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xdr:row>
      <xdr:rowOff>219075</xdr:rowOff>
    </xdr:from>
    <xdr:to>
      <xdr:col>0</xdr:col>
      <xdr:colOff>1819275</xdr:colOff>
      <xdr:row>4</xdr:row>
      <xdr:rowOff>95250</xdr:rowOff>
    </xdr:to>
    <xdr:sp>
      <xdr:nvSpPr>
        <xdr:cNvPr id="2" name="Rectangle 7"/>
        <xdr:cNvSpPr>
          <a:spLocks/>
        </xdr:cNvSpPr>
      </xdr:nvSpPr>
      <xdr:spPr>
        <a:xfrm>
          <a:off x="66675" y="1000125"/>
          <a:ext cx="1752600" cy="771525"/>
        </a:xfrm>
        <a:prstGeom prst="rect">
          <a:avLst/>
        </a:prstGeom>
        <a:solidFill>
          <a:srgbClr val="A7CCFC"/>
        </a:solidFill>
        <a:ln w="9525" cmpd="sng">
          <a:noFill/>
        </a:ln>
      </xdr:spPr>
      <xdr:txBody>
        <a:bodyPr vertOverflow="clip" wrap="square" lIns="18288" tIns="0" rIns="0" bIns="0" anchor="ctr"/>
        <a:p>
          <a:pPr algn="ctr">
            <a:defRPr/>
          </a:pPr>
          <a:r>
            <a:rPr lang="en-US" cap="none" sz="1000" b="0" i="0" u="none" baseline="0">
              <a:solidFill>
                <a:srgbClr val="000000"/>
              </a:solidFill>
            </a:rPr>
            <a:t>INSTRUCTIONS
</a:t>
          </a:r>
          <a:r>
            <a:rPr lang="en-US" cap="none" sz="1000" b="0" i="0" u="none" baseline="0">
              <a:solidFill>
                <a:srgbClr val="000000"/>
              </a:solidFill>
            </a:rPr>
            <a:t>Type in the blue areas - 
</a:t>
          </a:r>
          <a:r>
            <a:rPr lang="en-US" cap="none" sz="1000" b="0" i="0" u="none" baseline="0">
              <a:solidFill>
                <a:srgbClr val="000000"/>
              </a:solidFill>
            </a:rPr>
            <a:t>nominal figures only have been entered.</a:t>
          </a:r>
        </a:p>
      </xdr:txBody>
    </xdr:sp>
    <xdr:clientData/>
  </xdr:twoCellAnchor>
  <xdr:twoCellAnchor>
    <xdr:from>
      <xdr:col>0</xdr:col>
      <xdr:colOff>76200</xdr:colOff>
      <xdr:row>10</xdr:row>
      <xdr:rowOff>104775</xdr:rowOff>
    </xdr:from>
    <xdr:to>
      <xdr:col>0</xdr:col>
      <xdr:colOff>1819275</xdr:colOff>
      <xdr:row>17</xdr:row>
      <xdr:rowOff>76200</xdr:rowOff>
    </xdr:to>
    <xdr:sp>
      <xdr:nvSpPr>
        <xdr:cNvPr id="3" name="Rectangle 8"/>
        <xdr:cNvSpPr>
          <a:spLocks/>
        </xdr:cNvSpPr>
      </xdr:nvSpPr>
      <xdr:spPr>
        <a:xfrm>
          <a:off x="76200" y="2752725"/>
          <a:ext cx="1743075" cy="1181100"/>
        </a:xfrm>
        <a:prstGeom prst="rect">
          <a:avLst/>
        </a:prstGeom>
        <a:solidFill>
          <a:srgbClr val="FFFFFF"/>
        </a:solidFill>
        <a:ln w="9525" cmpd="sng">
          <a:noFill/>
        </a:ln>
      </xdr:spPr>
      <xdr:txBody>
        <a:bodyPr vertOverflow="clip" wrap="square" lIns="18288" tIns="0" rIns="0" bIns="0" anchor="ctr"/>
        <a:p>
          <a:pPr algn="ctr">
            <a:defRPr/>
          </a:pPr>
          <a:r>
            <a:rPr lang="en-US" cap="none" sz="1000" b="0" i="0" u="none" baseline="0">
              <a:solidFill>
                <a:srgbClr val="000000"/>
              </a:solidFill>
            </a:rPr>
            <a:t>NOTES
</a:t>
          </a:r>
          <a:r>
            <a:rPr lang="en-US" cap="none" sz="1000" b="0" i="0" u="none" baseline="0">
              <a:solidFill>
                <a:srgbClr val="000000"/>
              </a:solidFill>
            </a:rPr>
            <a:t>The letters in brackets correspond to explanations in the User Guide and the worksheet "Assumptions" 
</a:t>
          </a:r>
          <a:r>
            <a:rPr lang="en-US" cap="none" sz="1000" b="0" i="0" u="none" baseline="0">
              <a:solidFill>
                <a:srgbClr val="000000"/>
              </a:solidFill>
            </a:rPr>
            <a:t>on how the default assumptions were derived.</a:t>
          </a:r>
        </a:p>
      </xdr:txBody>
    </xdr:sp>
    <xdr:clientData/>
  </xdr:twoCellAnchor>
  <xdr:twoCellAnchor>
    <xdr:from>
      <xdr:col>0</xdr:col>
      <xdr:colOff>85725</xdr:colOff>
      <xdr:row>5</xdr:row>
      <xdr:rowOff>104775</xdr:rowOff>
    </xdr:from>
    <xdr:to>
      <xdr:col>0</xdr:col>
      <xdr:colOff>1800225</xdr:colOff>
      <xdr:row>9</xdr:row>
      <xdr:rowOff>85725</xdr:rowOff>
    </xdr:to>
    <xdr:sp>
      <xdr:nvSpPr>
        <xdr:cNvPr id="4" name="Rectangle 9"/>
        <xdr:cNvSpPr>
          <a:spLocks/>
        </xdr:cNvSpPr>
      </xdr:nvSpPr>
      <xdr:spPr>
        <a:xfrm>
          <a:off x="85725" y="1943100"/>
          <a:ext cx="1714500" cy="628650"/>
        </a:xfrm>
        <a:prstGeom prst="rect">
          <a:avLst/>
        </a:prstGeom>
        <a:solidFill>
          <a:srgbClr val="FFFDA1"/>
        </a:solidFill>
        <a:ln w="9525" cmpd="sng">
          <a:noFill/>
        </a:ln>
      </xdr:spPr>
      <xdr:txBody>
        <a:bodyPr vertOverflow="clip" wrap="square" lIns="18288" tIns="0" rIns="0" bIns="0" anchor="ctr"/>
        <a:p>
          <a:pPr algn="ctr">
            <a:defRPr/>
          </a:pPr>
          <a:r>
            <a:rPr lang="en-US" cap="none" sz="1000" b="0" i="0" u="none" baseline="0">
              <a:solidFill>
                <a:srgbClr val="000000"/>
              </a:solidFill>
            </a:rPr>
            <a:t>Areas in yellow are default figures which can be altered if data specific to the institution is available. </a:t>
          </a:r>
        </a:p>
      </xdr:txBody>
    </xdr:sp>
    <xdr:clientData/>
  </xdr:twoCellAnchor>
  <xdr:twoCellAnchor>
    <xdr:from>
      <xdr:col>1</xdr:col>
      <xdr:colOff>742950</xdr:colOff>
      <xdr:row>14</xdr:row>
      <xdr:rowOff>47625</xdr:rowOff>
    </xdr:from>
    <xdr:to>
      <xdr:col>1</xdr:col>
      <xdr:colOff>1343025</xdr:colOff>
      <xdr:row>17</xdr:row>
      <xdr:rowOff>9525</xdr:rowOff>
    </xdr:to>
    <xdr:sp>
      <xdr:nvSpPr>
        <xdr:cNvPr id="5" name="Rounded Rectangle 2">
          <a:hlinkClick r:id="rId2"/>
        </xdr:cNvPr>
        <xdr:cNvSpPr>
          <a:spLocks/>
        </xdr:cNvSpPr>
      </xdr:nvSpPr>
      <xdr:spPr>
        <a:xfrm>
          <a:off x="3086100" y="3371850"/>
          <a:ext cx="600075" cy="495300"/>
        </a:xfrm>
        <a:prstGeom prst="roundRect">
          <a:avLst/>
        </a:prstGeom>
        <a:solidFill>
          <a:srgbClr val="C3D69B"/>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Servers</a:t>
          </a:r>
        </a:p>
      </xdr:txBody>
    </xdr:sp>
    <xdr:clientData/>
  </xdr:twoCellAnchor>
  <xdr:twoCellAnchor>
    <xdr:from>
      <xdr:col>1</xdr:col>
      <xdr:colOff>1438275</xdr:colOff>
      <xdr:row>14</xdr:row>
      <xdr:rowOff>47625</xdr:rowOff>
    </xdr:from>
    <xdr:to>
      <xdr:col>2</xdr:col>
      <xdr:colOff>114300</xdr:colOff>
      <xdr:row>17</xdr:row>
      <xdr:rowOff>47625</xdr:rowOff>
    </xdr:to>
    <xdr:sp>
      <xdr:nvSpPr>
        <xdr:cNvPr id="6" name="Rounded Rectangle 4">
          <a:hlinkClick r:id="rId3"/>
        </xdr:cNvPr>
        <xdr:cNvSpPr>
          <a:spLocks/>
        </xdr:cNvSpPr>
      </xdr:nvSpPr>
      <xdr:spPr>
        <a:xfrm>
          <a:off x="3781425" y="3371850"/>
          <a:ext cx="819150" cy="533400"/>
        </a:xfrm>
        <a:prstGeom prst="roundRect">
          <a:avLst/>
        </a:prstGeom>
        <a:solidFill>
          <a:srgbClr val="77933C"/>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PCs and monitors</a:t>
          </a:r>
        </a:p>
      </xdr:txBody>
    </xdr:sp>
    <xdr:clientData/>
  </xdr:twoCellAnchor>
  <xdr:twoCellAnchor>
    <xdr:from>
      <xdr:col>2</xdr:col>
      <xdr:colOff>209550</xdr:colOff>
      <xdr:row>14</xdr:row>
      <xdr:rowOff>38100</xdr:rowOff>
    </xdr:from>
    <xdr:to>
      <xdr:col>3</xdr:col>
      <xdr:colOff>180975</xdr:colOff>
      <xdr:row>17</xdr:row>
      <xdr:rowOff>28575</xdr:rowOff>
    </xdr:to>
    <xdr:sp>
      <xdr:nvSpPr>
        <xdr:cNvPr id="7" name="Rounded Rectangle 5">
          <a:hlinkClick r:id="rId4"/>
        </xdr:cNvPr>
        <xdr:cNvSpPr>
          <a:spLocks/>
        </xdr:cNvSpPr>
      </xdr:nvSpPr>
      <xdr:spPr>
        <a:xfrm>
          <a:off x="4695825" y="3362325"/>
          <a:ext cx="590550" cy="523875"/>
        </a:xfrm>
        <a:prstGeom prst="roundRect">
          <a:avLst/>
        </a:prstGeom>
        <a:solidFill>
          <a:srgbClr val="9BBB59"/>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Networks</a:t>
          </a:r>
        </a:p>
      </xdr:txBody>
    </xdr:sp>
    <xdr:clientData/>
  </xdr:twoCellAnchor>
  <xdr:twoCellAnchor>
    <xdr:from>
      <xdr:col>1</xdr:col>
      <xdr:colOff>38100</xdr:colOff>
      <xdr:row>17</xdr:row>
      <xdr:rowOff>161925</xdr:rowOff>
    </xdr:from>
    <xdr:to>
      <xdr:col>1</xdr:col>
      <xdr:colOff>1790700</xdr:colOff>
      <xdr:row>21</xdr:row>
      <xdr:rowOff>95250</xdr:rowOff>
    </xdr:to>
    <xdr:sp>
      <xdr:nvSpPr>
        <xdr:cNvPr id="8" name="Rounded Rectangle 6">
          <a:hlinkClick r:id="rId5"/>
        </xdr:cNvPr>
        <xdr:cNvSpPr>
          <a:spLocks/>
        </xdr:cNvSpPr>
      </xdr:nvSpPr>
      <xdr:spPr>
        <a:xfrm>
          <a:off x="2381250" y="4019550"/>
          <a:ext cx="1752600" cy="581025"/>
        </a:xfrm>
        <a:prstGeom prst="roundRect">
          <a:avLst/>
        </a:prstGeom>
        <a:solidFill>
          <a:srgbClr val="008000"/>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Totals and analysis</a:t>
          </a:r>
        </a:p>
      </xdr:txBody>
    </xdr:sp>
    <xdr:clientData/>
  </xdr:twoCellAnchor>
  <xdr:twoCellAnchor>
    <xdr:from>
      <xdr:col>0</xdr:col>
      <xdr:colOff>219075</xdr:colOff>
      <xdr:row>19</xdr:row>
      <xdr:rowOff>133350</xdr:rowOff>
    </xdr:from>
    <xdr:to>
      <xdr:col>0</xdr:col>
      <xdr:colOff>1628775</xdr:colOff>
      <xdr:row>23</xdr:row>
      <xdr:rowOff>114300</xdr:rowOff>
    </xdr:to>
    <xdr:sp>
      <xdr:nvSpPr>
        <xdr:cNvPr id="9" name="Rounded Rectangle 11">
          <a:hlinkClick r:id="rId6"/>
        </xdr:cNvPr>
        <xdr:cNvSpPr>
          <a:spLocks/>
        </xdr:cNvSpPr>
      </xdr:nvSpPr>
      <xdr:spPr>
        <a:xfrm>
          <a:off x="219075" y="4314825"/>
          <a:ext cx="1409700" cy="609600"/>
        </a:xfrm>
        <a:prstGeom prst="roundRect">
          <a:avLst/>
        </a:prstGeom>
        <a:solidFill>
          <a:srgbClr val="EEECE1"/>
        </a:solidFill>
        <a:ln w="25400" cmpd="sng">
          <a:solidFill>
            <a:srgbClr val="FF6600"/>
          </a:solidFill>
          <a:headEnd type="none"/>
          <a:tailEnd type="none"/>
        </a:ln>
      </xdr:spPr>
      <xdr:txBody>
        <a:bodyPr vertOverflow="clip" wrap="square" lIns="18288" tIns="0" rIns="0" bIns="0" anchor="ctr"/>
        <a:p>
          <a:pPr algn="ctr">
            <a:defRPr/>
          </a:pPr>
          <a:r>
            <a:rPr lang="en-US" cap="none" sz="1200" b="1" i="0" u="none" baseline="0">
              <a:solidFill>
                <a:srgbClr val="FF6600"/>
              </a:solidFill>
            </a:rPr>
            <a:t>MENU</a:t>
          </a:r>
        </a:p>
      </xdr:txBody>
    </xdr:sp>
    <xdr:clientData/>
  </xdr:twoCellAnchor>
  <xdr:twoCellAnchor>
    <xdr:from>
      <xdr:col>3</xdr:col>
      <xdr:colOff>314325</xdr:colOff>
      <xdr:row>14</xdr:row>
      <xdr:rowOff>38100</xdr:rowOff>
    </xdr:from>
    <xdr:to>
      <xdr:col>4</xdr:col>
      <xdr:colOff>381000</xdr:colOff>
      <xdr:row>17</xdr:row>
      <xdr:rowOff>38100</xdr:rowOff>
    </xdr:to>
    <xdr:sp>
      <xdr:nvSpPr>
        <xdr:cNvPr id="10" name="Rounded Rectangle 13">
          <a:hlinkClick r:id="rId7"/>
        </xdr:cNvPr>
        <xdr:cNvSpPr>
          <a:spLocks/>
        </xdr:cNvSpPr>
      </xdr:nvSpPr>
      <xdr:spPr>
        <a:xfrm>
          <a:off x="5419725" y="3362325"/>
          <a:ext cx="666750" cy="533400"/>
        </a:xfrm>
        <a:prstGeom prst="roundRect">
          <a:avLst/>
        </a:prstGeom>
        <a:solidFill>
          <a:srgbClr val="B6E985"/>
        </a:solidFill>
        <a:ln w="25400" cmpd="sng">
          <a:noFill/>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Phones</a:t>
          </a:r>
        </a:p>
      </xdr:txBody>
    </xdr:sp>
    <xdr:clientData/>
  </xdr:twoCellAnchor>
  <xdr:twoCellAnchor>
    <xdr:from>
      <xdr:col>4</xdr:col>
      <xdr:colOff>476250</xdr:colOff>
      <xdr:row>14</xdr:row>
      <xdr:rowOff>47625</xdr:rowOff>
    </xdr:from>
    <xdr:to>
      <xdr:col>5</xdr:col>
      <xdr:colOff>352425</xdr:colOff>
      <xdr:row>17</xdr:row>
      <xdr:rowOff>28575</xdr:rowOff>
    </xdr:to>
    <xdr:sp>
      <xdr:nvSpPr>
        <xdr:cNvPr id="11" name="Rounded Rectangle 14">
          <a:hlinkClick r:id="rId8"/>
        </xdr:cNvPr>
        <xdr:cNvSpPr>
          <a:spLocks/>
        </xdr:cNvSpPr>
      </xdr:nvSpPr>
      <xdr:spPr>
        <a:xfrm>
          <a:off x="6181725" y="3371850"/>
          <a:ext cx="571500" cy="514350"/>
        </a:xfrm>
        <a:prstGeom prst="roundRect">
          <a:avLst/>
        </a:prstGeom>
        <a:solidFill>
          <a:srgbClr val="008500">
            <a:alpha val="44000"/>
          </a:srgbClr>
        </a:solidFill>
        <a:ln w="9525" cmpd="sng">
          <a:solidFill>
            <a:srgbClr val="98B954"/>
          </a:solidFill>
          <a:headEnd type="none"/>
          <a:tailEnd type="none"/>
        </a:ln>
      </xdr:spPr>
      <xdr:txBody>
        <a:bodyPr vertOverflow="clip" wrap="square" lIns="18288" tIns="0" rIns="0" bIns="0" anchor="ctr"/>
        <a:p>
          <a:pPr algn="ctr">
            <a:defRPr/>
          </a:pPr>
          <a:r>
            <a:rPr lang="en-US" cap="none" sz="900" b="0" i="0" u="none" baseline="0">
              <a:solidFill>
                <a:srgbClr val="FFFFFF"/>
              </a:solidFill>
              <a:latin typeface="Arial"/>
              <a:ea typeface="Arial"/>
              <a:cs typeface="Arial"/>
            </a:rPr>
            <a:t>Imaging</a:t>
          </a:r>
        </a:p>
      </xdr:txBody>
    </xdr:sp>
    <xdr:clientData/>
  </xdr:twoCellAnchor>
  <xdr:twoCellAnchor editAs="oneCell">
    <xdr:from>
      <xdr:col>0</xdr:col>
      <xdr:colOff>2057400</xdr:colOff>
      <xdr:row>0</xdr:row>
      <xdr:rowOff>0</xdr:rowOff>
    </xdr:from>
    <xdr:to>
      <xdr:col>2</xdr:col>
      <xdr:colOff>0</xdr:colOff>
      <xdr:row>0</xdr:row>
      <xdr:rowOff>762000</xdr:rowOff>
    </xdr:to>
    <xdr:pic>
      <xdr:nvPicPr>
        <xdr:cNvPr id="12" name="Picture 14" descr="two logos.pdf"/>
        <xdr:cNvPicPr preferRelativeResize="1">
          <a:picLocks noChangeAspect="1"/>
        </xdr:cNvPicPr>
      </xdr:nvPicPr>
      <xdr:blipFill>
        <a:blip r:embed="rId9"/>
        <a:stretch>
          <a:fillRect/>
        </a:stretch>
      </xdr:blipFill>
      <xdr:spPr>
        <a:xfrm>
          <a:off x="2057400" y="0"/>
          <a:ext cx="2428875" cy="762000"/>
        </a:xfrm>
        <a:prstGeom prst="rect">
          <a:avLst/>
        </a:prstGeom>
        <a:noFill/>
        <a:ln w="9525" cmpd="sng">
          <a:noFill/>
        </a:ln>
      </xdr:spPr>
    </xdr:pic>
    <xdr:clientData/>
  </xdr:twoCellAnchor>
  <xdr:oneCellAnchor>
    <xdr:from>
      <xdr:col>5</xdr:col>
      <xdr:colOff>0</xdr:colOff>
      <xdr:row>18</xdr:row>
      <xdr:rowOff>0</xdr:rowOff>
    </xdr:from>
    <xdr:ext cx="2400300" cy="1085850"/>
    <xdr:sp>
      <xdr:nvSpPr>
        <xdr:cNvPr id="13" name="TextBox 14"/>
        <xdr:cNvSpPr txBox="1">
          <a:spLocks noChangeArrowheads="1"/>
        </xdr:cNvSpPr>
      </xdr:nvSpPr>
      <xdr:spPr>
        <a:xfrm>
          <a:off x="6400800" y="4019550"/>
          <a:ext cx="2400300" cy="10858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http://creativecommons.org/licenses/by-nc-nd/3.0/</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[cid:3444195277_2494814</a:t>
          </a:r>
          <a:r>
            <a:rPr lang="en-US" cap="none" sz="1100" b="0" i="0" u="none" baseline="0">
              <a:solidFill>
                <a:srgbClr val="000000"/>
              </a:solidFill>
              <a:latin typeface="Calibri"/>
              <a:ea typeface="Calibri"/>
              <a:cs typeface="Calibri"/>
            </a:rPr>
            <a:t>]
</a:t>
          </a:r>
        </a:p>
      </xdr:txBody>
    </xdr:sp>
    <xdr:clientData/>
  </xdr:oneCellAnchor>
  <xdr:twoCellAnchor editAs="oneCell">
    <xdr:from>
      <xdr:col>5</xdr:col>
      <xdr:colOff>76200</xdr:colOff>
      <xdr:row>18</xdr:row>
      <xdr:rowOff>19050</xdr:rowOff>
    </xdr:from>
    <xdr:to>
      <xdr:col>6</xdr:col>
      <xdr:colOff>409575</xdr:colOff>
      <xdr:row>20</xdr:row>
      <xdr:rowOff>9525</xdr:rowOff>
    </xdr:to>
    <xdr:pic>
      <xdr:nvPicPr>
        <xdr:cNvPr id="14" name="Picture 1076"/>
        <xdr:cNvPicPr preferRelativeResize="1">
          <a:picLocks noChangeAspect="1"/>
        </xdr:cNvPicPr>
      </xdr:nvPicPr>
      <xdr:blipFill>
        <a:blip r:embed="rId10"/>
        <a:stretch>
          <a:fillRect/>
        </a:stretch>
      </xdr:blipFill>
      <xdr:spPr>
        <a:xfrm>
          <a:off x="6477000" y="4038600"/>
          <a:ext cx="8572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124"/>
  <sheetViews>
    <sheetView tabSelected="1" zoomScale="72" zoomScaleNormal="72" zoomScalePageLayoutView="0" workbookViewId="0" topLeftCell="A1">
      <selection activeCell="I8" sqref="I8"/>
    </sheetView>
  </sheetViews>
  <sheetFormatPr defaultColWidth="11.421875" defaultRowHeight="12.75"/>
  <cols>
    <col min="1" max="1" width="65.421875" style="18" customWidth="1"/>
    <col min="2" max="2" width="16.8515625" style="16" customWidth="1"/>
    <col min="3" max="3" width="11.421875" style="16" customWidth="1"/>
    <col min="4" max="4" width="5.28125" style="16" customWidth="1"/>
    <col min="5" max="6" width="11.421875" style="16" customWidth="1"/>
    <col min="7" max="8" width="8.7109375" style="16" customWidth="1"/>
    <col min="9" max="10" width="11.421875" style="17" customWidth="1"/>
    <col min="11" max="16384" width="11.421875" style="18" customWidth="1"/>
  </cols>
  <sheetData>
    <row r="1" ht="61.5" customHeight="1"/>
    <row r="2" ht="30" customHeight="1">
      <c r="B2" s="24" t="s">
        <v>109</v>
      </c>
    </row>
    <row r="3" ht="24" customHeight="1">
      <c r="B3" s="17"/>
    </row>
    <row r="4" spans="2:7" s="20" customFormat="1" ht="39" customHeight="1">
      <c r="B4" s="47"/>
      <c r="C4" s="62"/>
      <c r="E4" s="47"/>
      <c r="F4" s="19"/>
      <c r="G4" s="17"/>
    </row>
    <row r="5" spans="2:10" ht="39" customHeight="1">
      <c r="B5" s="47"/>
      <c r="C5" s="62" t="s">
        <v>80</v>
      </c>
      <c r="D5" s="47"/>
      <c r="E5" s="47"/>
      <c r="F5" s="21"/>
      <c r="H5" s="17"/>
      <c r="J5" s="18"/>
    </row>
    <row r="6" spans="2:10" ht="39" customHeight="1">
      <c r="B6" s="47"/>
      <c r="C6" s="62" t="s">
        <v>80</v>
      </c>
      <c r="D6" s="47"/>
      <c r="E6" s="47"/>
      <c r="F6" s="21"/>
      <c r="H6" s="17"/>
      <c r="J6" s="18"/>
    </row>
    <row r="7" spans="2:10" ht="39" customHeight="1">
      <c r="B7" s="47"/>
      <c r="C7" s="62" t="s">
        <v>80</v>
      </c>
      <c r="D7" s="47"/>
      <c r="E7" s="47"/>
      <c r="F7" s="21"/>
      <c r="H7" s="17"/>
      <c r="J7" s="18"/>
    </row>
    <row r="8" spans="2:10" ht="39" customHeight="1">
      <c r="B8" s="47"/>
      <c r="C8" s="62" t="s">
        <v>80</v>
      </c>
      <c r="D8" s="47"/>
      <c r="E8" s="47"/>
      <c r="F8" s="21"/>
      <c r="H8" s="17"/>
      <c r="J8" s="18"/>
    </row>
    <row r="9" spans="2:10" ht="39" customHeight="1">
      <c r="B9" s="47"/>
      <c r="C9" s="62" t="s">
        <v>80</v>
      </c>
      <c r="D9" s="47"/>
      <c r="E9" s="47"/>
      <c r="F9" s="22"/>
      <c r="H9" s="17"/>
      <c r="J9" s="18"/>
    </row>
    <row r="10" spans="2:10" ht="39" customHeight="1">
      <c r="B10" s="23"/>
      <c r="C10" s="62" t="s">
        <v>80</v>
      </c>
      <c r="D10" s="23"/>
      <c r="E10" s="23"/>
      <c r="F10" s="23"/>
      <c r="H10" s="17"/>
      <c r="J10" s="18"/>
    </row>
    <row r="11" spans="2:10" ht="39" customHeight="1">
      <c r="B11" s="23"/>
      <c r="C11" s="62"/>
      <c r="D11" s="23"/>
      <c r="E11" s="23"/>
      <c r="J11" s="18"/>
    </row>
    <row r="12" spans="2:10" ht="51.75" customHeight="1">
      <c r="B12" s="18"/>
      <c r="C12" s="18"/>
      <c r="D12" s="18"/>
      <c r="E12" s="18"/>
      <c r="F12" s="18"/>
      <c r="G12" s="18"/>
      <c r="H12" s="18"/>
      <c r="I12" s="18"/>
      <c r="J12" s="18"/>
    </row>
    <row r="13" spans="2:10" ht="51.75" customHeight="1">
      <c r="B13" s="18"/>
      <c r="C13" s="18"/>
      <c r="D13" s="18"/>
      <c r="E13" s="18"/>
      <c r="F13" s="18"/>
      <c r="G13" s="18"/>
      <c r="H13" s="18"/>
      <c r="I13" s="18"/>
      <c r="J13" s="18"/>
    </row>
    <row r="14" spans="2:10" ht="51.75" customHeight="1">
      <c r="B14" s="18"/>
      <c r="C14" s="18"/>
      <c r="D14" s="18"/>
      <c r="E14" s="18"/>
      <c r="F14" s="18"/>
      <c r="G14" s="18"/>
      <c r="H14" s="18"/>
      <c r="I14" s="18"/>
      <c r="J14" s="18"/>
    </row>
    <row r="15" spans="2:10" ht="51.75" customHeight="1">
      <c r="B15" s="18"/>
      <c r="C15" s="18"/>
      <c r="D15" s="18"/>
      <c r="E15" s="18"/>
      <c r="F15" s="18"/>
      <c r="G15" s="18"/>
      <c r="H15" s="18"/>
      <c r="I15" s="18"/>
      <c r="J15" s="18"/>
    </row>
    <row r="16" spans="2:10" ht="51.75" customHeight="1">
      <c r="B16" s="18"/>
      <c r="C16" s="18"/>
      <c r="D16" s="18"/>
      <c r="E16" s="18"/>
      <c r="F16" s="18"/>
      <c r="G16" s="18"/>
      <c r="H16" s="18"/>
      <c r="I16" s="18"/>
      <c r="J16" s="18"/>
    </row>
    <row r="17" spans="2:10" ht="51.75" customHeight="1">
      <c r="B17" s="18"/>
      <c r="C17" s="18"/>
      <c r="D17" s="18"/>
      <c r="E17" s="18"/>
      <c r="F17" s="18"/>
      <c r="G17" s="18"/>
      <c r="H17" s="18"/>
      <c r="I17" s="18"/>
      <c r="J17" s="18"/>
    </row>
    <row r="18" spans="2:10" ht="51.75" customHeight="1">
      <c r="B18" s="18"/>
      <c r="C18" s="18"/>
      <c r="D18" s="18"/>
      <c r="E18" s="18"/>
      <c r="F18" s="18"/>
      <c r="G18" s="18"/>
      <c r="H18" s="18"/>
      <c r="I18" s="18"/>
      <c r="J18" s="18"/>
    </row>
    <row r="19" spans="2:10" ht="51.75" customHeight="1">
      <c r="B19" s="18"/>
      <c r="C19" s="18"/>
      <c r="D19" s="18"/>
      <c r="E19" s="18"/>
      <c r="F19" s="18"/>
      <c r="G19" s="18"/>
      <c r="H19" s="18"/>
      <c r="I19" s="18"/>
      <c r="J19" s="18"/>
    </row>
    <row r="20" spans="2:10" ht="51.75" customHeight="1">
      <c r="B20" s="18"/>
      <c r="C20" s="18"/>
      <c r="D20" s="18"/>
      <c r="E20" s="18"/>
      <c r="F20" s="18"/>
      <c r="G20" s="18"/>
      <c r="H20" s="18"/>
      <c r="I20" s="18"/>
      <c r="J20" s="18"/>
    </row>
    <row r="21" spans="2:10" ht="51.75" customHeight="1">
      <c r="B21" s="18"/>
      <c r="C21" s="18"/>
      <c r="D21" s="18"/>
      <c r="E21" s="18"/>
      <c r="F21" s="18"/>
      <c r="G21" s="18"/>
      <c r="H21" s="18"/>
      <c r="I21" s="18"/>
      <c r="J21" s="18"/>
    </row>
    <row r="22" spans="2:10" ht="12.75">
      <c r="B22" s="18"/>
      <c r="C22" s="18"/>
      <c r="D22" s="18"/>
      <c r="E22" s="18"/>
      <c r="F22" s="18"/>
      <c r="G22" s="18"/>
      <c r="H22" s="18"/>
      <c r="I22" s="18"/>
      <c r="J22" s="18"/>
    </row>
    <row r="23" spans="2:10" ht="12.75">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31.5" customHeight="1">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12.75">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24.75" customHeight="1">
      <c r="B43" s="18"/>
      <c r="C43" s="18"/>
      <c r="D43" s="18"/>
      <c r="E43" s="18"/>
      <c r="F43" s="18"/>
      <c r="G43" s="18"/>
      <c r="H43" s="18"/>
      <c r="I43" s="18"/>
      <c r="J43" s="18"/>
    </row>
    <row r="44" spans="2:10" ht="12.75" customHeight="1">
      <c r="B44" s="18"/>
      <c r="C44" s="18"/>
      <c r="D44" s="18"/>
      <c r="E44" s="18"/>
      <c r="F44" s="18"/>
      <c r="G44" s="18"/>
      <c r="H44" s="18"/>
      <c r="I44" s="18"/>
      <c r="J44" s="18"/>
    </row>
    <row r="45" spans="2:10" ht="12.75" customHeight="1">
      <c r="B45" s="18"/>
      <c r="C45" s="18"/>
      <c r="D45" s="18"/>
      <c r="E45" s="18"/>
      <c r="F45" s="18"/>
      <c r="G45" s="18"/>
      <c r="H45" s="18"/>
      <c r="I45" s="18"/>
      <c r="J45" s="18"/>
    </row>
    <row r="46" spans="2:10" ht="12.75" customHeight="1">
      <c r="B46" s="18"/>
      <c r="C46" s="18"/>
      <c r="D46" s="18"/>
      <c r="E46" s="18"/>
      <c r="F46" s="18"/>
      <c r="G46" s="18"/>
      <c r="H46" s="18"/>
      <c r="I46" s="18"/>
      <c r="J46" s="18"/>
    </row>
    <row r="47" spans="2:10" ht="12.75" customHeight="1">
      <c r="B47" s="18"/>
      <c r="C47" s="18"/>
      <c r="D47" s="18"/>
      <c r="E47" s="18"/>
      <c r="F47" s="18"/>
      <c r="G47" s="18"/>
      <c r="H47" s="18"/>
      <c r="I47" s="18"/>
      <c r="J47" s="18"/>
    </row>
    <row r="48" spans="2:10" ht="12.75">
      <c r="B48" s="18"/>
      <c r="C48" s="18"/>
      <c r="D48" s="18"/>
      <c r="E48" s="18"/>
      <c r="F48" s="18"/>
      <c r="G48" s="18"/>
      <c r="H48" s="18"/>
      <c r="I48" s="18"/>
      <c r="J48" s="18"/>
    </row>
    <row r="49" spans="2:10" ht="12.75" customHeight="1">
      <c r="B49" s="18"/>
      <c r="C49" s="18"/>
      <c r="D49" s="18"/>
      <c r="E49" s="18"/>
      <c r="F49" s="18"/>
      <c r="G49" s="18"/>
      <c r="H49" s="18"/>
      <c r="I49" s="18"/>
      <c r="J49" s="18"/>
    </row>
    <row r="50" spans="2:10" ht="31.5" customHeight="1">
      <c r="B50" s="18"/>
      <c r="C50" s="18"/>
      <c r="D50" s="18"/>
      <c r="E50" s="18"/>
      <c r="F50" s="18"/>
      <c r="G50" s="18"/>
      <c r="H50" s="18"/>
      <c r="I50" s="18"/>
      <c r="J50" s="18"/>
    </row>
    <row r="51" spans="2:10" ht="12.75">
      <c r="B51" s="18"/>
      <c r="C51" s="18"/>
      <c r="D51" s="18"/>
      <c r="E51" s="18"/>
      <c r="F51" s="18"/>
      <c r="G51" s="18"/>
      <c r="H51" s="18"/>
      <c r="I51" s="18"/>
      <c r="J51" s="18"/>
    </row>
    <row r="52" spans="2:10" ht="12.75">
      <c r="B52" s="18"/>
      <c r="C52" s="18"/>
      <c r="D52" s="18"/>
      <c r="E52" s="18"/>
      <c r="F52" s="18"/>
      <c r="G52" s="18"/>
      <c r="H52" s="18"/>
      <c r="I52" s="18"/>
      <c r="J52" s="18"/>
    </row>
    <row r="53" spans="2:10" ht="12.75">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37.5" customHeight="1">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12.75">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39.75" customHeight="1">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12.75">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39.75" customHeight="1">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12.75">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12.75">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sheetData>
  <sheetProtection/>
  <printOptions/>
  <pageMargins left="0.3937007874015748" right="0.3937007874015748" top="0.4330708661417323" bottom="0.4330708661417323" header="0.3937007874015748" footer="0.3937007874015748"/>
  <pageSetup orientation="portrait" paperSize="9" r:id="rId3"/>
  <headerFooter alignWithMargins="0">
    <oddFooter>&amp;CPage &amp;P</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S21"/>
  <sheetViews>
    <sheetView zoomScalePageLayoutView="0" workbookViewId="0" topLeftCell="A1">
      <selection activeCell="B12" sqref="B12"/>
    </sheetView>
  </sheetViews>
  <sheetFormatPr defaultColWidth="11.421875" defaultRowHeight="12.75"/>
  <cols>
    <col min="1" max="1" width="34.7109375" style="56" customWidth="1"/>
    <col min="2" max="2" width="10.421875" style="56" customWidth="1"/>
    <col min="3" max="3" width="2.28125" style="56" customWidth="1"/>
    <col min="4" max="4" width="13.140625" style="56" customWidth="1"/>
    <col min="5" max="5" width="12.7109375" style="56" customWidth="1"/>
    <col min="6" max="6" width="9.7109375" style="56" customWidth="1"/>
    <col min="7" max="7" width="11.28125" style="56" customWidth="1"/>
    <col min="8" max="8" width="11.421875" style="56" customWidth="1"/>
    <col min="9" max="10" width="9.7109375" style="56" customWidth="1"/>
    <col min="11" max="12" width="8.7109375" style="56" customWidth="1"/>
    <col min="13" max="14" width="11.421875" style="55" customWidth="1"/>
    <col min="15" max="16384" width="11.421875" style="47" customWidth="1"/>
  </cols>
  <sheetData>
    <row r="1" spans="1:14" ht="15" customHeight="1">
      <c r="A1" s="47"/>
      <c r="B1" s="47"/>
      <c r="C1" s="47"/>
      <c r="D1" s="47"/>
      <c r="E1" s="47"/>
      <c r="F1" s="47"/>
      <c r="G1" s="47"/>
      <c r="H1" s="47"/>
      <c r="I1" s="47"/>
      <c r="J1" s="47"/>
      <c r="K1" s="47"/>
      <c r="L1" s="47"/>
      <c r="M1" s="47"/>
      <c r="N1" s="47"/>
    </row>
    <row r="2" spans="1:14" ht="12.75" customHeight="1">
      <c r="A2" s="47"/>
      <c r="B2" s="47"/>
      <c r="C2" s="47"/>
      <c r="D2" s="47"/>
      <c r="E2" s="47"/>
      <c r="F2" s="47"/>
      <c r="G2" s="47"/>
      <c r="H2" s="47"/>
      <c r="I2" s="47"/>
      <c r="J2" s="47"/>
      <c r="K2" s="47"/>
      <c r="L2" s="47"/>
      <c r="M2" s="47"/>
      <c r="N2" s="47"/>
    </row>
    <row r="3" spans="1:14" ht="12.75">
      <c r="A3" s="47"/>
      <c r="B3" s="47"/>
      <c r="C3" s="47"/>
      <c r="D3" s="47"/>
      <c r="E3" s="47"/>
      <c r="F3" s="47"/>
      <c r="G3" s="47"/>
      <c r="H3" s="47"/>
      <c r="I3" s="47"/>
      <c r="J3" s="47"/>
      <c r="K3" s="47"/>
      <c r="L3" s="47"/>
      <c r="M3" s="47"/>
      <c r="N3" s="47"/>
    </row>
    <row r="4" spans="1:14" ht="12.75">
      <c r="A4" s="47"/>
      <c r="B4" s="47"/>
      <c r="C4" s="47"/>
      <c r="D4" s="47"/>
      <c r="E4" s="47"/>
      <c r="F4" s="47"/>
      <c r="G4" s="47"/>
      <c r="H4" s="47"/>
      <c r="I4" s="47"/>
      <c r="J4" s="47"/>
      <c r="K4" s="47"/>
      <c r="L4" s="47"/>
      <c r="M4" s="47"/>
      <c r="N4" s="47"/>
    </row>
    <row r="5" spans="1:3" ht="10.5" customHeight="1">
      <c r="A5" s="55"/>
      <c r="B5" s="55"/>
      <c r="C5" s="55"/>
    </row>
    <row r="7" spans="1:19" s="56" customFormat="1" ht="18">
      <c r="A7" s="57" t="s">
        <v>97</v>
      </c>
      <c r="B7" s="57"/>
      <c r="C7" s="57"/>
      <c r="E7" s="55"/>
      <c r="F7" s="47"/>
      <c r="G7" s="47"/>
      <c r="H7" s="47"/>
      <c r="I7" s="47"/>
      <c r="J7" s="47"/>
      <c r="K7" s="47"/>
      <c r="M7" s="55"/>
      <c r="N7" s="55"/>
      <c r="O7" s="47"/>
      <c r="P7" s="47"/>
      <c r="Q7" s="47"/>
      <c r="R7" s="47"/>
      <c r="S7" s="47"/>
    </row>
    <row r="8" spans="4:19" s="56" customFormat="1" ht="12.75">
      <c r="D8" s="56" t="s">
        <v>156</v>
      </c>
      <c r="F8" s="47"/>
      <c r="G8" s="47"/>
      <c r="H8" s="47"/>
      <c r="I8" s="47"/>
      <c r="J8" s="47"/>
      <c r="K8" s="47"/>
      <c r="M8" s="55"/>
      <c r="N8" s="55"/>
      <c r="O8" s="47"/>
      <c r="P8" s="47"/>
      <c r="Q8" s="47"/>
      <c r="R8" s="47"/>
      <c r="S8" s="47"/>
    </row>
    <row r="9" spans="4:19" s="56" customFormat="1" ht="13.5" thickBot="1">
      <c r="D9" s="55"/>
      <c r="E9" s="55"/>
      <c r="F9" s="47"/>
      <c r="G9" s="47"/>
      <c r="H9" s="47"/>
      <c r="I9" s="47"/>
      <c r="J9" s="47"/>
      <c r="K9" s="47"/>
      <c r="M9" s="55"/>
      <c r="N9" s="55"/>
      <c r="O9" s="47"/>
      <c r="P9" s="47"/>
      <c r="Q9" s="47"/>
      <c r="R9" s="47"/>
      <c r="S9" s="47"/>
    </row>
    <row r="10" spans="4:19" s="56" customFormat="1" ht="64.5" customHeight="1" thickTop="1">
      <c r="D10" s="92" t="s">
        <v>22</v>
      </c>
      <c r="E10" s="93" t="s">
        <v>14</v>
      </c>
      <c r="F10" s="94" t="s">
        <v>23</v>
      </c>
      <c r="G10" s="95" t="s">
        <v>13</v>
      </c>
      <c r="H10" s="96" t="s">
        <v>99</v>
      </c>
      <c r="I10" s="59"/>
      <c r="J10" s="59"/>
      <c r="K10" s="59"/>
      <c r="M10" s="55"/>
      <c r="N10" s="55"/>
      <c r="O10" s="47"/>
      <c r="P10" s="47"/>
      <c r="Q10" s="47"/>
      <c r="R10" s="47"/>
      <c r="S10" s="47"/>
    </row>
    <row r="11" spans="1:19" s="56" customFormat="1" ht="12.75">
      <c r="A11" s="124" t="s">
        <v>124</v>
      </c>
      <c r="B11" s="131">
        <v>0.12</v>
      </c>
      <c r="C11" s="61"/>
      <c r="D11" s="97"/>
      <c r="E11" s="22"/>
      <c r="F11" s="82"/>
      <c r="G11" s="23"/>
      <c r="H11" s="26"/>
      <c r="I11" s="47"/>
      <c r="J11" s="47"/>
      <c r="K11" s="47"/>
      <c r="M11" s="55"/>
      <c r="N11" s="55"/>
      <c r="O11" s="47"/>
      <c r="P11" s="47"/>
      <c r="Q11" s="47"/>
      <c r="R11" s="47"/>
      <c r="S11" s="47"/>
    </row>
    <row r="12" spans="1:19" s="56" customFormat="1" ht="15" customHeight="1">
      <c r="A12" s="124" t="s">
        <v>125</v>
      </c>
      <c r="B12" s="132">
        <v>0.54702</v>
      </c>
      <c r="C12" s="58"/>
      <c r="D12" s="97" t="s">
        <v>29</v>
      </c>
      <c r="E12" s="22">
        <f>6_ServerRooms!G16</f>
        <v>23494.32</v>
      </c>
      <c r="F12" s="82">
        <f aca="true" t="shared" si="0" ref="F12:F17">+E12/E$19</f>
        <v>0.45137399955182134</v>
      </c>
      <c r="G12" s="23">
        <f aca="true" t="shared" si="1" ref="G12:G17">+E12*B$11</f>
        <v>2819.3183999999997</v>
      </c>
      <c r="H12" s="26">
        <f aca="true" t="shared" si="2" ref="H12:H17">+E12*B$12</f>
        <v>12851.8629264</v>
      </c>
      <c r="I12" s="47"/>
      <c r="J12" s="47"/>
      <c r="K12" s="47"/>
      <c r="M12" s="55"/>
      <c r="N12" s="55"/>
      <c r="O12" s="47"/>
      <c r="P12" s="47"/>
      <c r="Q12" s="47"/>
      <c r="R12" s="47"/>
      <c r="S12" s="47"/>
    </row>
    <row r="13" spans="4:19" s="56" customFormat="1" ht="12.75">
      <c r="D13" s="97" t="s">
        <v>27</v>
      </c>
      <c r="E13" s="22">
        <f>'7_PCs_&amp;_monitors'!I22</f>
        <v>947.68</v>
      </c>
      <c r="F13" s="82">
        <f t="shared" si="0"/>
        <v>0.018206873486666993</v>
      </c>
      <c r="G13" s="23">
        <f t="shared" si="1"/>
        <v>113.7216</v>
      </c>
      <c r="H13" s="26">
        <f t="shared" si="2"/>
        <v>518.3999135999999</v>
      </c>
      <c r="I13" s="47"/>
      <c r="J13" s="47"/>
      <c r="K13" s="47"/>
      <c r="M13" s="55"/>
      <c r="N13" s="55"/>
      <c r="O13" s="47"/>
      <c r="P13" s="47"/>
      <c r="Q13" s="47"/>
      <c r="R13" s="47"/>
      <c r="S13" s="47"/>
    </row>
    <row r="14" spans="1:19" s="56" customFormat="1" ht="12.75">
      <c r="A14" s="47"/>
      <c r="D14" s="97" t="s">
        <v>20</v>
      </c>
      <c r="E14" s="22">
        <f>8_Networks!F19</f>
        <v>6999.24</v>
      </c>
      <c r="F14" s="82">
        <f t="shared" si="0"/>
        <v>0.13446973364724282</v>
      </c>
      <c r="G14" s="23">
        <f t="shared" si="1"/>
        <v>839.9087999999999</v>
      </c>
      <c r="H14" s="26">
        <f t="shared" si="2"/>
        <v>3828.7242647999997</v>
      </c>
      <c r="I14" s="47"/>
      <c r="J14" s="47"/>
      <c r="K14" s="47"/>
      <c r="M14" s="55"/>
      <c r="N14" s="55"/>
      <c r="O14" s="47"/>
      <c r="P14" s="47"/>
      <c r="Q14" s="47"/>
      <c r="R14" s="47"/>
      <c r="S14" s="47"/>
    </row>
    <row r="15" spans="1:19" s="56" customFormat="1" ht="12.75">
      <c r="A15" s="47"/>
      <c r="D15" s="97" t="s">
        <v>19</v>
      </c>
      <c r="E15" s="22">
        <f>9_Phones!F19</f>
        <v>509.832</v>
      </c>
      <c r="F15" s="82">
        <f t="shared" si="0"/>
        <v>0.009794916768797913</v>
      </c>
      <c r="G15" s="23">
        <f t="shared" si="1"/>
        <v>61.17984</v>
      </c>
      <c r="H15" s="26">
        <f t="shared" si="2"/>
        <v>278.88830063999995</v>
      </c>
      <c r="I15" s="47"/>
      <c r="J15" s="47"/>
      <c r="K15" s="47"/>
      <c r="M15" s="55"/>
      <c r="N15" s="55"/>
      <c r="O15" s="47"/>
      <c r="P15" s="47"/>
      <c r="Q15" s="47"/>
      <c r="R15" s="47"/>
      <c r="S15" s="47"/>
    </row>
    <row r="16" spans="1:19" s="56" customFormat="1" ht="12.75">
      <c r="A16" s="47"/>
      <c r="D16" s="97" t="s">
        <v>17</v>
      </c>
      <c r="E16" s="22">
        <f>'10_Imaging'!E23</f>
        <v>13585</v>
      </c>
      <c r="F16" s="82">
        <f t="shared" si="0"/>
        <v>0.2609956697581157</v>
      </c>
      <c r="G16" s="23">
        <f t="shared" si="1"/>
        <v>1630.2</v>
      </c>
      <c r="H16" s="26">
        <f t="shared" si="2"/>
        <v>7431.266699999999</v>
      </c>
      <c r="I16" s="47"/>
      <c r="J16" s="47"/>
      <c r="K16" s="47"/>
      <c r="M16" s="55"/>
      <c r="N16" s="55"/>
      <c r="O16" s="47"/>
      <c r="P16" s="47"/>
      <c r="Q16" s="47"/>
      <c r="R16" s="47"/>
      <c r="S16" s="47"/>
    </row>
    <row r="17" spans="4:19" s="56" customFormat="1" ht="12.75">
      <c r="D17" s="97" t="s">
        <v>18</v>
      </c>
      <c r="E17" s="22">
        <f>'11_AV'!I12</f>
        <v>6514.6</v>
      </c>
      <c r="F17" s="82">
        <f t="shared" si="0"/>
        <v>0.12515880678735522</v>
      </c>
      <c r="G17" s="23">
        <f t="shared" si="1"/>
        <v>781.7520000000001</v>
      </c>
      <c r="H17" s="26">
        <f t="shared" si="2"/>
        <v>3563.6164919999997</v>
      </c>
      <c r="I17" s="47"/>
      <c r="J17" s="47"/>
      <c r="K17" s="47"/>
      <c r="M17" s="55"/>
      <c r="N17" s="55"/>
      <c r="O17" s="47"/>
      <c r="P17" s="47"/>
      <c r="Q17" s="47"/>
      <c r="R17" s="47"/>
      <c r="S17" s="47"/>
    </row>
    <row r="18" spans="4:19" s="56" customFormat="1" ht="12.75">
      <c r="D18" s="97"/>
      <c r="E18" s="22"/>
      <c r="F18" s="18"/>
      <c r="G18" s="16"/>
      <c r="H18" s="98"/>
      <c r="I18" s="47"/>
      <c r="J18" s="47"/>
      <c r="K18" s="47"/>
      <c r="M18" s="55"/>
      <c r="N18" s="55"/>
      <c r="O18" s="47"/>
      <c r="P18" s="47"/>
      <c r="Q18" s="47"/>
      <c r="R18" s="47"/>
      <c r="S18" s="47"/>
    </row>
    <row r="19" spans="4:19" s="56" customFormat="1" ht="13.5" thickBot="1">
      <c r="D19" s="99" t="s">
        <v>98</v>
      </c>
      <c r="E19" s="100">
        <f>SUM(E11:E17)</f>
        <v>52050.672</v>
      </c>
      <c r="F19" s="101">
        <f>SUM(F11:F18)</f>
        <v>1</v>
      </c>
      <c r="G19" s="100">
        <f>SUM(G11:G17)</f>
        <v>6246.080639999999</v>
      </c>
      <c r="H19" s="102">
        <f>SUM(H11:H17)</f>
        <v>28472.75859744</v>
      </c>
      <c r="I19" s="47"/>
      <c r="J19" s="47"/>
      <c r="K19" s="47"/>
      <c r="M19" s="55"/>
      <c r="N19" s="55"/>
      <c r="O19" s="47"/>
      <c r="P19" s="47"/>
      <c r="Q19" s="47"/>
      <c r="R19" s="47"/>
      <c r="S19" s="47"/>
    </row>
    <row r="20" spans="1:19" s="56" customFormat="1" ht="12.75">
      <c r="A20" s="55"/>
      <c r="B20" s="55"/>
      <c r="C20" s="55"/>
      <c r="D20" s="55"/>
      <c r="E20" s="47"/>
      <c r="F20" s="47"/>
      <c r="G20" s="47"/>
      <c r="H20" s="47"/>
      <c r="I20" s="47"/>
      <c r="J20" s="47"/>
      <c r="K20" s="47"/>
      <c r="M20" s="55"/>
      <c r="N20" s="55"/>
      <c r="O20" s="47"/>
      <c r="P20" s="47"/>
      <c r="Q20" s="47"/>
      <c r="R20" s="47"/>
      <c r="S20" s="47"/>
    </row>
    <row r="21" spans="1:19" s="56" customFormat="1" ht="12.75">
      <c r="A21" s="55"/>
      <c r="B21" s="55"/>
      <c r="C21" s="55"/>
      <c r="D21" s="55"/>
      <c r="E21" s="47"/>
      <c r="F21" s="47"/>
      <c r="G21" s="47"/>
      <c r="H21" s="47"/>
      <c r="I21" s="47"/>
      <c r="J21" s="47"/>
      <c r="K21" s="47"/>
      <c r="M21" s="55"/>
      <c r="N21" s="55"/>
      <c r="O21" s="47"/>
      <c r="P21" s="47"/>
      <c r="Q21" s="47"/>
      <c r="R21" s="47"/>
      <c r="S21" s="47"/>
    </row>
    <row r="28" ht="12.75"/>
    <row r="29" ht="12.75"/>
    <row r="30" ht="12.75"/>
    <row r="31" ht="12.75"/>
    <row r="32" ht="12.75"/>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Q20"/>
  <sheetViews>
    <sheetView zoomScalePageLayoutView="0" workbookViewId="0" topLeftCell="A13">
      <selection activeCell="I39" sqref="I39"/>
    </sheetView>
  </sheetViews>
  <sheetFormatPr defaultColWidth="11.421875" defaultRowHeight="12.75"/>
  <cols>
    <col min="1" max="1" width="44.00390625" style="56" customWidth="1"/>
    <col min="2" max="2" width="14.28125" style="56" customWidth="1"/>
    <col min="3" max="3" width="7.140625" style="56" customWidth="1"/>
    <col min="4" max="4" width="13.140625" style="56" customWidth="1"/>
    <col min="5" max="8" width="9.7109375" style="56" customWidth="1"/>
    <col min="9" max="10" width="8.7109375" style="56" customWidth="1"/>
    <col min="11" max="12" width="11.421875" style="55" customWidth="1"/>
    <col min="13" max="16384" width="11.421875" style="47" customWidth="1"/>
  </cols>
  <sheetData>
    <row r="1" spans="1:12" ht="30.75" customHeight="1">
      <c r="A1" s="47"/>
      <c r="B1" s="47"/>
      <c r="C1" s="47"/>
      <c r="D1" s="47"/>
      <c r="E1" s="47"/>
      <c r="F1" s="47"/>
      <c r="G1" s="47"/>
      <c r="H1" s="47"/>
      <c r="I1" s="47"/>
      <c r="J1" s="47"/>
      <c r="K1" s="47"/>
      <c r="L1" s="47"/>
    </row>
    <row r="2" spans="1:12" ht="12.75" customHeight="1">
      <c r="A2" s="47"/>
      <c r="B2" s="47"/>
      <c r="C2" s="47"/>
      <c r="D2" s="47"/>
      <c r="E2" s="47"/>
      <c r="F2" s="47"/>
      <c r="G2" s="47"/>
      <c r="H2" s="47"/>
      <c r="I2" s="47"/>
      <c r="J2" s="47"/>
      <c r="K2" s="47"/>
      <c r="L2" s="47"/>
    </row>
    <row r="3" spans="1:12" ht="12.75">
      <c r="A3" s="47"/>
      <c r="B3" s="47"/>
      <c r="C3" s="47"/>
      <c r="D3" s="47"/>
      <c r="E3" s="47"/>
      <c r="F3" s="47"/>
      <c r="G3" s="47"/>
      <c r="H3" s="47"/>
      <c r="I3" s="47"/>
      <c r="J3" s="47"/>
      <c r="K3" s="47"/>
      <c r="L3" s="47"/>
    </row>
    <row r="4" spans="1:12" ht="12.75">
      <c r="A4" s="47"/>
      <c r="B4" s="47"/>
      <c r="C4" s="47"/>
      <c r="D4" s="47"/>
      <c r="E4" s="47"/>
      <c r="F4" s="47"/>
      <c r="G4" s="47"/>
      <c r="H4" s="47"/>
      <c r="I4" s="47"/>
      <c r="J4" s="47"/>
      <c r="K4" s="47"/>
      <c r="L4" s="47"/>
    </row>
    <row r="5" spans="1:3" ht="10.5" customHeight="1">
      <c r="A5" s="55"/>
      <c r="B5" s="55"/>
      <c r="C5" s="55"/>
    </row>
    <row r="6" ht="18.75" thickBot="1">
      <c r="A6" s="57" t="s">
        <v>137</v>
      </c>
    </row>
    <row r="7" spans="2:17" s="56" customFormat="1" ht="38.25">
      <c r="B7" s="57"/>
      <c r="C7" s="57"/>
      <c r="D7" s="83" t="s">
        <v>22</v>
      </c>
      <c r="E7" s="84" t="s">
        <v>100</v>
      </c>
      <c r="F7" s="120" t="s">
        <v>23</v>
      </c>
      <c r="G7" s="47"/>
      <c r="H7" s="47"/>
      <c r="I7" s="47"/>
      <c r="K7" s="55"/>
      <c r="L7" s="55"/>
      <c r="M7" s="47"/>
      <c r="N7" s="47"/>
      <c r="O7" s="47"/>
      <c r="P7" s="47"/>
      <c r="Q7" s="47"/>
    </row>
    <row r="8" spans="4:17" s="56" customFormat="1" ht="12.75">
      <c r="D8" s="121" t="s">
        <v>29</v>
      </c>
      <c r="E8" s="22">
        <f>6_ServerRooms!G16</f>
        <v>23494.32</v>
      </c>
      <c r="F8" s="122">
        <f aca="true" t="shared" si="0" ref="F8:F13">+E8/E$15</f>
        <v>0.45137399955182134</v>
      </c>
      <c r="G8" s="47"/>
      <c r="H8" s="47"/>
      <c r="I8" s="47"/>
      <c r="K8" s="55"/>
      <c r="L8" s="55"/>
      <c r="M8" s="47"/>
      <c r="N8" s="47"/>
      <c r="O8" s="47"/>
      <c r="P8" s="47"/>
      <c r="Q8" s="47"/>
    </row>
    <row r="9" spans="4:17" s="56" customFormat="1" ht="12.75">
      <c r="D9" s="121" t="s">
        <v>27</v>
      </c>
      <c r="E9" s="22">
        <f>'7_PCs_&amp;_monitors'!I22</f>
        <v>947.68</v>
      </c>
      <c r="F9" s="122">
        <f t="shared" si="0"/>
        <v>0.018206873486666993</v>
      </c>
      <c r="G9" s="47"/>
      <c r="H9" s="47"/>
      <c r="I9" s="47"/>
      <c r="K9" s="55"/>
      <c r="L9" s="55"/>
      <c r="M9" s="47"/>
      <c r="N9" s="47"/>
      <c r="O9" s="47"/>
      <c r="P9" s="47"/>
      <c r="Q9" s="47"/>
    </row>
    <row r="10" spans="1:17" s="56" customFormat="1" ht="13.5" customHeight="1">
      <c r="A10" s="124" t="s">
        <v>126</v>
      </c>
      <c r="B10" s="131">
        <f>'12_TotalAndAnalysis'!B11</f>
        <v>0.12</v>
      </c>
      <c r="D10" s="121" t="s">
        <v>20</v>
      </c>
      <c r="E10" s="22">
        <f>8_Networks!F19</f>
        <v>6999.24</v>
      </c>
      <c r="F10" s="122">
        <f t="shared" si="0"/>
        <v>0.13446973364724282</v>
      </c>
      <c r="G10" s="59"/>
      <c r="H10" s="59"/>
      <c r="I10" s="59"/>
      <c r="K10" s="55"/>
      <c r="L10" s="55"/>
      <c r="M10" s="47"/>
      <c r="N10" s="47"/>
      <c r="O10" s="47"/>
      <c r="P10" s="47"/>
      <c r="Q10" s="47"/>
    </row>
    <row r="11" spans="1:17" s="56" customFormat="1" ht="15.75">
      <c r="A11" s="124" t="s">
        <v>127</v>
      </c>
      <c r="B11" s="132">
        <f>'12_TotalAndAnalysis'!B12</f>
        <v>0.54702</v>
      </c>
      <c r="C11" s="61"/>
      <c r="D11" s="121" t="s">
        <v>31</v>
      </c>
      <c r="E11" s="22">
        <f>9_Phones!F19</f>
        <v>509.832</v>
      </c>
      <c r="F11" s="122">
        <f t="shared" si="0"/>
        <v>0.009794916768797913</v>
      </c>
      <c r="G11" s="47"/>
      <c r="H11" s="47"/>
      <c r="I11" s="47"/>
      <c r="K11" s="55"/>
      <c r="L11" s="55"/>
      <c r="M11" s="47"/>
      <c r="N11" s="47"/>
      <c r="O11" s="47"/>
      <c r="P11" s="47"/>
      <c r="Q11" s="47"/>
    </row>
    <row r="12" spans="3:17" s="56" customFormat="1" ht="15" customHeight="1">
      <c r="C12" s="58"/>
      <c r="D12" s="121" t="s">
        <v>17</v>
      </c>
      <c r="E12" s="22">
        <f>'10_Imaging'!E23</f>
        <v>13585</v>
      </c>
      <c r="F12" s="122">
        <f t="shared" si="0"/>
        <v>0.2609956697581157</v>
      </c>
      <c r="G12" s="47"/>
      <c r="H12" s="47"/>
      <c r="I12" s="47"/>
      <c r="K12" s="55"/>
      <c r="L12" s="55"/>
      <c r="M12" s="47"/>
      <c r="N12" s="47"/>
      <c r="O12" s="47"/>
      <c r="P12" s="47"/>
      <c r="Q12" s="47"/>
    </row>
    <row r="13" spans="4:17" s="56" customFormat="1" ht="12.75">
      <c r="D13" s="121" t="s">
        <v>18</v>
      </c>
      <c r="E13" s="22">
        <f>'11_AV'!I12</f>
        <v>6514.6</v>
      </c>
      <c r="F13" s="122">
        <f t="shared" si="0"/>
        <v>0.12515880678735522</v>
      </c>
      <c r="G13" s="47"/>
      <c r="H13" s="47"/>
      <c r="I13" s="47"/>
      <c r="K13" s="55"/>
      <c r="L13" s="55"/>
      <c r="M13" s="47"/>
      <c r="N13" s="47"/>
      <c r="O13" s="47"/>
      <c r="P13" s="47"/>
      <c r="Q13" s="47"/>
    </row>
    <row r="14" spans="1:17" s="56" customFormat="1" ht="12.75">
      <c r="A14" s="129"/>
      <c r="G14" s="47"/>
      <c r="H14" s="47"/>
      <c r="I14" s="47"/>
      <c r="K14" s="55"/>
      <c r="L14" s="55"/>
      <c r="M14" s="47"/>
      <c r="N14" s="47"/>
      <c r="O14" s="47"/>
      <c r="P14" s="47"/>
      <c r="Q14" s="47"/>
    </row>
    <row r="15" spans="1:17" s="56" customFormat="1" ht="13.5" thickBot="1">
      <c r="A15" s="129"/>
      <c r="D15" s="89" t="s">
        <v>98</v>
      </c>
      <c r="E15" s="90">
        <f>SUM(E8:E13)</f>
        <v>52050.672</v>
      </c>
      <c r="F15" s="123">
        <f>SUM(F8:F13)</f>
        <v>1</v>
      </c>
      <c r="G15" s="47"/>
      <c r="H15" s="47"/>
      <c r="I15" s="47"/>
      <c r="K15" s="55"/>
      <c r="L15" s="55"/>
      <c r="M15" s="47"/>
      <c r="N15" s="47"/>
      <c r="O15" s="47"/>
      <c r="P15" s="47"/>
      <c r="Q15" s="47"/>
    </row>
    <row r="16" spans="1:17" s="56" customFormat="1" ht="12.75">
      <c r="A16" s="129"/>
      <c r="G16" s="47"/>
      <c r="H16" s="47"/>
      <c r="I16" s="47"/>
      <c r="K16" s="55"/>
      <c r="L16" s="55"/>
      <c r="M16" s="47"/>
      <c r="N16" s="47"/>
      <c r="O16" s="47"/>
      <c r="P16" s="47"/>
      <c r="Q16" s="47"/>
    </row>
    <row r="17" spans="7:17" s="56" customFormat="1" ht="12.75">
      <c r="G17" s="47"/>
      <c r="H17" s="47"/>
      <c r="I17" s="47"/>
      <c r="K17" s="55"/>
      <c r="L17" s="55"/>
      <c r="M17" s="47"/>
      <c r="N17" s="47"/>
      <c r="O17" s="47"/>
      <c r="P17" s="47"/>
      <c r="Q17" s="47"/>
    </row>
    <row r="18" spans="7:17" s="56" customFormat="1" ht="12.75">
      <c r="G18" s="47"/>
      <c r="H18" s="47"/>
      <c r="I18" s="47"/>
      <c r="K18" s="55"/>
      <c r="L18" s="55"/>
      <c r="M18" s="47"/>
      <c r="N18" s="47"/>
      <c r="O18" s="47"/>
      <c r="P18" s="47"/>
      <c r="Q18" s="47"/>
    </row>
    <row r="19" spans="1:17" s="56" customFormat="1" ht="12.75">
      <c r="A19" s="55"/>
      <c r="B19" s="55"/>
      <c r="C19" s="55"/>
      <c r="D19" s="55"/>
      <c r="E19" s="47"/>
      <c r="F19" s="47"/>
      <c r="G19" s="47"/>
      <c r="H19" s="47"/>
      <c r="I19" s="47"/>
      <c r="K19" s="55"/>
      <c r="L19" s="55"/>
      <c r="M19" s="47"/>
      <c r="N19" s="47"/>
      <c r="O19" s="47"/>
      <c r="P19" s="47"/>
      <c r="Q19" s="47"/>
    </row>
    <row r="20" spans="1:17" s="56" customFormat="1" ht="12.75">
      <c r="A20" s="55"/>
      <c r="B20" s="55"/>
      <c r="C20" s="55"/>
      <c r="D20" s="55"/>
      <c r="E20" s="47"/>
      <c r="F20" s="47"/>
      <c r="G20" s="47"/>
      <c r="H20" s="47"/>
      <c r="I20" s="47"/>
      <c r="K20" s="55"/>
      <c r="L20" s="55"/>
      <c r="M20" s="47"/>
      <c r="N20" s="47"/>
      <c r="O20" s="47"/>
      <c r="P20" s="47"/>
      <c r="Q20" s="47"/>
    </row>
    <row r="35" ht="18.75" customHeight="1"/>
    <row r="42" ht="12.75"/>
    <row r="43" ht="12.75"/>
    <row r="44" ht="12.75"/>
    <row r="45" ht="12.75"/>
    <row r="46" ht="12.75"/>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1:R20"/>
  <sheetViews>
    <sheetView zoomScalePageLayoutView="0" workbookViewId="0" topLeftCell="A32">
      <selection activeCell="I46" sqref="I46"/>
    </sheetView>
  </sheetViews>
  <sheetFormatPr defaultColWidth="11.421875" defaultRowHeight="12.75"/>
  <cols>
    <col min="1" max="1" width="34.7109375" style="56" customWidth="1"/>
    <col min="2" max="2" width="10.421875" style="56" customWidth="1"/>
    <col min="3" max="3" width="2.28125" style="56" customWidth="1"/>
    <col min="4" max="4" width="13.140625" style="56" customWidth="1"/>
    <col min="5" max="6" width="9.7109375" style="56" hidden="1" customWidth="1"/>
    <col min="7" max="7" width="9.7109375" style="56" customWidth="1"/>
    <col min="8" max="8" width="13.00390625" style="56" customWidth="1"/>
    <col min="9" max="9" width="9.7109375" style="56" customWidth="1"/>
    <col min="10" max="11" width="8.7109375" style="56" customWidth="1"/>
    <col min="12" max="13" width="11.421875" style="55" customWidth="1"/>
    <col min="14" max="16384" width="11.421875" style="47" customWidth="1"/>
  </cols>
  <sheetData>
    <row r="1" spans="1:13" ht="15" customHeight="1">
      <c r="A1" s="47"/>
      <c r="B1" s="47"/>
      <c r="C1" s="47"/>
      <c r="D1" s="47"/>
      <c r="E1" s="47"/>
      <c r="F1" s="47"/>
      <c r="G1" s="47"/>
      <c r="H1" s="47"/>
      <c r="I1" s="47"/>
      <c r="J1" s="47"/>
      <c r="K1" s="47"/>
      <c r="L1" s="47"/>
      <c r="M1" s="47"/>
    </row>
    <row r="2" spans="1:13" ht="12.75" customHeight="1">
      <c r="A2" s="47"/>
      <c r="B2" s="47"/>
      <c r="C2" s="47"/>
      <c r="D2" s="47"/>
      <c r="E2" s="47"/>
      <c r="F2" s="47"/>
      <c r="G2" s="47"/>
      <c r="H2" s="47"/>
      <c r="I2" s="47"/>
      <c r="J2" s="47"/>
      <c r="K2" s="47"/>
      <c r="L2" s="47"/>
      <c r="M2" s="47"/>
    </row>
    <row r="3" spans="1:13" ht="12.75">
      <c r="A3" s="47"/>
      <c r="B3" s="47"/>
      <c r="C3" s="47"/>
      <c r="D3" s="47"/>
      <c r="E3" s="47"/>
      <c r="F3" s="47"/>
      <c r="G3" s="47"/>
      <c r="H3" s="47"/>
      <c r="I3" s="47"/>
      <c r="J3" s="47"/>
      <c r="K3" s="47"/>
      <c r="L3" s="47"/>
      <c r="M3" s="47"/>
    </row>
    <row r="4" spans="1:13" ht="12.75">
      <c r="A4" s="47"/>
      <c r="B4" s="47"/>
      <c r="C4" s="47"/>
      <c r="D4" s="47"/>
      <c r="E4" s="47"/>
      <c r="F4" s="47"/>
      <c r="G4" s="47"/>
      <c r="H4" s="47"/>
      <c r="I4" s="47"/>
      <c r="J4" s="47"/>
      <c r="K4" s="47"/>
      <c r="L4" s="47"/>
      <c r="M4" s="47"/>
    </row>
    <row r="5" spans="1:3" ht="10.5" customHeight="1">
      <c r="A5" s="55"/>
      <c r="B5" s="55"/>
      <c r="C5" s="55"/>
    </row>
    <row r="6" ht="12.75"/>
    <row r="7" spans="1:18" s="56" customFormat="1" ht="18">
      <c r="A7" s="57" t="s">
        <v>107</v>
      </c>
      <c r="B7" s="57"/>
      <c r="C7" s="57"/>
      <c r="E7" s="55"/>
      <c r="F7" s="47"/>
      <c r="G7" s="47"/>
      <c r="H7" s="47"/>
      <c r="I7" s="47"/>
      <c r="J7" s="47"/>
      <c r="L7" s="55"/>
      <c r="M7" s="55"/>
      <c r="N7" s="47"/>
      <c r="O7" s="47"/>
      <c r="P7" s="47"/>
      <c r="Q7" s="47"/>
      <c r="R7" s="47"/>
    </row>
    <row r="8" spans="6:18" s="56" customFormat="1" ht="12.75">
      <c r="F8" s="47"/>
      <c r="G8" s="47"/>
      <c r="H8" s="47"/>
      <c r="I8" s="47"/>
      <c r="J8" s="47"/>
      <c r="L8" s="55"/>
      <c r="M8" s="55"/>
      <c r="N8" s="47"/>
      <c r="O8" s="47"/>
      <c r="P8" s="47"/>
      <c r="Q8" s="47"/>
      <c r="R8" s="47"/>
    </row>
    <row r="9" spans="4:18" s="56" customFormat="1" ht="13.5" thickBot="1">
      <c r="D9" s="55"/>
      <c r="E9" s="55"/>
      <c r="F9" s="47"/>
      <c r="G9" s="47"/>
      <c r="H9" s="47"/>
      <c r="I9" s="47"/>
      <c r="J9" s="47"/>
      <c r="L9" s="55"/>
      <c r="M9" s="55"/>
      <c r="N9" s="47"/>
      <c r="O9" s="47"/>
      <c r="P9" s="47"/>
      <c r="Q9" s="47"/>
      <c r="R9" s="47"/>
    </row>
    <row r="10" spans="4:18" s="56" customFormat="1" ht="60" customHeight="1">
      <c r="D10" s="83" t="s">
        <v>22</v>
      </c>
      <c r="E10" s="84" t="s">
        <v>100</v>
      </c>
      <c r="F10" s="85" t="s">
        <v>23</v>
      </c>
      <c r="G10" s="86" t="s">
        <v>51</v>
      </c>
      <c r="H10" s="87" t="s">
        <v>11</v>
      </c>
      <c r="I10" s="59"/>
      <c r="J10" s="59"/>
      <c r="L10" s="55"/>
      <c r="M10" s="55"/>
      <c r="N10" s="47"/>
      <c r="O10" s="47"/>
      <c r="P10" s="47"/>
      <c r="Q10" s="47"/>
      <c r="R10" s="47"/>
    </row>
    <row r="11" spans="1:18" s="56" customFormat="1" ht="12.75">
      <c r="A11" s="124" t="s">
        <v>124</v>
      </c>
      <c r="B11" s="131">
        <f>'12_TotalAndAnalysis'!B11</f>
        <v>0.12</v>
      </c>
      <c r="C11" s="61"/>
      <c r="D11" s="88" t="s">
        <v>29</v>
      </c>
      <c r="E11" s="22">
        <f>6_ServerRooms!G16</f>
        <v>23494.32</v>
      </c>
      <c r="F11" s="105">
        <f aca="true" t="shared" si="0" ref="F11:F16">+E11/E$18</f>
        <v>0.45137399955182134</v>
      </c>
      <c r="G11" s="23">
        <f aca="true" t="shared" si="1" ref="G11:G16">+E11*B$11</f>
        <v>2819.3183999999997</v>
      </c>
      <c r="H11" s="106">
        <f aca="true" t="shared" si="2" ref="H11:H16">G11/$G$18</f>
        <v>0.45137399955182134</v>
      </c>
      <c r="I11" s="47"/>
      <c r="J11" s="47"/>
      <c r="L11" s="55"/>
      <c r="M11" s="55"/>
      <c r="N11" s="47"/>
      <c r="O11" s="47"/>
      <c r="P11" s="47"/>
      <c r="Q11" s="47"/>
      <c r="R11" s="47"/>
    </row>
    <row r="12" spans="1:18" s="56" customFormat="1" ht="15" customHeight="1">
      <c r="A12" s="124" t="s">
        <v>125</v>
      </c>
      <c r="B12" s="132">
        <f>'12_TotalAndAnalysis'!B12</f>
        <v>0.54702</v>
      </c>
      <c r="C12" s="58"/>
      <c r="D12" s="88" t="s">
        <v>27</v>
      </c>
      <c r="E12" s="22">
        <f>'7_PCs_&amp;_monitors'!I22</f>
        <v>947.68</v>
      </c>
      <c r="F12" s="105">
        <f t="shared" si="0"/>
        <v>0.018206873486666993</v>
      </c>
      <c r="G12" s="23">
        <f t="shared" si="1"/>
        <v>113.7216</v>
      </c>
      <c r="H12" s="106">
        <f t="shared" si="2"/>
        <v>0.018206873486666993</v>
      </c>
      <c r="I12" s="47"/>
      <c r="J12" s="47"/>
      <c r="L12" s="55"/>
      <c r="M12" s="55"/>
      <c r="N12" s="47"/>
      <c r="O12" s="47"/>
      <c r="P12" s="47"/>
      <c r="Q12" s="47"/>
      <c r="R12" s="47"/>
    </row>
    <row r="13" spans="4:18" s="56" customFormat="1" ht="12.75">
      <c r="D13" s="88" t="s">
        <v>20</v>
      </c>
      <c r="E13" s="22">
        <f>8_Networks!F19</f>
        <v>6999.24</v>
      </c>
      <c r="F13" s="105">
        <f t="shared" si="0"/>
        <v>0.13446973364724282</v>
      </c>
      <c r="G13" s="23">
        <f t="shared" si="1"/>
        <v>839.9087999999999</v>
      </c>
      <c r="H13" s="106">
        <f t="shared" si="2"/>
        <v>0.13446973364724282</v>
      </c>
      <c r="I13" s="47"/>
      <c r="J13" s="47"/>
      <c r="L13" s="55"/>
      <c r="M13" s="55"/>
      <c r="N13" s="47"/>
      <c r="O13" s="47"/>
      <c r="P13" s="47"/>
      <c r="Q13" s="47"/>
      <c r="R13" s="47"/>
    </row>
    <row r="14" spans="1:18" s="56" customFormat="1" ht="12.75">
      <c r="A14" s="129"/>
      <c r="D14" s="88" t="s">
        <v>50</v>
      </c>
      <c r="E14" s="22">
        <f>9_Phones!F19</f>
        <v>509.832</v>
      </c>
      <c r="F14" s="105">
        <f t="shared" si="0"/>
        <v>0.009794916768797913</v>
      </c>
      <c r="G14" s="23">
        <f t="shared" si="1"/>
        <v>61.17984</v>
      </c>
      <c r="H14" s="106">
        <f t="shared" si="2"/>
        <v>0.009794916768797913</v>
      </c>
      <c r="I14" s="47"/>
      <c r="J14" s="47"/>
      <c r="L14" s="55"/>
      <c r="M14" s="55"/>
      <c r="N14" s="47"/>
      <c r="O14" s="47"/>
      <c r="P14" s="47"/>
      <c r="Q14" s="47"/>
      <c r="R14" s="47"/>
    </row>
    <row r="15" spans="1:18" s="56" customFormat="1" ht="12.75">
      <c r="A15" s="129"/>
      <c r="D15" s="88" t="s">
        <v>17</v>
      </c>
      <c r="E15" s="22">
        <f>'10_Imaging'!E23</f>
        <v>13585</v>
      </c>
      <c r="F15" s="105">
        <f t="shared" si="0"/>
        <v>0.2609956697581157</v>
      </c>
      <c r="G15" s="23">
        <f t="shared" si="1"/>
        <v>1630.2</v>
      </c>
      <c r="H15" s="106">
        <f t="shared" si="2"/>
        <v>0.2609956697581157</v>
      </c>
      <c r="I15" s="47"/>
      <c r="J15" s="47"/>
      <c r="L15" s="55"/>
      <c r="M15" s="55"/>
      <c r="N15" s="47"/>
      <c r="O15" s="47"/>
      <c r="P15" s="47"/>
      <c r="Q15" s="47"/>
      <c r="R15" s="47"/>
    </row>
    <row r="16" spans="1:18" s="56" customFormat="1" ht="12.75">
      <c r="A16" s="129"/>
      <c r="D16" s="88" t="s">
        <v>18</v>
      </c>
      <c r="E16" s="22">
        <f>'11_AV'!I12</f>
        <v>6514.6</v>
      </c>
      <c r="F16" s="105">
        <f t="shared" si="0"/>
        <v>0.12515880678735522</v>
      </c>
      <c r="G16" s="23">
        <f t="shared" si="1"/>
        <v>781.7520000000001</v>
      </c>
      <c r="H16" s="106">
        <f t="shared" si="2"/>
        <v>0.12515880678735525</v>
      </c>
      <c r="I16" s="47"/>
      <c r="J16" s="47"/>
      <c r="L16" s="55"/>
      <c r="M16" s="55"/>
      <c r="N16" s="47"/>
      <c r="O16" s="47"/>
      <c r="P16" s="47"/>
      <c r="Q16" s="47"/>
      <c r="R16" s="47"/>
    </row>
    <row r="17" spans="9:18" s="56" customFormat="1" ht="12.75">
      <c r="I17" s="47"/>
      <c r="J17" s="47"/>
      <c r="L17" s="55"/>
      <c r="M17" s="55"/>
      <c r="N17" s="47"/>
      <c r="O17" s="47"/>
      <c r="P17" s="47"/>
      <c r="Q17" s="47"/>
      <c r="R17" s="47"/>
    </row>
    <row r="18" spans="4:18" s="56" customFormat="1" ht="13.5" thickBot="1">
      <c r="D18" s="89" t="s">
        <v>98</v>
      </c>
      <c r="E18" s="90">
        <f>SUM(E11:E16)</f>
        <v>52050.672</v>
      </c>
      <c r="F18" s="91">
        <f>SUM(F11:F16)</f>
        <v>1</v>
      </c>
      <c r="G18" s="90">
        <f>SUM(G11:G16)</f>
        <v>6246.080639999999</v>
      </c>
      <c r="H18" s="107"/>
      <c r="I18" s="47"/>
      <c r="J18" s="47"/>
      <c r="L18" s="55"/>
      <c r="M18" s="55"/>
      <c r="N18" s="47"/>
      <c r="O18" s="47"/>
      <c r="P18" s="47"/>
      <c r="Q18" s="47"/>
      <c r="R18" s="47"/>
    </row>
    <row r="19" spans="1:18" s="56" customFormat="1" ht="12.75">
      <c r="A19" s="55"/>
      <c r="B19" s="55"/>
      <c r="C19" s="55"/>
      <c r="D19" s="55"/>
      <c r="E19" s="47"/>
      <c r="F19" s="47"/>
      <c r="G19" s="47"/>
      <c r="H19" s="47"/>
      <c r="I19" s="47"/>
      <c r="J19" s="47"/>
      <c r="L19" s="55"/>
      <c r="M19" s="55"/>
      <c r="N19" s="47"/>
      <c r="O19" s="47"/>
      <c r="P19" s="47"/>
      <c r="Q19" s="47"/>
      <c r="R19" s="47"/>
    </row>
    <row r="20" spans="1:18" s="56" customFormat="1" ht="12.75">
      <c r="A20" s="55"/>
      <c r="B20" s="55"/>
      <c r="C20" s="55"/>
      <c r="D20" s="55"/>
      <c r="E20" s="47"/>
      <c r="F20" s="47"/>
      <c r="G20" s="47"/>
      <c r="H20" s="47"/>
      <c r="I20" s="47"/>
      <c r="J20" s="47"/>
      <c r="L20" s="55"/>
      <c r="M20" s="55"/>
      <c r="N20" s="47"/>
      <c r="O20" s="47"/>
      <c r="P20" s="47"/>
      <c r="Q20" s="47"/>
      <c r="R20" s="47"/>
    </row>
    <row r="47" ht="12.75"/>
    <row r="48" ht="12.75"/>
    <row r="49" ht="12.75"/>
    <row r="50" ht="12.75"/>
    <row r="51" ht="12.75"/>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13.xml><?xml version="1.0" encoding="utf-8"?>
<worksheet xmlns="http://schemas.openxmlformats.org/spreadsheetml/2006/main" xmlns:r="http://schemas.openxmlformats.org/officeDocument/2006/relationships">
  <dimension ref="A1:S20"/>
  <sheetViews>
    <sheetView zoomScalePageLayoutView="0" workbookViewId="0" topLeftCell="A34">
      <selection activeCell="K56" sqref="K56"/>
    </sheetView>
  </sheetViews>
  <sheetFormatPr defaultColWidth="11.421875" defaultRowHeight="12.75"/>
  <cols>
    <col min="1" max="1" width="31.00390625" style="56" customWidth="1"/>
    <col min="2" max="2" width="10.421875" style="56" customWidth="1"/>
    <col min="3" max="3" width="2.28125" style="56" customWidth="1"/>
    <col min="4" max="4" width="13.140625" style="56" customWidth="1"/>
    <col min="5" max="6" width="9.7109375" style="56" hidden="1" customWidth="1"/>
    <col min="7" max="7" width="17.140625" style="56" hidden="1" customWidth="1"/>
    <col min="8" max="8" width="11.7109375" style="56" customWidth="1"/>
    <col min="9" max="10" width="9.7109375" style="56" customWidth="1"/>
    <col min="11" max="12" width="8.7109375" style="56" customWidth="1"/>
    <col min="13" max="14" width="11.421875" style="55" customWidth="1"/>
    <col min="15" max="16384" width="11.421875" style="47" customWidth="1"/>
  </cols>
  <sheetData>
    <row r="1" spans="1:14" ht="15" customHeight="1">
      <c r="A1" s="47"/>
      <c r="B1" s="47"/>
      <c r="C1" s="47"/>
      <c r="D1" s="47"/>
      <c r="E1" s="47"/>
      <c r="F1" s="47"/>
      <c r="G1" s="47"/>
      <c r="H1" s="47"/>
      <c r="I1" s="47"/>
      <c r="J1" s="47"/>
      <c r="K1" s="47"/>
      <c r="L1" s="47"/>
      <c r="M1" s="47"/>
      <c r="N1" s="47"/>
    </row>
    <row r="2" spans="1:14" ht="12.75" customHeight="1">
      <c r="A2" s="47"/>
      <c r="B2" s="47"/>
      <c r="C2" s="47"/>
      <c r="D2" s="47"/>
      <c r="E2" s="47"/>
      <c r="F2" s="47"/>
      <c r="G2" s="47"/>
      <c r="H2" s="47"/>
      <c r="I2" s="47"/>
      <c r="J2" s="47"/>
      <c r="K2" s="47"/>
      <c r="L2" s="47"/>
      <c r="M2" s="47"/>
      <c r="N2" s="47"/>
    </row>
    <row r="3" spans="1:14" ht="12.75">
      <c r="A3" s="47"/>
      <c r="B3" s="47"/>
      <c r="C3" s="47"/>
      <c r="D3" s="47"/>
      <c r="E3" s="47"/>
      <c r="F3" s="47"/>
      <c r="G3" s="47"/>
      <c r="H3" s="47"/>
      <c r="I3" s="47"/>
      <c r="J3" s="47"/>
      <c r="K3" s="47"/>
      <c r="L3" s="47"/>
      <c r="M3" s="47"/>
      <c r="N3" s="47"/>
    </row>
    <row r="4" spans="1:14" ht="12.75">
      <c r="A4" s="47"/>
      <c r="B4" s="47"/>
      <c r="C4" s="47"/>
      <c r="D4" s="47"/>
      <c r="E4" s="47"/>
      <c r="F4" s="47"/>
      <c r="G4" s="47"/>
      <c r="H4" s="47"/>
      <c r="I4" s="47"/>
      <c r="J4" s="47"/>
      <c r="K4" s="47"/>
      <c r="L4" s="47"/>
      <c r="M4" s="47"/>
      <c r="N4" s="47"/>
    </row>
    <row r="5" spans="1:3" ht="10.5" customHeight="1">
      <c r="A5" s="55"/>
      <c r="B5" s="55"/>
      <c r="C5" s="55"/>
    </row>
    <row r="7" spans="1:19" s="56" customFormat="1" ht="18">
      <c r="A7" s="57" t="s">
        <v>106</v>
      </c>
      <c r="B7" s="57"/>
      <c r="C7" s="57"/>
      <c r="E7" s="55"/>
      <c r="F7" s="47"/>
      <c r="G7" s="47"/>
      <c r="H7" s="47"/>
      <c r="I7" s="47"/>
      <c r="J7" s="47"/>
      <c r="K7" s="47"/>
      <c r="M7" s="55"/>
      <c r="N7" s="55"/>
      <c r="O7" s="47"/>
      <c r="P7" s="47"/>
      <c r="Q7" s="47"/>
      <c r="R7" s="47"/>
      <c r="S7" s="47"/>
    </row>
    <row r="8" spans="6:19" s="56" customFormat="1" ht="12.75">
      <c r="F8" s="47"/>
      <c r="G8" s="47"/>
      <c r="H8" s="47"/>
      <c r="I8" s="47"/>
      <c r="J8" s="47"/>
      <c r="K8" s="47"/>
      <c r="M8" s="55"/>
      <c r="N8" s="55"/>
      <c r="O8" s="47"/>
      <c r="P8" s="47"/>
      <c r="Q8" s="47"/>
      <c r="R8" s="47"/>
      <c r="S8" s="47"/>
    </row>
    <row r="9" spans="4:19" s="56" customFormat="1" ht="13.5" thickBot="1">
      <c r="D9" s="55"/>
      <c r="E9" s="55"/>
      <c r="F9" s="47"/>
      <c r="G9" s="47"/>
      <c r="H9" s="47"/>
      <c r="I9" s="47"/>
      <c r="J9" s="47"/>
      <c r="K9" s="47"/>
      <c r="M9" s="55"/>
      <c r="N9" s="55"/>
      <c r="O9" s="47"/>
      <c r="P9" s="47"/>
      <c r="Q9" s="47"/>
      <c r="R9" s="47"/>
      <c r="S9" s="47"/>
    </row>
    <row r="10" spans="4:19" s="56" customFormat="1" ht="40.5" customHeight="1">
      <c r="D10" s="83" t="s">
        <v>22</v>
      </c>
      <c r="E10" s="84" t="s">
        <v>100</v>
      </c>
      <c r="F10" s="85" t="s">
        <v>23</v>
      </c>
      <c r="G10" s="86" t="s">
        <v>51</v>
      </c>
      <c r="H10" s="103" t="s">
        <v>99</v>
      </c>
      <c r="I10" s="104" t="s">
        <v>12</v>
      </c>
      <c r="J10" s="59"/>
      <c r="K10" s="59"/>
      <c r="M10" s="55"/>
      <c r="N10" s="55"/>
      <c r="O10" s="47"/>
      <c r="P10" s="47"/>
      <c r="Q10" s="47"/>
      <c r="R10" s="47"/>
      <c r="S10" s="47"/>
    </row>
    <row r="11" spans="1:19" s="56" customFormat="1" ht="12.75">
      <c r="A11" s="124" t="s">
        <v>124</v>
      </c>
      <c r="B11" s="131">
        <f>'12_TotalAndAnalysis'!B11</f>
        <v>0.12</v>
      </c>
      <c r="C11" s="61"/>
      <c r="D11" s="88" t="s">
        <v>29</v>
      </c>
      <c r="E11" s="22">
        <f>6_ServerRooms!G16</f>
        <v>23494.32</v>
      </c>
      <c r="F11" s="105">
        <f aca="true" t="shared" si="0" ref="F11:F16">+E11/E$18</f>
        <v>0.45137399955182134</v>
      </c>
      <c r="G11" s="23">
        <f aca="true" t="shared" si="1" ref="G11:G16">+E11*B$11</f>
        <v>2819.3183999999997</v>
      </c>
      <c r="H11" s="23">
        <f aca="true" t="shared" si="2" ref="H11:H16">+E11*B$12</f>
        <v>12851.8629264</v>
      </c>
      <c r="I11" s="106">
        <f aca="true" t="shared" si="3" ref="I11:I16">H11/$H$18</f>
        <v>0.45137399955182134</v>
      </c>
      <c r="J11" s="47"/>
      <c r="K11" s="47"/>
      <c r="M11" s="55"/>
      <c r="N11" s="55"/>
      <c r="O11" s="47"/>
      <c r="P11" s="47"/>
      <c r="Q11" s="47"/>
      <c r="R11" s="47"/>
      <c r="S11" s="47"/>
    </row>
    <row r="12" spans="1:19" s="56" customFormat="1" ht="15" customHeight="1">
      <c r="A12" s="124" t="s">
        <v>128</v>
      </c>
      <c r="B12" s="132">
        <f>'12_TotalAndAnalysis'!B12</f>
        <v>0.54702</v>
      </c>
      <c r="C12" s="58"/>
      <c r="D12" s="88" t="s">
        <v>27</v>
      </c>
      <c r="E12" s="22">
        <f>'7_PCs_&amp;_monitors'!I22</f>
        <v>947.68</v>
      </c>
      <c r="F12" s="105">
        <f t="shared" si="0"/>
        <v>0.018206873486666993</v>
      </c>
      <c r="G12" s="23">
        <f t="shared" si="1"/>
        <v>113.7216</v>
      </c>
      <c r="H12" s="23">
        <f t="shared" si="2"/>
        <v>518.3999135999999</v>
      </c>
      <c r="I12" s="106">
        <f t="shared" si="3"/>
        <v>0.01820687348666699</v>
      </c>
      <c r="J12" s="47"/>
      <c r="K12" s="47"/>
      <c r="M12" s="55"/>
      <c r="N12" s="55"/>
      <c r="O12" s="47"/>
      <c r="P12" s="47"/>
      <c r="Q12" s="47"/>
      <c r="R12" s="47"/>
      <c r="S12" s="47"/>
    </row>
    <row r="13" spans="4:19" s="56" customFormat="1" ht="12.75">
      <c r="D13" s="88" t="s">
        <v>20</v>
      </c>
      <c r="E13" s="22">
        <f>8_Networks!F19</f>
        <v>6999.24</v>
      </c>
      <c r="F13" s="105">
        <f t="shared" si="0"/>
        <v>0.13446973364724282</v>
      </c>
      <c r="G13" s="23">
        <f t="shared" si="1"/>
        <v>839.9087999999999</v>
      </c>
      <c r="H13" s="23">
        <f t="shared" si="2"/>
        <v>3828.7242647999997</v>
      </c>
      <c r="I13" s="106">
        <f t="shared" si="3"/>
        <v>0.13446973364724282</v>
      </c>
      <c r="J13" s="47"/>
      <c r="K13" s="47"/>
      <c r="M13" s="55"/>
      <c r="N13" s="55"/>
      <c r="O13" s="47"/>
      <c r="P13" s="47"/>
      <c r="Q13" s="47"/>
      <c r="R13" s="47"/>
      <c r="S13" s="47"/>
    </row>
    <row r="14" spans="1:19" s="56" customFormat="1" ht="12.75">
      <c r="A14" s="129"/>
      <c r="D14" s="88" t="s">
        <v>19</v>
      </c>
      <c r="E14" s="22">
        <f>9_Phones!F19</f>
        <v>509.832</v>
      </c>
      <c r="F14" s="105">
        <f t="shared" si="0"/>
        <v>0.009794916768797913</v>
      </c>
      <c r="G14" s="23">
        <f t="shared" si="1"/>
        <v>61.17984</v>
      </c>
      <c r="H14" s="23">
        <f t="shared" si="2"/>
        <v>278.88830063999995</v>
      </c>
      <c r="I14" s="106">
        <f t="shared" si="3"/>
        <v>0.009794916768797911</v>
      </c>
      <c r="J14" s="47"/>
      <c r="K14" s="47"/>
      <c r="M14" s="55"/>
      <c r="N14" s="55"/>
      <c r="O14" s="47"/>
      <c r="P14" s="47"/>
      <c r="Q14" s="47"/>
      <c r="R14" s="47"/>
      <c r="S14" s="47"/>
    </row>
    <row r="15" spans="1:19" s="56" customFormat="1" ht="12.75">
      <c r="A15" s="129"/>
      <c r="D15" s="88" t="s">
        <v>17</v>
      </c>
      <c r="E15" s="22">
        <f>'10_Imaging'!E23</f>
        <v>13585</v>
      </c>
      <c r="F15" s="105">
        <f t="shared" si="0"/>
        <v>0.2609956697581157</v>
      </c>
      <c r="G15" s="23">
        <f t="shared" si="1"/>
        <v>1630.2</v>
      </c>
      <c r="H15" s="23">
        <f t="shared" si="2"/>
        <v>7431.266699999999</v>
      </c>
      <c r="I15" s="106">
        <f t="shared" si="3"/>
        <v>0.26099566975811567</v>
      </c>
      <c r="J15" s="47"/>
      <c r="K15" s="47"/>
      <c r="M15" s="55"/>
      <c r="N15" s="55"/>
      <c r="O15" s="47"/>
      <c r="P15" s="47"/>
      <c r="Q15" s="47"/>
      <c r="R15" s="47"/>
      <c r="S15" s="47"/>
    </row>
    <row r="16" spans="1:19" s="56" customFormat="1" ht="12.75">
      <c r="A16" s="129"/>
      <c r="D16" s="88" t="s">
        <v>18</v>
      </c>
      <c r="E16" s="22">
        <f>'11_AV'!I12</f>
        <v>6514.6</v>
      </c>
      <c r="F16" s="105">
        <f t="shared" si="0"/>
        <v>0.12515880678735522</v>
      </c>
      <c r="G16" s="23">
        <f t="shared" si="1"/>
        <v>781.7520000000001</v>
      </c>
      <c r="H16" s="23">
        <f t="shared" si="2"/>
        <v>3563.6164919999997</v>
      </c>
      <c r="I16" s="106">
        <f t="shared" si="3"/>
        <v>0.12515880678735522</v>
      </c>
      <c r="J16" s="47"/>
      <c r="K16" s="47"/>
      <c r="M16" s="55"/>
      <c r="N16" s="55"/>
      <c r="O16" s="47"/>
      <c r="P16" s="47"/>
      <c r="Q16" s="47"/>
      <c r="R16" s="47"/>
      <c r="S16" s="47"/>
    </row>
    <row r="17" spans="10:19" s="56" customFormat="1" ht="12.75">
      <c r="J17" s="47"/>
      <c r="K17" s="47"/>
      <c r="M17" s="55"/>
      <c r="N17" s="55"/>
      <c r="O17" s="47"/>
      <c r="P17" s="47"/>
      <c r="Q17" s="47"/>
      <c r="R17" s="47"/>
      <c r="S17" s="47"/>
    </row>
    <row r="18" spans="4:19" s="56" customFormat="1" ht="13.5" thickBot="1">
      <c r="D18" s="89" t="s">
        <v>98</v>
      </c>
      <c r="E18" s="90">
        <f>SUM(E11:E16)</f>
        <v>52050.672</v>
      </c>
      <c r="F18" s="91">
        <f>SUM(F11:F16)</f>
        <v>1</v>
      </c>
      <c r="G18" s="90">
        <f>SUM(G11:G16)</f>
        <v>6246.080639999999</v>
      </c>
      <c r="H18" s="90">
        <f>SUM(H11:H16)</f>
        <v>28472.75859744</v>
      </c>
      <c r="I18" s="107"/>
      <c r="J18" s="47"/>
      <c r="K18" s="47"/>
      <c r="M18" s="55"/>
      <c r="N18" s="55"/>
      <c r="O18" s="47"/>
      <c r="P18" s="47"/>
      <c r="Q18" s="47"/>
      <c r="R18" s="47"/>
      <c r="S18" s="47"/>
    </row>
    <row r="19" spans="1:19" s="56" customFormat="1" ht="12.75">
      <c r="A19" s="55"/>
      <c r="B19" s="55"/>
      <c r="C19" s="55"/>
      <c r="D19" s="55"/>
      <c r="E19" s="47"/>
      <c r="F19" s="47"/>
      <c r="G19" s="47"/>
      <c r="H19" s="47"/>
      <c r="I19" s="47"/>
      <c r="J19" s="47"/>
      <c r="K19" s="47"/>
      <c r="M19" s="55"/>
      <c r="N19" s="55"/>
      <c r="O19" s="47"/>
      <c r="P19" s="47"/>
      <c r="Q19" s="47"/>
      <c r="R19" s="47"/>
      <c r="S19" s="47"/>
    </row>
    <row r="20" spans="1:19" s="56" customFormat="1" ht="12.75">
      <c r="A20" s="55"/>
      <c r="B20" s="55"/>
      <c r="C20" s="55"/>
      <c r="D20" s="55"/>
      <c r="E20" s="47"/>
      <c r="F20" s="47"/>
      <c r="G20" s="47"/>
      <c r="H20" s="47"/>
      <c r="I20" s="47"/>
      <c r="J20" s="47"/>
      <c r="K20" s="47"/>
      <c r="M20" s="55"/>
      <c r="N20" s="55"/>
      <c r="O20" s="47"/>
      <c r="P20" s="47"/>
      <c r="Q20" s="47"/>
      <c r="R20" s="47"/>
      <c r="S20" s="47"/>
    </row>
    <row r="47" ht="12.75"/>
    <row r="48" ht="12.75"/>
    <row r="49" ht="12.75"/>
    <row r="50" ht="12.75"/>
    <row r="51" ht="12.75"/>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dimension ref="A1:S23"/>
  <sheetViews>
    <sheetView zoomScalePageLayoutView="0" workbookViewId="0" topLeftCell="A31">
      <selection activeCell="E50" sqref="E50"/>
    </sheetView>
  </sheetViews>
  <sheetFormatPr defaultColWidth="11.421875" defaultRowHeight="12.75"/>
  <cols>
    <col min="1" max="1" width="24.00390625" style="56" customWidth="1"/>
    <col min="2" max="2" width="13.7109375" style="56" customWidth="1"/>
    <col min="3" max="3" width="14.00390625" style="56" customWidth="1"/>
    <col min="4" max="4" width="12.00390625" style="56" customWidth="1"/>
    <col min="5" max="5" width="12.140625" style="56" customWidth="1"/>
    <col min="6" max="6" width="12.421875" style="56" customWidth="1"/>
    <col min="7" max="7" width="12.00390625" style="56" customWidth="1"/>
    <col min="8" max="8" width="12.28125" style="56" customWidth="1"/>
    <col min="9" max="9" width="10.8515625" style="56" customWidth="1"/>
    <col min="10" max="10" width="9.7109375" style="56" customWidth="1"/>
    <col min="11" max="12" width="8.7109375" style="56" customWidth="1"/>
    <col min="13" max="14" width="11.421875" style="55" customWidth="1"/>
    <col min="15" max="16384" width="11.421875" style="47" customWidth="1"/>
  </cols>
  <sheetData>
    <row r="1" spans="1:14" ht="15" customHeight="1">
      <c r="A1" s="47"/>
      <c r="B1" s="47"/>
      <c r="C1" s="47"/>
      <c r="D1" s="47"/>
      <c r="E1" s="47"/>
      <c r="F1" s="47"/>
      <c r="G1" s="47"/>
      <c r="H1" s="47"/>
      <c r="I1" s="47"/>
      <c r="J1" s="47"/>
      <c r="K1" s="47"/>
      <c r="L1" s="47"/>
      <c r="M1" s="47"/>
      <c r="N1" s="47"/>
    </row>
    <row r="2" spans="1:14" ht="12.75" customHeight="1">
      <c r="A2" s="47"/>
      <c r="B2" s="47"/>
      <c r="C2" s="47"/>
      <c r="D2" s="47"/>
      <c r="E2" s="47"/>
      <c r="F2" s="47"/>
      <c r="G2" s="47"/>
      <c r="H2" s="47"/>
      <c r="I2" s="47"/>
      <c r="J2" s="47"/>
      <c r="K2" s="47"/>
      <c r="L2" s="47"/>
      <c r="M2" s="47"/>
      <c r="N2" s="47"/>
    </row>
    <row r="3" spans="1:14" ht="12.75">
      <c r="A3" s="47"/>
      <c r="B3" s="47"/>
      <c r="C3" s="47"/>
      <c r="D3" s="47"/>
      <c r="E3" s="47"/>
      <c r="F3" s="47"/>
      <c r="G3" s="47"/>
      <c r="H3" s="47"/>
      <c r="I3" s="47"/>
      <c r="J3" s="47"/>
      <c r="K3" s="47"/>
      <c r="L3" s="47"/>
      <c r="M3" s="47"/>
      <c r="N3" s="47"/>
    </row>
    <row r="4" spans="1:14" ht="12.75">
      <c r="A4" s="47"/>
      <c r="B4" s="47"/>
      <c r="C4" s="47"/>
      <c r="D4" s="47"/>
      <c r="E4" s="47"/>
      <c r="F4" s="47"/>
      <c r="G4" s="47"/>
      <c r="H4" s="47"/>
      <c r="I4" s="47"/>
      <c r="J4" s="47"/>
      <c r="K4" s="47"/>
      <c r="L4" s="47"/>
      <c r="M4" s="47"/>
      <c r="N4" s="47"/>
    </row>
    <row r="5" spans="1:2" ht="10.5" customHeight="1">
      <c r="A5" s="55"/>
      <c r="B5" s="55"/>
    </row>
    <row r="6" ht="12.75"/>
    <row r="7" spans="1:19" s="56" customFormat="1" ht="18">
      <c r="A7" s="57" t="s">
        <v>59</v>
      </c>
      <c r="B7" s="57"/>
      <c r="D7" s="55"/>
      <c r="E7" s="47"/>
      <c r="F7" s="47"/>
      <c r="G7" s="47"/>
      <c r="H7" s="47"/>
      <c r="I7" s="47"/>
      <c r="J7" s="47"/>
      <c r="K7" s="47"/>
      <c r="M7" s="55"/>
      <c r="N7" s="55"/>
      <c r="O7" s="47"/>
      <c r="P7" s="47"/>
      <c r="Q7" s="47"/>
      <c r="R7" s="47"/>
      <c r="S7" s="47"/>
    </row>
    <row r="8" spans="5:19" s="56" customFormat="1" ht="12.75">
      <c r="E8" s="47"/>
      <c r="F8" s="47"/>
      <c r="G8" s="47"/>
      <c r="H8" s="47"/>
      <c r="I8" s="47"/>
      <c r="J8" s="47"/>
      <c r="K8" s="47"/>
      <c r="M8" s="55"/>
      <c r="N8" s="55"/>
      <c r="O8" s="47"/>
      <c r="P8" s="47"/>
      <c r="Q8" s="47"/>
      <c r="R8" s="47"/>
      <c r="S8" s="47"/>
    </row>
    <row r="9" spans="3:19" s="56" customFormat="1" ht="13.5" thickBot="1">
      <c r="C9" s="55"/>
      <c r="D9" s="55"/>
      <c r="E9" s="47"/>
      <c r="F9" s="47"/>
      <c r="G9" s="47"/>
      <c r="H9" s="47"/>
      <c r="I9" s="47"/>
      <c r="J9" s="47"/>
      <c r="K9" s="47"/>
      <c r="M9" s="55"/>
      <c r="N9" s="55"/>
      <c r="O9" s="47"/>
      <c r="P9" s="47"/>
      <c r="Q9" s="47"/>
      <c r="R9" s="47"/>
      <c r="S9" s="47"/>
    </row>
    <row r="10" spans="2:19" s="56" customFormat="1" ht="54" customHeight="1">
      <c r="B10" s="111"/>
      <c r="C10" s="119" t="s">
        <v>56</v>
      </c>
      <c r="D10" s="119" t="s">
        <v>55</v>
      </c>
      <c r="E10" s="119" t="s">
        <v>57</v>
      </c>
      <c r="F10" s="119" t="s">
        <v>64</v>
      </c>
      <c r="G10" s="103" t="s">
        <v>65</v>
      </c>
      <c r="H10" s="104" t="s">
        <v>4</v>
      </c>
      <c r="I10" s="10"/>
      <c r="J10" s="59"/>
      <c r="K10" s="59"/>
      <c r="M10" s="55"/>
      <c r="N10" s="55"/>
      <c r="O10" s="47"/>
      <c r="P10" s="47"/>
      <c r="Q10" s="47"/>
      <c r="R10" s="47"/>
      <c r="S10" s="47"/>
    </row>
    <row r="11" spans="1:19" s="56" customFormat="1" ht="25.5">
      <c r="A11" s="47"/>
      <c r="B11" s="112" t="s">
        <v>37</v>
      </c>
      <c r="C11" s="130">
        <v>200000</v>
      </c>
      <c r="D11" s="108"/>
      <c r="E11" s="130">
        <v>25000</v>
      </c>
      <c r="F11" s="108"/>
      <c r="G11" s="130">
        <v>100000</v>
      </c>
      <c r="H11" s="113"/>
      <c r="I11" s="60"/>
      <c r="J11" s="47"/>
      <c r="K11" s="47"/>
      <c r="M11" s="55"/>
      <c r="N11" s="55"/>
      <c r="O11" s="47"/>
      <c r="P11" s="47"/>
      <c r="Q11" s="47"/>
      <c r="R11" s="47"/>
      <c r="S11" s="47"/>
    </row>
    <row r="12" spans="1:19" s="56" customFormat="1" ht="12.75">
      <c r="A12" s="47"/>
      <c r="B12" s="112" t="s">
        <v>35</v>
      </c>
      <c r="C12" s="109">
        <f>'13_EnergyUse'!E15</f>
        <v>52050.672</v>
      </c>
      <c r="D12" s="110">
        <f>C12/$C$11</f>
        <v>0.26025336</v>
      </c>
      <c r="E12" s="109">
        <f>'14_EnergyCost'!G18</f>
        <v>6246.080639999999</v>
      </c>
      <c r="F12" s="110">
        <f>E12/$E$11</f>
        <v>0.24984322559999997</v>
      </c>
      <c r="G12" s="109">
        <f>'15_CO2emissions'!H18</f>
        <v>28472.75859744</v>
      </c>
      <c r="H12" s="114">
        <f>G12/$G$11</f>
        <v>0.2847275859744</v>
      </c>
      <c r="I12" s="60"/>
      <c r="J12" s="47"/>
      <c r="K12" s="47"/>
      <c r="M12" s="55"/>
      <c r="N12" s="55"/>
      <c r="O12" s="47"/>
      <c r="P12" s="47"/>
      <c r="Q12" s="47"/>
      <c r="R12" s="47"/>
      <c r="S12" s="47"/>
    </row>
    <row r="13" spans="1:19" s="56" customFormat="1" ht="13.5" thickBot="1">
      <c r="A13" s="47"/>
      <c r="B13" s="115" t="s">
        <v>36</v>
      </c>
      <c r="C13" s="116">
        <f>C11-C12</f>
        <v>147949.328</v>
      </c>
      <c r="D13" s="117">
        <f>C13/$C$11</f>
        <v>0.73974664</v>
      </c>
      <c r="E13" s="116">
        <f>E11-E12</f>
        <v>18753.91936</v>
      </c>
      <c r="F13" s="117">
        <f>E13/$E$11</f>
        <v>0.7501567744</v>
      </c>
      <c r="G13" s="116">
        <f>G11-G12</f>
        <v>71527.24140256</v>
      </c>
      <c r="H13" s="118">
        <f>G13/$G$11</f>
        <v>0.7152724140256</v>
      </c>
      <c r="I13" s="60"/>
      <c r="J13" s="47"/>
      <c r="K13" s="47"/>
      <c r="M13" s="55"/>
      <c r="N13" s="55"/>
      <c r="O13" s="47"/>
      <c r="P13" s="47"/>
      <c r="Q13" s="47"/>
      <c r="R13" s="47"/>
      <c r="S13" s="47"/>
    </row>
    <row r="14" spans="1:19" s="56" customFormat="1" ht="15" customHeight="1">
      <c r="A14" s="47"/>
      <c r="B14" s="58"/>
      <c r="C14" s="55"/>
      <c r="D14" s="47"/>
      <c r="E14" s="47"/>
      <c r="F14" s="47"/>
      <c r="G14" s="47"/>
      <c r="H14" s="47"/>
      <c r="I14" s="47"/>
      <c r="J14" s="47"/>
      <c r="K14" s="47"/>
      <c r="M14" s="55"/>
      <c r="N14" s="55"/>
      <c r="O14" s="47"/>
      <c r="P14" s="47"/>
      <c r="Q14" s="47"/>
      <c r="R14" s="47"/>
      <c r="S14" s="47"/>
    </row>
    <row r="15" spans="3:19" s="56" customFormat="1" ht="12.75">
      <c r="C15" s="55"/>
      <c r="D15" s="47"/>
      <c r="E15" s="47"/>
      <c r="F15" s="47"/>
      <c r="G15" s="47"/>
      <c r="H15" s="47"/>
      <c r="I15" s="47"/>
      <c r="J15" s="47"/>
      <c r="K15" s="47"/>
      <c r="M15" s="55"/>
      <c r="N15" s="55"/>
      <c r="O15" s="47"/>
      <c r="P15" s="47"/>
      <c r="Q15" s="47"/>
      <c r="R15" s="47"/>
      <c r="S15" s="47"/>
    </row>
    <row r="16" spans="9:19" s="56" customFormat="1" ht="12.75">
      <c r="I16" s="47"/>
      <c r="J16" s="47"/>
      <c r="K16" s="47"/>
      <c r="M16" s="55"/>
      <c r="N16" s="55"/>
      <c r="O16" s="47"/>
      <c r="P16" s="47"/>
      <c r="Q16" s="47"/>
      <c r="R16" s="47"/>
      <c r="S16" s="47"/>
    </row>
    <row r="17" spans="9:19" s="56" customFormat="1" ht="12.75">
      <c r="I17" s="47"/>
      <c r="J17" s="47"/>
      <c r="K17" s="47"/>
      <c r="M17" s="55"/>
      <c r="N17" s="55"/>
      <c r="O17" s="47"/>
      <c r="P17" s="47"/>
      <c r="Q17" s="47"/>
      <c r="R17" s="47"/>
      <c r="S17" s="47"/>
    </row>
    <row r="18" spans="9:19" s="56" customFormat="1" ht="12.75">
      <c r="I18" s="47"/>
      <c r="J18" s="47"/>
      <c r="K18" s="47"/>
      <c r="M18" s="55"/>
      <c r="N18" s="55"/>
      <c r="O18" s="47"/>
      <c r="P18" s="47"/>
      <c r="Q18" s="47"/>
      <c r="R18" s="47"/>
      <c r="S18" s="47"/>
    </row>
    <row r="19" spans="9:19" s="56" customFormat="1" ht="12.75">
      <c r="I19" s="47"/>
      <c r="J19" s="47"/>
      <c r="K19" s="47"/>
      <c r="M19" s="55"/>
      <c r="N19" s="55"/>
      <c r="O19" s="47"/>
      <c r="P19" s="47"/>
      <c r="Q19" s="47"/>
      <c r="R19" s="47"/>
      <c r="S19" s="47"/>
    </row>
    <row r="20" spans="9:19" s="56" customFormat="1" ht="12.75">
      <c r="I20" s="47"/>
      <c r="J20" s="47"/>
      <c r="K20" s="47"/>
      <c r="M20" s="55"/>
      <c r="N20" s="55"/>
      <c r="O20" s="47"/>
      <c r="P20" s="47"/>
      <c r="Q20" s="47"/>
      <c r="R20" s="47"/>
      <c r="S20" s="47"/>
    </row>
    <row r="21" spans="9:19" s="56" customFormat="1" ht="12.75">
      <c r="I21" s="47"/>
      <c r="J21" s="47"/>
      <c r="K21" s="47"/>
      <c r="M21" s="55"/>
      <c r="N21" s="55"/>
      <c r="O21" s="47"/>
      <c r="P21" s="47"/>
      <c r="Q21" s="47"/>
      <c r="R21" s="47"/>
      <c r="S21" s="47"/>
    </row>
    <row r="22" spans="1:19" s="56" customFormat="1" ht="12.75">
      <c r="A22" s="55"/>
      <c r="B22" s="55"/>
      <c r="I22" s="47"/>
      <c r="J22" s="47"/>
      <c r="K22" s="47"/>
      <c r="M22" s="55"/>
      <c r="N22" s="55"/>
      <c r="O22" s="47"/>
      <c r="P22" s="47"/>
      <c r="Q22" s="47"/>
      <c r="R22" s="47"/>
      <c r="S22" s="47"/>
    </row>
    <row r="23" spans="1:19" s="56" customFormat="1" ht="12.75">
      <c r="A23" s="55"/>
      <c r="B23" s="55"/>
      <c r="I23" s="47"/>
      <c r="J23" s="47"/>
      <c r="K23" s="47"/>
      <c r="M23" s="55"/>
      <c r="N23" s="55"/>
      <c r="O23" s="47"/>
      <c r="P23" s="47"/>
      <c r="Q23" s="47"/>
      <c r="R23" s="47"/>
      <c r="S23" s="47"/>
    </row>
    <row r="55" ht="12.75"/>
    <row r="56" ht="12.75"/>
    <row r="57" ht="12.75"/>
    <row r="58" ht="12.75"/>
    <row r="59" ht="12.75"/>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58">
      <selection activeCell="I14" sqref="I14"/>
    </sheetView>
  </sheetViews>
  <sheetFormatPr defaultColWidth="11.421875" defaultRowHeight="12.75"/>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45"/>
  <sheetViews>
    <sheetView zoomScalePageLayoutView="0" workbookViewId="0" topLeftCell="A1">
      <selection activeCell="C36" sqref="C36"/>
    </sheetView>
  </sheetViews>
  <sheetFormatPr defaultColWidth="8.8515625" defaultRowHeight="12.75"/>
  <cols>
    <col min="1" max="1" width="93.8515625" style="0" customWidth="1"/>
  </cols>
  <sheetData>
    <row r="1" ht="18">
      <c r="A1" s="1" t="s">
        <v>58</v>
      </c>
    </row>
    <row r="3" ht="25.5">
      <c r="A3" s="2" t="s">
        <v>33</v>
      </c>
    </row>
    <row r="4" ht="12.75">
      <c r="A4" s="2" t="s">
        <v>34</v>
      </c>
    </row>
    <row r="5" ht="25.5">
      <c r="A5" s="2" t="s">
        <v>91</v>
      </c>
    </row>
    <row r="6" ht="12.75">
      <c r="A6" s="9" t="s">
        <v>42</v>
      </c>
    </row>
    <row r="7" ht="14.25">
      <c r="A7" s="3"/>
    </row>
    <row r="8" ht="12.75">
      <c r="A8" s="5"/>
    </row>
    <row r="9" ht="16.5" customHeight="1">
      <c r="A9" s="8" t="s">
        <v>118</v>
      </c>
    </row>
    <row r="10" ht="38.25">
      <c r="A10" s="4" t="s">
        <v>78</v>
      </c>
    </row>
    <row r="11" ht="38.25">
      <c r="A11" s="74" t="s">
        <v>89</v>
      </c>
    </row>
    <row r="12" ht="12.75">
      <c r="A12" s="66" t="s">
        <v>82</v>
      </c>
    </row>
    <row r="13" ht="12.75">
      <c r="A13" s="6"/>
    </row>
    <row r="14" ht="15">
      <c r="A14" s="8" t="s">
        <v>119</v>
      </c>
    </row>
    <row r="15" ht="38.25">
      <c r="A15" s="74" t="s">
        <v>90</v>
      </c>
    </row>
    <row r="16" ht="38.25">
      <c r="A16" s="74" t="s">
        <v>5</v>
      </c>
    </row>
    <row r="17" ht="25.5">
      <c r="A17" s="74" t="s">
        <v>116</v>
      </c>
    </row>
    <row r="18" ht="76.5">
      <c r="A18" s="74" t="s">
        <v>108</v>
      </c>
    </row>
    <row r="20" ht="15">
      <c r="A20" s="8" t="s">
        <v>120</v>
      </c>
    </row>
    <row r="21" ht="25.5">
      <c r="A21" s="67" t="s">
        <v>40</v>
      </c>
    </row>
    <row r="22" ht="25.5">
      <c r="A22" s="74" t="s">
        <v>76</v>
      </c>
    </row>
    <row r="23" ht="25.5">
      <c r="A23" s="9" t="s">
        <v>39</v>
      </c>
    </row>
    <row r="25" ht="15">
      <c r="A25" s="8" t="s">
        <v>121</v>
      </c>
    </row>
    <row r="26" ht="25.5">
      <c r="A26" s="74" t="s">
        <v>41</v>
      </c>
    </row>
    <row r="27" ht="25.5">
      <c r="A27" s="74" t="s">
        <v>48</v>
      </c>
    </row>
    <row r="28" ht="38.25">
      <c r="A28" s="74" t="s">
        <v>49</v>
      </c>
    </row>
    <row r="29" ht="12.75">
      <c r="A29" s="4"/>
    </row>
    <row r="30" ht="15">
      <c r="A30" s="7" t="s">
        <v>122</v>
      </c>
    </row>
    <row r="31" ht="38.25">
      <c r="A31" s="74" t="s">
        <v>117</v>
      </c>
    </row>
    <row r="33" ht="15">
      <c r="A33" s="8" t="s">
        <v>123</v>
      </c>
    </row>
    <row r="34" ht="38.25">
      <c r="A34" s="2" t="s">
        <v>131</v>
      </c>
    </row>
    <row r="35" ht="63.75">
      <c r="A35" s="67" t="s">
        <v>132</v>
      </c>
    </row>
    <row r="36" ht="51">
      <c r="A36" s="2" t="s">
        <v>133</v>
      </c>
    </row>
    <row r="37" ht="30" customHeight="1">
      <c r="A37" s="2" t="s">
        <v>134</v>
      </c>
    </row>
    <row r="39" ht="45.75" customHeight="1">
      <c r="A39" s="8" t="s">
        <v>52</v>
      </c>
    </row>
    <row r="40" ht="12.75">
      <c r="A40" t="s">
        <v>129</v>
      </c>
    </row>
    <row r="42" ht="15">
      <c r="A42" s="8" t="s">
        <v>81</v>
      </c>
    </row>
    <row r="43" ht="94.5">
      <c r="A43" s="2" t="s">
        <v>174</v>
      </c>
    </row>
    <row r="45" ht="15">
      <c r="A45" s="8"/>
    </row>
  </sheetData>
  <sheetProtection/>
  <hyperlinks>
    <hyperlink ref="A12" location="_ftn2" display="(e) Cooling and Power Supply overhead: +80%. See note (b)"/>
  </hyperlink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K131"/>
  <sheetViews>
    <sheetView zoomScalePageLayoutView="0" workbookViewId="0" topLeftCell="A1">
      <selection activeCell="E20" sqref="E20"/>
    </sheetView>
  </sheetViews>
  <sheetFormatPr defaultColWidth="11.421875" defaultRowHeight="12.75"/>
  <cols>
    <col min="1" max="1" width="35.140625" style="18" customWidth="1"/>
    <col min="2" max="2" width="35.7109375" style="16" customWidth="1"/>
    <col min="3" max="3" width="15.8515625" style="16" customWidth="1"/>
    <col min="4" max="5" width="15.140625" style="16" customWidth="1"/>
    <col min="6" max="6" width="14.8515625" style="63" customWidth="1"/>
    <col min="7" max="7" width="22.140625" style="16" customWidth="1"/>
    <col min="8" max="9" width="8.7109375" style="16" customWidth="1"/>
    <col min="10" max="11" width="11.421875" style="17" customWidth="1"/>
    <col min="12" max="16384" width="11.421875" style="18" customWidth="1"/>
  </cols>
  <sheetData>
    <row r="1" ht="66.75" customHeight="1"/>
    <row r="2" ht="19.5" customHeight="1">
      <c r="B2" s="24" t="s">
        <v>109</v>
      </c>
    </row>
    <row r="3" ht="15" customHeight="1" thickBot="1">
      <c r="B3" s="17"/>
    </row>
    <row r="4" spans="2:9" s="20" customFormat="1" ht="36" customHeight="1" thickTop="1">
      <c r="B4" s="28" t="s">
        <v>26</v>
      </c>
      <c r="C4" s="29" t="s">
        <v>93</v>
      </c>
      <c r="D4" s="29" t="s">
        <v>54</v>
      </c>
      <c r="E4" s="29" t="s">
        <v>83</v>
      </c>
      <c r="F4" s="64" t="s">
        <v>155</v>
      </c>
      <c r="G4" s="30" t="s">
        <v>87</v>
      </c>
      <c r="H4" s="19"/>
      <c r="I4" s="17"/>
    </row>
    <row r="5" spans="2:8" ht="12.75" customHeight="1">
      <c r="B5" s="73" t="s">
        <v>170</v>
      </c>
      <c r="C5" s="137">
        <v>1</v>
      </c>
      <c r="D5" s="133">
        <v>300</v>
      </c>
      <c r="E5" s="23"/>
      <c r="G5" s="18"/>
      <c r="H5" s="21"/>
    </row>
    <row r="6" spans="2:8" ht="12.75" customHeight="1">
      <c r="B6" s="73" t="s">
        <v>171</v>
      </c>
      <c r="C6" s="137">
        <v>1</v>
      </c>
      <c r="D6" s="133">
        <v>300</v>
      </c>
      <c r="E6" s="23"/>
      <c r="G6" s="78">
        <f>C6*D6*8760/1000</f>
        <v>2628</v>
      </c>
      <c r="H6" s="21"/>
    </row>
    <row r="7" spans="2:8" ht="12.75" customHeight="1">
      <c r="B7" s="145" t="s">
        <v>172</v>
      </c>
      <c r="C7" s="137">
        <v>1</v>
      </c>
      <c r="D7" s="133">
        <v>400</v>
      </c>
      <c r="E7" s="23"/>
      <c r="G7" s="78">
        <f>C7*D7*8760/1000</f>
        <v>3504</v>
      </c>
      <c r="H7" s="21"/>
    </row>
    <row r="8" spans="2:8" ht="12.75">
      <c r="B8" s="73" t="s">
        <v>138</v>
      </c>
      <c r="C8" s="137">
        <v>1</v>
      </c>
      <c r="D8" s="133">
        <v>300</v>
      </c>
      <c r="E8" s="23"/>
      <c r="G8" s="78">
        <f>C8*D8*8760/1000</f>
        <v>2628</v>
      </c>
      <c r="H8" s="21"/>
    </row>
    <row r="9" spans="2:8" ht="12.75">
      <c r="B9" s="145" t="s">
        <v>173</v>
      </c>
      <c r="C9" s="137">
        <v>1</v>
      </c>
      <c r="D9" s="133">
        <v>400</v>
      </c>
      <c r="E9" s="23"/>
      <c r="G9" s="78">
        <f>C9*D9*8760/1000</f>
        <v>3504</v>
      </c>
      <c r="H9" s="21"/>
    </row>
    <row r="10" spans="2:8" ht="12.75">
      <c r="B10" s="73" t="s">
        <v>84</v>
      </c>
      <c r="C10" s="23"/>
      <c r="D10" s="23"/>
      <c r="E10" s="141">
        <v>0.15</v>
      </c>
      <c r="G10" s="78">
        <f>(G6+G8)*E10</f>
        <v>788.4</v>
      </c>
      <c r="H10" s="21"/>
    </row>
    <row r="11" spans="2:8" ht="12.75">
      <c r="B11" s="73" t="s">
        <v>85</v>
      </c>
      <c r="C11" s="23"/>
      <c r="D11" s="23"/>
      <c r="E11" s="12"/>
      <c r="F11" s="65"/>
      <c r="G11" s="79">
        <f>+SUM(G6:G10)</f>
        <v>13052.4</v>
      </c>
      <c r="H11" s="21"/>
    </row>
    <row r="12" spans="2:8" ht="13.5" customHeight="1">
      <c r="B12" s="25" t="s">
        <v>139</v>
      </c>
      <c r="C12" s="23"/>
      <c r="D12" s="23"/>
      <c r="E12" s="23"/>
      <c r="F12" s="140">
        <v>0.8</v>
      </c>
      <c r="G12" s="27">
        <f>((G6+G7)*F12)</f>
        <v>4905.6</v>
      </c>
      <c r="H12" s="22"/>
    </row>
    <row r="13" spans="2:8" ht="13.5" customHeight="1">
      <c r="B13" s="25" t="s">
        <v>140</v>
      </c>
      <c r="C13" s="23"/>
      <c r="D13" s="23"/>
      <c r="E13" s="23"/>
      <c r="F13" s="140">
        <v>0.8</v>
      </c>
      <c r="G13" s="27">
        <f>((G8+G9)*F13)</f>
        <v>4905.6</v>
      </c>
      <c r="H13" s="22"/>
    </row>
    <row r="14" spans="2:8" ht="13.5" customHeight="1">
      <c r="B14" s="73" t="s">
        <v>47</v>
      </c>
      <c r="C14" s="23"/>
      <c r="D14" s="23"/>
      <c r="E14" s="23"/>
      <c r="F14" s="140">
        <v>0.8</v>
      </c>
      <c r="G14" s="27">
        <f>(G10*F14)</f>
        <v>630.72</v>
      </c>
      <c r="H14" s="22"/>
    </row>
    <row r="15" spans="2:8" ht="13.5" customHeight="1">
      <c r="B15" s="73" t="s">
        <v>44</v>
      </c>
      <c r="C15" s="23"/>
      <c r="D15" s="23"/>
      <c r="E15" s="23"/>
      <c r="F15" s="53"/>
      <c r="G15" s="27">
        <f>(G12+G13+G14)</f>
        <v>10441.92</v>
      </c>
      <c r="H15" s="22"/>
    </row>
    <row r="16" spans="2:8" ht="13.5" customHeight="1" thickBot="1">
      <c r="B16" s="75" t="s">
        <v>86</v>
      </c>
      <c r="C16" s="76"/>
      <c r="D16" s="77"/>
      <c r="E16" s="77"/>
      <c r="F16" s="81"/>
      <c r="G16" s="80">
        <f>G11+G15</f>
        <v>23494.32</v>
      </c>
      <c r="H16" s="22"/>
    </row>
    <row r="17" spans="2:8" ht="10.5" customHeight="1">
      <c r="B17" s="23"/>
      <c r="C17" s="23"/>
      <c r="D17" s="23"/>
      <c r="E17" s="23"/>
      <c r="G17" s="23"/>
      <c r="H17" s="23"/>
    </row>
    <row r="18" spans="2:11" ht="16.5" customHeight="1">
      <c r="B18" s="18"/>
      <c r="C18" s="18"/>
      <c r="D18" s="18"/>
      <c r="E18" s="18"/>
      <c r="G18" s="18"/>
      <c r="H18" s="18"/>
      <c r="I18" s="18"/>
      <c r="J18" s="18"/>
      <c r="K18" s="18"/>
    </row>
    <row r="19" spans="2:11" ht="12.75">
      <c r="B19" s="18"/>
      <c r="C19" s="18"/>
      <c r="D19" s="18"/>
      <c r="E19" s="18"/>
      <c r="G19" s="18"/>
      <c r="H19" s="18"/>
      <c r="I19" s="18"/>
      <c r="J19" s="18"/>
      <c r="K19" s="18"/>
    </row>
    <row r="20" spans="2:11" ht="12.75">
      <c r="B20" s="18"/>
      <c r="C20" s="18"/>
      <c r="D20" s="18"/>
      <c r="E20" s="18"/>
      <c r="G20" s="18"/>
      <c r="H20" s="18"/>
      <c r="I20" s="18"/>
      <c r="J20" s="18"/>
      <c r="K20" s="18"/>
    </row>
    <row r="21" spans="2:11" ht="12.75">
      <c r="B21" s="18"/>
      <c r="C21" s="18"/>
      <c r="D21" s="18"/>
      <c r="E21" s="18"/>
      <c r="G21" s="18"/>
      <c r="H21" s="18"/>
      <c r="I21" s="18"/>
      <c r="J21" s="18"/>
      <c r="K21" s="18"/>
    </row>
    <row r="22" spans="2:11" ht="12.75">
      <c r="B22" s="18"/>
      <c r="C22" s="18"/>
      <c r="D22" s="18"/>
      <c r="E22" s="18"/>
      <c r="G22" s="18"/>
      <c r="H22" s="18"/>
      <c r="I22" s="18"/>
      <c r="J22" s="18"/>
      <c r="K22" s="18"/>
    </row>
    <row r="23" spans="2:11" ht="12.75" customHeight="1">
      <c r="B23" s="18"/>
      <c r="C23" s="18"/>
      <c r="D23" s="18"/>
      <c r="E23" s="18"/>
      <c r="G23" s="18"/>
      <c r="H23" s="18"/>
      <c r="I23" s="18"/>
      <c r="J23" s="18"/>
      <c r="K23" s="18"/>
    </row>
    <row r="24" spans="2:11" ht="12.75">
      <c r="B24" s="18"/>
      <c r="C24" s="18"/>
      <c r="D24" s="18"/>
      <c r="E24" s="18"/>
      <c r="G24" s="18"/>
      <c r="H24" s="18"/>
      <c r="I24" s="18"/>
      <c r="J24" s="18"/>
      <c r="K24" s="18"/>
    </row>
    <row r="25" spans="2:11" ht="10.5" customHeight="1">
      <c r="B25" s="18"/>
      <c r="C25" s="18"/>
      <c r="D25" s="18"/>
      <c r="E25" s="18"/>
      <c r="G25" s="18"/>
      <c r="H25" s="18"/>
      <c r="I25" s="18"/>
      <c r="J25" s="18"/>
      <c r="K25" s="18"/>
    </row>
    <row r="26" spans="2:11" ht="13.5" customHeight="1">
      <c r="B26" s="18"/>
      <c r="C26" s="18"/>
      <c r="D26" s="18"/>
      <c r="E26" s="18"/>
      <c r="G26" s="18"/>
      <c r="H26" s="18"/>
      <c r="I26" s="18"/>
      <c r="J26" s="18"/>
      <c r="K26" s="18"/>
    </row>
    <row r="27" spans="2:11" ht="12.75" customHeight="1">
      <c r="B27" s="18"/>
      <c r="C27" s="18"/>
      <c r="D27" s="18"/>
      <c r="E27" s="18"/>
      <c r="G27" s="18"/>
      <c r="H27" s="18"/>
      <c r="I27" s="18"/>
      <c r="J27" s="18"/>
      <c r="K27" s="18"/>
    </row>
    <row r="28" spans="2:11" ht="12.75">
      <c r="B28" s="18"/>
      <c r="C28" s="18"/>
      <c r="D28" s="18"/>
      <c r="E28" s="18"/>
      <c r="G28" s="18"/>
      <c r="H28" s="18"/>
      <c r="I28" s="18"/>
      <c r="J28" s="18"/>
      <c r="K28" s="18"/>
    </row>
    <row r="29" spans="2:11" ht="12.75">
      <c r="B29" s="18"/>
      <c r="C29" s="18"/>
      <c r="D29" s="18"/>
      <c r="E29" s="18"/>
      <c r="G29" s="18"/>
      <c r="H29" s="18"/>
      <c r="I29" s="18"/>
      <c r="J29" s="18"/>
      <c r="K29" s="18"/>
    </row>
    <row r="30" spans="2:11" ht="12.75">
      <c r="B30" s="18"/>
      <c r="C30" s="18"/>
      <c r="D30" s="18"/>
      <c r="E30" s="18"/>
      <c r="G30" s="18"/>
      <c r="H30" s="18"/>
      <c r="I30" s="18"/>
      <c r="J30" s="18"/>
      <c r="K30" s="18"/>
    </row>
    <row r="31" spans="2:11" ht="12.75">
      <c r="B31" s="18"/>
      <c r="C31" s="18"/>
      <c r="D31" s="18"/>
      <c r="E31" s="18"/>
      <c r="G31" s="18"/>
      <c r="H31" s="18"/>
      <c r="I31" s="18"/>
      <c r="J31" s="18"/>
      <c r="K31" s="18"/>
    </row>
    <row r="32" spans="2:11" ht="12.75">
      <c r="B32" s="18"/>
      <c r="C32" s="18"/>
      <c r="D32" s="18"/>
      <c r="E32" s="18"/>
      <c r="G32" s="18"/>
      <c r="H32" s="18"/>
      <c r="I32" s="18"/>
      <c r="J32" s="18"/>
      <c r="K32" s="18"/>
    </row>
    <row r="33" spans="2:11" ht="12.75">
      <c r="B33" s="18"/>
      <c r="C33" s="18"/>
      <c r="D33" s="18"/>
      <c r="E33" s="18"/>
      <c r="G33" s="18"/>
      <c r="H33" s="18"/>
      <c r="I33" s="18"/>
      <c r="J33" s="18"/>
      <c r="K33" s="18"/>
    </row>
    <row r="34" spans="2:11" ht="12.75">
      <c r="B34" s="18"/>
      <c r="C34" s="18"/>
      <c r="D34" s="18"/>
      <c r="E34" s="18"/>
      <c r="G34" s="18"/>
      <c r="H34" s="18"/>
      <c r="I34" s="18"/>
      <c r="J34" s="18"/>
      <c r="K34" s="18"/>
    </row>
    <row r="35" spans="2:11" ht="12.75">
      <c r="B35" s="18"/>
      <c r="C35" s="18"/>
      <c r="D35" s="18"/>
      <c r="E35" s="18"/>
      <c r="G35" s="18"/>
      <c r="H35" s="18"/>
      <c r="I35" s="18"/>
      <c r="J35" s="18"/>
      <c r="K35" s="18"/>
    </row>
    <row r="36" spans="2:11" ht="12.75">
      <c r="B36" s="18"/>
      <c r="C36" s="18"/>
      <c r="D36" s="18"/>
      <c r="E36" s="18"/>
      <c r="G36" s="18"/>
      <c r="H36" s="18"/>
      <c r="I36" s="18"/>
      <c r="J36" s="18"/>
      <c r="K36" s="18"/>
    </row>
    <row r="37" spans="2:11" ht="12.75">
      <c r="B37" s="18"/>
      <c r="C37" s="18"/>
      <c r="D37" s="18"/>
      <c r="E37" s="18"/>
      <c r="G37" s="18"/>
      <c r="H37" s="18"/>
      <c r="I37" s="18"/>
      <c r="J37" s="18"/>
      <c r="K37" s="18"/>
    </row>
    <row r="38" spans="2:11" ht="12.75">
      <c r="B38" s="18"/>
      <c r="C38" s="18"/>
      <c r="D38" s="18"/>
      <c r="E38" s="18"/>
      <c r="G38" s="18"/>
      <c r="H38" s="18"/>
      <c r="I38" s="18"/>
      <c r="J38" s="18"/>
      <c r="K38" s="18"/>
    </row>
    <row r="39" spans="2:11" ht="12.75">
      <c r="B39" s="18"/>
      <c r="C39" s="18"/>
      <c r="D39" s="18"/>
      <c r="E39" s="18"/>
      <c r="G39" s="18"/>
      <c r="H39" s="18"/>
      <c r="I39" s="18"/>
      <c r="J39" s="18"/>
      <c r="K39" s="18"/>
    </row>
    <row r="40" spans="2:11" ht="12.75">
      <c r="B40" s="18"/>
      <c r="C40" s="18"/>
      <c r="D40" s="18"/>
      <c r="E40" s="18"/>
      <c r="G40" s="18"/>
      <c r="H40" s="18"/>
      <c r="I40" s="18"/>
      <c r="J40" s="18"/>
      <c r="K40" s="18"/>
    </row>
    <row r="41" spans="2:11" ht="12.75">
      <c r="B41" s="18"/>
      <c r="C41" s="18"/>
      <c r="D41" s="18"/>
      <c r="E41" s="18"/>
      <c r="G41" s="18"/>
      <c r="H41" s="18"/>
      <c r="I41" s="18"/>
      <c r="J41" s="18"/>
      <c r="K41" s="18"/>
    </row>
    <row r="42" spans="2:11" ht="12.75">
      <c r="B42" s="18"/>
      <c r="C42" s="18"/>
      <c r="D42" s="18"/>
      <c r="E42" s="18"/>
      <c r="G42" s="18"/>
      <c r="H42" s="18"/>
      <c r="I42" s="18"/>
      <c r="J42" s="18"/>
      <c r="K42" s="18"/>
    </row>
    <row r="43" spans="2:11" ht="12.75">
      <c r="B43" s="18"/>
      <c r="C43" s="18"/>
      <c r="D43" s="18"/>
      <c r="E43" s="18"/>
      <c r="G43" s="18"/>
      <c r="H43" s="18"/>
      <c r="I43" s="18"/>
      <c r="J43" s="18"/>
      <c r="K43" s="18"/>
    </row>
    <row r="44" spans="2:11" ht="31.5" customHeight="1">
      <c r="B44" s="18"/>
      <c r="C44" s="18"/>
      <c r="D44" s="18"/>
      <c r="E44" s="18"/>
      <c r="G44" s="18"/>
      <c r="H44" s="18"/>
      <c r="I44" s="18"/>
      <c r="J44" s="18"/>
      <c r="K44" s="18"/>
    </row>
    <row r="45" spans="2:11" ht="12.75">
      <c r="B45" s="18"/>
      <c r="C45" s="18"/>
      <c r="D45" s="18"/>
      <c r="E45" s="18"/>
      <c r="G45" s="18"/>
      <c r="H45" s="18"/>
      <c r="I45" s="18"/>
      <c r="J45" s="18"/>
      <c r="K45" s="18"/>
    </row>
    <row r="46" spans="2:11" ht="12.75">
      <c r="B46" s="18"/>
      <c r="C46" s="18"/>
      <c r="D46" s="18"/>
      <c r="E46" s="18"/>
      <c r="G46" s="18"/>
      <c r="H46" s="18"/>
      <c r="I46" s="18"/>
      <c r="J46" s="18"/>
      <c r="K46" s="18"/>
    </row>
    <row r="47" spans="2:11" ht="12.75">
      <c r="B47" s="18"/>
      <c r="C47" s="18"/>
      <c r="D47" s="18"/>
      <c r="E47" s="18"/>
      <c r="G47" s="18"/>
      <c r="H47" s="18"/>
      <c r="I47" s="18"/>
      <c r="J47" s="18"/>
      <c r="K47" s="18"/>
    </row>
    <row r="48" spans="2:11" ht="12.75">
      <c r="B48" s="18"/>
      <c r="C48" s="18"/>
      <c r="D48" s="18"/>
      <c r="E48" s="18"/>
      <c r="G48" s="18"/>
      <c r="H48" s="18"/>
      <c r="I48" s="18"/>
      <c r="J48" s="18"/>
      <c r="K48" s="18"/>
    </row>
    <row r="49" spans="2:11" ht="12.75">
      <c r="B49" s="18"/>
      <c r="C49" s="18"/>
      <c r="D49" s="18"/>
      <c r="E49" s="18"/>
      <c r="G49" s="18"/>
      <c r="H49" s="18"/>
      <c r="I49" s="18"/>
      <c r="J49" s="18"/>
      <c r="K49" s="18"/>
    </row>
    <row r="50" spans="2:11" ht="24.75" customHeight="1">
      <c r="B50" s="18"/>
      <c r="C50" s="18"/>
      <c r="D50" s="18"/>
      <c r="E50" s="18"/>
      <c r="G50" s="18"/>
      <c r="H50" s="18"/>
      <c r="I50" s="18"/>
      <c r="J50" s="18"/>
      <c r="K50" s="18"/>
    </row>
    <row r="51" spans="2:11" ht="12.75" customHeight="1">
      <c r="B51" s="18"/>
      <c r="C51" s="18"/>
      <c r="D51" s="18"/>
      <c r="E51" s="18"/>
      <c r="G51" s="18"/>
      <c r="H51" s="18"/>
      <c r="I51" s="18"/>
      <c r="J51" s="18"/>
      <c r="K51" s="18"/>
    </row>
    <row r="52" spans="2:11" ht="12.75" customHeight="1">
      <c r="B52" s="18"/>
      <c r="C52" s="18"/>
      <c r="D52" s="18"/>
      <c r="E52" s="18"/>
      <c r="G52" s="18"/>
      <c r="H52" s="18"/>
      <c r="I52" s="18"/>
      <c r="J52" s="18"/>
      <c r="K52" s="18"/>
    </row>
    <row r="53" spans="2:11" ht="12.75" customHeight="1">
      <c r="B53" s="18"/>
      <c r="C53" s="18"/>
      <c r="D53" s="18"/>
      <c r="E53" s="18"/>
      <c r="G53" s="18"/>
      <c r="H53" s="18"/>
      <c r="I53" s="18"/>
      <c r="J53" s="18"/>
      <c r="K53" s="18"/>
    </row>
    <row r="54" spans="2:11" ht="12.75" customHeight="1">
      <c r="B54" s="18"/>
      <c r="C54" s="18"/>
      <c r="D54" s="18"/>
      <c r="E54" s="18"/>
      <c r="G54" s="18"/>
      <c r="H54" s="18"/>
      <c r="I54" s="18"/>
      <c r="J54" s="18"/>
      <c r="K54" s="18"/>
    </row>
    <row r="55" spans="2:11" ht="12.75">
      <c r="B55" s="18"/>
      <c r="C55" s="18"/>
      <c r="D55" s="18"/>
      <c r="E55" s="18"/>
      <c r="G55" s="18"/>
      <c r="H55" s="18"/>
      <c r="I55" s="18"/>
      <c r="J55" s="18"/>
      <c r="K55" s="18"/>
    </row>
    <row r="56" spans="2:11" ht="12.75" customHeight="1">
      <c r="B56" s="18"/>
      <c r="C56" s="18"/>
      <c r="D56" s="18"/>
      <c r="E56" s="18"/>
      <c r="G56" s="18"/>
      <c r="H56" s="18"/>
      <c r="I56" s="18"/>
      <c r="J56" s="18"/>
      <c r="K56" s="18"/>
    </row>
    <row r="57" spans="2:11" ht="31.5" customHeight="1">
      <c r="B57" s="18"/>
      <c r="C57" s="18"/>
      <c r="D57" s="18"/>
      <c r="E57" s="18"/>
      <c r="G57" s="18"/>
      <c r="H57" s="18"/>
      <c r="I57" s="18"/>
      <c r="J57" s="18"/>
      <c r="K57" s="18"/>
    </row>
    <row r="58" spans="2:11" ht="12.75">
      <c r="B58" s="18"/>
      <c r="C58" s="18"/>
      <c r="D58" s="18"/>
      <c r="E58" s="18"/>
      <c r="G58" s="18"/>
      <c r="H58" s="18"/>
      <c r="I58" s="18"/>
      <c r="J58" s="18"/>
      <c r="K58" s="18"/>
    </row>
    <row r="59" spans="2:11" ht="12.75">
      <c r="B59" s="18"/>
      <c r="C59" s="18"/>
      <c r="D59" s="18"/>
      <c r="E59" s="18"/>
      <c r="G59" s="18"/>
      <c r="H59" s="18"/>
      <c r="I59" s="18"/>
      <c r="J59" s="18"/>
      <c r="K59" s="18"/>
    </row>
    <row r="60" spans="2:11" ht="12.75">
      <c r="B60" s="18"/>
      <c r="C60" s="18"/>
      <c r="D60" s="18"/>
      <c r="E60" s="18"/>
      <c r="G60" s="18"/>
      <c r="H60" s="18"/>
      <c r="I60" s="18"/>
      <c r="J60" s="18"/>
      <c r="K60" s="18"/>
    </row>
    <row r="61" spans="2:11" ht="12.75">
      <c r="B61" s="18"/>
      <c r="C61" s="18"/>
      <c r="D61" s="18"/>
      <c r="E61" s="18"/>
      <c r="G61" s="18"/>
      <c r="H61" s="18"/>
      <c r="I61" s="18"/>
      <c r="J61" s="18"/>
      <c r="K61" s="18"/>
    </row>
    <row r="62" spans="2:11" ht="12.75">
      <c r="B62" s="18"/>
      <c r="C62" s="18"/>
      <c r="D62" s="18"/>
      <c r="E62" s="18"/>
      <c r="G62" s="18"/>
      <c r="H62" s="18"/>
      <c r="I62" s="18"/>
      <c r="J62" s="18"/>
      <c r="K62" s="18"/>
    </row>
    <row r="63" spans="2:11" ht="37.5" customHeight="1">
      <c r="B63" s="18"/>
      <c r="C63" s="18"/>
      <c r="D63" s="18"/>
      <c r="E63" s="18"/>
      <c r="G63" s="18"/>
      <c r="H63" s="18"/>
      <c r="I63" s="18"/>
      <c r="J63" s="18"/>
      <c r="K63" s="18"/>
    </row>
    <row r="64" spans="2:11" ht="12.75">
      <c r="B64" s="18"/>
      <c r="C64" s="18"/>
      <c r="D64" s="18"/>
      <c r="E64" s="18"/>
      <c r="G64" s="18"/>
      <c r="H64" s="18"/>
      <c r="I64" s="18"/>
      <c r="J64" s="18"/>
      <c r="K64" s="18"/>
    </row>
    <row r="65" spans="2:11" ht="12.75">
      <c r="B65" s="18"/>
      <c r="C65" s="18"/>
      <c r="D65" s="18"/>
      <c r="E65" s="18"/>
      <c r="G65" s="18"/>
      <c r="H65" s="18"/>
      <c r="I65" s="18"/>
      <c r="J65" s="18"/>
      <c r="K65" s="18"/>
    </row>
    <row r="66" spans="2:11" ht="12.75">
      <c r="B66" s="18"/>
      <c r="C66" s="18"/>
      <c r="D66" s="18"/>
      <c r="E66" s="18"/>
      <c r="G66" s="18"/>
      <c r="H66" s="18"/>
      <c r="I66" s="18"/>
      <c r="J66" s="18"/>
      <c r="K66" s="18"/>
    </row>
    <row r="67" spans="2:11" ht="12.75">
      <c r="B67" s="18"/>
      <c r="C67" s="18"/>
      <c r="D67" s="18"/>
      <c r="E67" s="18"/>
      <c r="G67" s="18"/>
      <c r="H67" s="18"/>
      <c r="I67" s="18"/>
      <c r="J67" s="18"/>
      <c r="K67" s="18"/>
    </row>
    <row r="68" spans="2:11" ht="12.75">
      <c r="B68" s="18"/>
      <c r="C68" s="18"/>
      <c r="D68" s="18"/>
      <c r="E68" s="18"/>
      <c r="G68" s="18"/>
      <c r="H68" s="18"/>
      <c r="I68" s="18"/>
      <c r="J68" s="18"/>
      <c r="K68" s="18"/>
    </row>
    <row r="69" spans="2:11" ht="12.75">
      <c r="B69" s="18"/>
      <c r="C69" s="18"/>
      <c r="D69" s="18"/>
      <c r="E69" s="18"/>
      <c r="G69" s="18"/>
      <c r="H69" s="18"/>
      <c r="I69" s="18"/>
      <c r="J69" s="18"/>
      <c r="K69" s="18"/>
    </row>
    <row r="70" spans="2:11" ht="12.75">
      <c r="B70" s="18"/>
      <c r="C70" s="18"/>
      <c r="D70" s="18"/>
      <c r="E70" s="18"/>
      <c r="G70" s="18"/>
      <c r="H70" s="18"/>
      <c r="I70" s="18"/>
      <c r="J70" s="18"/>
      <c r="K70" s="18"/>
    </row>
    <row r="71" spans="2:11" ht="12.75">
      <c r="B71" s="18"/>
      <c r="C71" s="18"/>
      <c r="D71" s="18"/>
      <c r="E71" s="18"/>
      <c r="G71" s="18"/>
      <c r="H71" s="18"/>
      <c r="I71" s="18"/>
      <c r="J71" s="18"/>
      <c r="K71" s="18"/>
    </row>
    <row r="72" spans="2:11" ht="12.75">
      <c r="B72" s="18"/>
      <c r="C72" s="18"/>
      <c r="D72" s="18"/>
      <c r="E72" s="18"/>
      <c r="G72" s="18"/>
      <c r="H72" s="18"/>
      <c r="I72" s="18"/>
      <c r="J72" s="18"/>
      <c r="K72" s="18"/>
    </row>
    <row r="73" spans="2:11" ht="12.75">
      <c r="B73" s="18"/>
      <c r="C73" s="18"/>
      <c r="D73" s="18"/>
      <c r="E73" s="18"/>
      <c r="G73" s="18"/>
      <c r="H73" s="18"/>
      <c r="I73" s="18"/>
      <c r="J73" s="18"/>
      <c r="K73" s="18"/>
    </row>
    <row r="74" spans="2:11" ht="12.75">
      <c r="B74" s="18"/>
      <c r="C74" s="18"/>
      <c r="D74" s="18"/>
      <c r="E74" s="18"/>
      <c r="G74" s="18"/>
      <c r="H74" s="18"/>
      <c r="I74" s="18"/>
      <c r="J74" s="18"/>
      <c r="K74" s="18"/>
    </row>
    <row r="75" spans="2:11" ht="12.75">
      <c r="B75" s="18"/>
      <c r="C75" s="18"/>
      <c r="D75" s="18"/>
      <c r="E75" s="18"/>
      <c r="G75" s="18"/>
      <c r="H75" s="18"/>
      <c r="I75" s="18"/>
      <c r="J75" s="18"/>
      <c r="K75" s="18"/>
    </row>
    <row r="76" spans="2:11" ht="12.75">
      <c r="B76" s="18"/>
      <c r="C76" s="18"/>
      <c r="D76" s="18"/>
      <c r="E76" s="18"/>
      <c r="G76" s="18"/>
      <c r="H76" s="18"/>
      <c r="I76" s="18"/>
      <c r="J76" s="18"/>
      <c r="K76" s="18"/>
    </row>
    <row r="77" spans="2:11" ht="12.75">
      <c r="B77" s="18"/>
      <c r="C77" s="18"/>
      <c r="D77" s="18"/>
      <c r="E77" s="18"/>
      <c r="G77" s="18"/>
      <c r="H77" s="18"/>
      <c r="I77" s="18"/>
      <c r="J77" s="18"/>
      <c r="K77" s="18"/>
    </row>
    <row r="78" spans="2:11" ht="12.75">
      <c r="B78" s="18"/>
      <c r="C78" s="18"/>
      <c r="D78" s="18"/>
      <c r="E78" s="18"/>
      <c r="G78" s="18"/>
      <c r="H78" s="18"/>
      <c r="I78" s="18"/>
      <c r="J78" s="18"/>
      <c r="K78" s="18"/>
    </row>
    <row r="79" spans="2:11" ht="12.75">
      <c r="B79" s="18"/>
      <c r="C79" s="18"/>
      <c r="D79" s="18"/>
      <c r="E79" s="18"/>
      <c r="G79" s="18"/>
      <c r="H79" s="18"/>
      <c r="I79" s="18"/>
      <c r="J79" s="18"/>
      <c r="K79" s="18"/>
    </row>
    <row r="80" spans="2:11" ht="12.75">
      <c r="B80" s="18"/>
      <c r="C80" s="18"/>
      <c r="D80" s="18"/>
      <c r="E80" s="18"/>
      <c r="G80" s="18"/>
      <c r="H80" s="18"/>
      <c r="I80" s="18"/>
      <c r="J80" s="18"/>
      <c r="K80" s="18"/>
    </row>
    <row r="81" spans="2:11" ht="39.75" customHeight="1">
      <c r="B81" s="18"/>
      <c r="C81" s="18"/>
      <c r="D81" s="18"/>
      <c r="E81" s="18"/>
      <c r="G81" s="18"/>
      <c r="H81" s="18"/>
      <c r="I81" s="18"/>
      <c r="J81" s="18"/>
      <c r="K81" s="18"/>
    </row>
    <row r="82" spans="2:11" ht="12.75">
      <c r="B82" s="18"/>
      <c r="C82" s="18"/>
      <c r="D82" s="18"/>
      <c r="E82" s="18"/>
      <c r="G82" s="18"/>
      <c r="H82" s="18"/>
      <c r="I82" s="18"/>
      <c r="J82" s="18"/>
      <c r="K82" s="18"/>
    </row>
    <row r="83" spans="2:11" ht="12.75">
      <c r="B83" s="18"/>
      <c r="C83" s="18"/>
      <c r="D83" s="18"/>
      <c r="E83" s="18"/>
      <c r="G83" s="18"/>
      <c r="H83" s="18"/>
      <c r="I83" s="18"/>
      <c r="J83" s="18"/>
      <c r="K83" s="18"/>
    </row>
    <row r="84" spans="2:11" ht="12.75">
      <c r="B84" s="18"/>
      <c r="C84" s="18"/>
      <c r="D84" s="18"/>
      <c r="E84" s="18"/>
      <c r="G84" s="18"/>
      <c r="H84" s="18"/>
      <c r="I84" s="18"/>
      <c r="J84" s="18"/>
      <c r="K84" s="18"/>
    </row>
    <row r="85" spans="2:11" ht="12.75">
      <c r="B85" s="18"/>
      <c r="C85" s="18"/>
      <c r="D85" s="18"/>
      <c r="E85" s="18"/>
      <c r="G85" s="18"/>
      <c r="H85" s="18"/>
      <c r="I85" s="18"/>
      <c r="J85" s="18"/>
      <c r="K85" s="18"/>
    </row>
    <row r="86" spans="2:11" ht="12.75">
      <c r="B86" s="18"/>
      <c r="C86" s="18"/>
      <c r="D86" s="18"/>
      <c r="E86" s="18"/>
      <c r="G86" s="18"/>
      <c r="H86" s="18"/>
      <c r="I86" s="18"/>
      <c r="J86" s="18"/>
      <c r="K86" s="18"/>
    </row>
    <row r="87" spans="2:11" ht="12.75">
      <c r="B87" s="18"/>
      <c r="C87" s="18"/>
      <c r="D87" s="18"/>
      <c r="E87" s="18"/>
      <c r="G87" s="18"/>
      <c r="H87" s="18"/>
      <c r="I87" s="18"/>
      <c r="J87" s="18"/>
      <c r="K87" s="18"/>
    </row>
    <row r="88" spans="2:11" ht="12.75">
      <c r="B88" s="18"/>
      <c r="C88" s="18"/>
      <c r="D88" s="18"/>
      <c r="E88" s="18"/>
      <c r="G88" s="18"/>
      <c r="H88" s="18"/>
      <c r="I88" s="18"/>
      <c r="J88" s="18"/>
      <c r="K88" s="18"/>
    </row>
    <row r="89" spans="2:11" ht="12.75">
      <c r="B89" s="18"/>
      <c r="C89" s="18"/>
      <c r="D89" s="18"/>
      <c r="E89" s="18"/>
      <c r="G89" s="18"/>
      <c r="H89" s="18"/>
      <c r="I89" s="18"/>
      <c r="J89" s="18"/>
      <c r="K89" s="18"/>
    </row>
    <row r="90" spans="2:11" ht="12.75">
      <c r="B90" s="18"/>
      <c r="C90" s="18"/>
      <c r="D90" s="18"/>
      <c r="E90" s="18"/>
      <c r="G90" s="18"/>
      <c r="H90" s="18"/>
      <c r="I90" s="18"/>
      <c r="J90" s="18"/>
      <c r="K90" s="18"/>
    </row>
    <row r="91" spans="2:11" ht="12.75">
      <c r="B91" s="18"/>
      <c r="C91" s="18"/>
      <c r="D91" s="18"/>
      <c r="E91" s="18"/>
      <c r="G91" s="18"/>
      <c r="H91" s="18"/>
      <c r="I91" s="18"/>
      <c r="J91" s="18"/>
      <c r="K91" s="18"/>
    </row>
    <row r="92" spans="2:11" ht="39.75" customHeight="1">
      <c r="B92" s="18"/>
      <c r="C92" s="18"/>
      <c r="D92" s="18"/>
      <c r="E92" s="18"/>
      <c r="G92" s="18"/>
      <c r="H92" s="18"/>
      <c r="I92" s="18"/>
      <c r="J92" s="18"/>
      <c r="K92" s="18"/>
    </row>
    <row r="93" spans="2:11" ht="12.75">
      <c r="B93" s="18"/>
      <c r="C93" s="18"/>
      <c r="D93" s="18"/>
      <c r="E93" s="18"/>
      <c r="G93" s="18"/>
      <c r="H93" s="18"/>
      <c r="I93" s="18"/>
      <c r="J93" s="18"/>
      <c r="K93" s="18"/>
    </row>
    <row r="94" spans="2:11" ht="12.75">
      <c r="B94" s="18"/>
      <c r="C94" s="18"/>
      <c r="D94" s="18"/>
      <c r="E94" s="18"/>
      <c r="G94" s="18"/>
      <c r="H94" s="18"/>
      <c r="I94" s="18"/>
      <c r="J94" s="18"/>
      <c r="K94" s="18"/>
    </row>
    <row r="95" spans="2:11" ht="12.75">
      <c r="B95" s="18"/>
      <c r="C95" s="18"/>
      <c r="D95" s="18"/>
      <c r="E95" s="18"/>
      <c r="G95" s="18"/>
      <c r="H95" s="18"/>
      <c r="I95" s="18"/>
      <c r="J95" s="18"/>
      <c r="K95" s="18"/>
    </row>
    <row r="96" spans="2:11" ht="12.75">
      <c r="B96" s="18"/>
      <c r="C96" s="18"/>
      <c r="D96" s="18"/>
      <c r="E96" s="18"/>
      <c r="G96" s="18"/>
      <c r="H96" s="18"/>
      <c r="I96" s="18"/>
      <c r="J96" s="18"/>
      <c r="K96" s="18"/>
    </row>
    <row r="97" spans="2:11" ht="12.75">
      <c r="B97" s="18"/>
      <c r="C97" s="18"/>
      <c r="D97" s="18"/>
      <c r="E97" s="18"/>
      <c r="G97" s="18"/>
      <c r="H97" s="18"/>
      <c r="I97" s="18"/>
      <c r="J97" s="18"/>
      <c r="K97" s="18"/>
    </row>
    <row r="98" spans="2:11" ht="12.75">
      <c r="B98" s="18"/>
      <c r="C98" s="18"/>
      <c r="D98" s="18"/>
      <c r="E98" s="18"/>
      <c r="G98" s="18"/>
      <c r="H98" s="18"/>
      <c r="I98" s="18"/>
      <c r="J98" s="18"/>
      <c r="K98" s="18"/>
    </row>
    <row r="99" spans="2:11" ht="12.75">
      <c r="B99" s="18"/>
      <c r="C99" s="18"/>
      <c r="D99" s="18"/>
      <c r="E99" s="18"/>
      <c r="G99" s="18"/>
      <c r="H99" s="18"/>
      <c r="I99" s="18"/>
      <c r="J99" s="18"/>
      <c r="K99" s="18"/>
    </row>
    <row r="100" spans="2:11" ht="12.75">
      <c r="B100" s="18"/>
      <c r="C100" s="18"/>
      <c r="D100" s="18"/>
      <c r="E100" s="18"/>
      <c r="G100" s="18"/>
      <c r="H100" s="18"/>
      <c r="I100" s="18"/>
      <c r="J100" s="18"/>
      <c r="K100" s="18"/>
    </row>
    <row r="101" spans="2:11" ht="12.75">
      <c r="B101" s="18"/>
      <c r="C101" s="18"/>
      <c r="D101" s="18"/>
      <c r="E101" s="18"/>
      <c r="G101" s="18"/>
      <c r="H101" s="18"/>
      <c r="I101" s="18"/>
      <c r="J101" s="18"/>
      <c r="K101" s="18"/>
    </row>
    <row r="102" spans="2:11" ht="12.75">
      <c r="B102" s="18"/>
      <c r="C102" s="18"/>
      <c r="D102" s="18"/>
      <c r="E102" s="18"/>
      <c r="G102" s="18"/>
      <c r="H102" s="18"/>
      <c r="I102" s="18"/>
      <c r="J102" s="18"/>
      <c r="K102" s="18"/>
    </row>
    <row r="103" spans="2:11" ht="12.75">
      <c r="B103" s="18"/>
      <c r="C103" s="18"/>
      <c r="D103" s="18"/>
      <c r="E103" s="18"/>
      <c r="G103" s="18"/>
      <c r="H103" s="18"/>
      <c r="I103" s="18"/>
      <c r="J103" s="18"/>
      <c r="K103" s="18"/>
    </row>
    <row r="104" spans="2:11" ht="12.75">
      <c r="B104" s="18"/>
      <c r="C104" s="18"/>
      <c r="D104" s="18"/>
      <c r="E104" s="18"/>
      <c r="G104" s="18"/>
      <c r="H104" s="18"/>
      <c r="I104" s="18"/>
      <c r="J104" s="18"/>
      <c r="K104" s="18"/>
    </row>
    <row r="105" spans="2:11" ht="12.75">
      <c r="B105" s="18"/>
      <c r="C105" s="18"/>
      <c r="D105" s="18"/>
      <c r="E105" s="18"/>
      <c r="G105" s="18"/>
      <c r="H105" s="18"/>
      <c r="I105" s="18"/>
      <c r="J105" s="18"/>
      <c r="K105" s="18"/>
    </row>
    <row r="106" spans="2:11" ht="12.75">
      <c r="B106" s="18"/>
      <c r="C106" s="18"/>
      <c r="D106" s="18"/>
      <c r="E106" s="18"/>
      <c r="G106" s="18"/>
      <c r="H106" s="18"/>
      <c r="I106" s="18"/>
      <c r="J106" s="18"/>
      <c r="K106" s="18"/>
    </row>
    <row r="107" spans="2:11" ht="12.75">
      <c r="B107" s="18"/>
      <c r="C107" s="18"/>
      <c r="D107" s="18"/>
      <c r="E107" s="18"/>
      <c r="G107" s="18"/>
      <c r="H107" s="18"/>
      <c r="I107" s="18"/>
      <c r="J107" s="18"/>
      <c r="K107" s="18"/>
    </row>
    <row r="108" spans="2:11" ht="12.75">
      <c r="B108" s="18"/>
      <c r="C108" s="18"/>
      <c r="D108" s="18"/>
      <c r="E108" s="18"/>
      <c r="G108" s="18"/>
      <c r="H108" s="18"/>
      <c r="I108" s="18"/>
      <c r="J108" s="18"/>
      <c r="K108" s="18"/>
    </row>
    <row r="109" spans="2:11" ht="12.75">
      <c r="B109" s="18"/>
      <c r="C109" s="18"/>
      <c r="D109" s="18"/>
      <c r="E109" s="18"/>
      <c r="G109" s="18"/>
      <c r="H109" s="18"/>
      <c r="I109" s="18"/>
      <c r="J109" s="18"/>
      <c r="K109" s="18"/>
    </row>
    <row r="110" spans="2:11" ht="12.75">
      <c r="B110" s="18"/>
      <c r="C110" s="18"/>
      <c r="D110" s="18"/>
      <c r="E110" s="18"/>
      <c r="G110" s="18"/>
      <c r="H110" s="18"/>
      <c r="I110" s="18"/>
      <c r="J110" s="18"/>
      <c r="K110" s="18"/>
    </row>
    <row r="111" spans="2:11" ht="12.75">
      <c r="B111" s="18"/>
      <c r="C111" s="18"/>
      <c r="D111" s="18"/>
      <c r="E111" s="18"/>
      <c r="G111" s="18"/>
      <c r="H111" s="18"/>
      <c r="I111" s="18"/>
      <c r="J111" s="18"/>
      <c r="K111" s="18"/>
    </row>
    <row r="112" spans="2:11" ht="12.75">
      <c r="B112" s="18"/>
      <c r="C112" s="18"/>
      <c r="D112" s="18"/>
      <c r="E112" s="18"/>
      <c r="G112" s="18"/>
      <c r="H112" s="18"/>
      <c r="I112" s="18"/>
      <c r="J112" s="18"/>
      <c r="K112" s="18"/>
    </row>
    <row r="113" spans="2:11" ht="12.75">
      <c r="B113" s="18"/>
      <c r="C113" s="18"/>
      <c r="D113" s="18"/>
      <c r="E113" s="18"/>
      <c r="G113" s="18"/>
      <c r="H113" s="18"/>
      <c r="I113" s="18"/>
      <c r="J113" s="18"/>
      <c r="K113" s="18"/>
    </row>
    <row r="114" spans="2:11" ht="12.75">
      <c r="B114" s="18"/>
      <c r="C114" s="18"/>
      <c r="D114" s="18"/>
      <c r="E114" s="18"/>
      <c r="G114" s="18"/>
      <c r="H114" s="18"/>
      <c r="I114" s="18"/>
      <c r="J114" s="18"/>
      <c r="K114" s="18"/>
    </row>
    <row r="115" spans="2:11" ht="12.75">
      <c r="B115" s="18"/>
      <c r="C115" s="18"/>
      <c r="D115" s="18"/>
      <c r="E115" s="18"/>
      <c r="G115" s="18"/>
      <c r="H115" s="18"/>
      <c r="I115" s="18"/>
      <c r="J115" s="18"/>
      <c r="K115" s="18"/>
    </row>
    <row r="116" spans="2:11" ht="12.75">
      <c r="B116" s="18"/>
      <c r="C116" s="18"/>
      <c r="D116" s="18"/>
      <c r="E116" s="18"/>
      <c r="G116" s="18"/>
      <c r="H116" s="18"/>
      <c r="I116" s="18"/>
      <c r="J116" s="18"/>
      <c r="K116" s="18"/>
    </row>
    <row r="117" spans="2:11" ht="12.75">
      <c r="B117" s="18"/>
      <c r="C117" s="18"/>
      <c r="D117" s="18"/>
      <c r="E117" s="18"/>
      <c r="G117" s="18"/>
      <c r="H117" s="18"/>
      <c r="I117" s="18"/>
      <c r="J117" s="18"/>
      <c r="K117" s="18"/>
    </row>
    <row r="118" spans="2:11" ht="12.75">
      <c r="B118" s="18"/>
      <c r="C118" s="18"/>
      <c r="D118" s="18"/>
      <c r="E118" s="18"/>
      <c r="G118" s="18"/>
      <c r="H118" s="18"/>
      <c r="I118" s="18"/>
      <c r="J118" s="18"/>
      <c r="K118" s="18"/>
    </row>
    <row r="119" spans="2:11" ht="12.75">
      <c r="B119" s="18"/>
      <c r="C119" s="18"/>
      <c r="D119" s="18"/>
      <c r="E119" s="18"/>
      <c r="G119" s="18"/>
      <c r="H119" s="18"/>
      <c r="I119" s="18"/>
      <c r="J119" s="18"/>
      <c r="K119" s="18"/>
    </row>
    <row r="120" spans="2:11" ht="12.75">
      <c r="B120" s="18"/>
      <c r="C120" s="18"/>
      <c r="D120" s="18"/>
      <c r="E120" s="18"/>
      <c r="G120" s="18"/>
      <c r="H120" s="18"/>
      <c r="I120" s="18"/>
      <c r="J120" s="18"/>
      <c r="K120" s="18"/>
    </row>
    <row r="121" spans="2:11" ht="12.75">
      <c r="B121" s="18"/>
      <c r="C121" s="18"/>
      <c r="D121" s="18"/>
      <c r="E121" s="18"/>
      <c r="G121" s="18"/>
      <c r="H121" s="18"/>
      <c r="I121" s="18"/>
      <c r="J121" s="18"/>
      <c r="K121" s="18"/>
    </row>
    <row r="122" spans="2:11" ht="12.75">
      <c r="B122" s="18"/>
      <c r="C122" s="18"/>
      <c r="D122" s="18"/>
      <c r="E122" s="18"/>
      <c r="G122" s="18"/>
      <c r="H122" s="18"/>
      <c r="I122" s="18"/>
      <c r="J122" s="18"/>
      <c r="K122" s="18"/>
    </row>
    <row r="123" spans="2:11" ht="12.75">
      <c r="B123" s="18"/>
      <c r="C123" s="18"/>
      <c r="D123" s="18"/>
      <c r="E123" s="18"/>
      <c r="G123" s="18"/>
      <c r="H123" s="18"/>
      <c r="I123" s="18"/>
      <c r="J123" s="18"/>
      <c r="K123" s="18"/>
    </row>
    <row r="124" spans="2:11" ht="12.75">
      <c r="B124" s="18"/>
      <c r="C124" s="18"/>
      <c r="D124" s="18"/>
      <c r="E124" s="18"/>
      <c r="G124" s="18"/>
      <c r="H124" s="18"/>
      <c r="I124" s="18"/>
      <c r="J124" s="18"/>
      <c r="K124" s="18"/>
    </row>
    <row r="125" spans="2:11" ht="12.75">
      <c r="B125" s="18"/>
      <c r="C125" s="18"/>
      <c r="D125" s="18"/>
      <c r="E125" s="18"/>
      <c r="G125" s="18"/>
      <c r="H125" s="18"/>
      <c r="I125" s="18"/>
      <c r="J125" s="18"/>
      <c r="K125" s="18"/>
    </row>
    <row r="126" spans="2:11" ht="12.75">
      <c r="B126" s="18"/>
      <c r="C126" s="18"/>
      <c r="D126" s="18"/>
      <c r="E126" s="18"/>
      <c r="G126" s="18"/>
      <c r="H126" s="18"/>
      <c r="I126" s="18"/>
      <c r="J126" s="18"/>
      <c r="K126" s="18"/>
    </row>
    <row r="127" spans="2:11" ht="12.75">
      <c r="B127" s="18"/>
      <c r="C127" s="18"/>
      <c r="D127" s="18"/>
      <c r="E127" s="18"/>
      <c r="G127" s="18"/>
      <c r="H127" s="18"/>
      <c r="I127" s="18"/>
      <c r="J127" s="18"/>
      <c r="K127" s="18"/>
    </row>
    <row r="128" spans="2:11" ht="12.75">
      <c r="B128" s="18"/>
      <c r="C128" s="18"/>
      <c r="D128" s="18"/>
      <c r="E128" s="18"/>
      <c r="G128" s="18"/>
      <c r="H128" s="18"/>
      <c r="I128" s="18"/>
      <c r="J128" s="18"/>
      <c r="K128" s="18"/>
    </row>
    <row r="129" spans="2:11" ht="12.75">
      <c r="B129" s="18"/>
      <c r="C129" s="18"/>
      <c r="D129" s="18"/>
      <c r="E129" s="18"/>
      <c r="G129" s="18"/>
      <c r="H129" s="18"/>
      <c r="I129" s="18"/>
      <c r="J129" s="18"/>
      <c r="K129" s="18"/>
    </row>
    <row r="130" spans="2:11" ht="12.75">
      <c r="B130" s="18"/>
      <c r="C130" s="18"/>
      <c r="D130" s="18"/>
      <c r="E130" s="18"/>
      <c r="G130" s="18"/>
      <c r="H130" s="18"/>
      <c r="I130" s="18"/>
      <c r="J130" s="18"/>
      <c r="K130" s="18"/>
    </row>
    <row r="131" spans="2:11" ht="12.75">
      <c r="B131" s="18"/>
      <c r="C131" s="18"/>
      <c r="D131" s="18"/>
      <c r="E131" s="18"/>
      <c r="G131" s="18"/>
      <c r="H131" s="18"/>
      <c r="I131" s="18"/>
      <c r="J131" s="18"/>
      <c r="K131" s="18"/>
    </row>
  </sheetData>
  <sheetProtection/>
  <printOptions/>
  <pageMargins left="0.3937007874015748" right="0.3937007874015748" top="0.4330708661417323" bottom="0.4330708661417323" header="0.3937007874015748" footer="0.3937007874015748"/>
  <pageSetup horizontalDpi="600" verticalDpi="600" orientation="portrait" paperSize="9" r:id="rId4"/>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B2:J127"/>
  <sheetViews>
    <sheetView zoomScalePageLayoutView="0" workbookViewId="0" topLeftCell="A1">
      <selection activeCell="D38" sqref="D38"/>
    </sheetView>
  </sheetViews>
  <sheetFormatPr defaultColWidth="11.421875" defaultRowHeight="12.75"/>
  <cols>
    <col min="1" max="1" width="31.7109375" style="18" customWidth="1"/>
    <col min="2" max="2" width="31.7109375" style="16" customWidth="1"/>
    <col min="3" max="3" width="9.7109375" style="16" customWidth="1"/>
    <col min="4" max="5" width="10.7109375" style="16" customWidth="1"/>
    <col min="6" max="7" width="9.7109375" style="16" customWidth="1"/>
    <col min="8" max="8" width="7.7109375" style="16" customWidth="1"/>
    <col min="9" max="9" width="10.7109375" style="17" customWidth="1"/>
    <col min="10" max="10" width="11.421875" style="17" customWidth="1"/>
    <col min="11" max="16384" width="11.421875" style="18" customWidth="1"/>
  </cols>
  <sheetData>
    <row r="1" ht="67.5" customHeight="1"/>
    <row r="2" ht="19.5" customHeight="1">
      <c r="B2" s="24" t="s">
        <v>109</v>
      </c>
    </row>
    <row r="3" ht="15" customHeight="1" thickBot="1">
      <c r="B3" s="17"/>
    </row>
    <row r="4" spans="2:9" s="20" customFormat="1" ht="115.5" thickTop="1">
      <c r="B4" s="31" t="s">
        <v>103</v>
      </c>
      <c r="C4" s="32" t="s">
        <v>28</v>
      </c>
      <c r="D4" s="32" t="s">
        <v>24</v>
      </c>
      <c r="E4" s="32" t="s">
        <v>25</v>
      </c>
      <c r="F4" s="32" t="s">
        <v>79</v>
      </c>
      <c r="G4" s="32" t="s">
        <v>95</v>
      </c>
      <c r="H4" s="32" t="s">
        <v>38</v>
      </c>
      <c r="I4" s="33" t="s">
        <v>88</v>
      </c>
    </row>
    <row r="5" spans="2:9" ht="12.75" customHeight="1">
      <c r="B5" s="34" t="s">
        <v>27</v>
      </c>
      <c r="C5" s="12"/>
      <c r="D5" s="12"/>
      <c r="E5" s="12"/>
      <c r="F5" s="12"/>
      <c r="G5" s="12"/>
      <c r="H5" s="12"/>
      <c r="I5" s="35"/>
    </row>
    <row r="6" spans="2:9" ht="12.75">
      <c r="B6" s="36" t="s">
        <v>160</v>
      </c>
      <c r="C6" s="137">
        <v>1</v>
      </c>
      <c r="D6" s="15"/>
      <c r="E6" s="15"/>
      <c r="F6" s="15"/>
      <c r="G6" s="15"/>
      <c r="H6" s="133">
        <v>400</v>
      </c>
      <c r="I6" s="35">
        <f>C6*H6</f>
        <v>400</v>
      </c>
    </row>
    <row r="7" spans="2:9" ht="12.75">
      <c r="B7" s="36" t="s">
        <v>161</v>
      </c>
      <c r="C7" s="137">
        <v>1</v>
      </c>
      <c r="D7" s="15"/>
      <c r="E7" s="15"/>
      <c r="F7" s="15"/>
      <c r="G7" s="15"/>
      <c r="H7" s="133">
        <v>200</v>
      </c>
      <c r="I7" s="35">
        <f>C7*H7</f>
        <v>200</v>
      </c>
    </row>
    <row r="8" spans="2:9" ht="12.75">
      <c r="B8" s="36" t="s">
        <v>162</v>
      </c>
      <c r="C8" s="139">
        <v>1</v>
      </c>
      <c r="D8" s="68"/>
      <c r="E8" s="15"/>
      <c r="F8" s="15"/>
      <c r="G8" s="15"/>
      <c r="H8" s="133">
        <v>60</v>
      </c>
      <c r="I8" s="35">
        <f aca="true" t="shared" si="0" ref="I8:I13">C8*H8</f>
        <v>60</v>
      </c>
    </row>
    <row r="9" spans="2:9" ht="13.5" customHeight="1">
      <c r="B9" s="36" t="s">
        <v>163</v>
      </c>
      <c r="C9" s="137"/>
      <c r="D9" s="15"/>
      <c r="E9" s="15"/>
      <c r="F9" s="15"/>
      <c r="G9" s="15"/>
      <c r="H9" s="133"/>
      <c r="I9" s="35"/>
    </row>
    <row r="10" spans="2:9" ht="10.5" customHeight="1">
      <c r="B10" s="142"/>
      <c r="C10" s="137"/>
      <c r="D10" s="15"/>
      <c r="E10" s="15"/>
      <c r="F10" s="15"/>
      <c r="G10" s="15"/>
      <c r="H10" s="133"/>
      <c r="I10" s="35"/>
    </row>
    <row r="11" spans="2:10" ht="12.75" customHeight="1">
      <c r="B11" s="34" t="s">
        <v>104</v>
      </c>
      <c r="C11" s="15"/>
      <c r="D11" s="15"/>
      <c r="E11" s="15"/>
      <c r="F11" s="15"/>
      <c r="G11" s="15"/>
      <c r="H11" s="133"/>
      <c r="I11" s="35"/>
      <c r="J11" s="18"/>
    </row>
    <row r="12" spans="2:10" ht="12.75">
      <c r="B12" s="36" t="s">
        <v>66</v>
      </c>
      <c r="C12" s="137">
        <v>1</v>
      </c>
      <c r="D12" s="15"/>
      <c r="E12" s="15"/>
      <c r="F12" s="15"/>
      <c r="G12" s="15"/>
      <c r="H12" s="133">
        <v>50</v>
      </c>
      <c r="I12" s="35">
        <f t="shared" si="0"/>
        <v>50</v>
      </c>
      <c r="J12" s="18"/>
    </row>
    <row r="13" spans="2:10" ht="12.75">
      <c r="B13" s="147" t="s">
        <v>141</v>
      </c>
      <c r="C13" s="137">
        <v>1</v>
      </c>
      <c r="D13" s="15"/>
      <c r="E13" s="15"/>
      <c r="F13" s="15"/>
      <c r="G13" s="15"/>
      <c r="H13" s="133">
        <v>0</v>
      </c>
      <c r="I13" s="35">
        <f t="shared" si="0"/>
        <v>0</v>
      </c>
      <c r="J13" s="18"/>
    </row>
    <row r="14" spans="2:10" ht="12.75">
      <c r="B14" s="147" t="s">
        <v>148</v>
      </c>
      <c r="C14" s="137"/>
      <c r="D14" s="15"/>
      <c r="E14" s="15"/>
      <c r="F14" s="15"/>
      <c r="G14" s="15"/>
      <c r="H14" s="133"/>
      <c r="I14" s="35"/>
      <c r="J14" s="18"/>
    </row>
    <row r="15" spans="2:10" ht="12.75">
      <c r="B15" s="147" t="s">
        <v>142</v>
      </c>
      <c r="C15" s="137"/>
      <c r="D15" s="15"/>
      <c r="E15" s="15"/>
      <c r="F15" s="15"/>
      <c r="G15" s="15"/>
      <c r="H15" s="133"/>
      <c r="I15" s="35"/>
      <c r="J15" s="18"/>
    </row>
    <row r="16" spans="2:10" ht="12.75">
      <c r="B16" s="147"/>
      <c r="C16" s="137"/>
      <c r="D16" s="15"/>
      <c r="E16" s="15"/>
      <c r="F16" s="15"/>
      <c r="G16" s="15"/>
      <c r="H16" s="133"/>
      <c r="I16" s="35"/>
      <c r="J16" s="18"/>
    </row>
    <row r="17" spans="2:10" ht="12.75">
      <c r="B17" s="34" t="s">
        <v>102</v>
      </c>
      <c r="C17" s="15"/>
      <c r="D17" s="15"/>
      <c r="E17" s="15"/>
      <c r="F17" s="15"/>
      <c r="G17" s="15"/>
      <c r="H17" s="134"/>
      <c r="I17" s="35"/>
      <c r="J17" s="18"/>
    </row>
    <row r="18" spans="2:10" ht="12.75">
      <c r="B18" s="36" t="s">
        <v>143</v>
      </c>
      <c r="C18" s="137">
        <v>1</v>
      </c>
      <c r="D18" s="133">
        <v>70</v>
      </c>
      <c r="E18" s="133">
        <v>5</v>
      </c>
      <c r="F18" s="15">
        <v>2080</v>
      </c>
      <c r="G18" s="15">
        <f>8760-F18</f>
        <v>6680</v>
      </c>
      <c r="H18" s="12">
        <f>(D18*F18+E18*G18)/1000</f>
        <v>179</v>
      </c>
      <c r="I18" s="35">
        <f>C18*H18</f>
        <v>179</v>
      </c>
      <c r="J18" s="18"/>
    </row>
    <row r="19" spans="2:10" ht="12.75" customHeight="1">
      <c r="B19" s="36" t="s">
        <v>144</v>
      </c>
      <c r="C19" s="137">
        <v>1</v>
      </c>
      <c r="D19" s="133">
        <v>25</v>
      </c>
      <c r="E19" s="133">
        <v>1</v>
      </c>
      <c r="F19" s="15">
        <v>2080</v>
      </c>
      <c r="G19" s="15">
        <f>8760-F19</f>
        <v>6680</v>
      </c>
      <c r="H19" s="12">
        <f>(D19*F19+E19*G19)/1000</f>
        <v>58.68</v>
      </c>
      <c r="I19" s="35">
        <f>C19*H19</f>
        <v>58.68</v>
      </c>
      <c r="J19" s="18"/>
    </row>
    <row r="20" spans="2:10" ht="12.75">
      <c r="B20" s="143" t="s">
        <v>154</v>
      </c>
      <c r="C20" s="15"/>
      <c r="D20" s="15"/>
      <c r="E20" s="15"/>
      <c r="F20" s="15"/>
      <c r="G20" s="15"/>
      <c r="H20" s="11"/>
      <c r="I20" s="37"/>
      <c r="J20" s="18"/>
    </row>
    <row r="21" spans="2:10" ht="10.5" customHeight="1">
      <c r="B21" s="142"/>
      <c r="C21" s="15"/>
      <c r="D21" s="15"/>
      <c r="E21" s="15"/>
      <c r="F21" s="15"/>
      <c r="G21" s="15"/>
      <c r="H21" s="140"/>
      <c r="I21" s="35"/>
      <c r="J21" s="18"/>
    </row>
    <row r="22" spans="2:10" ht="13.5" customHeight="1" thickBot="1">
      <c r="B22" s="38" t="s">
        <v>6</v>
      </c>
      <c r="C22" s="39"/>
      <c r="D22" s="39"/>
      <c r="E22" s="39"/>
      <c r="F22" s="39"/>
      <c r="G22" s="39"/>
      <c r="H22" s="39"/>
      <c r="I22" s="40">
        <f>SUM(I6:I21)</f>
        <v>947.68</v>
      </c>
      <c r="J22" s="18"/>
    </row>
    <row r="23" spans="2:10" ht="12.75" customHeight="1" thickTop="1">
      <c r="B23" s="18"/>
      <c r="C23" s="18"/>
      <c r="D23" s="18"/>
      <c r="E23" s="18"/>
      <c r="F23" s="18"/>
      <c r="G23" s="18"/>
      <c r="H23" s="18"/>
      <c r="I23" s="18"/>
      <c r="J23" s="18"/>
    </row>
    <row r="24" spans="2:10" ht="12.75">
      <c r="B24" s="18"/>
      <c r="C24" s="18"/>
      <c r="D24" s="18"/>
      <c r="E24" s="18"/>
      <c r="F24" s="18"/>
      <c r="G24" s="18"/>
      <c r="H24" s="18"/>
      <c r="I24" s="18"/>
      <c r="J24" s="18"/>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spans="2:10" ht="12.75">
      <c r="B32" s="18"/>
      <c r="C32" s="18"/>
      <c r="D32" s="18"/>
      <c r="E32" s="18"/>
      <c r="F32" s="18"/>
      <c r="G32" s="18"/>
      <c r="H32" s="18"/>
      <c r="I32" s="18"/>
      <c r="J32" s="18"/>
    </row>
    <row r="33" spans="2:10" ht="12.75">
      <c r="B33" s="18"/>
      <c r="C33" s="18"/>
      <c r="D33" s="18"/>
      <c r="E33" s="18"/>
      <c r="F33" s="18"/>
      <c r="G33" s="18"/>
      <c r="H33" s="18"/>
      <c r="I33" s="18"/>
      <c r="J33" s="18"/>
    </row>
    <row r="34" spans="2:10" ht="12.75">
      <c r="B34" s="18"/>
      <c r="C34" s="18"/>
      <c r="D34" s="18"/>
      <c r="E34" s="18"/>
      <c r="F34" s="18"/>
      <c r="G34" s="18"/>
      <c r="H34" s="18"/>
      <c r="I34" s="18"/>
      <c r="J34" s="18"/>
    </row>
    <row r="35" spans="2:10" ht="12.75">
      <c r="B35" s="18"/>
      <c r="C35" s="18"/>
      <c r="D35" s="18"/>
      <c r="E35" s="18"/>
      <c r="F35" s="18"/>
      <c r="G35" s="18"/>
      <c r="H35" s="18"/>
      <c r="I35" s="18"/>
      <c r="J35" s="18"/>
    </row>
    <row r="36" spans="2:10" ht="12.75">
      <c r="B36" s="18"/>
      <c r="C36" s="18"/>
      <c r="D36" s="18"/>
      <c r="E36" s="18"/>
      <c r="F36" s="18"/>
      <c r="G36" s="18"/>
      <c r="H36" s="18"/>
      <c r="I36" s="18"/>
      <c r="J36" s="18"/>
    </row>
    <row r="37" spans="2:10" ht="12.75">
      <c r="B37" s="18"/>
      <c r="C37" s="18"/>
      <c r="D37" s="18"/>
      <c r="E37" s="18"/>
      <c r="F37" s="18"/>
      <c r="G37" s="18"/>
      <c r="H37" s="18"/>
      <c r="I37" s="18"/>
      <c r="J37" s="18"/>
    </row>
    <row r="38" spans="2:10" ht="12.75">
      <c r="B38" s="18"/>
      <c r="C38" s="18"/>
      <c r="D38" s="18"/>
      <c r="E38" s="18"/>
      <c r="F38" s="18"/>
      <c r="G38" s="18"/>
      <c r="H38" s="18"/>
      <c r="I38" s="18"/>
      <c r="J38" s="18"/>
    </row>
    <row r="39" spans="2:10" ht="12.75">
      <c r="B39" s="18"/>
      <c r="C39" s="18"/>
      <c r="D39" s="18"/>
      <c r="E39" s="18"/>
      <c r="F39" s="18"/>
      <c r="G39" s="18"/>
      <c r="H39" s="18"/>
      <c r="I39" s="18"/>
      <c r="J39" s="18"/>
    </row>
    <row r="40" spans="2:10" ht="31.5" customHeight="1">
      <c r="B40" s="18"/>
      <c r="C40" s="18"/>
      <c r="D40" s="18"/>
      <c r="E40" s="18"/>
      <c r="F40" s="18"/>
      <c r="G40" s="18"/>
      <c r="H40" s="18"/>
      <c r="I40" s="18"/>
      <c r="J40" s="18"/>
    </row>
    <row r="41" spans="2:10" ht="12.75">
      <c r="B41" s="18"/>
      <c r="C41" s="18"/>
      <c r="D41" s="18"/>
      <c r="E41" s="18"/>
      <c r="F41" s="18"/>
      <c r="G41" s="18"/>
      <c r="H41" s="18"/>
      <c r="I41" s="18"/>
      <c r="J41" s="18"/>
    </row>
    <row r="42" spans="2:10" ht="12.75">
      <c r="B42" s="18"/>
      <c r="C42" s="18"/>
      <c r="D42" s="18"/>
      <c r="E42" s="18"/>
      <c r="F42" s="18"/>
      <c r="G42" s="18"/>
      <c r="H42" s="18"/>
      <c r="I42" s="18"/>
      <c r="J42" s="18"/>
    </row>
    <row r="43" spans="2:10" ht="12.75">
      <c r="B43" s="18"/>
      <c r="C43" s="18"/>
      <c r="D43" s="18"/>
      <c r="E43" s="18"/>
      <c r="F43" s="18"/>
      <c r="G43" s="18"/>
      <c r="H43" s="18"/>
      <c r="I43" s="18"/>
      <c r="J43" s="18"/>
    </row>
    <row r="44" spans="2:10" ht="12.75">
      <c r="B44" s="18"/>
      <c r="C44" s="18"/>
      <c r="D44" s="18"/>
      <c r="E44" s="18"/>
      <c r="F44" s="18"/>
      <c r="G44" s="18"/>
      <c r="H44" s="18"/>
      <c r="I44" s="18"/>
      <c r="J44" s="18"/>
    </row>
    <row r="45" spans="2:10" ht="12.75">
      <c r="B45" s="18"/>
      <c r="C45" s="18"/>
      <c r="D45" s="18"/>
      <c r="E45" s="18"/>
      <c r="F45" s="18"/>
      <c r="G45" s="18"/>
      <c r="H45" s="18"/>
      <c r="I45" s="18"/>
      <c r="J45" s="18"/>
    </row>
    <row r="46" spans="2:10" ht="24.75" customHeight="1">
      <c r="B46" s="18"/>
      <c r="C46" s="18"/>
      <c r="D46" s="18"/>
      <c r="E46" s="18"/>
      <c r="F46" s="18"/>
      <c r="G46" s="18"/>
      <c r="H46" s="18"/>
      <c r="I46" s="18"/>
      <c r="J46" s="18"/>
    </row>
    <row r="47" spans="2:10" ht="12.75" customHeight="1">
      <c r="B47" s="18"/>
      <c r="C47" s="18"/>
      <c r="D47" s="18"/>
      <c r="E47" s="18"/>
      <c r="F47" s="18"/>
      <c r="G47" s="18"/>
      <c r="H47" s="18"/>
      <c r="I47" s="18"/>
      <c r="J47" s="18"/>
    </row>
    <row r="48" spans="2:10" ht="12.75" customHeight="1">
      <c r="B48" s="18"/>
      <c r="C48" s="18"/>
      <c r="D48" s="18"/>
      <c r="E48" s="18"/>
      <c r="F48" s="18"/>
      <c r="G48" s="18"/>
      <c r="H48" s="18"/>
      <c r="I48" s="18"/>
      <c r="J48" s="18"/>
    </row>
    <row r="49" spans="2:10" ht="12.75" customHeight="1">
      <c r="B49" s="18"/>
      <c r="C49" s="18"/>
      <c r="D49" s="18"/>
      <c r="E49" s="18"/>
      <c r="F49" s="18"/>
      <c r="G49" s="18"/>
      <c r="H49" s="18"/>
      <c r="I49" s="18"/>
      <c r="J49" s="18"/>
    </row>
    <row r="50" spans="2:10" ht="12.75" customHeight="1">
      <c r="B50" s="18"/>
      <c r="C50" s="18"/>
      <c r="D50" s="18"/>
      <c r="E50" s="18"/>
      <c r="F50" s="18"/>
      <c r="G50" s="18"/>
      <c r="H50" s="18"/>
      <c r="I50" s="18"/>
      <c r="J50" s="18"/>
    </row>
    <row r="51" spans="2:10" ht="12.75">
      <c r="B51" s="18"/>
      <c r="C51" s="18"/>
      <c r="D51" s="18"/>
      <c r="E51" s="18"/>
      <c r="F51" s="18"/>
      <c r="G51" s="18"/>
      <c r="H51" s="18"/>
      <c r="I51" s="18"/>
      <c r="J51" s="18"/>
    </row>
    <row r="52" spans="2:10" ht="12.75" customHeight="1">
      <c r="B52" s="18"/>
      <c r="C52" s="18"/>
      <c r="D52" s="18"/>
      <c r="E52" s="18"/>
      <c r="F52" s="18"/>
      <c r="G52" s="18"/>
      <c r="H52" s="18"/>
      <c r="I52" s="18"/>
      <c r="J52" s="18"/>
    </row>
    <row r="53" spans="2:10" ht="31.5" customHeight="1">
      <c r="B53" s="18"/>
      <c r="C53" s="18"/>
      <c r="D53" s="18"/>
      <c r="E53" s="18"/>
      <c r="F53" s="18"/>
      <c r="G53" s="18"/>
      <c r="H53" s="18"/>
      <c r="I53" s="18"/>
      <c r="J53" s="18"/>
    </row>
    <row r="54" spans="2:10" ht="12.75">
      <c r="B54" s="18"/>
      <c r="C54" s="18"/>
      <c r="D54" s="18"/>
      <c r="E54" s="18"/>
      <c r="F54" s="18"/>
      <c r="G54" s="18"/>
      <c r="H54" s="18"/>
      <c r="I54" s="18"/>
      <c r="J54" s="18"/>
    </row>
    <row r="55" spans="2:10" ht="12.75">
      <c r="B55" s="18"/>
      <c r="C55" s="18"/>
      <c r="D55" s="18"/>
      <c r="E55" s="18"/>
      <c r="F55" s="18"/>
      <c r="G55" s="18"/>
      <c r="H55" s="18"/>
      <c r="I55" s="18"/>
      <c r="J55" s="18"/>
    </row>
    <row r="56" spans="2:10" ht="12.75">
      <c r="B56" s="18"/>
      <c r="C56" s="18"/>
      <c r="D56" s="18"/>
      <c r="E56" s="18"/>
      <c r="F56" s="18"/>
      <c r="G56" s="18"/>
      <c r="H56" s="18"/>
      <c r="I56" s="18"/>
      <c r="J56" s="18"/>
    </row>
    <row r="57" spans="2:10" ht="12.75">
      <c r="B57" s="18"/>
      <c r="C57" s="18"/>
      <c r="D57" s="18"/>
      <c r="E57" s="18"/>
      <c r="F57" s="18"/>
      <c r="G57" s="18"/>
      <c r="H57" s="18"/>
      <c r="I57" s="18"/>
      <c r="J57" s="18"/>
    </row>
    <row r="58" spans="2:10" ht="12.75">
      <c r="B58" s="18"/>
      <c r="C58" s="18"/>
      <c r="D58" s="18"/>
      <c r="E58" s="18"/>
      <c r="F58" s="18"/>
      <c r="G58" s="18"/>
      <c r="H58" s="18"/>
      <c r="I58" s="18"/>
      <c r="J58" s="18"/>
    </row>
    <row r="59" spans="2:10" ht="37.5" customHeight="1">
      <c r="B59" s="18"/>
      <c r="C59" s="18"/>
      <c r="D59" s="18"/>
      <c r="E59" s="18"/>
      <c r="F59" s="18"/>
      <c r="G59" s="18"/>
      <c r="H59" s="18"/>
      <c r="I59" s="18"/>
      <c r="J59" s="18"/>
    </row>
    <row r="60" spans="2:10" ht="12.75">
      <c r="B60" s="18"/>
      <c r="C60" s="18"/>
      <c r="D60" s="18"/>
      <c r="E60" s="18"/>
      <c r="F60" s="18"/>
      <c r="G60" s="18"/>
      <c r="H60" s="18"/>
      <c r="I60" s="18"/>
      <c r="J60" s="18"/>
    </row>
    <row r="61" spans="2:10" ht="12.75">
      <c r="B61" s="18"/>
      <c r="C61" s="18"/>
      <c r="D61" s="18"/>
      <c r="E61" s="18"/>
      <c r="F61" s="18"/>
      <c r="G61" s="18"/>
      <c r="H61" s="18"/>
      <c r="I61" s="18"/>
      <c r="J61" s="18"/>
    </row>
    <row r="62" spans="2:10" ht="12.75">
      <c r="B62" s="18"/>
      <c r="C62" s="18"/>
      <c r="D62" s="18"/>
      <c r="E62" s="18"/>
      <c r="F62" s="18"/>
      <c r="G62" s="18"/>
      <c r="H62" s="18"/>
      <c r="I62" s="18"/>
      <c r="J62" s="18"/>
    </row>
    <row r="63" spans="2:10" ht="12.75">
      <c r="B63" s="18"/>
      <c r="C63" s="18"/>
      <c r="D63" s="18"/>
      <c r="E63" s="18"/>
      <c r="F63" s="18"/>
      <c r="G63" s="18"/>
      <c r="H63" s="18"/>
      <c r="I63" s="18"/>
      <c r="J63" s="18"/>
    </row>
    <row r="64" spans="2:10" ht="12.75">
      <c r="B64" s="18"/>
      <c r="C64" s="18"/>
      <c r="D64" s="18"/>
      <c r="E64" s="18"/>
      <c r="F64" s="18"/>
      <c r="G64" s="18"/>
      <c r="H64" s="18"/>
      <c r="I64" s="18"/>
      <c r="J64" s="18"/>
    </row>
    <row r="65" spans="2:10" ht="12.75">
      <c r="B65" s="18"/>
      <c r="C65" s="18"/>
      <c r="D65" s="18"/>
      <c r="E65" s="18"/>
      <c r="F65" s="18"/>
      <c r="G65" s="18"/>
      <c r="H65" s="18"/>
      <c r="I65" s="18"/>
      <c r="J65" s="18"/>
    </row>
    <row r="66" spans="2:10" ht="12.75">
      <c r="B66" s="18"/>
      <c r="C66" s="18"/>
      <c r="D66" s="18"/>
      <c r="E66" s="18"/>
      <c r="F66" s="18"/>
      <c r="G66" s="18"/>
      <c r="H66" s="18"/>
      <c r="I66" s="18"/>
      <c r="J66" s="18"/>
    </row>
    <row r="67" spans="2:10" ht="12.75">
      <c r="B67" s="18"/>
      <c r="C67" s="18"/>
      <c r="D67" s="18"/>
      <c r="E67" s="18"/>
      <c r="F67" s="18"/>
      <c r="G67" s="18"/>
      <c r="H67" s="18"/>
      <c r="I67" s="18"/>
      <c r="J67" s="18"/>
    </row>
    <row r="68" spans="2:10" ht="12.75">
      <c r="B68" s="18"/>
      <c r="C68" s="18"/>
      <c r="D68" s="18"/>
      <c r="E68" s="18"/>
      <c r="F68" s="18"/>
      <c r="G68" s="18"/>
      <c r="H68" s="18"/>
      <c r="I68" s="18"/>
      <c r="J68" s="18"/>
    </row>
    <row r="69" spans="2:10" ht="12.75">
      <c r="B69" s="18"/>
      <c r="C69" s="18"/>
      <c r="D69" s="18"/>
      <c r="E69" s="18"/>
      <c r="F69" s="18"/>
      <c r="G69" s="18"/>
      <c r="H69" s="18"/>
      <c r="I69" s="18"/>
      <c r="J69" s="18"/>
    </row>
    <row r="70" spans="2:10" ht="12.75">
      <c r="B70" s="18"/>
      <c r="C70" s="18"/>
      <c r="D70" s="18"/>
      <c r="E70" s="18"/>
      <c r="F70" s="18"/>
      <c r="G70" s="18"/>
      <c r="H70" s="18"/>
      <c r="I70" s="18"/>
      <c r="J70" s="18"/>
    </row>
    <row r="71" spans="2:10" ht="12.75">
      <c r="B71" s="18"/>
      <c r="C71" s="18"/>
      <c r="D71" s="18"/>
      <c r="E71" s="18"/>
      <c r="F71" s="18"/>
      <c r="G71" s="18"/>
      <c r="H71" s="18"/>
      <c r="I71" s="18"/>
      <c r="J71" s="18"/>
    </row>
    <row r="72" spans="2:10" ht="12.75">
      <c r="B72" s="18"/>
      <c r="C72" s="18"/>
      <c r="D72" s="18"/>
      <c r="E72" s="18"/>
      <c r="F72" s="18"/>
      <c r="G72" s="18"/>
      <c r="H72" s="18"/>
      <c r="I72" s="18"/>
      <c r="J72" s="18"/>
    </row>
    <row r="73" spans="2:10" ht="12.75">
      <c r="B73" s="18"/>
      <c r="C73" s="18"/>
      <c r="D73" s="18"/>
      <c r="E73" s="18"/>
      <c r="F73" s="18"/>
      <c r="G73" s="18"/>
      <c r="H73" s="18"/>
      <c r="I73" s="18"/>
      <c r="J73" s="18"/>
    </row>
    <row r="74" spans="2:10" ht="12.75">
      <c r="B74" s="18"/>
      <c r="C74" s="18"/>
      <c r="D74" s="18"/>
      <c r="E74" s="18"/>
      <c r="F74" s="18"/>
      <c r="G74" s="18"/>
      <c r="H74" s="18"/>
      <c r="I74" s="18"/>
      <c r="J74" s="18"/>
    </row>
    <row r="75" spans="2:10" ht="12.75">
      <c r="B75" s="18"/>
      <c r="C75" s="18"/>
      <c r="D75" s="18"/>
      <c r="E75" s="18"/>
      <c r="F75" s="18"/>
      <c r="G75" s="18"/>
      <c r="H75" s="18"/>
      <c r="I75" s="18"/>
      <c r="J75" s="18"/>
    </row>
    <row r="76" spans="2:10" ht="12.75">
      <c r="B76" s="18"/>
      <c r="C76" s="18"/>
      <c r="D76" s="18"/>
      <c r="E76" s="18"/>
      <c r="F76" s="18"/>
      <c r="G76" s="18"/>
      <c r="H76" s="18"/>
      <c r="I76" s="18"/>
      <c r="J76" s="18"/>
    </row>
    <row r="77" spans="2:10" ht="39.75" customHeight="1">
      <c r="B77" s="18"/>
      <c r="C77" s="18"/>
      <c r="D77" s="18"/>
      <c r="E77" s="18"/>
      <c r="F77" s="18"/>
      <c r="G77" s="18"/>
      <c r="H77" s="18"/>
      <c r="I77" s="18"/>
      <c r="J77" s="18"/>
    </row>
    <row r="78" spans="2:10" ht="12.75">
      <c r="B78" s="18"/>
      <c r="C78" s="18"/>
      <c r="D78" s="18"/>
      <c r="E78" s="18"/>
      <c r="F78" s="18"/>
      <c r="G78" s="18"/>
      <c r="H78" s="18"/>
      <c r="I78" s="18"/>
      <c r="J78" s="18"/>
    </row>
    <row r="79" spans="2:10" ht="12.75">
      <c r="B79" s="18"/>
      <c r="C79" s="18"/>
      <c r="D79" s="18"/>
      <c r="E79" s="18"/>
      <c r="F79" s="18"/>
      <c r="G79" s="18"/>
      <c r="H79" s="18"/>
      <c r="I79" s="18"/>
      <c r="J79" s="18"/>
    </row>
    <row r="80" spans="2:10" ht="12.75">
      <c r="B80" s="18"/>
      <c r="C80" s="18"/>
      <c r="D80" s="18"/>
      <c r="E80" s="18"/>
      <c r="F80" s="18"/>
      <c r="G80" s="18"/>
      <c r="H80" s="18"/>
      <c r="I80" s="18"/>
      <c r="J80" s="18"/>
    </row>
    <row r="81" spans="2:10" ht="12.75">
      <c r="B81" s="18"/>
      <c r="C81" s="18"/>
      <c r="D81" s="18"/>
      <c r="E81" s="18"/>
      <c r="F81" s="18"/>
      <c r="G81" s="18"/>
      <c r="H81" s="18"/>
      <c r="I81" s="18"/>
      <c r="J81" s="18"/>
    </row>
    <row r="82" spans="2:10" ht="12.75">
      <c r="B82" s="18"/>
      <c r="C82" s="18"/>
      <c r="D82" s="18"/>
      <c r="E82" s="18"/>
      <c r="F82" s="18"/>
      <c r="G82" s="18"/>
      <c r="H82" s="18"/>
      <c r="I82" s="18"/>
      <c r="J82" s="18"/>
    </row>
    <row r="83" spans="2:10" ht="12.75">
      <c r="B83" s="18"/>
      <c r="C83" s="18"/>
      <c r="D83" s="18"/>
      <c r="E83" s="18"/>
      <c r="F83" s="18"/>
      <c r="G83" s="18"/>
      <c r="H83" s="18"/>
      <c r="I83" s="18"/>
      <c r="J83" s="18"/>
    </row>
    <row r="84" spans="2:10" ht="12.75">
      <c r="B84" s="18"/>
      <c r="C84" s="18"/>
      <c r="D84" s="18"/>
      <c r="E84" s="18"/>
      <c r="F84" s="18"/>
      <c r="G84" s="18"/>
      <c r="H84" s="18"/>
      <c r="I84" s="18"/>
      <c r="J84" s="18"/>
    </row>
    <row r="85" spans="2:10" ht="12.75">
      <c r="B85" s="18"/>
      <c r="C85" s="18"/>
      <c r="D85" s="18"/>
      <c r="E85" s="18"/>
      <c r="F85" s="18"/>
      <c r="G85" s="18"/>
      <c r="H85" s="18"/>
      <c r="I85" s="18"/>
      <c r="J85" s="18"/>
    </row>
    <row r="86" spans="2:10" ht="12.75">
      <c r="B86" s="18"/>
      <c r="C86" s="18"/>
      <c r="D86" s="18"/>
      <c r="E86" s="18"/>
      <c r="F86" s="18"/>
      <c r="G86" s="18"/>
      <c r="H86" s="18"/>
      <c r="I86" s="18"/>
      <c r="J86" s="18"/>
    </row>
    <row r="87" spans="2:10" ht="12.75">
      <c r="B87" s="18"/>
      <c r="C87" s="18"/>
      <c r="D87" s="18"/>
      <c r="E87" s="18"/>
      <c r="F87" s="18"/>
      <c r="G87" s="18"/>
      <c r="H87" s="18"/>
      <c r="I87" s="18"/>
      <c r="J87" s="18"/>
    </row>
    <row r="88" spans="2:10" ht="39.75" customHeight="1">
      <c r="B88" s="18"/>
      <c r="C88" s="18"/>
      <c r="D88" s="18"/>
      <c r="E88" s="18"/>
      <c r="F88" s="18"/>
      <c r="G88" s="18"/>
      <c r="H88" s="18"/>
      <c r="I88" s="18"/>
      <c r="J88" s="18"/>
    </row>
    <row r="89" spans="2:10" ht="12.75">
      <c r="B89" s="18"/>
      <c r="C89" s="18"/>
      <c r="D89" s="18"/>
      <c r="E89" s="18"/>
      <c r="F89" s="18"/>
      <c r="G89" s="18"/>
      <c r="H89" s="18"/>
      <c r="I89" s="18"/>
      <c r="J89" s="18"/>
    </row>
    <row r="90" spans="2:10" ht="12.75">
      <c r="B90" s="18"/>
      <c r="C90" s="18"/>
      <c r="D90" s="18"/>
      <c r="E90" s="18"/>
      <c r="F90" s="18"/>
      <c r="G90" s="18"/>
      <c r="H90" s="18"/>
      <c r="I90" s="18"/>
      <c r="J90" s="18"/>
    </row>
    <row r="91" spans="2:10" ht="12.75">
      <c r="B91" s="18"/>
      <c r="C91" s="18"/>
      <c r="D91" s="18"/>
      <c r="E91" s="18"/>
      <c r="F91" s="18"/>
      <c r="G91" s="18"/>
      <c r="H91" s="18"/>
      <c r="I91" s="18"/>
      <c r="J91" s="18"/>
    </row>
    <row r="92" spans="2:10" ht="12.75">
      <c r="B92" s="18"/>
      <c r="C92" s="18"/>
      <c r="D92" s="18"/>
      <c r="E92" s="18"/>
      <c r="F92" s="18"/>
      <c r="G92" s="18"/>
      <c r="H92" s="18"/>
      <c r="I92" s="18"/>
      <c r="J92" s="18"/>
    </row>
    <row r="93" spans="2:10" ht="12.75">
      <c r="B93" s="18"/>
      <c r="C93" s="18"/>
      <c r="D93" s="18"/>
      <c r="E93" s="18"/>
      <c r="F93" s="18"/>
      <c r="G93" s="18"/>
      <c r="H93" s="18"/>
      <c r="I93" s="18"/>
      <c r="J93" s="18"/>
    </row>
    <row r="94" spans="2:10" ht="12.75">
      <c r="B94" s="18"/>
      <c r="C94" s="18"/>
      <c r="D94" s="18"/>
      <c r="E94" s="18"/>
      <c r="F94" s="18"/>
      <c r="G94" s="18"/>
      <c r="H94" s="18"/>
      <c r="I94" s="18"/>
      <c r="J94" s="18"/>
    </row>
    <row r="95" spans="2:10" ht="12.75">
      <c r="B95" s="18"/>
      <c r="C95" s="18"/>
      <c r="D95" s="18"/>
      <c r="E95" s="18"/>
      <c r="F95" s="18"/>
      <c r="G95" s="18"/>
      <c r="H95" s="18"/>
      <c r="I95" s="18"/>
      <c r="J95" s="18"/>
    </row>
    <row r="96" spans="2:10" ht="12.75">
      <c r="B96" s="18"/>
      <c r="C96" s="18"/>
      <c r="D96" s="18"/>
      <c r="E96" s="18"/>
      <c r="F96" s="18"/>
      <c r="G96" s="18"/>
      <c r="H96" s="18"/>
      <c r="I96" s="18"/>
      <c r="J96" s="18"/>
    </row>
    <row r="97" spans="2:10" ht="12.75">
      <c r="B97" s="18"/>
      <c r="C97" s="18"/>
      <c r="D97" s="18"/>
      <c r="E97" s="18"/>
      <c r="F97" s="18"/>
      <c r="G97" s="18"/>
      <c r="H97" s="18"/>
      <c r="I97" s="18"/>
      <c r="J97" s="18"/>
    </row>
    <row r="98" spans="2:10" ht="12.75">
      <c r="B98" s="18"/>
      <c r="C98" s="18"/>
      <c r="D98" s="18"/>
      <c r="E98" s="18"/>
      <c r="F98" s="18"/>
      <c r="G98" s="18"/>
      <c r="H98" s="18"/>
      <c r="I98" s="18"/>
      <c r="J98" s="18"/>
    </row>
    <row r="99" spans="2:10" ht="12.75">
      <c r="B99" s="18"/>
      <c r="C99" s="18"/>
      <c r="D99" s="18"/>
      <c r="E99" s="18"/>
      <c r="F99" s="18"/>
      <c r="G99" s="18"/>
      <c r="H99" s="18"/>
      <c r="I99" s="18"/>
      <c r="J99" s="18"/>
    </row>
    <row r="100" spans="2:10" ht="12.75">
      <c r="B100" s="18"/>
      <c r="C100" s="18"/>
      <c r="D100" s="18"/>
      <c r="E100" s="18"/>
      <c r="F100" s="18"/>
      <c r="G100" s="18"/>
      <c r="H100" s="18"/>
      <c r="I100" s="18"/>
      <c r="J100" s="18"/>
    </row>
    <row r="101" spans="2:10" ht="12.75">
      <c r="B101" s="18"/>
      <c r="C101" s="18"/>
      <c r="D101" s="18"/>
      <c r="E101" s="18"/>
      <c r="F101" s="18"/>
      <c r="G101" s="18"/>
      <c r="H101" s="18"/>
      <c r="I101" s="18"/>
      <c r="J101" s="18"/>
    </row>
    <row r="102" spans="2:10" ht="12.75">
      <c r="B102" s="18"/>
      <c r="C102" s="18"/>
      <c r="D102" s="18"/>
      <c r="E102" s="18"/>
      <c r="F102" s="18"/>
      <c r="G102" s="18"/>
      <c r="H102" s="18"/>
      <c r="I102" s="18"/>
      <c r="J102" s="18"/>
    </row>
    <row r="103" spans="2:10" ht="12.75">
      <c r="B103" s="18"/>
      <c r="C103" s="18"/>
      <c r="D103" s="18"/>
      <c r="E103" s="18"/>
      <c r="F103" s="18"/>
      <c r="G103" s="18"/>
      <c r="H103" s="18"/>
      <c r="I103" s="18"/>
      <c r="J103" s="18"/>
    </row>
    <row r="104" spans="2:10" ht="12.75">
      <c r="B104" s="18"/>
      <c r="C104" s="18"/>
      <c r="D104" s="18"/>
      <c r="E104" s="18"/>
      <c r="F104" s="18"/>
      <c r="G104" s="18"/>
      <c r="H104" s="18"/>
      <c r="I104" s="18"/>
      <c r="J104" s="18"/>
    </row>
    <row r="105" spans="2:10" ht="12.75">
      <c r="B105" s="18"/>
      <c r="C105" s="18"/>
      <c r="D105" s="18"/>
      <c r="E105" s="18"/>
      <c r="F105" s="18"/>
      <c r="G105" s="18"/>
      <c r="H105" s="18"/>
      <c r="I105" s="18"/>
      <c r="J105" s="18"/>
    </row>
    <row r="106" spans="2:10" ht="12.75">
      <c r="B106" s="18"/>
      <c r="C106" s="18"/>
      <c r="D106" s="18"/>
      <c r="E106" s="18"/>
      <c r="F106" s="18"/>
      <c r="G106" s="18"/>
      <c r="H106" s="18"/>
      <c r="I106" s="18"/>
      <c r="J106" s="18"/>
    </row>
    <row r="107" spans="2:10" ht="12.75">
      <c r="B107" s="18"/>
      <c r="C107" s="18"/>
      <c r="D107" s="18"/>
      <c r="E107" s="18"/>
      <c r="F107" s="18"/>
      <c r="G107" s="18"/>
      <c r="H107" s="18"/>
      <c r="I107" s="18"/>
      <c r="J107" s="18"/>
    </row>
    <row r="108" spans="2:10" ht="12.75">
      <c r="B108" s="18"/>
      <c r="C108" s="18"/>
      <c r="D108" s="18"/>
      <c r="E108" s="18"/>
      <c r="F108" s="18"/>
      <c r="G108" s="18"/>
      <c r="H108" s="18"/>
      <c r="I108" s="18"/>
      <c r="J108" s="18"/>
    </row>
    <row r="109" spans="2:10" ht="12.75">
      <c r="B109" s="18"/>
      <c r="C109" s="18"/>
      <c r="D109" s="18"/>
      <c r="E109" s="18"/>
      <c r="F109" s="18"/>
      <c r="G109" s="18"/>
      <c r="H109" s="18"/>
      <c r="I109" s="18"/>
      <c r="J109" s="18"/>
    </row>
    <row r="110" spans="2:10" ht="12.75">
      <c r="B110" s="18"/>
      <c r="C110" s="18"/>
      <c r="D110" s="18"/>
      <c r="E110" s="18"/>
      <c r="F110" s="18"/>
      <c r="G110" s="18"/>
      <c r="H110" s="18"/>
      <c r="I110" s="18"/>
      <c r="J110" s="18"/>
    </row>
    <row r="111" spans="2:10" ht="12.75">
      <c r="B111" s="18"/>
      <c r="C111" s="18"/>
      <c r="D111" s="18"/>
      <c r="E111" s="18"/>
      <c r="F111" s="18"/>
      <c r="G111" s="18"/>
      <c r="H111" s="18"/>
      <c r="I111" s="18"/>
      <c r="J111" s="18"/>
    </row>
    <row r="112" spans="2:10" ht="12.75">
      <c r="B112" s="18"/>
      <c r="C112" s="18"/>
      <c r="D112" s="18"/>
      <c r="E112" s="18"/>
      <c r="F112" s="18"/>
      <c r="G112" s="18"/>
      <c r="H112" s="18"/>
      <c r="I112" s="18"/>
      <c r="J112" s="18"/>
    </row>
    <row r="113" spans="2:10" ht="12.75">
      <c r="B113" s="18"/>
      <c r="C113" s="18"/>
      <c r="D113" s="18"/>
      <c r="E113" s="18"/>
      <c r="F113" s="18"/>
      <c r="G113" s="18"/>
      <c r="H113" s="18"/>
      <c r="I113" s="18"/>
      <c r="J113" s="18"/>
    </row>
    <row r="114" spans="2:10" ht="12.75">
      <c r="B114" s="18"/>
      <c r="C114" s="18"/>
      <c r="D114" s="18"/>
      <c r="E114" s="18"/>
      <c r="F114" s="18"/>
      <c r="G114" s="18"/>
      <c r="H114" s="18"/>
      <c r="I114" s="18"/>
      <c r="J114" s="18"/>
    </row>
    <row r="115" spans="2:10" ht="12.75">
      <c r="B115" s="18"/>
      <c r="C115" s="18"/>
      <c r="D115" s="18"/>
      <c r="E115" s="18"/>
      <c r="F115" s="18"/>
      <c r="G115" s="18"/>
      <c r="H115" s="18"/>
      <c r="I115" s="18"/>
      <c r="J115" s="18"/>
    </row>
    <row r="116" spans="2:10" ht="12.75">
      <c r="B116" s="18"/>
      <c r="C116" s="18"/>
      <c r="D116" s="18"/>
      <c r="E116" s="18"/>
      <c r="F116" s="18"/>
      <c r="G116" s="18"/>
      <c r="H116" s="18"/>
      <c r="I116" s="18"/>
      <c r="J116" s="18"/>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2:10" ht="12.75">
      <c r="B119" s="18"/>
      <c r="C119" s="18"/>
      <c r="D119" s="18"/>
      <c r="E119" s="18"/>
      <c r="F119" s="18"/>
      <c r="G119" s="18"/>
      <c r="H119" s="18"/>
      <c r="I119" s="18"/>
      <c r="J119" s="18"/>
    </row>
    <row r="120" spans="2:10" ht="12.75">
      <c r="B120" s="18"/>
      <c r="C120" s="18"/>
      <c r="D120" s="18"/>
      <c r="E120" s="18"/>
      <c r="F120" s="18"/>
      <c r="G120" s="18"/>
      <c r="H120" s="18"/>
      <c r="I120" s="18"/>
      <c r="J120" s="18"/>
    </row>
    <row r="121" spans="2:10" ht="12.75">
      <c r="B121" s="18"/>
      <c r="C121" s="18"/>
      <c r="D121" s="18"/>
      <c r="E121" s="18"/>
      <c r="F121" s="18"/>
      <c r="G121" s="18"/>
      <c r="H121" s="18"/>
      <c r="I121" s="18"/>
      <c r="J121" s="18"/>
    </row>
    <row r="122" spans="2:10" ht="12.75">
      <c r="B122" s="18"/>
      <c r="C122" s="18"/>
      <c r="D122" s="18"/>
      <c r="E122" s="18"/>
      <c r="F122" s="18"/>
      <c r="G122" s="18"/>
      <c r="H122" s="18"/>
      <c r="I122" s="18"/>
      <c r="J122" s="18"/>
    </row>
    <row r="123" spans="2:10" ht="12.75">
      <c r="B123" s="18"/>
      <c r="C123" s="18"/>
      <c r="D123" s="18"/>
      <c r="E123" s="18"/>
      <c r="F123" s="18"/>
      <c r="G123" s="18"/>
      <c r="H123" s="18"/>
      <c r="I123" s="18"/>
      <c r="J123" s="18"/>
    </row>
    <row r="124" spans="2:10" ht="12.75">
      <c r="B124" s="18"/>
      <c r="C124" s="18"/>
      <c r="D124" s="18"/>
      <c r="E124" s="18"/>
      <c r="F124" s="18"/>
      <c r="G124" s="18"/>
      <c r="H124" s="18"/>
      <c r="I124" s="18"/>
      <c r="J124" s="18"/>
    </row>
    <row r="125" spans="2:10" ht="12.75">
      <c r="B125" s="18"/>
      <c r="C125" s="18"/>
      <c r="D125" s="18"/>
      <c r="E125" s="18"/>
      <c r="F125" s="18"/>
      <c r="G125" s="18"/>
      <c r="H125" s="18"/>
      <c r="I125" s="18"/>
      <c r="J125" s="18"/>
    </row>
    <row r="126" spans="2:10" ht="12.75">
      <c r="B126" s="18"/>
      <c r="C126" s="18"/>
      <c r="D126" s="18"/>
      <c r="E126" s="18"/>
      <c r="F126" s="18"/>
      <c r="G126" s="18"/>
      <c r="H126" s="18"/>
      <c r="I126" s="18"/>
      <c r="J126" s="18"/>
    </row>
    <row r="127" ht="12.75">
      <c r="J127" s="18"/>
    </row>
  </sheetData>
  <sheetProtection/>
  <printOptions/>
  <pageMargins left="0.3937007874015748" right="0.3937007874015748" top="0.4330708661417323" bottom="0.4330708661417323" header="0.3937007874015748" footer="0.3937007874015748"/>
  <pageSetup horizontalDpi="600" verticalDpi="600" orientation="portrait" paperSize="9" r:id="rId4"/>
  <headerFooter alignWithMargins="0">
    <oddFooter>&amp;CPage &amp;P</oddFooter>
  </headerFooter>
  <ignoredErrors>
    <ignoredError sqref="I22" emptyCellReference="1"/>
  </ignoredErrors>
  <drawing r:id="rId3"/>
  <legacyDrawing r:id="rId2"/>
</worksheet>
</file>

<file path=xl/worksheets/sheet6.xml><?xml version="1.0" encoding="utf-8"?>
<worksheet xmlns="http://schemas.openxmlformats.org/spreadsheetml/2006/main" xmlns:r="http://schemas.openxmlformats.org/officeDocument/2006/relationships">
  <dimension ref="B2:G126"/>
  <sheetViews>
    <sheetView zoomScalePageLayoutView="0" workbookViewId="0" topLeftCell="A4">
      <selection activeCell="F24" sqref="F24"/>
    </sheetView>
  </sheetViews>
  <sheetFormatPr defaultColWidth="11.421875" defaultRowHeight="12.75"/>
  <cols>
    <col min="1" max="1" width="35.140625" style="18" customWidth="1"/>
    <col min="2" max="2" width="35.7109375" style="16" customWidth="1"/>
    <col min="3" max="3" width="11.421875" style="16" customWidth="1"/>
    <col min="4" max="4" width="10.00390625" style="16" customWidth="1"/>
    <col min="5" max="5" width="11.00390625" style="16" customWidth="1"/>
    <col min="6" max="6" width="17.421875" style="17" customWidth="1"/>
    <col min="7" max="7" width="11.421875" style="17" customWidth="1"/>
    <col min="8" max="16384" width="11.421875" style="18" customWidth="1"/>
  </cols>
  <sheetData>
    <row r="1" ht="58.5" customHeight="1"/>
    <row r="2" ht="19.5" customHeight="1">
      <c r="B2" s="24" t="s">
        <v>109</v>
      </c>
    </row>
    <row r="3" ht="15" customHeight="1" thickBot="1">
      <c r="B3" s="17"/>
    </row>
    <row r="4" spans="2:6" s="20" customFormat="1" ht="36" customHeight="1" thickTop="1">
      <c r="B4" s="41" t="s">
        <v>20</v>
      </c>
      <c r="C4" s="42" t="s">
        <v>28</v>
      </c>
      <c r="D4" s="42" t="s">
        <v>32</v>
      </c>
      <c r="E4" s="42" t="s">
        <v>15</v>
      </c>
      <c r="F4" s="43" t="s">
        <v>88</v>
      </c>
    </row>
    <row r="5" spans="2:6" ht="28.5" customHeight="1">
      <c r="B5" s="44" t="s">
        <v>105</v>
      </c>
      <c r="C5" s="12" t="s">
        <v>77</v>
      </c>
      <c r="D5" s="12" t="s">
        <v>77</v>
      </c>
      <c r="E5" s="12" t="s">
        <v>77</v>
      </c>
      <c r="F5" s="35" t="s">
        <v>77</v>
      </c>
    </row>
    <row r="6" spans="2:6" ht="12.75">
      <c r="B6" s="45" t="s">
        <v>69</v>
      </c>
      <c r="C6" s="13">
        <v>1</v>
      </c>
      <c r="D6" s="14">
        <v>36</v>
      </c>
      <c r="E6" s="12">
        <v>8760</v>
      </c>
      <c r="F6" s="35">
        <f>C6*D6*E6/1000</f>
        <v>315.36</v>
      </c>
    </row>
    <row r="7" spans="2:6" ht="12.75">
      <c r="B7" s="45" t="s">
        <v>70</v>
      </c>
      <c r="C7" s="13">
        <v>1</v>
      </c>
      <c r="D7" s="14">
        <v>70</v>
      </c>
      <c r="E7" s="12">
        <v>8760</v>
      </c>
      <c r="F7" s="35">
        <f aca="true" t="shared" si="0" ref="F7:F18">C7*D7*E7/1000</f>
        <v>613.2</v>
      </c>
    </row>
    <row r="8" spans="2:6" ht="12.75">
      <c r="B8" s="45" t="s">
        <v>71</v>
      </c>
      <c r="C8" s="13">
        <v>1</v>
      </c>
      <c r="D8" s="14">
        <v>600</v>
      </c>
      <c r="E8" s="12">
        <v>8760</v>
      </c>
      <c r="F8" s="35">
        <f t="shared" si="0"/>
        <v>5256</v>
      </c>
    </row>
    <row r="9" spans="2:6" ht="16.5" customHeight="1">
      <c r="B9" s="45" t="s">
        <v>72</v>
      </c>
      <c r="C9" s="13">
        <v>1</v>
      </c>
      <c r="D9" s="14">
        <v>16</v>
      </c>
      <c r="E9" s="12">
        <v>8760</v>
      </c>
      <c r="F9" s="35">
        <f t="shared" si="0"/>
        <v>140.16</v>
      </c>
    </row>
    <row r="10" spans="2:6" ht="27" customHeight="1">
      <c r="B10" s="44" t="s">
        <v>43</v>
      </c>
      <c r="C10" s="12"/>
      <c r="D10" s="12"/>
      <c r="E10" s="12"/>
      <c r="F10" s="35"/>
    </row>
    <row r="11" spans="2:7" ht="13.5" customHeight="1">
      <c r="B11" s="45" t="s">
        <v>73</v>
      </c>
      <c r="C11" s="13">
        <v>1</v>
      </c>
      <c r="D11" s="14">
        <v>4</v>
      </c>
      <c r="E11" s="12">
        <v>8760</v>
      </c>
      <c r="F11" s="35">
        <f t="shared" si="0"/>
        <v>35.04</v>
      </c>
      <c r="G11" s="18"/>
    </row>
    <row r="12" spans="2:7" ht="12.75">
      <c r="B12" s="45" t="s">
        <v>74</v>
      </c>
      <c r="C12" s="13">
        <v>1</v>
      </c>
      <c r="D12" s="14">
        <v>25</v>
      </c>
      <c r="E12" s="12">
        <v>8760</v>
      </c>
      <c r="F12" s="35">
        <f t="shared" si="0"/>
        <v>219</v>
      </c>
      <c r="G12" s="18"/>
    </row>
    <row r="13" spans="2:7" ht="15.75" customHeight="1">
      <c r="B13" s="44" t="s">
        <v>75</v>
      </c>
      <c r="C13" s="12"/>
      <c r="D13" s="12"/>
      <c r="E13" s="12"/>
      <c r="F13" s="35"/>
      <c r="G13" s="18"/>
    </row>
    <row r="14" spans="2:7" ht="12.75">
      <c r="B14" s="45" t="s">
        <v>60</v>
      </c>
      <c r="C14" s="13">
        <v>1</v>
      </c>
      <c r="D14" s="14">
        <v>3</v>
      </c>
      <c r="E14" s="12">
        <v>8760</v>
      </c>
      <c r="F14" s="35">
        <f t="shared" si="0"/>
        <v>26.28</v>
      </c>
      <c r="G14" s="18"/>
    </row>
    <row r="15" spans="2:7" ht="12.75">
      <c r="B15" s="45" t="s">
        <v>61</v>
      </c>
      <c r="C15" s="13">
        <v>1</v>
      </c>
      <c r="D15" s="14">
        <v>7</v>
      </c>
      <c r="E15" s="12">
        <v>8760</v>
      </c>
      <c r="F15" s="35">
        <f t="shared" si="0"/>
        <v>61.32</v>
      </c>
      <c r="G15" s="18"/>
    </row>
    <row r="16" spans="2:7" ht="12.75">
      <c r="B16" s="45" t="s">
        <v>62</v>
      </c>
      <c r="C16" s="13">
        <v>1</v>
      </c>
      <c r="D16" s="14">
        <v>13</v>
      </c>
      <c r="E16" s="12">
        <v>8760</v>
      </c>
      <c r="F16" s="35">
        <f t="shared" si="0"/>
        <v>113.88</v>
      </c>
      <c r="G16" s="18"/>
    </row>
    <row r="17" spans="2:7" ht="12.75">
      <c r="B17" s="45" t="s">
        <v>63</v>
      </c>
      <c r="C17" s="13">
        <v>1</v>
      </c>
      <c r="D17" s="14">
        <v>25</v>
      </c>
      <c r="E17" s="12">
        <v>8760</v>
      </c>
      <c r="F17" s="35">
        <f t="shared" si="0"/>
        <v>219</v>
      </c>
      <c r="G17" s="18"/>
    </row>
    <row r="18" spans="2:7" ht="12.75">
      <c r="B18" s="44" t="s">
        <v>68</v>
      </c>
      <c r="C18" s="13">
        <v>0</v>
      </c>
      <c r="D18" s="14">
        <v>0</v>
      </c>
      <c r="E18" s="12">
        <v>8760</v>
      </c>
      <c r="F18" s="35">
        <f t="shared" si="0"/>
        <v>0</v>
      </c>
      <c r="G18" s="18"/>
    </row>
    <row r="19" spans="2:7" ht="13.5" thickBot="1">
      <c r="B19" s="38" t="s">
        <v>7</v>
      </c>
      <c r="C19" s="39"/>
      <c r="D19" s="39"/>
      <c r="E19" s="46"/>
      <c r="F19" s="40">
        <f>SUM(F6:F18)</f>
        <v>6999.24</v>
      </c>
      <c r="G19" s="18"/>
    </row>
    <row r="20" spans="2:7" ht="12.75" customHeight="1">
      <c r="B20" s="18"/>
      <c r="C20" s="18"/>
      <c r="D20" s="18"/>
      <c r="E20" s="18"/>
      <c r="F20" s="18"/>
      <c r="G20" s="18"/>
    </row>
    <row r="21" spans="2:7" ht="13.5" customHeight="1">
      <c r="B21" s="18"/>
      <c r="C21" s="18"/>
      <c r="D21" s="18"/>
      <c r="E21" s="18"/>
      <c r="F21" s="18"/>
      <c r="G21" s="18"/>
    </row>
    <row r="22" spans="2:7" ht="12.75" customHeight="1">
      <c r="B22" s="18"/>
      <c r="C22" s="18"/>
      <c r="D22" s="18"/>
      <c r="E22" s="18"/>
      <c r="F22" s="18"/>
      <c r="G22" s="18"/>
    </row>
    <row r="23" spans="2:7" ht="12.75">
      <c r="B23" s="18"/>
      <c r="C23" s="18"/>
      <c r="D23" s="18"/>
      <c r="E23" s="18"/>
      <c r="F23" s="18"/>
      <c r="G23" s="18"/>
    </row>
    <row r="24" spans="2:7" ht="12.75">
      <c r="B24" s="18"/>
      <c r="C24" s="18"/>
      <c r="D24" s="18"/>
      <c r="E24" s="18"/>
      <c r="F24" s="18"/>
      <c r="G24" s="18"/>
    </row>
    <row r="25" spans="2:7" ht="12.75">
      <c r="B25" s="18"/>
      <c r="C25" s="18"/>
      <c r="D25" s="18"/>
      <c r="E25" s="18"/>
      <c r="F25" s="18"/>
      <c r="G25" s="18"/>
    </row>
    <row r="26" spans="2:7" ht="12.75">
      <c r="B26" s="18"/>
      <c r="C26" s="18"/>
      <c r="D26" s="18"/>
      <c r="E26" s="18"/>
      <c r="F26" s="18"/>
      <c r="G26" s="18"/>
    </row>
    <row r="27" spans="2:7" ht="12.75">
      <c r="B27" s="18"/>
      <c r="C27" s="18"/>
      <c r="D27" s="18"/>
      <c r="E27" s="18"/>
      <c r="F27" s="18"/>
      <c r="G27" s="18"/>
    </row>
    <row r="28" spans="2:7" ht="12.75">
      <c r="B28" s="18"/>
      <c r="C28" s="18"/>
      <c r="D28" s="18"/>
      <c r="E28" s="18"/>
      <c r="F28" s="18"/>
      <c r="G28" s="18"/>
    </row>
    <row r="29" spans="2:7" ht="12.75">
      <c r="B29" s="18"/>
      <c r="C29" s="18"/>
      <c r="D29" s="18"/>
      <c r="E29" s="18"/>
      <c r="F29" s="18"/>
      <c r="G29" s="18"/>
    </row>
    <row r="30" spans="2:7" ht="12.75">
      <c r="B30" s="18"/>
      <c r="C30" s="18"/>
      <c r="D30" s="18"/>
      <c r="E30" s="18"/>
      <c r="F30" s="18"/>
      <c r="G30" s="18"/>
    </row>
    <row r="31" spans="2:7" ht="12.75">
      <c r="B31" s="18"/>
      <c r="C31" s="18"/>
      <c r="D31" s="18"/>
      <c r="E31" s="18"/>
      <c r="F31" s="18"/>
      <c r="G31" s="18"/>
    </row>
    <row r="32" spans="2:7" ht="12.75">
      <c r="B32" s="18"/>
      <c r="C32" s="18"/>
      <c r="D32" s="18"/>
      <c r="E32" s="18"/>
      <c r="F32" s="18"/>
      <c r="G32" s="18"/>
    </row>
    <row r="33" spans="2:7" ht="12.75">
      <c r="B33" s="18"/>
      <c r="C33" s="18"/>
      <c r="D33" s="18"/>
      <c r="E33" s="18"/>
      <c r="F33" s="18"/>
      <c r="G33" s="18"/>
    </row>
    <row r="34" spans="2:7" ht="12.75">
      <c r="B34" s="18"/>
      <c r="C34" s="18"/>
      <c r="D34" s="18"/>
      <c r="E34" s="18"/>
      <c r="F34" s="18"/>
      <c r="G34" s="18"/>
    </row>
    <row r="35" spans="2:7" ht="12.75">
      <c r="B35" s="18"/>
      <c r="C35" s="18"/>
      <c r="D35" s="18"/>
      <c r="E35" s="18"/>
      <c r="F35" s="18"/>
      <c r="G35" s="18"/>
    </row>
    <row r="36" spans="2:7" ht="12.75">
      <c r="B36" s="18"/>
      <c r="C36" s="18"/>
      <c r="D36" s="18"/>
      <c r="E36" s="18"/>
      <c r="F36" s="18"/>
      <c r="G36" s="18"/>
    </row>
    <row r="37" spans="2:7" ht="12.75">
      <c r="B37" s="18"/>
      <c r="C37" s="18"/>
      <c r="D37" s="18"/>
      <c r="E37" s="18"/>
      <c r="F37" s="18"/>
      <c r="G37" s="18"/>
    </row>
    <row r="38" spans="2:7" ht="12.75">
      <c r="B38" s="18"/>
      <c r="C38" s="18"/>
      <c r="D38" s="18"/>
      <c r="E38" s="18"/>
      <c r="F38" s="18"/>
      <c r="G38" s="18"/>
    </row>
    <row r="39" spans="2:7" ht="31.5" customHeight="1">
      <c r="B39" s="18"/>
      <c r="C39" s="18"/>
      <c r="D39" s="18"/>
      <c r="E39" s="18"/>
      <c r="F39" s="18"/>
      <c r="G39" s="18"/>
    </row>
    <row r="40" spans="2:7" ht="12.75">
      <c r="B40" s="18"/>
      <c r="C40" s="18"/>
      <c r="D40" s="18"/>
      <c r="E40" s="18"/>
      <c r="F40" s="18"/>
      <c r="G40" s="18"/>
    </row>
    <row r="41" spans="2:7" ht="12.75">
      <c r="B41" s="18"/>
      <c r="C41" s="18"/>
      <c r="D41" s="18"/>
      <c r="E41" s="18"/>
      <c r="F41" s="18"/>
      <c r="G41" s="18"/>
    </row>
    <row r="42" spans="2:7" ht="12.75">
      <c r="B42" s="18"/>
      <c r="C42" s="18"/>
      <c r="D42" s="18"/>
      <c r="E42" s="18"/>
      <c r="F42" s="18"/>
      <c r="G42" s="18"/>
    </row>
    <row r="43" spans="2:7" ht="12.75">
      <c r="B43" s="18"/>
      <c r="C43" s="18"/>
      <c r="D43" s="18"/>
      <c r="E43" s="18"/>
      <c r="F43" s="18"/>
      <c r="G43" s="18"/>
    </row>
    <row r="44" spans="2:7" ht="12.75">
      <c r="B44" s="18"/>
      <c r="C44" s="18"/>
      <c r="D44" s="18"/>
      <c r="E44" s="18"/>
      <c r="F44" s="18"/>
      <c r="G44" s="18"/>
    </row>
    <row r="45" spans="2:7" ht="24.75" customHeight="1">
      <c r="B45" s="18"/>
      <c r="C45" s="18"/>
      <c r="D45" s="18"/>
      <c r="E45" s="18"/>
      <c r="F45" s="18"/>
      <c r="G45" s="18"/>
    </row>
    <row r="46" spans="2:7" ht="12.75" customHeight="1">
      <c r="B46" s="18"/>
      <c r="C46" s="18"/>
      <c r="D46" s="18"/>
      <c r="E46" s="18"/>
      <c r="F46" s="18"/>
      <c r="G46" s="18"/>
    </row>
    <row r="47" spans="2:7" ht="12.75" customHeight="1">
      <c r="B47" s="18"/>
      <c r="C47" s="18"/>
      <c r="D47" s="18"/>
      <c r="E47" s="18"/>
      <c r="F47" s="18"/>
      <c r="G47" s="18"/>
    </row>
    <row r="48" spans="2:7" ht="12.75" customHeight="1">
      <c r="B48" s="18"/>
      <c r="C48" s="18"/>
      <c r="D48" s="18"/>
      <c r="E48" s="18"/>
      <c r="F48" s="18"/>
      <c r="G48" s="18"/>
    </row>
    <row r="49" spans="2:7" ht="12.75" customHeight="1">
      <c r="B49" s="18"/>
      <c r="C49" s="18"/>
      <c r="D49" s="18"/>
      <c r="E49" s="18"/>
      <c r="F49" s="18"/>
      <c r="G49" s="18"/>
    </row>
    <row r="50" spans="2:7" ht="12.75">
      <c r="B50" s="18"/>
      <c r="C50" s="18"/>
      <c r="D50" s="18"/>
      <c r="E50" s="18"/>
      <c r="F50" s="18"/>
      <c r="G50" s="18"/>
    </row>
    <row r="51" spans="2:7" ht="12.75" customHeight="1">
      <c r="B51" s="18"/>
      <c r="C51" s="18"/>
      <c r="D51" s="18"/>
      <c r="E51" s="18"/>
      <c r="F51" s="18"/>
      <c r="G51" s="18"/>
    </row>
    <row r="52" spans="2:7" ht="31.5" customHeight="1">
      <c r="B52" s="18"/>
      <c r="C52" s="18"/>
      <c r="D52" s="18"/>
      <c r="E52" s="18"/>
      <c r="F52" s="18"/>
      <c r="G52" s="18"/>
    </row>
    <row r="53" spans="2:7" ht="12.75">
      <c r="B53" s="18"/>
      <c r="C53" s="18"/>
      <c r="D53" s="18"/>
      <c r="E53" s="18"/>
      <c r="F53" s="18"/>
      <c r="G53" s="18"/>
    </row>
    <row r="54" spans="2:7" ht="12.75">
      <c r="B54" s="18"/>
      <c r="C54" s="18"/>
      <c r="D54" s="18"/>
      <c r="E54" s="18"/>
      <c r="F54" s="18"/>
      <c r="G54" s="18"/>
    </row>
    <row r="55" spans="2:7" ht="12.75">
      <c r="B55" s="18"/>
      <c r="C55" s="18"/>
      <c r="D55" s="18"/>
      <c r="E55" s="18"/>
      <c r="F55" s="18"/>
      <c r="G55" s="18"/>
    </row>
    <row r="56" spans="2:7" ht="12.75">
      <c r="B56" s="18"/>
      <c r="C56" s="18"/>
      <c r="D56" s="18"/>
      <c r="E56" s="18"/>
      <c r="F56" s="18"/>
      <c r="G56" s="18"/>
    </row>
    <row r="57" spans="2:7" ht="12.75">
      <c r="B57" s="18"/>
      <c r="C57" s="18"/>
      <c r="D57" s="18"/>
      <c r="E57" s="18"/>
      <c r="F57" s="18"/>
      <c r="G57" s="18"/>
    </row>
    <row r="58" spans="2:7" ht="37.5" customHeight="1">
      <c r="B58" s="18"/>
      <c r="C58" s="18"/>
      <c r="D58" s="18"/>
      <c r="E58" s="18"/>
      <c r="F58" s="18"/>
      <c r="G58" s="18"/>
    </row>
    <row r="59" spans="2:7" ht="12.75">
      <c r="B59" s="18"/>
      <c r="C59" s="18"/>
      <c r="D59" s="18"/>
      <c r="E59" s="18"/>
      <c r="F59" s="18"/>
      <c r="G59" s="18"/>
    </row>
    <row r="60" spans="2:7" ht="12.75">
      <c r="B60" s="18"/>
      <c r="C60" s="18"/>
      <c r="D60" s="18"/>
      <c r="E60" s="18"/>
      <c r="F60" s="18"/>
      <c r="G60" s="18"/>
    </row>
    <row r="61" spans="2:7" ht="12.75">
      <c r="B61" s="18"/>
      <c r="C61" s="18"/>
      <c r="D61" s="18"/>
      <c r="E61" s="18"/>
      <c r="F61" s="18"/>
      <c r="G61" s="18"/>
    </row>
    <row r="62" spans="2:7" ht="12.75">
      <c r="B62" s="18"/>
      <c r="C62" s="18"/>
      <c r="D62" s="18"/>
      <c r="E62" s="18"/>
      <c r="F62" s="18"/>
      <c r="G62" s="18"/>
    </row>
    <row r="63" spans="2:7" ht="12.75">
      <c r="B63" s="18"/>
      <c r="C63" s="18"/>
      <c r="D63" s="18"/>
      <c r="E63" s="18"/>
      <c r="F63" s="18"/>
      <c r="G63" s="18"/>
    </row>
    <row r="64" spans="2:7" ht="12.75">
      <c r="B64" s="18"/>
      <c r="C64" s="18"/>
      <c r="D64" s="18"/>
      <c r="E64" s="18"/>
      <c r="F64" s="18"/>
      <c r="G64" s="18"/>
    </row>
    <row r="65" spans="2:7" ht="12.75">
      <c r="B65" s="18"/>
      <c r="C65" s="18"/>
      <c r="D65" s="18"/>
      <c r="E65" s="18"/>
      <c r="F65" s="18"/>
      <c r="G65" s="18"/>
    </row>
    <row r="66" spans="2:7" ht="12.75">
      <c r="B66" s="18"/>
      <c r="C66" s="18"/>
      <c r="D66" s="18"/>
      <c r="E66" s="18"/>
      <c r="F66" s="18"/>
      <c r="G66" s="18"/>
    </row>
    <row r="67" spans="2:7" ht="12.75">
      <c r="B67" s="18"/>
      <c r="C67" s="18"/>
      <c r="D67" s="18"/>
      <c r="E67" s="18"/>
      <c r="F67" s="18"/>
      <c r="G67" s="18"/>
    </row>
    <row r="68" spans="2:7" ht="12.75">
      <c r="B68" s="18"/>
      <c r="C68" s="18"/>
      <c r="D68" s="18"/>
      <c r="E68" s="18"/>
      <c r="F68" s="18"/>
      <c r="G68" s="18"/>
    </row>
    <row r="69" spans="2:7" ht="12.75">
      <c r="B69" s="18"/>
      <c r="C69" s="18"/>
      <c r="D69" s="18"/>
      <c r="E69" s="18"/>
      <c r="F69" s="18"/>
      <c r="G69" s="18"/>
    </row>
    <row r="70" spans="2:7" ht="12.75">
      <c r="B70" s="18"/>
      <c r="C70" s="18"/>
      <c r="D70" s="18"/>
      <c r="E70" s="18"/>
      <c r="F70" s="18"/>
      <c r="G70" s="18"/>
    </row>
    <row r="71" spans="2:7" ht="12.75">
      <c r="B71" s="18"/>
      <c r="C71" s="18"/>
      <c r="D71" s="18"/>
      <c r="E71" s="18"/>
      <c r="F71" s="18"/>
      <c r="G71" s="18"/>
    </row>
    <row r="72" spans="2:7" ht="12.75">
      <c r="B72" s="18"/>
      <c r="C72" s="18"/>
      <c r="D72" s="18"/>
      <c r="E72" s="18"/>
      <c r="F72" s="18"/>
      <c r="G72" s="18"/>
    </row>
    <row r="73" spans="2:7" ht="12.75">
      <c r="B73" s="18"/>
      <c r="C73" s="18"/>
      <c r="D73" s="18"/>
      <c r="E73" s="18"/>
      <c r="F73" s="18"/>
      <c r="G73" s="18"/>
    </row>
    <row r="74" spans="2:7" ht="12.75">
      <c r="B74" s="18"/>
      <c r="C74" s="18"/>
      <c r="D74" s="18"/>
      <c r="E74" s="18"/>
      <c r="F74" s="18"/>
      <c r="G74" s="18"/>
    </row>
    <row r="75" spans="2:7" ht="12.75">
      <c r="B75" s="18"/>
      <c r="C75" s="18"/>
      <c r="D75" s="18"/>
      <c r="E75" s="18"/>
      <c r="F75" s="18"/>
      <c r="G75" s="18"/>
    </row>
    <row r="76" spans="2:7" ht="39.75" customHeight="1">
      <c r="B76" s="18"/>
      <c r="C76" s="18"/>
      <c r="D76" s="18"/>
      <c r="E76" s="18"/>
      <c r="F76" s="18"/>
      <c r="G76" s="18"/>
    </row>
    <row r="77" spans="2:7" ht="12.75">
      <c r="B77" s="18"/>
      <c r="C77" s="18"/>
      <c r="D77" s="18"/>
      <c r="E77" s="18"/>
      <c r="F77" s="18"/>
      <c r="G77" s="18"/>
    </row>
    <row r="78" spans="2:7" ht="12.75">
      <c r="B78" s="18"/>
      <c r="C78" s="18"/>
      <c r="D78" s="18"/>
      <c r="E78" s="18"/>
      <c r="F78" s="18"/>
      <c r="G78" s="18"/>
    </row>
    <row r="79" spans="2:7" ht="12.75">
      <c r="B79" s="18"/>
      <c r="C79" s="18"/>
      <c r="D79" s="18"/>
      <c r="E79" s="18"/>
      <c r="F79" s="18"/>
      <c r="G79" s="18"/>
    </row>
    <row r="80" spans="2:7" ht="12.75">
      <c r="B80" s="18"/>
      <c r="C80" s="18"/>
      <c r="D80" s="18"/>
      <c r="E80" s="18"/>
      <c r="F80" s="18"/>
      <c r="G80" s="18"/>
    </row>
    <row r="81" spans="2:7" ht="12.75">
      <c r="B81" s="18"/>
      <c r="C81" s="18"/>
      <c r="D81" s="18"/>
      <c r="E81" s="18"/>
      <c r="F81" s="18"/>
      <c r="G81" s="18"/>
    </row>
    <row r="82" spans="2:7" ht="12.75">
      <c r="B82" s="18"/>
      <c r="C82" s="18"/>
      <c r="D82" s="18"/>
      <c r="E82" s="18"/>
      <c r="F82" s="18"/>
      <c r="G82" s="18"/>
    </row>
    <row r="83" spans="2:7" ht="12.75">
      <c r="B83" s="18"/>
      <c r="C83" s="18"/>
      <c r="D83" s="18"/>
      <c r="E83" s="18"/>
      <c r="F83" s="18"/>
      <c r="G83" s="18"/>
    </row>
    <row r="84" spans="2:7" ht="12.75">
      <c r="B84" s="18"/>
      <c r="C84" s="18"/>
      <c r="D84" s="18"/>
      <c r="E84" s="18"/>
      <c r="F84" s="18"/>
      <c r="G84" s="18"/>
    </row>
    <row r="85" spans="2:7" ht="12.75">
      <c r="B85" s="18"/>
      <c r="C85" s="18"/>
      <c r="D85" s="18"/>
      <c r="E85" s="18"/>
      <c r="F85" s="18"/>
      <c r="G85" s="18"/>
    </row>
    <row r="86" spans="2:7" ht="12.75">
      <c r="B86" s="18"/>
      <c r="C86" s="18"/>
      <c r="D86" s="18"/>
      <c r="E86" s="18"/>
      <c r="F86" s="18"/>
      <c r="G86" s="18"/>
    </row>
    <row r="87" spans="2:7" ht="39.75" customHeight="1">
      <c r="B87" s="18"/>
      <c r="C87" s="18"/>
      <c r="D87" s="18"/>
      <c r="E87" s="18"/>
      <c r="F87" s="18"/>
      <c r="G87" s="18"/>
    </row>
    <row r="88" spans="2:7" ht="12.75">
      <c r="B88" s="18"/>
      <c r="C88" s="18"/>
      <c r="D88" s="18"/>
      <c r="E88" s="18"/>
      <c r="F88" s="18"/>
      <c r="G88" s="18"/>
    </row>
    <row r="89" spans="2:7" ht="12.75">
      <c r="B89" s="18"/>
      <c r="C89" s="18"/>
      <c r="D89" s="18"/>
      <c r="E89" s="18"/>
      <c r="F89" s="18"/>
      <c r="G89" s="18"/>
    </row>
    <row r="90" spans="2:7" ht="12.75">
      <c r="B90" s="18"/>
      <c r="C90" s="18"/>
      <c r="D90" s="18"/>
      <c r="E90" s="18"/>
      <c r="F90" s="18"/>
      <c r="G90" s="18"/>
    </row>
    <row r="91" spans="2:7" ht="12.75">
      <c r="B91" s="18"/>
      <c r="C91" s="18"/>
      <c r="D91" s="18"/>
      <c r="E91" s="18"/>
      <c r="F91" s="18"/>
      <c r="G91" s="18"/>
    </row>
    <row r="92" spans="2:7" ht="12.75">
      <c r="B92" s="18"/>
      <c r="C92" s="18"/>
      <c r="D92" s="18"/>
      <c r="E92" s="18"/>
      <c r="F92" s="18"/>
      <c r="G92" s="18"/>
    </row>
    <row r="93" spans="2:7" ht="12.75">
      <c r="B93" s="18"/>
      <c r="C93" s="18"/>
      <c r="D93" s="18"/>
      <c r="E93" s="18"/>
      <c r="F93" s="18"/>
      <c r="G93" s="18"/>
    </row>
    <row r="94" spans="2:7" ht="12.75">
      <c r="B94" s="18"/>
      <c r="C94" s="18"/>
      <c r="D94" s="18"/>
      <c r="E94" s="18"/>
      <c r="F94" s="18"/>
      <c r="G94" s="18"/>
    </row>
    <row r="95" spans="2:7" ht="12.75">
      <c r="B95" s="18"/>
      <c r="C95" s="18"/>
      <c r="D95" s="18"/>
      <c r="E95" s="18"/>
      <c r="F95" s="18"/>
      <c r="G95" s="18"/>
    </row>
    <row r="96" spans="2:7" ht="12.75">
      <c r="B96" s="18"/>
      <c r="C96" s="18"/>
      <c r="D96" s="18"/>
      <c r="E96" s="18"/>
      <c r="F96" s="18"/>
      <c r="G96" s="18"/>
    </row>
    <row r="97" spans="2:7" ht="12.75">
      <c r="B97" s="18"/>
      <c r="C97" s="18"/>
      <c r="D97" s="18"/>
      <c r="E97" s="18"/>
      <c r="F97" s="18"/>
      <c r="G97" s="18"/>
    </row>
    <row r="98" spans="2:7" ht="12.75">
      <c r="B98" s="18"/>
      <c r="C98" s="18"/>
      <c r="D98" s="18"/>
      <c r="E98" s="18"/>
      <c r="F98" s="18"/>
      <c r="G98" s="18"/>
    </row>
    <row r="99" spans="2:7" ht="12.75">
      <c r="B99" s="18"/>
      <c r="C99" s="18"/>
      <c r="D99" s="18"/>
      <c r="E99" s="18"/>
      <c r="F99" s="18"/>
      <c r="G99" s="18"/>
    </row>
    <row r="100" spans="2:7" ht="12.75">
      <c r="B100" s="18"/>
      <c r="C100" s="18"/>
      <c r="D100" s="18"/>
      <c r="E100" s="18"/>
      <c r="F100" s="18"/>
      <c r="G100" s="18"/>
    </row>
    <row r="101" spans="2:7" ht="12.75">
      <c r="B101" s="18"/>
      <c r="C101" s="18"/>
      <c r="D101" s="18"/>
      <c r="E101" s="18"/>
      <c r="F101" s="18"/>
      <c r="G101" s="18"/>
    </row>
    <row r="102" spans="2:7" ht="12.75">
      <c r="B102" s="18"/>
      <c r="C102" s="18"/>
      <c r="D102" s="18"/>
      <c r="E102" s="18"/>
      <c r="F102" s="18"/>
      <c r="G102" s="18"/>
    </row>
    <row r="103" spans="2:7" ht="12.75">
      <c r="B103" s="18"/>
      <c r="C103" s="18"/>
      <c r="D103" s="18"/>
      <c r="E103" s="18"/>
      <c r="F103" s="18"/>
      <c r="G103" s="18"/>
    </row>
    <row r="104" spans="2:7" ht="12.75">
      <c r="B104" s="18"/>
      <c r="C104" s="18"/>
      <c r="D104" s="18"/>
      <c r="E104" s="18"/>
      <c r="F104" s="18"/>
      <c r="G104" s="18"/>
    </row>
    <row r="105" spans="2:7" ht="12.75">
      <c r="B105" s="18"/>
      <c r="C105" s="18"/>
      <c r="D105" s="18"/>
      <c r="E105" s="18"/>
      <c r="F105" s="18"/>
      <c r="G105" s="18"/>
    </row>
    <row r="106" spans="2:7" ht="12.75">
      <c r="B106" s="18"/>
      <c r="C106" s="18"/>
      <c r="D106" s="18"/>
      <c r="E106" s="18"/>
      <c r="F106" s="18"/>
      <c r="G106" s="18"/>
    </row>
    <row r="107" spans="2:7" ht="12.75">
      <c r="B107" s="18"/>
      <c r="C107" s="18"/>
      <c r="D107" s="18"/>
      <c r="E107" s="18"/>
      <c r="F107" s="18"/>
      <c r="G107" s="18"/>
    </row>
    <row r="108" spans="2:7" ht="12.75">
      <c r="B108" s="18"/>
      <c r="C108" s="18"/>
      <c r="D108" s="18"/>
      <c r="E108" s="18"/>
      <c r="F108" s="18"/>
      <c r="G108" s="18"/>
    </row>
    <row r="109" spans="2:7" ht="12.75">
      <c r="B109" s="18"/>
      <c r="C109" s="18"/>
      <c r="D109" s="18"/>
      <c r="E109" s="18"/>
      <c r="F109" s="18"/>
      <c r="G109" s="18"/>
    </row>
    <row r="110" spans="2:7" ht="12.75">
      <c r="B110" s="18"/>
      <c r="C110" s="18"/>
      <c r="D110" s="18"/>
      <c r="E110" s="18"/>
      <c r="F110" s="18"/>
      <c r="G110" s="18"/>
    </row>
    <row r="111" spans="2:7" ht="12.75">
      <c r="B111" s="18"/>
      <c r="C111" s="18"/>
      <c r="D111" s="18"/>
      <c r="E111" s="18"/>
      <c r="F111" s="18"/>
      <c r="G111" s="18"/>
    </row>
    <row r="112" spans="2:7" ht="12.75">
      <c r="B112" s="18"/>
      <c r="C112" s="18"/>
      <c r="D112" s="18"/>
      <c r="E112" s="18"/>
      <c r="F112" s="18"/>
      <c r="G112" s="18"/>
    </row>
    <row r="113" spans="2:7" ht="12.75">
      <c r="B113" s="18"/>
      <c r="C113" s="18"/>
      <c r="D113" s="18"/>
      <c r="E113" s="18"/>
      <c r="F113" s="18"/>
      <c r="G113" s="18"/>
    </row>
    <row r="114" spans="2:7" ht="12.75">
      <c r="B114" s="18"/>
      <c r="C114" s="18"/>
      <c r="D114" s="18"/>
      <c r="E114" s="18"/>
      <c r="F114" s="18"/>
      <c r="G114" s="18"/>
    </row>
    <row r="115" spans="2:7" ht="12.75">
      <c r="B115" s="18"/>
      <c r="C115" s="18"/>
      <c r="D115" s="18"/>
      <c r="E115" s="18"/>
      <c r="F115" s="18"/>
      <c r="G115" s="18"/>
    </row>
    <row r="116" spans="2:7" ht="12.75">
      <c r="B116" s="18"/>
      <c r="C116" s="18"/>
      <c r="D116" s="18"/>
      <c r="E116" s="18"/>
      <c r="F116" s="18"/>
      <c r="G116" s="18"/>
    </row>
    <row r="117" spans="2:7" ht="12.75">
      <c r="B117" s="18"/>
      <c r="C117" s="18"/>
      <c r="D117" s="18"/>
      <c r="E117" s="18"/>
      <c r="F117" s="18"/>
      <c r="G117" s="18"/>
    </row>
    <row r="118" spans="2:7" ht="12.75">
      <c r="B118" s="18"/>
      <c r="C118" s="18"/>
      <c r="D118" s="18"/>
      <c r="E118" s="18"/>
      <c r="F118" s="18"/>
      <c r="G118" s="18"/>
    </row>
    <row r="119" spans="2:7" ht="12.75">
      <c r="B119" s="18"/>
      <c r="C119" s="18"/>
      <c r="D119" s="18"/>
      <c r="E119" s="18"/>
      <c r="F119" s="18"/>
      <c r="G119" s="18"/>
    </row>
    <row r="120" spans="2:7" ht="12.75">
      <c r="B120" s="18"/>
      <c r="C120" s="18"/>
      <c r="D120" s="18"/>
      <c r="E120" s="18"/>
      <c r="F120" s="18"/>
      <c r="G120" s="18"/>
    </row>
    <row r="121" spans="2:7" ht="12.75">
      <c r="B121" s="18"/>
      <c r="C121" s="18"/>
      <c r="D121" s="18"/>
      <c r="E121" s="18"/>
      <c r="F121" s="18"/>
      <c r="G121" s="18"/>
    </row>
    <row r="122" spans="2:7" ht="12.75">
      <c r="B122" s="18"/>
      <c r="C122" s="18"/>
      <c r="D122" s="18"/>
      <c r="E122" s="18"/>
      <c r="F122" s="18"/>
      <c r="G122" s="18"/>
    </row>
    <row r="123" spans="2:7" ht="12.75">
      <c r="B123" s="18"/>
      <c r="C123" s="18"/>
      <c r="D123" s="18"/>
      <c r="E123" s="18"/>
      <c r="F123" s="18"/>
      <c r="G123" s="18"/>
    </row>
    <row r="124" spans="2:7" ht="12.75">
      <c r="B124" s="18"/>
      <c r="C124" s="18"/>
      <c r="D124" s="18"/>
      <c r="E124" s="18"/>
      <c r="F124" s="18"/>
      <c r="G124" s="18"/>
    </row>
    <row r="125" spans="2:7" ht="12.75">
      <c r="B125" s="18"/>
      <c r="C125" s="18"/>
      <c r="D125" s="18"/>
      <c r="E125" s="18"/>
      <c r="F125" s="18"/>
      <c r="G125" s="18"/>
    </row>
    <row r="126" spans="2:7" ht="12.75">
      <c r="B126" s="18"/>
      <c r="C126" s="18"/>
      <c r="D126" s="18"/>
      <c r="E126" s="18"/>
      <c r="F126" s="18"/>
      <c r="G126" s="18"/>
    </row>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dimension ref="B2:G135"/>
  <sheetViews>
    <sheetView zoomScalePageLayoutView="0" workbookViewId="0" topLeftCell="A3">
      <selection activeCell="E26" sqref="E26"/>
    </sheetView>
  </sheetViews>
  <sheetFormatPr defaultColWidth="11.421875" defaultRowHeight="12.75"/>
  <cols>
    <col min="1" max="1" width="35.140625" style="18" customWidth="1"/>
    <col min="2" max="2" width="38.28125" style="16" customWidth="1"/>
    <col min="3" max="3" width="10.421875" style="16" customWidth="1"/>
    <col min="4" max="4" width="9.8515625" style="16" customWidth="1"/>
    <col min="5" max="5" width="11.421875" style="16" customWidth="1"/>
    <col min="6" max="6" width="16.28125" style="49" customWidth="1"/>
    <col min="7" max="7" width="11.421875" style="17" customWidth="1"/>
    <col min="8" max="16384" width="11.421875" style="18" customWidth="1"/>
  </cols>
  <sheetData>
    <row r="1" ht="63.75" customHeight="1"/>
    <row r="2" ht="19.5" customHeight="1">
      <c r="B2" s="24" t="s">
        <v>109</v>
      </c>
    </row>
    <row r="3" ht="15" customHeight="1" thickBot="1">
      <c r="B3" s="17"/>
    </row>
    <row r="4" spans="2:6" s="20" customFormat="1" ht="36" customHeight="1" thickTop="1">
      <c r="B4" s="31" t="s">
        <v>21</v>
      </c>
      <c r="C4" s="32" t="s">
        <v>28</v>
      </c>
      <c r="D4" s="32" t="s">
        <v>94</v>
      </c>
      <c r="E4" s="48" t="s">
        <v>92</v>
      </c>
      <c r="F4" s="50" t="s">
        <v>88</v>
      </c>
    </row>
    <row r="5" spans="2:6" s="20" customFormat="1" ht="12.75" customHeight="1">
      <c r="B5" s="126" t="s">
        <v>45</v>
      </c>
      <c r="C5" s="69"/>
      <c r="D5" s="69"/>
      <c r="E5" s="70"/>
      <c r="F5" s="71"/>
    </row>
    <row r="6" spans="2:6" ht="12.75" customHeight="1">
      <c r="B6" s="45" t="s">
        <v>0</v>
      </c>
      <c r="C6" s="137">
        <v>1</v>
      </c>
      <c r="D6" s="135">
        <v>2</v>
      </c>
      <c r="E6" s="11"/>
      <c r="F6" s="51">
        <f>C6*D6*8760/1000</f>
        <v>17.52</v>
      </c>
    </row>
    <row r="7" spans="2:6" ht="12.75" customHeight="1">
      <c r="B7" s="45" t="s">
        <v>1</v>
      </c>
      <c r="C7" s="12"/>
      <c r="D7" s="12"/>
      <c r="E7" s="136">
        <v>0.1</v>
      </c>
      <c r="F7" s="51">
        <f>F6*E7</f>
        <v>1.752</v>
      </c>
    </row>
    <row r="8" spans="2:6" ht="12.75" customHeight="1">
      <c r="B8" s="72" t="s">
        <v>46</v>
      </c>
      <c r="C8" s="12"/>
      <c r="D8" s="12"/>
      <c r="E8" s="128"/>
      <c r="F8" s="51"/>
    </row>
    <row r="9" spans="2:6" ht="12.75">
      <c r="B9" s="45" t="s">
        <v>2</v>
      </c>
      <c r="C9" s="137">
        <v>1</v>
      </c>
      <c r="D9" s="133">
        <v>8</v>
      </c>
      <c r="E9" s="11"/>
      <c r="F9" s="51">
        <f>C9*D9*8760/1000</f>
        <v>70.08</v>
      </c>
    </row>
    <row r="10" spans="2:6" ht="12.75">
      <c r="B10" s="72" t="s">
        <v>75</v>
      </c>
      <c r="C10" s="12"/>
      <c r="D10" s="12"/>
      <c r="E10" s="12"/>
      <c r="F10" s="35"/>
    </row>
    <row r="11" spans="2:6" ht="12.75">
      <c r="B11" s="45" t="s">
        <v>60</v>
      </c>
      <c r="C11" s="137">
        <v>1</v>
      </c>
      <c r="D11" s="133">
        <v>3</v>
      </c>
      <c r="E11" s="12" t="s">
        <v>77</v>
      </c>
      <c r="F11" s="35">
        <f>C11*D11*8760/1000</f>
        <v>26.28</v>
      </c>
    </row>
    <row r="12" spans="2:6" ht="12.75">
      <c r="B12" s="45" t="s">
        <v>61</v>
      </c>
      <c r="C12" s="137">
        <v>1</v>
      </c>
      <c r="D12" s="133">
        <v>7</v>
      </c>
      <c r="E12" s="12" t="s">
        <v>77</v>
      </c>
      <c r="F12" s="35">
        <f>C12*D12*8760/1000</f>
        <v>61.32</v>
      </c>
    </row>
    <row r="13" spans="2:6" ht="12.75">
      <c r="B13" s="45" t="s">
        <v>62</v>
      </c>
      <c r="C13" s="137">
        <v>1</v>
      </c>
      <c r="D13" s="133">
        <v>13</v>
      </c>
      <c r="E13" s="12" t="s">
        <v>77</v>
      </c>
      <c r="F13" s="35">
        <f aca="true" t="shared" si="0" ref="F13:F18">C13*D13*8760/1000</f>
        <v>113.88</v>
      </c>
    </row>
    <row r="14" spans="2:6" ht="12.75">
      <c r="B14" s="45" t="s">
        <v>63</v>
      </c>
      <c r="C14" s="137">
        <v>1</v>
      </c>
      <c r="D14" s="133">
        <v>25</v>
      </c>
      <c r="E14" s="12" t="s">
        <v>77</v>
      </c>
      <c r="F14" s="35">
        <f t="shared" si="0"/>
        <v>219</v>
      </c>
    </row>
    <row r="15" spans="2:6" ht="12.75">
      <c r="B15" s="44" t="s">
        <v>147</v>
      </c>
      <c r="C15" s="137"/>
      <c r="D15" s="133"/>
      <c r="E15" s="12"/>
      <c r="F15" s="35"/>
    </row>
    <row r="16" spans="2:6" ht="12.75">
      <c r="B16" s="144" t="s">
        <v>145</v>
      </c>
      <c r="C16" s="137"/>
      <c r="D16" s="133"/>
      <c r="E16" s="12"/>
      <c r="F16" s="35"/>
    </row>
    <row r="17" spans="2:6" ht="12.75">
      <c r="B17" s="144" t="s">
        <v>146</v>
      </c>
      <c r="C17" s="137"/>
      <c r="D17" s="133"/>
      <c r="E17" s="12"/>
      <c r="F17" s="35"/>
    </row>
    <row r="18" spans="2:6" ht="12.75">
      <c r="B18" s="127" t="s">
        <v>130</v>
      </c>
      <c r="C18" s="137">
        <v>1</v>
      </c>
      <c r="D18" s="133">
        <v>0</v>
      </c>
      <c r="E18" s="12"/>
      <c r="F18" s="35">
        <f t="shared" si="0"/>
        <v>0</v>
      </c>
    </row>
    <row r="19" spans="2:6" ht="13.5" thickBot="1">
      <c r="B19" s="38" t="s">
        <v>8</v>
      </c>
      <c r="C19" s="39"/>
      <c r="D19" s="39"/>
      <c r="E19" s="46"/>
      <c r="F19" s="52">
        <f>SUM(F6:F14)</f>
        <v>509.832</v>
      </c>
    </row>
    <row r="20" spans="2:4" ht="16.5" customHeight="1">
      <c r="B20" s="22"/>
      <c r="C20" s="23"/>
      <c r="D20" s="23"/>
    </row>
    <row r="21" spans="2:4" ht="10.5" customHeight="1">
      <c r="B21" s="23"/>
      <c r="C21" s="23"/>
      <c r="D21" s="23"/>
    </row>
    <row r="22" spans="2:7" ht="16.5" customHeight="1">
      <c r="B22" s="18"/>
      <c r="C22" s="18"/>
      <c r="D22" s="18"/>
      <c r="E22" s="18"/>
      <c r="F22" s="53"/>
      <c r="G22" s="18"/>
    </row>
    <row r="23" spans="2:7" ht="12.75">
      <c r="B23" s="18"/>
      <c r="C23" s="18"/>
      <c r="D23" s="18"/>
      <c r="E23" s="18"/>
      <c r="F23" s="53"/>
      <c r="G23" s="18"/>
    </row>
    <row r="24" spans="2:7" ht="12.75">
      <c r="B24" s="18"/>
      <c r="C24" s="18"/>
      <c r="D24" s="18"/>
      <c r="E24" s="18"/>
      <c r="F24" s="53"/>
      <c r="G24" s="18"/>
    </row>
    <row r="25" spans="2:7" ht="12.75">
      <c r="B25" s="18"/>
      <c r="C25" s="18"/>
      <c r="D25" s="18"/>
      <c r="E25" s="18"/>
      <c r="F25" s="53"/>
      <c r="G25" s="18"/>
    </row>
    <row r="26" spans="2:7" ht="12.75">
      <c r="B26" s="18"/>
      <c r="C26" s="18"/>
      <c r="D26" s="18"/>
      <c r="E26" s="18"/>
      <c r="F26" s="53"/>
      <c r="G26" s="18"/>
    </row>
    <row r="27" spans="2:7" ht="12.75" customHeight="1">
      <c r="B27" s="18"/>
      <c r="C27" s="18"/>
      <c r="D27" s="18"/>
      <c r="E27" s="18"/>
      <c r="F27" s="53"/>
      <c r="G27" s="18"/>
    </row>
    <row r="28" spans="2:7" ht="12.75">
      <c r="B28" s="18"/>
      <c r="C28" s="18"/>
      <c r="D28" s="18"/>
      <c r="E28" s="18"/>
      <c r="F28" s="53"/>
      <c r="G28" s="18"/>
    </row>
    <row r="29" spans="2:7" ht="10.5" customHeight="1">
      <c r="B29" s="18"/>
      <c r="C29" s="18"/>
      <c r="D29" s="18"/>
      <c r="E29" s="18"/>
      <c r="F29" s="53"/>
      <c r="G29" s="18"/>
    </row>
    <row r="30" spans="2:7" ht="13.5" customHeight="1">
      <c r="B30" s="18"/>
      <c r="C30" s="18"/>
      <c r="D30" s="18"/>
      <c r="E30" s="18"/>
      <c r="F30" s="53"/>
      <c r="G30" s="18"/>
    </row>
    <row r="31" spans="2:7" ht="12.75" customHeight="1">
      <c r="B31" s="47"/>
      <c r="C31" s="47"/>
      <c r="D31" s="47"/>
      <c r="E31" s="47"/>
      <c r="F31" s="54"/>
      <c r="G31" s="18"/>
    </row>
    <row r="32" spans="2:7" ht="12.75">
      <c r="B32" s="47"/>
      <c r="C32" s="47"/>
      <c r="D32" s="47"/>
      <c r="E32" s="47"/>
      <c r="F32" s="54"/>
      <c r="G32" s="18"/>
    </row>
    <row r="33" spans="2:7" ht="12.75">
      <c r="B33" s="47"/>
      <c r="C33" s="47"/>
      <c r="D33" s="47"/>
      <c r="E33" s="47"/>
      <c r="F33" s="54"/>
      <c r="G33" s="18"/>
    </row>
    <row r="34" spans="2:7" ht="12.75">
      <c r="B34" s="47"/>
      <c r="C34" s="47"/>
      <c r="D34" s="47"/>
      <c r="E34" s="47"/>
      <c r="F34" s="54"/>
      <c r="G34" s="18"/>
    </row>
    <row r="35" spans="2:7" ht="12.75">
      <c r="B35" s="47"/>
      <c r="C35" s="47"/>
      <c r="D35" s="47"/>
      <c r="E35" s="47"/>
      <c r="F35" s="54"/>
      <c r="G35" s="18"/>
    </row>
    <row r="36" spans="2:7" ht="12.75">
      <c r="B36" s="18"/>
      <c r="C36" s="18"/>
      <c r="D36" s="18"/>
      <c r="E36" s="18"/>
      <c r="F36" s="53"/>
      <c r="G36" s="18"/>
    </row>
    <row r="37" spans="2:7" ht="12.75">
      <c r="B37" s="18"/>
      <c r="C37" s="18"/>
      <c r="D37" s="18"/>
      <c r="E37" s="18"/>
      <c r="F37" s="53"/>
      <c r="G37" s="18"/>
    </row>
    <row r="38" spans="2:7" ht="12.75">
      <c r="B38" s="18"/>
      <c r="C38" s="18"/>
      <c r="D38" s="18"/>
      <c r="E38" s="18"/>
      <c r="F38" s="53"/>
      <c r="G38" s="18"/>
    </row>
    <row r="39" spans="2:7" ht="12.75">
      <c r="B39" s="18"/>
      <c r="C39" s="18"/>
      <c r="D39" s="18"/>
      <c r="E39" s="18"/>
      <c r="F39" s="53"/>
      <c r="G39" s="18"/>
    </row>
    <row r="40" spans="2:7" ht="12.75">
      <c r="B40" s="18"/>
      <c r="C40" s="18"/>
      <c r="D40" s="18"/>
      <c r="E40" s="18"/>
      <c r="F40" s="53"/>
      <c r="G40" s="18"/>
    </row>
    <row r="41" spans="2:7" ht="12.75">
      <c r="B41" s="18"/>
      <c r="C41" s="18"/>
      <c r="D41" s="18"/>
      <c r="E41" s="18"/>
      <c r="F41" s="53"/>
      <c r="G41" s="18"/>
    </row>
    <row r="42" spans="2:7" ht="12.75">
      <c r="B42" s="18"/>
      <c r="C42" s="18"/>
      <c r="D42" s="18"/>
      <c r="E42" s="18"/>
      <c r="F42" s="53"/>
      <c r="G42" s="18"/>
    </row>
    <row r="43" spans="2:7" ht="12.75">
      <c r="B43" s="18"/>
      <c r="C43" s="18"/>
      <c r="D43" s="18"/>
      <c r="E43" s="18"/>
      <c r="F43" s="53"/>
      <c r="G43" s="18"/>
    </row>
    <row r="44" spans="2:7" ht="12.75">
      <c r="B44" s="18"/>
      <c r="C44" s="18"/>
      <c r="D44" s="18"/>
      <c r="E44" s="18"/>
      <c r="F44" s="53"/>
      <c r="G44" s="18"/>
    </row>
    <row r="45" spans="2:7" ht="12.75">
      <c r="B45" s="18"/>
      <c r="C45" s="18"/>
      <c r="D45" s="18"/>
      <c r="E45" s="18"/>
      <c r="F45" s="53"/>
      <c r="G45" s="18"/>
    </row>
    <row r="46" spans="2:7" ht="12.75">
      <c r="B46" s="18"/>
      <c r="C46" s="18"/>
      <c r="D46" s="18"/>
      <c r="E46" s="18"/>
      <c r="F46" s="53"/>
      <c r="G46" s="18"/>
    </row>
    <row r="47" spans="2:7" ht="12.75">
      <c r="B47" s="18"/>
      <c r="C47" s="18"/>
      <c r="D47" s="18"/>
      <c r="E47" s="18"/>
      <c r="F47" s="53"/>
      <c r="G47" s="18"/>
    </row>
    <row r="48" spans="2:7" ht="31.5" customHeight="1">
      <c r="B48" s="18"/>
      <c r="C48" s="18"/>
      <c r="D48" s="18"/>
      <c r="E48" s="18"/>
      <c r="F48" s="53"/>
      <c r="G48" s="18"/>
    </row>
    <row r="49" spans="2:7" ht="12.75">
      <c r="B49" s="18"/>
      <c r="C49" s="18"/>
      <c r="D49" s="18"/>
      <c r="E49" s="18"/>
      <c r="F49" s="53"/>
      <c r="G49" s="18"/>
    </row>
    <row r="50" spans="2:7" ht="12.75">
      <c r="B50" s="18"/>
      <c r="C50" s="18"/>
      <c r="D50" s="18"/>
      <c r="E50" s="18"/>
      <c r="F50" s="53"/>
      <c r="G50" s="18"/>
    </row>
    <row r="51" spans="2:7" ht="12.75">
      <c r="B51" s="18"/>
      <c r="C51" s="18"/>
      <c r="D51" s="18"/>
      <c r="E51" s="18"/>
      <c r="F51" s="53"/>
      <c r="G51" s="18"/>
    </row>
    <row r="52" spans="2:7" ht="12.75">
      <c r="B52" s="18"/>
      <c r="C52" s="18"/>
      <c r="D52" s="18"/>
      <c r="E52" s="18"/>
      <c r="F52" s="53"/>
      <c r="G52" s="18"/>
    </row>
    <row r="53" spans="2:7" ht="12.75">
      <c r="B53" s="18"/>
      <c r="C53" s="18"/>
      <c r="D53" s="18"/>
      <c r="E53" s="18"/>
      <c r="F53" s="53"/>
      <c r="G53" s="18"/>
    </row>
    <row r="54" spans="2:7" ht="24.75" customHeight="1">
      <c r="B54" s="18"/>
      <c r="C54" s="18"/>
      <c r="D54" s="18"/>
      <c r="E54" s="18"/>
      <c r="F54" s="53"/>
      <c r="G54" s="18"/>
    </row>
    <row r="55" spans="2:7" ht="12.75" customHeight="1">
      <c r="B55" s="18"/>
      <c r="C55" s="18"/>
      <c r="D55" s="18"/>
      <c r="E55" s="18"/>
      <c r="F55" s="53"/>
      <c r="G55" s="18"/>
    </row>
    <row r="56" spans="2:7" ht="12.75" customHeight="1">
      <c r="B56" s="18"/>
      <c r="C56" s="18"/>
      <c r="D56" s="18"/>
      <c r="E56" s="18"/>
      <c r="F56" s="53"/>
      <c r="G56" s="18"/>
    </row>
    <row r="57" spans="2:7" ht="12.75" customHeight="1">
      <c r="B57" s="18"/>
      <c r="C57" s="18"/>
      <c r="D57" s="18"/>
      <c r="E57" s="18"/>
      <c r="F57" s="53"/>
      <c r="G57" s="18"/>
    </row>
    <row r="58" spans="2:7" ht="12.75" customHeight="1">
      <c r="B58" s="18"/>
      <c r="C58" s="18"/>
      <c r="D58" s="18"/>
      <c r="E58" s="18"/>
      <c r="F58" s="53"/>
      <c r="G58" s="18"/>
    </row>
    <row r="59" spans="2:7" ht="12.75">
      <c r="B59" s="18"/>
      <c r="C59" s="18"/>
      <c r="D59" s="18"/>
      <c r="E59" s="18"/>
      <c r="F59" s="53"/>
      <c r="G59" s="18"/>
    </row>
    <row r="60" spans="2:7" ht="12.75" customHeight="1">
      <c r="B60" s="18"/>
      <c r="C60" s="18"/>
      <c r="D60" s="18"/>
      <c r="E60" s="18"/>
      <c r="F60" s="53"/>
      <c r="G60" s="18"/>
    </row>
    <row r="61" spans="2:7" ht="31.5" customHeight="1">
      <c r="B61" s="18"/>
      <c r="C61" s="18"/>
      <c r="D61" s="18"/>
      <c r="E61" s="18"/>
      <c r="F61" s="53"/>
      <c r="G61" s="18"/>
    </row>
    <row r="62" spans="2:7" ht="12.75">
      <c r="B62" s="18"/>
      <c r="C62" s="18"/>
      <c r="D62" s="18"/>
      <c r="E62" s="18"/>
      <c r="F62" s="53"/>
      <c r="G62" s="18"/>
    </row>
    <row r="63" spans="2:7" ht="12.75">
      <c r="B63" s="18"/>
      <c r="C63" s="18"/>
      <c r="D63" s="18"/>
      <c r="E63" s="18"/>
      <c r="F63" s="53"/>
      <c r="G63" s="18"/>
    </row>
    <row r="64" spans="2:7" ht="12.75">
      <c r="B64" s="18"/>
      <c r="C64" s="18"/>
      <c r="D64" s="18"/>
      <c r="E64" s="18"/>
      <c r="F64" s="53"/>
      <c r="G64" s="18"/>
    </row>
    <row r="65" spans="2:7" ht="12.75">
      <c r="B65" s="18"/>
      <c r="C65" s="18"/>
      <c r="D65" s="18"/>
      <c r="E65" s="18"/>
      <c r="F65" s="53"/>
      <c r="G65" s="18"/>
    </row>
    <row r="66" spans="2:7" ht="12.75">
      <c r="B66" s="18"/>
      <c r="C66" s="18"/>
      <c r="D66" s="18"/>
      <c r="E66" s="18"/>
      <c r="F66" s="53"/>
      <c r="G66" s="18"/>
    </row>
    <row r="67" spans="2:7" ht="37.5" customHeight="1">
      <c r="B67" s="18"/>
      <c r="C67" s="18"/>
      <c r="D67" s="18"/>
      <c r="E67" s="18"/>
      <c r="F67" s="53"/>
      <c r="G67" s="18"/>
    </row>
    <row r="68" spans="2:7" ht="12.75">
      <c r="B68" s="18"/>
      <c r="C68" s="18"/>
      <c r="D68" s="18"/>
      <c r="E68" s="18"/>
      <c r="F68" s="53"/>
      <c r="G68" s="18"/>
    </row>
    <row r="69" spans="2:7" ht="12.75">
      <c r="B69" s="18"/>
      <c r="C69" s="18"/>
      <c r="D69" s="18"/>
      <c r="E69" s="18"/>
      <c r="F69" s="53"/>
      <c r="G69" s="18"/>
    </row>
    <row r="70" spans="2:7" ht="12.75">
      <c r="B70" s="18"/>
      <c r="C70" s="18"/>
      <c r="D70" s="18"/>
      <c r="E70" s="18"/>
      <c r="F70" s="53"/>
      <c r="G70" s="18"/>
    </row>
    <row r="71" spans="2:7" ht="12.75">
      <c r="B71" s="18"/>
      <c r="C71" s="18"/>
      <c r="D71" s="18"/>
      <c r="E71" s="18"/>
      <c r="F71" s="53"/>
      <c r="G71" s="18"/>
    </row>
    <row r="72" spans="2:7" ht="12.75">
      <c r="B72" s="18"/>
      <c r="C72" s="18"/>
      <c r="D72" s="18"/>
      <c r="E72" s="18"/>
      <c r="F72" s="53"/>
      <c r="G72" s="18"/>
    </row>
    <row r="73" spans="2:7" ht="12.75">
      <c r="B73" s="18"/>
      <c r="C73" s="18"/>
      <c r="D73" s="18"/>
      <c r="E73" s="18"/>
      <c r="F73" s="53"/>
      <c r="G73" s="18"/>
    </row>
    <row r="74" spans="2:7" ht="12.75">
      <c r="B74" s="18"/>
      <c r="C74" s="18"/>
      <c r="D74" s="18"/>
      <c r="E74" s="18"/>
      <c r="F74" s="53"/>
      <c r="G74" s="18"/>
    </row>
    <row r="75" spans="2:7" ht="12.75">
      <c r="B75" s="18"/>
      <c r="C75" s="18"/>
      <c r="D75" s="18"/>
      <c r="E75" s="18"/>
      <c r="F75" s="53"/>
      <c r="G75" s="18"/>
    </row>
    <row r="76" spans="2:7" ht="12.75">
      <c r="B76" s="18"/>
      <c r="C76" s="18"/>
      <c r="D76" s="18"/>
      <c r="E76" s="18"/>
      <c r="F76" s="53"/>
      <c r="G76" s="18"/>
    </row>
    <row r="77" spans="2:7" ht="12.75">
      <c r="B77" s="18"/>
      <c r="C77" s="18"/>
      <c r="D77" s="18"/>
      <c r="E77" s="18"/>
      <c r="F77" s="53"/>
      <c r="G77" s="18"/>
    </row>
    <row r="78" spans="2:7" ht="12.75">
      <c r="B78" s="18"/>
      <c r="C78" s="18"/>
      <c r="D78" s="18"/>
      <c r="E78" s="18"/>
      <c r="F78" s="53"/>
      <c r="G78" s="18"/>
    </row>
    <row r="79" spans="2:7" ht="12.75">
      <c r="B79" s="18"/>
      <c r="C79" s="18"/>
      <c r="D79" s="18"/>
      <c r="E79" s="18"/>
      <c r="F79" s="53"/>
      <c r="G79" s="18"/>
    </row>
    <row r="80" spans="2:7" ht="12.75">
      <c r="B80" s="18"/>
      <c r="C80" s="18"/>
      <c r="D80" s="18"/>
      <c r="E80" s="18"/>
      <c r="F80" s="53"/>
      <c r="G80" s="18"/>
    </row>
    <row r="81" spans="2:7" ht="12.75">
      <c r="B81" s="18"/>
      <c r="C81" s="18"/>
      <c r="D81" s="18"/>
      <c r="E81" s="18"/>
      <c r="F81" s="53"/>
      <c r="G81" s="18"/>
    </row>
    <row r="82" spans="2:7" ht="12.75">
      <c r="B82" s="18"/>
      <c r="C82" s="18"/>
      <c r="D82" s="18"/>
      <c r="E82" s="18"/>
      <c r="F82" s="53"/>
      <c r="G82" s="18"/>
    </row>
    <row r="83" spans="2:7" ht="12.75">
      <c r="B83" s="18"/>
      <c r="C83" s="18"/>
      <c r="D83" s="18"/>
      <c r="E83" s="18"/>
      <c r="F83" s="53"/>
      <c r="G83" s="18"/>
    </row>
    <row r="84" spans="2:7" ht="12.75">
      <c r="B84" s="18"/>
      <c r="C84" s="18"/>
      <c r="D84" s="18"/>
      <c r="E84" s="18"/>
      <c r="F84" s="53"/>
      <c r="G84" s="18"/>
    </row>
    <row r="85" spans="2:7" ht="39.75" customHeight="1">
      <c r="B85" s="18"/>
      <c r="C85" s="18"/>
      <c r="D85" s="18"/>
      <c r="E85" s="18"/>
      <c r="F85" s="53"/>
      <c r="G85" s="18"/>
    </row>
    <row r="86" spans="2:7" ht="12.75">
      <c r="B86" s="18"/>
      <c r="C86" s="18"/>
      <c r="D86" s="18"/>
      <c r="E86" s="18"/>
      <c r="F86" s="53"/>
      <c r="G86" s="18"/>
    </row>
    <row r="87" spans="2:7" ht="12.75">
      <c r="B87" s="18"/>
      <c r="C87" s="18"/>
      <c r="D87" s="18"/>
      <c r="E87" s="18"/>
      <c r="F87" s="53"/>
      <c r="G87" s="18"/>
    </row>
    <row r="88" spans="2:7" ht="12.75">
      <c r="B88" s="18"/>
      <c r="C88" s="18"/>
      <c r="D88" s="18"/>
      <c r="E88" s="18"/>
      <c r="F88" s="53"/>
      <c r="G88" s="18"/>
    </row>
    <row r="89" spans="2:7" ht="12.75">
      <c r="B89" s="18"/>
      <c r="C89" s="18"/>
      <c r="D89" s="18"/>
      <c r="E89" s="18"/>
      <c r="F89" s="53"/>
      <c r="G89" s="18"/>
    </row>
    <row r="90" spans="2:7" ht="12.75">
      <c r="B90" s="18"/>
      <c r="C90" s="18"/>
      <c r="D90" s="18"/>
      <c r="E90" s="18"/>
      <c r="F90" s="53"/>
      <c r="G90" s="18"/>
    </row>
    <row r="91" spans="2:7" ht="12.75">
      <c r="B91" s="18"/>
      <c r="C91" s="18"/>
      <c r="D91" s="18"/>
      <c r="E91" s="18"/>
      <c r="F91" s="53"/>
      <c r="G91" s="18"/>
    </row>
    <row r="92" spans="2:7" ht="12.75">
      <c r="B92" s="18"/>
      <c r="C92" s="18"/>
      <c r="D92" s="18"/>
      <c r="E92" s="18"/>
      <c r="F92" s="53"/>
      <c r="G92" s="18"/>
    </row>
    <row r="93" spans="2:7" ht="12.75">
      <c r="B93" s="18"/>
      <c r="C93" s="18"/>
      <c r="D93" s="18"/>
      <c r="E93" s="18"/>
      <c r="F93" s="53"/>
      <c r="G93" s="18"/>
    </row>
    <row r="94" spans="2:7" ht="12.75">
      <c r="B94" s="18"/>
      <c r="C94" s="18"/>
      <c r="D94" s="18"/>
      <c r="E94" s="18"/>
      <c r="F94" s="53"/>
      <c r="G94" s="18"/>
    </row>
    <row r="95" spans="2:7" ht="12.75">
      <c r="B95" s="18"/>
      <c r="C95" s="18"/>
      <c r="D95" s="18"/>
      <c r="E95" s="18"/>
      <c r="F95" s="53"/>
      <c r="G95" s="18"/>
    </row>
    <row r="96" spans="2:7" ht="39.75" customHeight="1">
      <c r="B96" s="18"/>
      <c r="C96" s="18"/>
      <c r="D96" s="18"/>
      <c r="E96" s="18"/>
      <c r="F96" s="53"/>
      <c r="G96" s="18"/>
    </row>
    <row r="97" spans="2:7" ht="12.75">
      <c r="B97" s="18"/>
      <c r="C97" s="18"/>
      <c r="D97" s="18"/>
      <c r="E97" s="18"/>
      <c r="F97" s="53"/>
      <c r="G97" s="18"/>
    </row>
    <row r="98" spans="2:7" ht="12.75">
      <c r="B98" s="18"/>
      <c r="C98" s="18"/>
      <c r="D98" s="18"/>
      <c r="E98" s="18"/>
      <c r="F98" s="53"/>
      <c r="G98" s="18"/>
    </row>
    <row r="99" spans="2:7" ht="12.75">
      <c r="B99" s="18"/>
      <c r="C99" s="18"/>
      <c r="D99" s="18"/>
      <c r="E99" s="18"/>
      <c r="F99" s="53"/>
      <c r="G99" s="18"/>
    </row>
    <row r="100" spans="2:7" ht="12.75">
      <c r="B100" s="18"/>
      <c r="C100" s="18"/>
      <c r="D100" s="18"/>
      <c r="E100" s="18"/>
      <c r="F100" s="53"/>
      <c r="G100" s="18"/>
    </row>
    <row r="101" spans="2:7" ht="12.75">
      <c r="B101" s="18"/>
      <c r="C101" s="18"/>
      <c r="D101" s="18"/>
      <c r="E101" s="18"/>
      <c r="F101" s="53"/>
      <c r="G101" s="18"/>
    </row>
    <row r="102" spans="2:7" ht="12.75">
      <c r="B102" s="18"/>
      <c r="C102" s="18"/>
      <c r="D102" s="18"/>
      <c r="E102" s="18"/>
      <c r="F102" s="53"/>
      <c r="G102" s="18"/>
    </row>
    <row r="103" spans="2:7" ht="12.75">
      <c r="B103" s="18"/>
      <c r="C103" s="18"/>
      <c r="D103" s="18"/>
      <c r="E103" s="18"/>
      <c r="F103" s="53"/>
      <c r="G103" s="18"/>
    </row>
    <row r="104" spans="2:7" ht="12.75">
      <c r="B104" s="18"/>
      <c r="C104" s="18"/>
      <c r="D104" s="18"/>
      <c r="E104" s="18"/>
      <c r="F104" s="53"/>
      <c r="G104" s="18"/>
    </row>
    <row r="105" spans="2:7" ht="12.75">
      <c r="B105" s="18"/>
      <c r="C105" s="18"/>
      <c r="D105" s="18"/>
      <c r="E105" s="18"/>
      <c r="F105" s="53"/>
      <c r="G105" s="18"/>
    </row>
    <row r="106" spans="2:7" ht="12.75">
      <c r="B106" s="18"/>
      <c r="C106" s="18"/>
      <c r="D106" s="18"/>
      <c r="E106" s="18"/>
      <c r="F106" s="53"/>
      <c r="G106" s="18"/>
    </row>
    <row r="107" spans="2:7" ht="12.75">
      <c r="B107" s="18"/>
      <c r="C107" s="18"/>
      <c r="D107" s="18"/>
      <c r="E107" s="18"/>
      <c r="F107" s="53"/>
      <c r="G107" s="18"/>
    </row>
    <row r="108" spans="2:7" ht="12.75">
      <c r="B108" s="18"/>
      <c r="C108" s="18"/>
      <c r="D108" s="18"/>
      <c r="E108" s="18"/>
      <c r="F108" s="53"/>
      <c r="G108" s="18"/>
    </row>
    <row r="109" spans="2:7" ht="12.75">
      <c r="B109" s="18"/>
      <c r="C109" s="18"/>
      <c r="D109" s="18"/>
      <c r="E109" s="18"/>
      <c r="F109" s="53"/>
      <c r="G109" s="18"/>
    </row>
    <row r="110" spans="2:7" ht="12.75">
      <c r="B110" s="18"/>
      <c r="C110" s="18"/>
      <c r="D110" s="18"/>
      <c r="E110" s="18"/>
      <c r="F110" s="53"/>
      <c r="G110" s="18"/>
    </row>
    <row r="111" spans="2:7" ht="12.75">
      <c r="B111" s="18"/>
      <c r="C111" s="18"/>
      <c r="D111" s="18"/>
      <c r="E111" s="18"/>
      <c r="F111" s="53"/>
      <c r="G111" s="18"/>
    </row>
    <row r="112" spans="2:7" ht="12.75">
      <c r="B112" s="18"/>
      <c r="C112" s="18"/>
      <c r="D112" s="18"/>
      <c r="E112" s="18"/>
      <c r="F112" s="53"/>
      <c r="G112" s="18"/>
    </row>
    <row r="113" spans="2:7" ht="12.75">
      <c r="B113" s="18"/>
      <c r="C113" s="18"/>
      <c r="D113" s="18"/>
      <c r="E113" s="18"/>
      <c r="F113" s="53"/>
      <c r="G113" s="18"/>
    </row>
    <row r="114" spans="2:7" ht="12.75">
      <c r="B114" s="18"/>
      <c r="C114" s="18"/>
      <c r="D114" s="18"/>
      <c r="E114" s="18"/>
      <c r="F114" s="53"/>
      <c r="G114" s="18"/>
    </row>
    <row r="115" spans="2:7" ht="12.75">
      <c r="B115" s="18"/>
      <c r="C115" s="18"/>
      <c r="D115" s="18"/>
      <c r="E115" s="18"/>
      <c r="F115" s="53"/>
      <c r="G115" s="18"/>
    </row>
    <row r="116" spans="2:7" ht="12.75">
      <c r="B116" s="18"/>
      <c r="C116" s="18"/>
      <c r="D116" s="18"/>
      <c r="E116" s="18"/>
      <c r="F116" s="53"/>
      <c r="G116" s="18"/>
    </row>
    <row r="117" spans="2:7" ht="12.75">
      <c r="B117" s="18"/>
      <c r="C117" s="18"/>
      <c r="D117" s="18"/>
      <c r="E117" s="18"/>
      <c r="F117" s="53"/>
      <c r="G117" s="18"/>
    </row>
    <row r="118" spans="2:7" ht="12.75">
      <c r="B118" s="18"/>
      <c r="C118" s="18"/>
      <c r="D118" s="18"/>
      <c r="E118" s="18"/>
      <c r="F118" s="53"/>
      <c r="G118" s="18"/>
    </row>
    <row r="119" spans="2:7" ht="12.75">
      <c r="B119" s="18"/>
      <c r="C119" s="18"/>
      <c r="D119" s="18"/>
      <c r="E119" s="18"/>
      <c r="F119" s="53"/>
      <c r="G119" s="18"/>
    </row>
    <row r="120" spans="2:7" ht="12.75">
      <c r="B120" s="18"/>
      <c r="C120" s="18"/>
      <c r="D120" s="18"/>
      <c r="E120" s="18"/>
      <c r="F120" s="53"/>
      <c r="G120" s="18"/>
    </row>
    <row r="121" spans="2:7" ht="12.75">
      <c r="B121" s="18"/>
      <c r="C121" s="18"/>
      <c r="D121" s="18"/>
      <c r="E121" s="18"/>
      <c r="F121" s="53"/>
      <c r="G121" s="18"/>
    </row>
    <row r="122" spans="2:7" ht="12.75">
      <c r="B122" s="18"/>
      <c r="C122" s="18"/>
      <c r="D122" s="18"/>
      <c r="E122" s="18"/>
      <c r="F122" s="53"/>
      <c r="G122" s="18"/>
    </row>
    <row r="123" spans="2:7" ht="12.75">
      <c r="B123" s="18"/>
      <c r="C123" s="18"/>
      <c r="D123" s="18"/>
      <c r="E123" s="18"/>
      <c r="F123" s="53"/>
      <c r="G123" s="18"/>
    </row>
    <row r="124" spans="2:7" ht="12.75">
      <c r="B124" s="18"/>
      <c r="C124" s="18"/>
      <c r="D124" s="18"/>
      <c r="E124" s="18"/>
      <c r="F124" s="53"/>
      <c r="G124" s="18"/>
    </row>
    <row r="125" spans="2:7" ht="12.75">
      <c r="B125" s="18"/>
      <c r="C125" s="18"/>
      <c r="D125" s="18"/>
      <c r="E125" s="18"/>
      <c r="F125" s="53"/>
      <c r="G125" s="18"/>
    </row>
    <row r="126" spans="2:7" ht="12.75">
      <c r="B126" s="18"/>
      <c r="C126" s="18"/>
      <c r="D126" s="18"/>
      <c r="E126" s="18"/>
      <c r="F126" s="53"/>
      <c r="G126" s="18"/>
    </row>
    <row r="127" spans="2:7" ht="12.75">
      <c r="B127" s="18"/>
      <c r="C127" s="18"/>
      <c r="D127" s="18"/>
      <c r="E127" s="18"/>
      <c r="F127" s="53"/>
      <c r="G127" s="18"/>
    </row>
    <row r="128" spans="2:7" ht="12.75">
      <c r="B128" s="18"/>
      <c r="C128" s="18"/>
      <c r="D128" s="18"/>
      <c r="E128" s="18"/>
      <c r="F128" s="53"/>
      <c r="G128" s="18"/>
    </row>
    <row r="129" spans="2:7" ht="12.75">
      <c r="B129" s="18"/>
      <c r="C129" s="18"/>
      <c r="D129" s="18"/>
      <c r="E129" s="18"/>
      <c r="F129" s="53"/>
      <c r="G129" s="18"/>
    </row>
    <row r="130" spans="2:7" ht="12.75">
      <c r="B130" s="18"/>
      <c r="C130" s="18"/>
      <c r="D130" s="18"/>
      <c r="E130" s="18"/>
      <c r="F130" s="53"/>
      <c r="G130" s="18"/>
    </row>
    <row r="131" spans="2:7" ht="12.75">
      <c r="B131" s="18"/>
      <c r="C131" s="18"/>
      <c r="D131" s="18"/>
      <c r="E131" s="18"/>
      <c r="F131" s="53"/>
      <c r="G131" s="18"/>
    </row>
    <row r="132" spans="2:7" ht="12.75">
      <c r="B132" s="18"/>
      <c r="C132" s="18"/>
      <c r="D132" s="18"/>
      <c r="E132" s="18"/>
      <c r="F132" s="53"/>
      <c r="G132" s="18"/>
    </row>
    <row r="133" spans="2:7" ht="12.75">
      <c r="B133" s="18"/>
      <c r="C133" s="18"/>
      <c r="D133" s="18"/>
      <c r="E133" s="18"/>
      <c r="F133" s="53"/>
      <c r="G133" s="18"/>
    </row>
    <row r="134" spans="2:7" ht="12.75">
      <c r="B134" s="18"/>
      <c r="C134" s="18"/>
      <c r="D134" s="18"/>
      <c r="E134" s="18"/>
      <c r="F134" s="53"/>
      <c r="G134" s="18"/>
    </row>
    <row r="135" spans="2:7" ht="12.75">
      <c r="B135" s="18"/>
      <c r="C135" s="18"/>
      <c r="D135" s="18"/>
      <c r="E135" s="18"/>
      <c r="F135" s="53"/>
      <c r="G135" s="18"/>
    </row>
  </sheetData>
  <sheetProtection/>
  <printOptions/>
  <pageMargins left="0.3937007874015748" right="0.3937007874015748" top="0.4330708661417323" bottom="0.4330708661417323" header="0.3937007874015748" footer="0.3937007874015748"/>
  <pageSetup horizontalDpi="600" verticalDpi="600" orientation="portrait" paperSize="9" r:id="rId4"/>
  <headerFooter alignWithMargins="0">
    <oddFooter>&amp;CPage &amp;P</oddFooter>
  </headerFooter>
  <ignoredErrors>
    <ignoredError sqref="F7" formula="1"/>
  </ignoredErrors>
  <drawing r:id="rId3"/>
  <legacyDrawing r:id="rId2"/>
</worksheet>
</file>

<file path=xl/worksheets/sheet8.xml><?xml version="1.0" encoding="utf-8"?>
<worksheet xmlns="http://schemas.openxmlformats.org/spreadsheetml/2006/main" xmlns:r="http://schemas.openxmlformats.org/officeDocument/2006/relationships">
  <dimension ref="B2:E127"/>
  <sheetViews>
    <sheetView zoomScalePageLayoutView="0" workbookViewId="0" topLeftCell="A9">
      <selection activeCell="E38" sqref="E38"/>
    </sheetView>
  </sheetViews>
  <sheetFormatPr defaultColWidth="11.421875" defaultRowHeight="12.75"/>
  <cols>
    <col min="1" max="1" width="30.00390625" style="18" customWidth="1"/>
    <col min="2" max="2" width="34.140625" style="16" customWidth="1"/>
    <col min="3" max="3" width="9.00390625" style="16" customWidth="1"/>
    <col min="4" max="4" width="10.421875" style="18" customWidth="1"/>
    <col min="5" max="5" width="13.28125" style="18" customWidth="1"/>
    <col min="6" max="16384" width="11.421875" style="18" customWidth="1"/>
  </cols>
  <sheetData>
    <row r="1" ht="60.75" customHeight="1"/>
    <row r="2" ht="19.5" customHeight="1">
      <c r="B2" s="24" t="s">
        <v>109</v>
      </c>
    </row>
    <row r="3" ht="4.5" customHeight="1" thickBot="1">
      <c r="B3" s="17"/>
    </row>
    <row r="4" spans="2:5" s="20" customFormat="1" ht="77.25" thickTop="1">
      <c r="B4" s="31" t="s">
        <v>17</v>
      </c>
      <c r="C4" s="32" t="s">
        <v>28</v>
      </c>
      <c r="D4" s="32" t="s">
        <v>110</v>
      </c>
      <c r="E4" s="33" t="s">
        <v>88</v>
      </c>
    </row>
    <row r="5" spans="2:5" ht="12.75" customHeight="1">
      <c r="B5" s="34" t="s">
        <v>167</v>
      </c>
      <c r="C5" s="12"/>
      <c r="D5" s="12"/>
      <c r="E5" s="35"/>
    </row>
    <row r="6" spans="2:5" ht="12.75">
      <c r="B6" s="143" t="s">
        <v>111</v>
      </c>
      <c r="C6" s="137">
        <v>1</v>
      </c>
      <c r="D6" s="133">
        <v>6000</v>
      </c>
      <c r="E6" s="35">
        <f>+C6*D6</f>
        <v>6000</v>
      </c>
    </row>
    <row r="7" spans="2:5" ht="12.75">
      <c r="B7" s="143" t="s">
        <v>158</v>
      </c>
      <c r="C7" s="137">
        <v>1</v>
      </c>
      <c r="D7" s="133">
        <v>2000</v>
      </c>
      <c r="E7" s="35">
        <f>+C7*D7</f>
        <v>2000</v>
      </c>
    </row>
    <row r="8" spans="2:5" ht="12" customHeight="1">
      <c r="B8" s="34" t="s">
        <v>149</v>
      </c>
      <c r="C8" s="12"/>
      <c r="D8" s="15" t="s">
        <v>77</v>
      </c>
      <c r="E8" s="35" t="s">
        <v>77</v>
      </c>
    </row>
    <row r="9" spans="2:5" ht="13.5" customHeight="1">
      <c r="B9" s="143" t="s">
        <v>150</v>
      </c>
      <c r="C9" s="137">
        <v>1</v>
      </c>
      <c r="D9" s="133">
        <v>2000</v>
      </c>
      <c r="E9" s="35">
        <f>+C9*D9</f>
        <v>2000</v>
      </c>
    </row>
    <row r="10" spans="2:5" ht="13.5" customHeight="1">
      <c r="B10" s="143" t="s">
        <v>151</v>
      </c>
      <c r="C10" s="137"/>
      <c r="D10" s="133"/>
      <c r="E10" s="35"/>
    </row>
    <row r="11" spans="2:5" ht="13.5" customHeight="1">
      <c r="B11" s="143" t="s">
        <v>152</v>
      </c>
      <c r="C11" s="137">
        <v>1</v>
      </c>
      <c r="D11" s="133">
        <v>1600</v>
      </c>
      <c r="E11" s="35">
        <f>+C11*D11</f>
        <v>1600</v>
      </c>
    </row>
    <row r="12" spans="2:5" ht="12.75">
      <c r="B12" s="143" t="s">
        <v>153</v>
      </c>
      <c r="C12" s="137">
        <v>1</v>
      </c>
      <c r="D12" s="133">
        <v>245</v>
      </c>
      <c r="E12" s="35">
        <f>+C12*D12</f>
        <v>245</v>
      </c>
    </row>
    <row r="13" spans="2:5" ht="12.75">
      <c r="B13" s="36" t="s">
        <v>166</v>
      </c>
      <c r="C13" s="137">
        <v>1</v>
      </c>
      <c r="D13" s="133">
        <v>600</v>
      </c>
      <c r="E13" s="35">
        <f>+C13*D13</f>
        <v>600</v>
      </c>
    </row>
    <row r="14" spans="2:5" ht="12.75">
      <c r="B14" s="143" t="s">
        <v>164</v>
      </c>
      <c r="C14" s="137">
        <v>1</v>
      </c>
      <c r="D14" s="133">
        <v>300</v>
      </c>
      <c r="E14" s="35">
        <f>+C14*D14</f>
        <v>300</v>
      </c>
    </row>
    <row r="15" spans="2:5" ht="12.75">
      <c r="B15" s="36" t="s">
        <v>165</v>
      </c>
      <c r="C15" s="137">
        <v>1</v>
      </c>
      <c r="D15" s="133">
        <v>400</v>
      </c>
      <c r="E15" s="35">
        <f>+C15*D15</f>
        <v>400</v>
      </c>
    </row>
    <row r="16" spans="2:5" ht="12.75">
      <c r="B16" s="143" t="s">
        <v>159</v>
      </c>
      <c r="C16" s="137"/>
      <c r="D16" s="133"/>
      <c r="E16" s="35"/>
    </row>
    <row r="17" spans="2:5" ht="12.75">
      <c r="B17" s="36" t="s">
        <v>112</v>
      </c>
      <c r="C17" s="137">
        <v>1</v>
      </c>
      <c r="D17" s="133">
        <v>50</v>
      </c>
      <c r="E17" s="35">
        <f>+(C17*D17)</f>
        <v>50</v>
      </c>
    </row>
    <row r="18" spans="2:5" ht="12.75" customHeight="1">
      <c r="B18" s="125" t="s">
        <v>101</v>
      </c>
      <c r="C18" s="138"/>
      <c r="D18" s="134" t="s">
        <v>77</v>
      </c>
      <c r="E18" s="35" t="s">
        <v>77</v>
      </c>
    </row>
    <row r="19" spans="2:5" ht="12.75">
      <c r="B19" s="36" t="s">
        <v>113</v>
      </c>
      <c r="C19" s="137">
        <v>1</v>
      </c>
      <c r="D19" s="133">
        <v>100</v>
      </c>
      <c r="E19" s="35">
        <f>+C19*D19</f>
        <v>100</v>
      </c>
    </row>
    <row r="20" spans="2:5" ht="10.5" customHeight="1">
      <c r="B20" s="36" t="s">
        <v>114</v>
      </c>
      <c r="C20" s="137">
        <v>1</v>
      </c>
      <c r="D20" s="133">
        <v>290</v>
      </c>
      <c r="E20" s="35">
        <f>+C20*D20</f>
        <v>290</v>
      </c>
    </row>
    <row r="21" spans="2:5" ht="10.5" customHeight="1">
      <c r="B21" s="125" t="s">
        <v>130</v>
      </c>
      <c r="C21" s="15"/>
      <c r="D21" s="15"/>
      <c r="E21" s="35"/>
    </row>
    <row r="22" spans="2:5" ht="10.5" customHeight="1">
      <c r="B22" s="36" t="s">
        <v>136</v>
      </c>
      <c r="C22" s="137">
        <v>1</v>
      </c>
      <c r="D22" s="133">
        <v>0</v>
      </c>
      <c r="E22" s="35">
        <f>+C22*D22</f>
        <v>0</v>
      </c>
    </row>
    <row r="23" spans="2:5" ht="12.75" customHeight="1" thickBot="1">
      <c r="B23" s="38" t="s">
        <v>10</v>
      </c>
      <c r="C23" s="39"/>
      <c r="D23" s="39"/>
      <c r="E23" s="40">
        <f>SUM(E6:E22)</f>
        <v>13585</v>
      </c>
    </row>
    <row r="24" spans="2:3" ht="12.75">
      <c r="B24" s="47"/>
      <c r="C24" s="47"/>
    </row>
    <row r="25" spans="2:3" ht="12.75">
      <c r="B25" s="47"/>
      <c r="C25" s="47"/>
    </row>
    <row r="26" spans="2:3" ht="12.75">
      <c r="B26" s="47"/>
      <c r="C26" s="47"/>
    </row>
    <row r="27" spans="2:3" ht="12.75">
      <c r="B27" s="47"/>
      <c r="C27" s="47"/>
    </row>
    <row r="28" spans="2:3" ht="12.75">
      <c r="B28" s="18"/>
      <c r="C28" s="18"/>
    </row>
    <row r="29" spans="2:3" ht="12.75">
      <c r="B29" s="18"/>
      <c r="C29" s="18"/>
    </row>
    <row r="30" spans="2:3" ht="12.75">
      <c r="B30" s="18"/>
      <c r="C30" s="18"/>
    </row>
    <row r="31" spans="2:3" ht="12.75">
      <c r="B31" s="18"/>
      <c r="C31" s="18"/>
    </row>
    <row r="32" spans="2:3" ht="12.75">
      <c r="B32" s="18"/>
      <c r="C32" s="18"/>
    </row>
    <row r="33" spans="2:3" ht="12.75">
      <c r="B33" s="18"/>
      <c r="C33" s="18"/>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31.5" customHeight="1">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24.75" customHeight="1">
      <c r="B46" s="18"/>
      <c r="C46" s="18"/>
    </row>
    <row r="47" spans="2:3" ht="12.75" customHeight="1">
      <c r="B47" s="18"/>
      <c r="C47" s="18"/>
    </row>
    <row r="48" spans="2:3" ht="12.75" customHeight="1">
      <c r="B48" s="18"/>
      <c r="C48" s="18"/>
    </row>
    <row r="49" spans="2:3" ht="12.75" customHeight="1">
      <c r="B49" s="18"/>
      <c r="C49" s="18"/>
    </row>
    <row r="50" spans="2:3" ht="12.75" customHeight="1">
      <c r="B50" s="18"/>
      <c r="C50" s="18"/>
    </row>
    <row r="51" spans="2:3" ht="12.75">
      <c r="B51" s="18"/>
      <c r="C51" s="18"/>
    </row>
    <row r="52" spans="2:3" ht="12.75" customHeight="1">
      <c r="B52" s="18"/>
      <c r="C52" s="18"/>
    </row>
    <row r="53" spans="2:3" ht="31.5" customHeight="1">
      <c r="B53" s="18"/>
      <c r="C53" s="18"/>
    </row>
    <row r="54" spans="2:3" ht="12.75">
      <c r="B54" s="18"/>
      <c r="C54" s="18"/>
    </row>
    <row r="55" spans="2:3" ht="12.75">
      <c r="B55" s="18"/>
      <c r="C55" s="18"/>
    </row>
    <row r="56" spans="2:3" ht="12.75">
      <c r="B56" s="18"/>
      <c r="C56" s="18"/>
    </row>
    <row r="57" spans="2:3" ht="12.75">
      <c r="B57" s="18"/>
      <c r="C57" s="18"/>
    </row>
    <row r="58" spans="2:3" ht="12.75">
      <c r="B58" s="18"/>
      <c r="C58" s="18"/>
    </row>
    <row r="59" spans="2:3" ht="37.5" customHeight="1">
      <c r="B59" s="18"/>
      <c r="C59" s="18"/>
    </row>
    <row r="60" spans="2:3" ht="12.75">
      <c r="B60" s="18"/>
      <c r="C60" s="18"/>
    </row>
    <row r="61" spans="2:3" ht="12.75">
      <c r="B61" s="18"/>
      <c r="C61" s="18"/>
    </row>
    <row r="62" spans="2:3" ht="12.75">
      <c r="B62" s="18"/>
      <c r="C62" s="18"/>
    </row>
    <row r="63" spans="2:3" ht="12.75">
      <c r="B63" s="18"/>
      <c r="C63" s="18"/>
    </row>
    <row r="64" spans="2:3" ht="12.75">
      <c r="B64" s="18"/>
      <c r="C64" s="18"/>
    </row>
    <row r="65" spans="2:3" ht="12.75">
      <c r="B65" s="18"/>
      <c r="C65" s="18"/>
    </row>
    <row r="66" spans="2:3" ht="12.75">
      <c r="B66" s="18"/>
      <c r="C66" s="18"/>
    </row>
    <row r="67" spans="2:3" ht="12.75">
      <c r="B67" s="18"/>
      <c r="C67" s="18"/>
    </row>
    <row r="68" spans="2:3" ht="12.75">
      <c r="B68" s="18"/>
      <c r="C68" s="18"/>
    </row>
    <row r="69" spans="2:3" ht="12.75">
      <c r="B69" s="18"/>
      <c r="C69" s="18"/>
    </row>
    <row r="70" spans="2:3" ht="12.75">
      <c r="B70" s="18"/>
      <c r="C70" s="18"/>
    </row>
    <row r="71" spans="2:3" ht="12.75">
      <c r="B71" s="18"/>
      <c r="C71" s="18"/>
    </row>
    <row r="72" spans="2:3" ht="12.75">
      <c r="B72" s="18"/>
      <c r="C72" s="18"/>
    </row>
    <row r="73" spans="2:3" ht="12.75">
      <c r="B73" s="18"/>
      <c r="C73" s="18"/>
    </row>
    <row r="74" spans="2:3" ht="12.75">
      <c r="B74" s="18"/>
      <c r="C74" s="18"/>
    </row>
    <row r="75" spans="2:3" ht="12.75">
      <c r="B75" s="18"/>
      <c r="C75" s="18"/>
    </row>
    <row r="76" spans="2:3" ht="12.75">
      <c r="B76" s="18"/>
      <c r="C76" s="18"/>
    </row>
    <row r="77" spans="2:3" ht="39.75" customHeight="1">
      <c r="B77" s="18"/>
      <c r="C77" s="18"/>
    </row>
    <row r="78" spans="2:3" ht="12.75">
      <c r="B78" s="18"/>
      <c r="C78" s="18"/>
    </row>
    <row r="79" spans="2:3" ht="12.75">
      <c r="B79" s="18"/>
      <c r="C79" s="18"/>
    </row>
    <row r="80" spans="2:3" ht="12.75">
      <c r="B80" s="18"/>
      <c r="C80" s="18"/>
    </row>
    <row r="81" spans="2:3" ht="12.75">
      <c r="B81" s="18"/>
      <c r="C81" s="18"/>
    </row>
    <row r="82" spans="2:3" ht="12.75">
      <c r="B82" s="18"/>
      <c r="C82" s="18"/>
    </row>
    <row r="83" spans="2:3" ht="12.75">
      <c r="B83" s="18"/>
      <c r="C83" s="18"/>
    </row>
    <row r="84" spans="2:3" ht="12.75">
      <c r="B84" s="18"/>
      <c r="C84" s="18"/>
    </row>
    <row r="85" spans="2:3" ht="12.75">
      <c r="B85" s="18"/>
      <c r="C85" s="18"/>
    </row>
    <row r="86" spans="2:3" ht="12.75">
      <c r="B86" s="18"/>
      <c r="C86" s="18"/>
    </row>
    <row r="87" spans="2:3" ht="12.75">
      <c r="B87" s="18"/>
      <c r="C87" s="18"/>
    </row>
    <row r="88" spans="2:3" ht="39.75" customHeight="1">
      <c r="B88" s="18"/>
      <c r="C88" s="18"/>
    </row>
    <row r="89" spans="2:3" ht="12.75">
      <c r="B89" s="18"/>
      <c r="C89" s="18"/>
    </row>
    <row r="90" spans="2:3" ht="12.75">
      <c r="B90" s="18"/>
      <c r="C90" s="18"/>
    </row>
    <row r="91" spans="2:3" ht="12.75">
      <c r="B91" s="18"/>
      <c r="C91" s="18"/>
    </row>
    <row r="92" spans="2:3" ht="12.75">
      <c r="B92" s="18"/>
      <c r="C92" s="18"/>
    </row>
    <row r="93" spans="2:3" ht="12.75">
      <c r="B93" s="18"/>
      <c r="C93" s="18"/>
    </row>
    <row r="94" spans="2:3" ht="12.75">
      <c r="B94" s="18"/>
      <c r="C94" s="18"/>
    </row>
    <row r="95" spans="2:3" ht="12.75">
      <c r="B95" s="18"/>
      <c r="C95" s="18"/>
    </row>
    <row r="96" spans="2:3" ht="12.75">
      <c r="B96" s="18"/>
      <c r="C96" s="18"/>
    </row>
    <row r="97" spans="2:3" ht="12.75">
      <c r="B97" s="18"/>
      <c r="C97" s="18"/>
    </row>
    <row r="98" spans="2:3" ht="12.75">
      <c r="B98" s="18"/>
      <c r="C98" s="18"/>
    </row>
    <row r="99" spans="2:3" ht="12.75">
      <c r="B99" s="18"/>
      <c r="C99" s="18"/>
    </row>
    <row r="100" spans="2:3" ht="12.75">
      <c r="B100" s="18"/>
      <c r="C100" s="18"/>
    </row>
    <row r="101" spans="2:3" ht="12.75">
      <c r="B101" s="18"/>
      <c r="C101" s="18"/>
    </row>
    <row r="102" spans="2:3" ht="12.75">
      <c r="B102" s="18"/>
      <c r="C102" s="18"/>
    </row>
    <row r="103" spans="2:3" ht="12.75">
      <c r="B103" s="18"/>
      <c r="C103" s="18"/>
    </row>
    <row r="104" spans="2:3" ht="12.75">
      <c r="B104" s="18"/>
      <c r="C104" s="18"/>
    </row>
    <row r="105" spans="2:3" ht="12.75">
      <c r="B105" s="18"/>
      <c r="C105" s="18"/>
    </row>
    <row r="106" spans="2:3" ht="12.75">
      <c r="B106" s="18"/>
      <c r="C106" s="18"/>
    </row>
    <row r="107" spans="2:3" ht="12.75">
      <c r="B107" s="18"/>
      <c r="C107" s="18"/>
    </row>
    <row r="108" spans="2:3" ht="12.75">
      <c r="B108" s="18"/>
      <c r="C108" s="18"/>
    </row>
    <row r="109" spans="2:3" ht="12.75">
      <c r="B109" s="18"/>
      <c r="C109" s="18"/>
    </row>
    <row r="110" spans="2:3" ht="12.75">
      <c r="B110" s="18"/>
      <c r="C110" s="18"/>
    </row>
    <row r="111" spans="2:3" ht="12.75">
      <c r="B111" s="18"/>
      <c r="C111" s="18"/>
    </row>
    <row r="112" spans="2:3" ht="12.75">
      <c r="B112" s="18"/>
      <c r="C112" s="18"/>
    </row>
    <row r="113" spans="2:3" ht="12.75">
      <c r="B113" s="18"/>
      <c r="C113" s="18"/>
    </row>
    <row r="114" spans="2:3" ht="12.75">
      <c r="B114" s="18"/>
      <c r="C114" s="18"/>
    </row>
    <row r="115" spans="2:3" ht="12.75">
      <c r="B115" s="18"/>
      <c r="C115" s="18"/>
    </row>
    <row r="116" spans="2:3" ht="12.75">
      <c r="B116" s="18"/>
      <c r="C116" s="18"/>
    </row>
    <row r="117" spans="2:3" ht="12.75">
      <c r="B117" s="18"/>
      <c r="C117" s="18"/>
    </row>
    <row r="118" spans="2:3" ht="12.75">
      <c r="B118" s="18"/>
      <c r="C118" s="18"/>
    </row>
    <row r="119" spans="2:3" ht="12.75">
      <c r="B119" s="18"/>
      <c r="C119" s="18"/>
    </row>
    <row r="120" spans="2:3" ht="12.75">
      <c r="B120" s="18"/>
      <c r="C120" s="18"/>
    </row>
    <row r="121" spans="2:3" ht="12.75">
      <c r="B121" s="18"/>
      <c r="C121" s="18"/>
    </row>
    <row r="122" spans="2:3" ht="12.75">
      <c r="B122" s="18"/>
      <c r="C122" s="18"/>
    </row>
    <row r="123" spans="2:3" ht="12.75">
      <c r="B123" s="18"/>
      <c r="C123" s="18"/>
    </row>
    <row r="124" spans="2:3" ht="12.75">
      <c r="B124" s="18"/>
      <c r="C124" s="18"/>
    </row>
    <row r="125" spans="2:3" ht="12.75">
      <c r="B125" s="18"/>
      <c r="C125" s="18"/>
    </row>
    <row r="126" spans="2:3" ht="12.75">
      <c r="B126" s="18"/>
      <c r="C126" s="18"/>
    </row>
    <row r="127" spans="2:3" ht="12.75">
      <c r="B127" s="18"/>
      <c r="C127" s="18"/>
    </row>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I128"/>
  <sheetViews>
    <sheetView zoomScalePageLayoutView="0" workbookViewId="0" topLeftCell="A1">
      <selection activeCell="A27" sqref="A27"/>
    </sheetView>
  </sheetViews>
  <sheetFormatPr defaultColWidth="11.421875" defaultRowHeight="12.75"/>
  <cols>
    <col min="1" max="1" width="35.140625" style="18" customWidth="1"/>
    <col min="2" max="2" width="32.140625" style="16" customWidth="1"/>
    <col min="3" max="3" width="9.28125" style="16" customWidth="1"/>
    <col min="4" max="4" width="9.00390625" style="16" customWidth="1"/>
    <col min="5" max="5" width="10.421875" style="16" customWidth="1"/>
    <col min="6" max="6" width="7.8515625" style="49" customWidth="1"/>
    <col min="7" max="8" width="11.421875" style="17" customWidth="1"/>
    <col min="9" max="9" width="19.28125" style="18" customWidth="1"/>
    <col min="10" max="16384" width="11.421875" style="18" customWidth="1"/>
  </cols>
  <sheetData>
    <row r="1" ht="61.5" customHeight="1">
      <c r="A1" s="18" t="s">
        <v>16</v>
      </c>
    </row>
    <row r="2" ht="19.5" customHeight="1">
      <c r="B2" s="24" t="s">
        <v>109</v>
      </c>
    </row>
    <row r="3" ht="15" customHeight="1" thickBot="1">
      <c r="B3" s="17"/>
    </row>
    <row r="4" spans="2:9" s="20" customFormat="1" ht="36" customHeight="1" thickTop="1">
      <c r="B4" s="31" t="s">
        <v>18</v>
      </c>
      <c r="C4" s="32" t="s">
        <v>28</v>
      </c>
      <c r="D4" s="32" t="s">
        <v>30</v>
      </c>
      <c r="E4" s="32" t="s">
        <v>53</v>
      </c>
      <c r="F4" s="32" t="s">
        <v>96</v>
      </c>
      <c r="G4" s="32" t="s">
        <v>67</v>
      </c>
      <c r="H4" s="32" t="s">
        <v>3</v>
      </c>
      <c r="I4" s="33" t="s">
        <v>88</v>
      </c>
    </row>
    <row r="5" spans="2:9" ht="12.75" customHeight="1">
      <c r="B5" s="36" t="s">
        <v>115</v>
      </c>
      <c r="C5" s="137">
        <v>1</v>
      </c>
      <c r="D5" s="133">
        <v>300</v>
      </c>
      <c r="E5" s="133">
        <v>8</v>
      </c>
      <c r="F5" s="133">
        <v>500</v>
      </c>
      <c r="G5" s="133">
        <f>8760-F5</f>
        <v>8260</v>
      </c>
      <c r="H5" s="15"/>
      <c r="I5" s="35">
        <f>C5*(D5*F5+E5*G5)/1000</f>
        <v>216.08</v>
      </c>
    </row>
    <row r="6" spans="2:9" ht="12.75">
      <c r="B6" s="143" t="s">
        <v>169</v>
      </c>
      <c r="C6" s="137">
        <v>1</v>
      </c>
      <c r="D6" s="133">
        <v>300</v>
      </c>
      <c r="E6" s="133">
        <v>2</v>
      </c>
      <c r="F6" s="133">
        <v>500</v>
      </c>
      <c r="G6" s="133">
        <f>8760-F6</f>
        <v>8260</v>
      </c>
      <c r="H6" s="15"/>
      <c r="I6" s="35">
        <f>C6*(D6*F6+E6*G6)/1000</f>
        <v>166.52</v>
      </c>
    </row>
    <row r="7" spans="2:9" ht="12.75">
      <c r="B7" s="36" t="s">
        <v>168</v>
      </c>
      <c r="C7" s="137">
        <v>1</v>
      </c>
      <c r="D7" s="133">
        <v>700</v>
      </c>
      <c r="E7" s="133">
        <v>3</v>
      </c>
      <c r="F7" s="133">
        <v>8760</v>
      </c>
      <c r="G7" s="133">
        <f>8760-F7</f>
        <v>0</v>
      </c>
      <c r="H7" s="15"/>
      <c r="I7" s="35">
        <f>C7*(D7*F7+E7*G7)/1000</f>
        <v>6132</v>
      </c>
    </row>
    <row r="8" spans="2:9" ht="12.75">
      <c r="B8" s="144" t="s">
        <v>157</v>
      </c>
      <c r="C8" s="137">
        <v>0</v>
      </c>
      <c r="D8" s="15"/>
      <c r="E8" s="15"/>
      <c r="F8" s="15"/>
      <c r="G8" s="15"/>
      <c r="H8" s="133">
        <v>5256</v>
      </c>
      <c r="I8" s="35">
        <f>C8*H8</f>
        <v>0</v>
      </c>
    </row>
    <row r="9" spans="2:9" ht="12.75">
      <c r="B9" s="146"/>
      <c r="C9" s="137">
        <v>0</v>
      </c>
      <c r="D9" s="15"/>
      <c r="E9" s="15"/>
      <c r="F9" s="15"/>
      <c r="G9" s="15"/>
      <c r="H9" s="133"/>
      <c r="I9" s="35">
        <f>C9*H9</f>
        <v>0</v>
      </c>
    </row>
    <row r="10" spans="2:9" ht="12.75">
      <c r="B10" s="143"/>
      <c r="C10" s="137"/>
      <c r="D10" s="15"/>
      <c r="E10" s="15"/>
      <c r="F10" s="15"/>
      <c r="G10" s="15"/>
      <c r="H10" s="133"/>
      <c r="I10" s="35"/>
    </row>
    <row r="11" spans="2:9" ht="12.75">
      <c r="B11" s="36" t="s">
        <v>135</v>
      </c>
      <c r="C11" s="137">
        <v>0</v>
      </c>
      <c r="D11" s="15"/>
      <c r="E11" s="15"/>
      <c r="F11" s="15"/>
      <c r="G11" s="15"/>
      <c r="H11" s="133">
        <v>0</v>
      </c>
      <c r="I11" s="35">
        <f>C11*H11</f>
        <v>0</v>
      </c>
    </row>
    <row r="12" spans="2:9" ht="13.5" thickBot="1">
      <c r="B12" s="38" t="s">
        <v>9</v>
      </c>
      <c r="C12" s="39"/>
      <c r="D12" s="39"/>
      <c r="E12" s="39"/>
      <c r="F12" s="39"/>
      <c r="G12" s="39"/>
      <c r="H12" s="39"/>
      <c r="I12" s="40">
        <f>SUM(I5:I11)</f>
        <v>6514.6</v>
      </c>
    </row>
    <row r="13" spans="2:4" ht="16.5" customHeight="1">
      <c r="B13" s="22"/>
      <c r="C13" s="23"/>
      <c r="D13" s="23"/>
    </row>
    <row r="14" spans="2:4" ht="10.5" customHeight="1">
      <c r="B14" s="23"/>
      <c r="C14" s="23"/>
      <c r="D14" s="23"/>
    </row>
    <row r="15" spans="2:8" ht="16.5" customHeight="1">
      <c r="B15" s="18"/>
      <c r="C15" s="18"/>
      <c r="D15" s="18"/>
      <c r="E15" s="18"/>
      <c r="F15" s="53"/>
      <c r="G15" s="18"/>
      <c r="H15" s="18"/>
    </row>
    <row r="16" spans="2:8" ht="12.75">
      <c r="B16" s="18"/>
      <c r="C16" s="18"/>
      <c r="D16" s="18"/>
      <c r="E16" s="18"/>
      <c r="F16" s="53"/>
      <c r="G16" s="18"/>
      <c r="H16" s="18"/>
    </row>
    <row r="17" spans="2:8" ht="12.75">
      <c r="B17" s="18"/>
      <c r="C17" s="18"/>
      <c r="D17" s="18"/>
      <c r="E17" s="18"/>
      <c r="F17" s="53"/>
      <c r="G17" s="18"/>
      <c r="H17" s="18"/>
    </row>
    <row r="18" spans="2:8" ht="12.75">
      <c r="B18" s="18"/>
      <c r="C18" s="18"/>
      <c r="D18" s="18"/>
      <c r="E18" s="18"/>
      <c r="F18" s="53"/>
      <c r="G18" s="18"/>
      <c r="H18" s="18"/>
    </row>
    <row r="19" spans="2:8" ht="12.75">
      <c r="B19" s="18"/>
      <c r="C19" s="18"/>
      <c r="D19" s="18"/>
      <c r="E19" s="18"/>
      <c r="F19" s="53"/>
      <c r="G19" s="18"/>
      <c r="H19" s="18"/>
    </row>
    <row r="20" spans="2:8" ht="12.75" customHeight="1">
      <c r="B20" s="18"/>
      <c r="C20" s="18"/>
      <c r="D20" s="18"/>
      <c r="E20" s="18"/>
      <c r="F20" s="53"/>
      <c r="G20" s="18"/>
      <c r="H20" s="18"/>
    </row>
    <row r="21" spans="2:8" ht="12.75">
      <c r="B21" s="18"/>
      <c r="C21" s="18"/>
      <c r="D21" s="18"/>
      <c r="E21" s="18"/>
      <c r="F21" s="53"/>
      <c r="G21" s="18"/>
      <c r="H21" s="18"/>
    </row>
    <row r="22" spans="2:8" ht="10.5" customHeight="1">
      <c r="B22" s="18"/>
      <c r="C22" s="18"/>
      <c r="D22" s="18"/>
      <c r="E22" s="18"/>
      <c r="F22" s="53"/>
      <c r="G22" s="18"/>
      <c r="H22" s="18"/>
    </row>
    <row r="23" spans="2:8" ht="13.5" customHeight="1">
      <c r="B23" s="18"/>
      <c r="C23" s="18"/>
      <c r="D23" s="18"/>
      <c r="E23" s="18"/>
      <c r="F23" s="53"/>
      <c r="G23" s="18"/>
      <c r="H23" s="18"/>
    </row>
    <row r="24" spans="2:8" ht="12.75" customHeight="1">
      <c r="B24" s="47"/>
      <c r="C24" s="47"/>
      <c r="D24" s="47"/>
      <c r="E24" s="47"/>
      <c r="F24" s="54"/>
      <c r="G24" s="18"/>
      <c r="H24" s="18"/>
    </row>
    <row r="25" spans="2:8" ht="12.75">
      <c r="B25" s="47"/>
      <c r="C25" s="47"/>
      <c r="D25" s="47"/>
      <c r="E25" s="47"/>
      <c r="F25" s="54"/>
      <c r="G25" s="18"/>
      <c r="H25" s="18"/>
    </row>
    <row r="26" spans="2:8" ht="12.75">
      <c r="B26" s="47"/>
      <c r="C26" s="47"/>
      <c r="D26" s="47"/>
      <c r="E26" s="47"/>
      <c r="F26" s="54"/>
      <c r="G26" s="18"/>
      <c r="H26" s="18"/>
    </row>
    <row r="27" spans="2:8" ht="12.75">
      <c r="B27" s="47"/>
      <c r="C27" s="47"/>
      <c r="D27" s="47"/>
      <c r="E27" s="47"/>
      <c r="F27" s="54"/>
      <c r="G27" s="18"/>
      <c r="H27" s="18"/>
    </row>
    <row r="28" spans="2:8" ht="12.75">
      <c r="B28" s="47"/>
      <c r="C28" s="47"/>
      <c r="D28" s="47"/>
      <c r="E28" s="47"/>
      <c r="F28" s="54"/>
      <c r="G28" s="18"/>
      <c r="H28" s="18"/>
    </row>
    <row r="29" spans="2:8" ht="12.75">
      <c r="B29" s="18"/>
      <c r="C29" s="18"/>
      <c r="D29" s="18"/>
      <c r="E29" s="18"/>
      <c r="F29" s="53"/>
      <c r="G29" s="18"/>
      <c r="H29" s="18"/>
    </row>
    <row r="30" spans="2:8" ht="12.75">
      <c r="B30" s="18"/>
      <c r="C30" s="18"/>
      <c r="D30" s="18"/>
      <c r="E30" s="18"/>
      <c r="F30" s="53"/>
      <c r="G30" s="18"/>
      <c r="H30" s="18"/>
    </row>
    <row r="31" spans="2:8" ht="12.75">
      <c r="B31" s="18"/>
      <c r="C31" s="18"/>
      <c r="D31" s="18"/>
      <c r="E31" s="18"/>
      <c r="F31" s="53"/>
      <c r="G31" s="18"/>
      <c r="H31" s="18"/>
    </row>
    <row r="32" spans="2:8" ht="12.75">
      <c r="B32" s="18"/>
      <c r="C32" s="18"/>
      <c r="D32" s="18"/>
      <c r="E32" s="18"/>
      <c r="F32" s="53"/>
      <c r="G32" s="18"/>
      <c r="H32" s="18"/>
    </row>
    <row r="33" spans="2:8" ht="12.75">
      <c r="B33" s="18"/>
      <c r="C33" s="18"/>
      <c r="D33" s="18"/>
      <c r="E33" s="18"/>
      <c r="F33" s="53"/>
      <c r="G33" s="18"/>
      <c r="H33" s="18"/>
    </row>
    <row r="34" spans="2:8" ht="12.75">
      <c r="B34" s="18"/>
      <c r="C34" s="18"/>
      <c r="D34" s="18"/>
      <c r="E34" s="18"/>
      <c r="F34" s="53"/>
      <c r="G34" s="18"/>
      <c r="H34" s="18"/>
    </row>
    <row r="35" spans="2:8" ht="12.75">
      <c r="B35" s="18"/>
      <c r="C35" s="18"/>
      <c r="D35" s="18"/>
      <c r="E35" s="18"/>
      <c r="F35" s="53"/>
      <c r="G35" s="18"/>
      <c r="H35" s="18"/>
    </row>
    <row r="36" spans="2:8" ht="12.75">
      <c r="B36" s="18"/>
      <c r="C36" s="18"/>
      <c r="D36" s="18"/>
      <c r="E36" s="18"/>
      <c r="F36" s="53"/>
      <c r="G36" s="18"/>
      <c r="H36" s="18"/>
    </row>
    <row r="37" spans="2:8" ht="12.75">
      <c r="B37" s="18"/>
      <c r="C37" s="18"/>
      <c r="D37" s="18"/>
      <c r="E37" s="18"/>
      <c r="F37" s="53"/>
      <c r="G37" s="18"/>
      <c r="H37" s="18"/>
    </row>
    <row r="38" spans="2:8" ht="12.75">
      <c r="B38" s="18"/>
      <c r="C38" s="18"/>
      <c r="D38" s="18"/>
      <c r="E38" s="18"/>
      <c r="F38" s="53"/>
      <c r="G38" s="18"/>
      <c r="H38" s="18"/>
    </row>
    <row r="39" spans="2:8" ht="12.75">
      <c r="B39" s="18"/>
      <c r="C39" s="18"/>
      <c r="D39" s="18"/>
      <c r="E39" s="18"/>
      <c r="F39" s="53"/>
      <c r="G39" s="18"/>
      <c r="H39" s="18"/>
    </row>
    <row r="40" spans="2:8" ht="12.75">
      <c r="B40" s="18"/>
      <c r="C40" s="18"/>
      <c r="D40" s="18"/>
      <c r="E40" s="18"/>
      <c r="F40" s="53"/>
      <c r="G40" s="18"/>
      <c r="H40" s="18"/>
    </row>
    <row r="41" spans="2:8" ht="31.5" customHeight="1">
      <c r="B41" s="18"/>
      <c r="C41" s="18"/>
      <c r="D41" s="18"/>
      <c r="E41" s="18"/>
      <c r="F41" s="53"/>
      <c r="G41" s="18"/>
      <c r="H41" s="18"/>
    </row>
    <row r="42" spans="2:8" ht="12.75">
      <c r="B42" s="18"/>
      <c r="C42" s="18"/>
      <c r="D42" s="18"/>
      <c r="E42" s="18"/>
      <c r="F42" s="53"/>
      <c r="G42" s="18"/>
      <c r="H42" s="18"/>
    </row>
    <row r="43" spans="2:8" ht="12.75">
      <c r="B43" s="18"/>
      <c r="C43" s="18"/>
      <c r="D43" s="18"/>
      <c r="E43" s="18"/>
      <c r="F43" s="53"/>
      <c r="G43" s="18"/>
      <c r="H43" s="18"/>
    </row>
    <row r="44" spans="2:8" ht="12.75">
      <c r="B44" s="18"/>
      <c r="C44" s="18"/>
      <c r="D44" s="18"/>
      <c r="E44" s="18"/>
      <c r="F44" s="53"/>
      <c r="G44" s="18"/>
      <c r="H44" s="18"/>
    </row>
    <row r="45" spans="2:8" ht="12.75">
      <c r="B45" s="18"/>
      <c r="C45" s="18"/>
      <c r="D45" s="18"/>
      <c r="E45" s="18"/>
      <c r="F45" s="53"/>
      <c r="G45" s="18"/>
      <c r="H45" s="18"/>
    </row>
    <row r="46" spans="2:8" ht="12.75">
      <c r="B46" s="18"/>
      <c r="C46" s="18"/>
      <c r="D46" s="18"/>
      <c r="E46" s="18"/>
      <c r="F46" s="53"/>
      <c r="G46" s="18"/>
      <c r="H46" s="18"/>
    </row>
    <row r="47" spans="2:8" ht="24.75" customHeight="1">
      <c r="B47" s="18"/>
      <c r="C47" s="18"/>
      <c r="D47" s="18"/>
      <c r="E47" s="18"/>
      <c r="F47" s="53"/>
      <c r="G47" s="18"/>
      <c r="H47" s="18"/>
    </row>
    <row r="48" spans="2:8" ht="12.75" customHeight="1">
      <c r="B48" s="18"/>
      <c r="C48" s="18"/>
      <c r="D48" s="18"/>
      <c r="E48" s="18"/>
      <c r="F48" s="53"/>
      <c r="G48" s="18"/>
      <c r="H48" s="18"/>
    </row>
    <row r="49" spans="2:8" ht="12.75" customHeight="1">
      <c r="B49" s="18"/>
      <c r="C49" s="18"/>
      <c r="D49" s="18"/>
      <c r="E49" s="18"/>
      <c r="F49" s="53"/>
      <c r="G49" s="18"/>
      <c r="H49" s="18"/>
    </row>
    <row r="50" spans="2:8" ht="12.75" customHeight="1">
      <c r="B50" s="18"/>
      <c r="C50" s="18"/>
      <c r="D50" s="18"/>
      <c r="E50" s="18"/>
      <c r="F50" s="53"/>
      <c r="G50" s="18"/>
      <c r="H50" s="18"/>
    </row>
    <row r="51" spans="2:8" ht="12.75" customHeight="1">
      <c r="B51" s="18"/>
      <c r="C51" s="18"/>
      <c r="D51" s="18"/>
      <c r="E51" s="18"/>
      <c r="F51" s="53"/>
      <c r="G51" s="18"/>
      <c r="H51" s="18"/>
    </row>
    <row r="52" spans="2:8" ht="12.75">
      <c r="B52" s="18"/>
      <c r="C52" s="18"/>
      <c r="D52" s="18"/>
      <c r="E52" s="18"/>
      <c r="F52" s="53"/>
      <c r="G52" s="18"/>
      <c r="H52" s="18"/>
    </row>
    <row r="53" spans="2:8" ht="12.75" customHeight="1">
      <c r="B53" s="18"/>
      <c r="C53" s="18"/>
      <c r="D53" s="18"/>
      <c r="E53" s="18"/>
      <c r="F53" s="53"/>
      <c r="G53" s="18"/>
      <c r="H53" s="18"/>
    </row>
    <row r="54" spans="2:8" ht="31.5" customHeight="1">
      <c r="B54" s="18"/>
      <c r="C54" s="18"/>
      <c r="D54" s="18"/>
      <c r="E54" s="18"/>
      <c r="F54" s="53"/>
      <c r="G54" s="18"/>
      <c r="H54" s="18"/>
    </row>
    <row r="55" spans="2:8" ht="12.75">
      <c r="B55" s="18"/>
      <c r="C55" s="18"/>
      <c r="D55" s="18"/>
      <c r="E55" s="18"/>
      <c r="F55" s="53"/>
      <c r="G55" s="18"/>
      <c r="H55" s="18"/>
    </row>
    <row r="56" spans="2:8" ht="12.75">
      <c r="B56" s="18"/>
      <c r="C56" s="18"/>
      <c r="D56" s="18"/>
      <c r="E56" s="18"/>
      <c r="F56" s="53"/>
      <c r="G56" s="18"/>
      <c r="H56" s="18"/>
    </row>
    <row r="57" spans="2:8" ht="12.75">
      <c r="B57" s="18"/>
      <c r="C57" s="18"/>
      <c r="D57" s="18"/>
      <c r="E57" s="18"/>
      <c r="F57" s="53"/>
      <c r="G57" s="18"/>
      <c r="H57" s="18"/>
    </row>
    <row r="58" spans="2:8" ht="12.75">
      <c r="B58" s="18"/>
      <c r="C58" s="18"/>
      <c r="D58" s="18"/>
      <c r="E58" s="18"/>
      <c r="F58" s="53"/>
      <c r="G58" s="18"/>
      <c r="H58" s="18"/>
    </row>
    <row r="59" spans="2:8" ht="12.75">
      <c r="B59" s="18"/>
      <c r="C59" s="18"/>
      <c r="D59" s="18"/>
      <c r="E59" s="18"/>
      <c r="F59" s="53"/>
      <c r="G59" s="18"/>
      <c r="H59" s="18"/>
    </row>
    <row r="60" spans="2:8" ht="37.5" customHeight="1">
      <c r="B60" s="18"/>
      <c r="C60" s="18"/>
      <c r="D60" s="18"/>
      <c r="E60" s="18"/>
      <c r="F60" s="53"/>
      <c r="G60" s="18"/>
      <c r="H60" s="18"/>
    </row>
    <row r="61" spans="2:8" ht="12.75">
      <c r="B61" s="18"/>
      <c r="C61" s="18"/>
      <c r="D61" s="18"/>
      <c r="E61" s="18"/>
      <c r="F61" s="53"/>
      <c r="G61" s="18"/>
      <c r="H61" s="18"/>
    </row>
    <row r="62" spans="2:8" ht="12.75">
      <c r="B62" s="18"/>
      <c r="C62" s="18"/>
      <c r="D62" s="18"/>
      <c r="E62" s="18"/>
      <c r="F62" s="53"/>
      <c r="G62" s="18"/>
      <c r="H62" s="18"/>
    </row>
    <row r="63" spans="2:8" ht="12.75">
      <c r="B63" s="18"/>
      <c r="C63" s="18"/>
      <c r="D63" s="18"/>
      <c r="E63" s="18"/>
      <c r="F63" s="53"/>
      <c r="G63" s="18"/>
      <c r="H63" s="18"/>
    </row>
    <row r="64" spans="2:8" ht="12.75">
      <c r="B64" s="18"/>
      <c r="C64" s="18"/>
      <c r="D64" s="18"/>
      <c r="E64" s="18"/>
      <c r="F64" s="53"/>
      <c r="G64" s="18"/>
      <c r="H64" s="18"/>
    </row>
    <row r="65" spans="2:8" ht="12.75">
      <c r="B65" s="18"/>
      <c r="C65" s="18"/>
      <c r="D65" s="18"/>
      <c r="E65" s="18"/>
      <c r="F65" s="53"/>
      <c r="G65" s="18"/>
      <c r="H65" s="18"/>
    </row>
    <row r="66" spans="2:8" ht="12.75">
      <c r="B66" s="18"/>
      <c r="C66" s="18"/>
      <c r="D66" s="18"/>
      <c r="E66" s="18"/>
      <c r="F66" s="53"/>
      <c r="G66" s="18"/>
      <c r="H66" s="18"/>
    </row>
    <row r="67" spans="2:8" ht="12.75">
      <c r="B67" s="18"/>
      <c r="C67" s="18"/>
      <c r="D67" s="18"/>
      <c r="E67" s="18"/>
      <c r="F67" s="53"/>
      <c r="G67" s="18"/>
      <c r="H67" s="18"/>
    </row>
    <row r="68" spans="2:8" ht="12.75">
      <c r="B68" s="18"/>
      <c r="C68" s="18"/>
      <c r="D68" s="18"/>
      <c r="E68" s="18"/>
      <c r="F68" s="53"/>
      <c r="G68" s="18"/>
      <c r="H68" s="18"/>
    </row>
    <row r="69" spans="2:8" ht="12.75">
      <c r="B69" s="18"/>
      <c r="C69" s="18"/>
      <c r="D69" s="18"/>
      <c r="E69" s="18"/>
      <c r="F69" s="53"/>
      <c r="G69" s="18"/>
      <c r="H69" s="18"/>
    </row>
    <row r="70" spans="2:8" ht="12.75">
      <c r="B70" s="18"/>
      <c r="C70" s="18"/>
      <c r="D70" s="18"/>
      <c r="E70" s="18"/>
      <c r="F70" s="53"/>
      <c r="G70" s="18"/>
      <c r="H70" s="18"/>
    </row>
    <row r="71" spans="2:8" ht="12.75">
      <c r="B71" s="18"/>
      <c r="C71" s="18"/>
      <c r="D71" s="18"/>
      <c r="E71" s="18"/>
      <c r="F71" s="53"/>
      <c r="G71" s="18"/>
      <c r="H71" s="18"/>
    </row>
    <row r="72" spans="2:8" ht="12.75">
      <c r="B72" s="18"/>
      <c r="C72" s="18"/>
      <c r="D72" s="18"/>
      <c r="E72" s="18"/>
      <c r="F72" s="53"/>
      <c r="G72" s="18"/>
      <c r="H72" s="18"/>
    </row>
    <row r="73" spans="2:8" ht="12.75">
      <c r="B73" s="18"/>
      <c r="C73" s="18"/>
      <c r="D73" s="18"/>
      <c r="E73" s="18"/>
      <c r="F73" s="53"/>
      <c r="G73" s="18"/>
      <c r="H73" s="18"/>
    </row>
    <row r="74" spans="2:8" ht="12.75">
      <c r="B74" s="18"/>
      <c r="C74" s="18"/>
      <c r="D74" s="18"/>
      <c r="E74" s="18"/>
      <c r="F74" s="53"/>
      <c r="G74" s="18"/>
      <c r="H74" s="18"/>
    </row>
    <row r="75" spans="2:8" ht="12.75">
      <c r="B75" s="18"/>
      <c r="C75" s="18"/>
      <c r="D75" s="18"/>
      <c r="E75" s="18"/>
      <c r="F75" s="53"/>
      <c r="G75" s="18"/>
      <c r="H75" s="18"/>
    </row>
    <row r="76" spans="2:8" ht="12.75">
      <c r="B76" s="18"/>
      <c r="C76" s="18"/>
      <c r="D76" s="18"/>
      <c r="E76" s="18"/>
      <c r="F76" s="53"/>
      <c r="G76" s="18"/>
      <c r="H76" s="18"/>
    </row>
    <row r="77" spans="2:8" ht="12.75">
      <c r="B77" s="18"/>
      <c r="C77" s="18"/>
      <c r="D77" s="18"/>
      <c r="E77" s="18"/>
      <c r="F77" s="53"/>
      <c r="G77" s="18"/>
      <c r="H77" s="18"/>
    </row>
    <row r="78" spans="2:8" ht="39.75" customHeight="1">
      <c r="B78" s="18"/>
      <c r="C78" s="18"/>
      <c r="D78" s="18"/>
      <c r="E78" s="18"/>
      <c r="F78" s="53"/>
      <c r="G78" s="18"/>
      <c r="H78" s="18"/>
    </row>
    <row r="79" spans="2:8" ht="12.75">
      <c r="B79" s="18"/>
      <c r="C79" s="18"/>
      <c r="D79" s="18"/>
      <c r="E79" s="18"/>
      <c r="F79" s="53"/>
      <c r="G79" s="18"/>
      <c r="H79" s="18"/>
    </row>
    <row r="80" spans="2:8" ht="12.75">
      <c r="B80" s="18"/>
      <c r="C80" s="18"/>
      <c r="D80" s="18"/>
      <c r="E80" s="18"/>
      <c r="F80" s="53"/>
      <c r="G80" s="18"/>
      <c r="H80" s="18"/>
    </row>
    <row r="81" spans="2:8" ht="12.75">
      <c r="B81" s="18"/>
      <c r="C81" s="18"/>
      <c r="D81" s="18"/>
      <c r="E81" s="18"/>
      <c r="F81" s="53"/>
      <c r="G81" s="18"/>
      <c r="H81" s="18"/>
    </row>
    <row r="82" spans="2:8" ht="12.75">
      <c r="B82" s="18"/>
      <c r="C82" s="18"/>
      <c r="D82" s="18"/>
      <c r="E82" s="18"/>
      <c r="F82" s="53"/>
      <c r="G82" s="18"/>
      <c r="H82" s="18"/>
    </row>
    <row r="83" spans="2:8" ht="12.75">
      <c r="B83" s="18"/>
      <c r="C83" s="18"/>
      <c r="D83" s="18"/>
      <c r="E83" s="18"/>
      <c r="F83" s="53"/>
      <c r="G83" s="18"/>
      <c r="H83" s="18"/>
    </row>
    <row r="84" spans="2:8" ht="12.75">
      <c r="B84" s="18"/>
      <c r="C84" s="18"/>
      <c r="D84" s="18"/>
      <c r="E84" s="18"/>
      <c r="F84" s="53"/>
      <c r="G84" s="18"/>
      <c r="H84" s="18"/>
    </row>
    <row r="85" spans="2:8" ht="12.75">
      <c r="B85" s="18"/>
      <c r="C85" s="18"/>
      <c r="D85" s="18"/>
      <c r="E85" s="18"/>
      <c r="F85" s="53"/>
      <c r="G85" s="18"/>
      <c r="H85" s="18"/>
    </row>
    <row r="86" spans="2:8" ht="12.75">
      <c r="B86" s="18"/>
      <c r="C86" s="18"/>
      <c r="D86" s="18"/>
      <c r="E86" s="18"/>
      <c r="F86" s="53"/>
      <c r="G86" s="18"/>
      <c r="H86" s="18"/>
    </row>
    <row r="87" spans="2:8" ht="12.75">
      <c r="B87" s="18"/>
      <c r="C87" s="18"/>
      <c r="D87" s="18"/>
      <c r="E87" s="18"/>
      <c r="F87" s="53"/>
      <c r="G87" s="18"/>
      <c r="H87" s="18"/>
    </row>
    <row r="88" spans="2:8" ht="12.75">
      <c r="B88" s="18"/>
      <c r="C88" s="18"/>
      <c r="D88" s="18"/>
      <c r="E88" s="18"/>
      <c r="F88" s="53"/>
      <c r="G88" s="18"/>
      <c r="H88" s="18"/>
    </row>
    <row r="89" spans="2:8" ht="39.75" customHeight="1">
      <c r="B89" s="18"/>
      <c r="C89" s="18"/>
      <c r="D89" s="18"/>
      <c r="E89" s="18"/>
      <c r="F89" s="53"/>
      <c r="G89" s="18"/>
      <c r="H89" s="18"/>
    </row>
    <row r="90" spans="2:8" ht="12.75">
      <c r="B90" s="18"/>
      <c r="C90" s="18"/>
      <c r="D90" s="18"/>
      <c r="E90" s="18"/>
      <c r="F90" s="53"/>
      <c r="G90" s="18"/>
      <c r="H90" s="18"/>
    </row>
    <row r="91" spans="2:8" ht="12.75">
      <c r="B91" s="18"/>
      <c r="C91" s="18"/>
      <c r="D91" s="18"/>
      <c r="E91" s="18"/>
      <c r="F91" s="53"/>
      <c r="G91" s="18"/>
      <c r="H91" s="18"/>
    </row>
    <row r="92" spans="2:8" ht="12.75">
      <c r="B92" s="18"/>
      <c r="C92" s="18"/>
      <c r="D92" s="18"/>
      <c r="E92" s="18"/>
      <c r="F92" s="53"/>
      <c r="G92" s="18"/>
      <c r="H92" s="18"/>
    </row>
    <row r="93" spans="2:8" ht="12.75">
      <c r="B93" s="18"/>
      <c r="C93" s="18"/>
      <c r="D93" s="18"/>
      <c r="E93" s="18"/>
      <c r="F93" s="53"/>
      <c r="G93" s="18"/>
      <c r="H93" s="18"/>
    </row>
    <row r="94" spans="2:8" ht="12.75">
      <c r="B94" s="18"/>
      <c r="C94" s="18"/>
      <c r="D94" s="18"/>
      <c r="E94" s="18"/>
      <c r="F94" s="53"/>
      <c r="G94" s="18"/>
      <c r="H94" s="18"/>
    </row>
    <row r="95" spans="2:8" ht="12.75">
      <c r="B95" s="18"/>
      <c r="C95" s="18"/>
      <c r="D95" s="18"/>
      <c r="E95" s="18"/>
      <c r="F95" s="53"/>
      <c r="G95" s="18"/>
      <c r="H95" s="18"/>
    </row>
    <row r="96" spans="2:8" ht="12.75">
      <c r="B96" s="18"/>
      <c r="C96" s="18"/>
      <c r="D96" s="18"/>
      <c r="E96" s="18"/>
      <c r="F96" s="53"/>
      <c r="G96" s="18"/>
      <c r="H96" s="18"/>
    </row>
    <row r="97" spans="2:8" ht="12.75">
      <c r="B97" s="18"/>
      <c r="C97" s="18"/>
      <c r="D97" s="18"/>
      <c r="E97" s="18"/>
      <c r="F97" s="53"/>
      <c r="G97" s="18"/>
      <c r="H97" s="18"/>
    </row>
    <row r="98" spans="2:8" ht="12.75">
      <c r="B98" s="18"/>
      <c r="C98" s="18"/>
      <c r="D98" s="18"/>
      <c r="E98" s="18"/>
      <c r="F98" s="53"/>
      <c r="G98" s="18"/>
      <c r="H98" s="18"/>
    </row>
    <row r="99" spans="2:8" ht="12.75">
      <c r="B99" s="18"/>
      <c r="C99" s="18"/>
      <c r="D99" s="18"/>
      <c r="E99" s="18"/>
      <c r="F99" s="53"/>
      <c r="G99" s="18"/>
      <c r="H99" s="18"/>
    </row>
    <row r="100" spans="2:8" ht="12.75">
      <c r="B100" s="18"/>
      <c r="C100" s="18"/>
      <c r="D100" s="18"/>
      <c r="E100" s="18"/>
      <c r="F100" s="53"/>
      <c r="G100" s="18"/>
      <c r="H100" s="18"/>
    </row>
    <row r="101" spans="2:8" ht="12.75">
      <c r="B101" s="18"/>
      <c r="C101" s="18"/>
      <c r="D101" s="18"/>
      <c r="E101" s="18"/>
      <c r="F101" s="53"/>
      <c r="G101" s="18"/>
      <c r="H101" s="18"/>
    </row>
    <row r="102" spans="2:8" ht="12.75">
      <c r="B102" s="18"/>
      <c r="C102" s="18"/>
      <c r="D102" s="18"/>
      <c r="E102" s="18"/>
      <c r="F102" s="53"/>
      <c r="G102" s="18"/>
      <c r="H102" s="18"/>
    </row>
    <row r="103" spans="2:8" ht="12.75">
      <c r="B103" s="18"/>
      <c r="C103" s="18"/>
      <c r="D103" s="18"/>
      <c r="E103" s="18"/>
      <c r="F103" s="53"/>
      <c r="G103" s="18"/>
      <c r="H103" s="18"/>
    </row>
    <row r="104" spans="2:8" ht="12.75">
      <c r="B104" s="18"/>
      <c r="C104" s="18"/>
      <c r="D104" s="18"/>
      <c r="E104" s="18"/>
      <c r="F104" s="53"/>
      <c r="G104" s="18"/>
      <c r="H104" s="18"/>
    </row>
    <row r="105" spans="2:8" ht="12.75">
      <c r="B105" s="18"/>
      <c r="C105" s="18"/>
      <c r="D105" s="18"/>
      <c r="E105" s="18"/>
      <c r="F105" s="53"/>
      <c r="G105" s="18"/>
      <c r="H105" s="18"/>
    </row>
    <row r="106" spans="2:8" ht="12.75">
      <c r="B106" s="18"/>
      <c r="C106" s="18"/>
      <c r="D106" s="18"/>
      <c r="E106" s="18"/>
      <c r="F106" s="53"/>
      <c r="G106" s="18"/>
      <c r="H106" s="18"/>
    </row>
    <row r="107" spans="2:8" ht="12.75">
      <c r="B107" s="18"/>
      <c r="C107" s="18"/>
      <c r="D107" s="18"/>
      <c r="E107" s="18"/>
      <c r="F107" s="53"/>
      <c r="G107" s="18"/>
      <c r="H107" s="18"/>
    </row>
    <row r="108" spans="2:8" ht="12.75">
      <c r="B108" s="18"/>
      <c r="C108" s="18"/>
      <c r="D108" s="18"/>
      <c r="E108" s="18"/>
      <c r="F108" s="53"/>
      <c r="G108" s="18"/>
      <c r="H108" s="18"/>
    </row>
    <row r="109" spans="2:8" ht="12.75">
      <c r="B109" s="18"/>
      <c r="C109" s="18"/>
      <c r="D109" s="18"/>
      <c r="E109" s="18"/>
      <c r="F109" s="53"/>
      <c r="G109" s="18"/>
      <c r="H109" s="18"/>
    </row>
    <row r="110" spans="2:8" ht="12.75">
      <c r="B110" s="18"/>
      <c r="C110" s="18"/>
      <c r="D110" s="18"/>
      <c r="E110" s="18"/>
      <c r="F110" s="53"/>
      <c r="G110" s="18"/>
      <c r="H110" s="18"/>
    </row>
    <row r="111" spans="2:8" ht="12.75">
      <c r="B111" s="18"/>
      <c r="C111" s="18"/>
      <c r="D111" s="18"/>
      <c r="E111" s="18"/>
      <c r="F111" s="53"/>
      <c r="G111" s="18"/>
      <c r="H111" s="18"/>
    </row>
    <row r="112" spans="2:8" ht="12.75">
      <c r="B112" s="18"/>
      <c r="C112" s="18"/>
      <c r="D112" s="18"/>
      <c r="E112" s="18"/>
      <c r="F112" s="53"/>
      <c r="G112" s="18"/>
      <c r="H112" s="18"/>
    </row>
    <row r="113" spans="2:8" ht="12.75">
      <c r="B113" s="18"/>
      <c r="C113" s="18"/>
      <c r="D113" s="18"/>
      <c r="E113" s="18"/>
      <c r="F113" s="53"/>
      <c r="G113" s="18"/>
      <c r="H113" s="18"/>
    </row>
    <row r="114" spans="2:8" ht="12.75">
      <c r="B114" s="18"/>
      <c r="C114" s="18"/>
      <c r="D114" s="18"/>
      <c r="E114" s="18"/>
      <c r="F114" s="53"/>
      <c r="G114" s="18"/>
      <c r="H114" s="18"/>
    </row>
    <row r="115" spans="2:8" ht="12.75">
      <c r="B115" s="18"/>
      <c r="C115" s="18"/>
      <c r="D115" s="18"/>
      <c r="E115" s="18"/>
      <c r="F115" s="53"/>
      <c r="G115" s="18"/>
      <c r="H115" s="18"/>
    </row>
    <row r="116" spans="2:8" ht="12.75">
      <c r="B116" s="18"/>
      <c r="C116" s="18"/>
      <c r="D116" s="18"/>
      <c r="E116" s="18"/>
      <c r="F116" s="53"/>
      <c r="G116" s="18"/>
      <c r="H116" s="18"/>
    </row>
    <row r="117" spans="2:8" ht="12.75">
      <c r="B117" s="18"/>
      <c r="C117" s="18"/>
      <c r="D117" s="18"/>
      <c r="E117" s="18"/>
      <c r="F117" s="53"/>
      <c r="G117" s="18"/>
      <c r="H117" s="18"/>
    </row>
    <row r="118" spans="2:8" ht="12.75">
      <c r="B118" s="18"/>
      <c r="C118" s="18"/>
      <c r="D118" s="18"/>
      <c r="E118" s="18"/>
      <c r="F118" s="53"/>
      <c r="G118" s="18"/>
      <c r="H118" s="18"/>
    </row>
    <row r="119" spans="2:8" ht="12.75">
      <c r="B119" s="18"/>
      <c r="C119" s="18"/>
      <c r="D119" s="18"/>
      <c r="E119" s="18"/>
      <c r="F119" s="53"/>
      <c r="G119" s="18"/>
      <c r="H119" s="18"/>
    </row>
    <row r="120" spans="2:8" ht="12.75">
      <c r="B120" s="18"/>
      <c r="C120" s="18"/>
      <c r="D120" s="18"/>
      <c r="E120" s="18"/>
      <c r="F120" s="53"/>
      <c r="G120" s="18"/>
      <c r="H120" s="18"/>
    </row>
    <row r="121" spans="2:8" ht="12.75">
      <c r="B121" s="18"/>
      <c r="C121" s="18"/>
      <c r="D121" s="18"/>
      <c r="E121" s="18"/>
      <c r="F121" s="53"/>
      <c r="G121" s="18"/>
      <c r="H121" s="18"/>
    </row>
    <row r="122" spans="2:8" ht="12.75">
      <c r="B122" s="18"/>
      <c r="C122" s="18"/>
      <c r="D122" s="18"/>
      <c r="E122" s="18"/>
      <c r="F122" s="53"/>
      <c r="G122" s="18"/>
      <c r="H122" s="18"/>
    </row>
    <row r="123" spans="2:8" ht="12.75">
      <c r="B123" s="18"/>
      <c r="C123" s="18"/>
      <c r="D123" s="18"/>
      <c r="E123" s="18"/>
      <c r="F123" s="53"/>
      <c r="G123" s="18"/>
      <c r="H123" s="18"/>
    </row>
    <row r="124" spans="2:8" ht="12.75">
      <c r="B124" s="18"/>
      <c r="C124" s="18"/>
      <c r="D124" s="18"/>
      <c r="E124" s="18"/>
      <c r="F124" s="53"/>
      <c r="G124" s="18"/>
      <c r="H124" s="18"/>
    </row>
    <row r="125" spans="2:8" ht="12.75">
      <c r="B125" s="18"/>
      <c r="C125" s="18"/>
      <c r="D125" s="18"/>
      <c r="E125" s="18"/>
      <c r="F125" s="53"/>
      <c r="G125" s="18"/>
      <c r="H125" s="18"/>
    </row>
    <row r="126" spans="2:8" ht="12.75">
      <c r="B126" s="18"/>
      <c r="C126" s="18"/>
      <c r="D126" s="18"/>
      <c r="E126" s="18"/>
      <c r="F126" s="53"/>
      <c r="G126" s="18"/>
      <c r="H126" s="18"/>
    </row>
    <row r="127" spans="2:8" ht="12.75">
      <c r="B127" s="18"/>
      <c r="C127" s="18"/>
      <c r="D127" s="18"/>
      <c r="E127" s="18"/>
      <c r="F127" s="53"/>
      <c r="G127" s="18"/>
      <c r="H127" s="18"/>
    </row>
    <row r="128" spans="2:8" ht="12.75">
      <c r="B128" s="18"/>
      <c r="C128" s="18"/>
      <c r="D128" s="18"/>
      <c r="E128" s="18"/>
      <c r="F128" s="53"/>
      <c r="G128" s="18"/>
      <c r="H128" s="18"/>
    </row>
  </sheetData>
  <sheetProtection/>
  <printOptions/>
  <pageMargins left="0.3937007874015748" right="0.3937007874015748" top="0.4330708661417323" bottom="0.4330708661417323" header="0.3937007874015748" footer="0.3937007874015748"/>
  <pageSetup horizontalDpi="600" verticalDpi="600" orientation="portrait" paperSize="9"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2013-03-21T16:26:24Z</dcterms:created>
  <dcterms:modified xsi:type="dcterms:W3CDTF">2013-11-27T16:29:19Z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