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firstSheet="4" activeTab="9"/>
  </bookViews>
  <sheets>
    <sheet name="March 2011 baseline" sheetId="1" r:id="rId1"/>
    <sheet name="April 2011" sheetId="2" r:id="rId2"/>
    <sheet name="May 2011" sheetId="3" r:id="rId3"/>
    <sheet name="June 2011" sheetId="4" r:id="rId4"/>
    <sheet name="July 2011" sheetId="5" r:id="rId5"/>
    <sheet name="August 2011" sheetId="6" r:id="rId6"/>
    <sheet name="September 2011" sheetId="7" r:id="rId7"/>
    <sheet name="October 2011" sheetId="8" r:id="rId8"/>
    <sheet name="November 2011" sheetId="9" r:id="rId9"/>
    <sheet name="December 2011" sheetId="10" r:id="rId10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1">'April 2011'!$A$1:$AO$21</definedName>
    <definedName name="_xlnm.Print_Area" localSheetId="5">'August 2011'!$A$1:$AO$21</definedName>
    <definedName name="_xlnm.Print_Area" localSheetId="4">'July 2011'!$A$1:$AO$21</definedName>
    <definedName name="_xlnm.Print_Area" localSheetId="3">'June 2011'!$A$1:$AO$21</definedName>
    <definedName name="_xlnm.Print_Area" localSheetId="0">'March 2011 baseline'!$A$1:$AO$21</definedName>
    <definedName name="_xlnm.Print_Area" localSheetId="2">'May 2011'!$A$1:$AO$21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<sst xmlns="http://schemas.openxmlformats.org/spreadsheetml/2006/main" count="1033" uniqueCount="56">
  <si>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</si>
  <si>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</si>
  <si>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</si>
  <si>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</si>
  <si>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</si>
  <si>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</si>
  <si>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</si>
  <si>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</si>
  <si>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</si>
  <si>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</si>
  <si>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</si>
  <si>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</si>
  <si>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</si>
  <si>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</si>
  <si>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</si>
  <si>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</si>
  <si>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</si>
  <si>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</si>
  <si>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</si>
  <si>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</si>
  <si>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</si>
  <si>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</si>
  <si>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</si>
  <si>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</si>
  <si>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</si>
  <si>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</si>
  <si>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</si>
  <si>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</si>
  <si>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</si>
  <si>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</si>
  <si>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</si>
  <si>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</si>
  <si>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</si>
  <si>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</si>
  <si>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Transport </t>
  </si>
  <si>
    <t>Ministerial Department</t>
  </si>
  <si>
    <t>Department for Transport</t>
  </si>
  <si>
    <t>Driving Standards Agency</t>
  </si>
  <si>
    <t>Executive Agency</t>
  </si>
  <si>
    <t>Driver &amp; Vehicle Licensing Agency</t>
  </si>
  <si>
    <t>Government Car &amp; Despatch Agency</t>
  </si>
  <si>
    <t>Highways Agency</t>
  </si>
  <si>
    <t>Maritime &amp; Coastguard Agency</t>
  </si>
  <si>
    <t>Vehicle Certification Agency</t>
  </si>
  <si>
    <t>Vehicle &amp; Operator Services Agency</t>
  </si>
  <si>
    <t>British Transport Police Authority</t>
  </si>
  <si>
    <t>Executive Non-Departmental Public Body</t>
  </si>
  <si>
    <t>Directly Operated Railways Ltd</t>
  </si>
  <si>
    <t>High Speed 2</t>
  </si>
  <si>
    <t>Northern Lighthouse Board</t>
  </si>
  <si>
    <t>Passenger Focus</t>
  </si>
  <si>
    <t>Railway Heritage Committee</t>
  </si>
  <si>
    <t>Trinity House</t>
  </si>
  <si>
    <t>Crown Non Departmental Public Body</t>
  </si>
  <si>
    <t>Owing to our four-weekly pay cycle staff recive 13 salary payments a year which resulted in two salary payments in December.  This was not the case for our specialist contractor who is paid on a standard monthly basis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</si>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</sst>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4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b/>
      <sz val="11"/>
      <name val="Arial"/>
      <family val="2"/>
    </font>
    <font>
      <sz val="11"/>
      <name val="Microsoft Sans Serif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17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/>
      <protection/>
    </xf>
    <xf numFmtId="186" fontId="22" fillId="0" borderId="11" xfId="0" applyNumberFormat="1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center" wrapText="1"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186" fontId="2" fillId="0" borderId="11" xfId="0" applyNumberFormat="1" applyFont="1" applyFill="1" applyBorder="1" applyAlignment="1" applyProtection="1">
      <alignment horizontal="right" vertical="center"/>
      <protection locked="0"/>
    </xf>
    <xf numFmtId="186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center" wrapText="1"/>
      <protection/>
    </xf>
    <xf numFmtId="0" fontId="31" fillId="0" borderId="12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 applyProtection="1">
      <alignment horizontal="right" wrapText="1"/>
      <protection locked="0"/>
    </xf>
    <xf numFmtId="3" fontId="29" fillId="0" borderId="11" xfId="0" applyNumberFormat="1" applyFont="1" applyFill="1" applyBorder="1" applyAlignment="1" applyProtection="1">
      <alignment horizontal="right"/>
      <protection/>
    </xf>
    <xf numFmtId="0" fontId="29" fillId="0" borderId="11" xfId="0" applyFont="1" applyFill="1" applyBorder="1" applyAlignment="1" applyProtection="1">
      <alignment horizontal="right"/>
      <protection/>
    </xf>
    <xf numFmtId="3" fontId="29" fillId="0" borderId="11" xfId="0" applyNumberFormat="1" applyFont="1" applyFill="1" applyBorder="1" applyAlignment="1" applyProtection="1">
      <alignment horizontal="right" vertical="center"/>
      <protection/>
    </xf>
    <xf numFmtId="186" fontId="29" fillId="0" borderId="11" xfId="0" applyNumberFormat="1" applyFont="1" applyFill="1" applyBorder="1" applyAlignment="1" applyProtection="1">
      <alignment horizontal="right" vertical="center"/>
      <protection locked="0"/>
    </xf>
    <xf numFmtId="186" fontId="29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/>
      <protection locked="0"/>
    </xf>
    <xf numFmtId="8" fontId="32" fillId="0" borderId="0" xfId="0" applyNumberFormat="1" applyFont="1" applyFill="1" applyAlignment="1">
      <alignment vertical="center"/>
    </xf>
    <xf numFmtId="8" fontId="29" fillId="0" borderId="11" xfId="0" applyNumberFormat="1" applyFont="1" applyFill="1" applyBorder="1" applyAlignment="1">
      <alignment vertical="center"/>
    </xf>
    <xf numFmtId="0" fontId="29" fillId="0" borderId="11" xfId="0" applyFont="1" applyFill="1" applyBorder="1" applyAlignment="1" applyProtection="1">
      <alignment horizontal="right" vertical="center"/>
      <protection/>
    </xf>
    <xf numFmtId="0" fontId="29" fillId="0" borderId="11" xfId="0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Alignment="1">
      <alignment/>
    </xf>
    <xf numFmtId="186" fontId="29" fillId="0" borderId="0" xfId="0" applyNumberFormat="1" applyFont="1" applyFill="1" applyAlignment="1" applyProtection="1">
      <alignment vertical="center"/>
      <protection locked="0"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4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right" vertical="center"/>
      <protection/>
    </xf>
    <xf numFmtId="186" fontId="22" fillId="0" borderId="11" xfId="0" applyNumberFormat="1" applyFont="1" applyFill="1" applyBorder="1" applyAlignment="1" applyProtection="1">
      <alignment horizontal="right" vertical="center"/>
      <protection/>
    </xf>
    <xf numFmtId="8" fontId="30" fillId="0" borderId="11" xfId="0" applyNumberFormat="1" applyFont="1" applyFill="1" applyBorder="1" applyAlignment="1">
      <alignment vertical="center"/>
    </xf>
    <xf numFmtId="8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6" fontId="29" fillId="0" borderId="11" xfId="0" applyNumberFormat="1" applyFont="1" applyFill="1" applyBorder="1" applyAlignment="1" applyProtection="1">
      <alignment vertical="center"/>
      <protection locked="0"/>
    </xf>
    <xf numFmtId="8" fontId="29" fillId="0" borderId="0" xfId="0" applyNumberFormat="1" applyFont="1" applyFill="1" applyAlignment="1">
      <alignment vertical="center"/>
    </xf>
    <xf numFmtId="8" fontId="32" fillId="0" borderId="11" xfId="0" applyNumberFormat="1" applyFont="1" applyFill="1" applyBorder="1" applyAlignment="1">
      <alignment vertical="center"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 applyProtection="1">
      <alignment horizontal="center" wrapText="1"/>
      <protection/>
    </xf>
    <xf numFmtId="0" fontId="31" fillId="0" borderId="16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22" fillId="0" borderId="11" xfId="0" applyFont="1" applyFill="1" applyBorder="1" applyAlignment="1" applyProtection="1">
      <alignment horizontal="right" wrapText="1"/>
      <protection locked="0"/>
    </xf>
    <xf numFmtId="3" fontId="22" fillId="0" borderId="11" xfId="0" applyNumberFormat="1" applyFont="1" applyFill="1" applyBorder="1" applyAlignment="1" applyProtection="1">
      <alignment horizontal="right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center" wrapText="1"/>
      <protection/>
    </xf>
    <xf numFmtId="0" fontId="31" fillId="0" borderId="17" xfId="0" applyFont="1" applyFill="1" applyBorder="1" applyAlignment="1" applyProtection="1">
      <alignment horizontal="center" wrapText="1"/>
      <protection/>
    </xf>
    <xf numFmtId="0" fontId="31" fillId="0" borderId="16" xfId="0" applyFont="1" applyFill="1" applyBorder="1" applyAlignment="1" applyProtection="1">
      <alignment horizontal="center" wrapText="1"/>
      <protection/>
    </xf>
    <xf numFmtId="0" fontId="31" fillId="0" borderId="12" xfId="0" applyFont="1" applyFill="1" applyBorder="1" applyAlignment="1" applyProtection="1">
      <alignment horizontal="center" wrapText="1"/>
      <protection/>
    </xf>
    <xf numFmtId="0" fontId="31" fillId="0" borderId="18" xfId="0" applyFont="1" applyFill="1" applyBorder="1" applyAlignment="1" applyProtection="1">
      <alignment horizontal="center" wrapText="1"/>
      <protection/>
    </xf>
    <xf numFmtId="0" fontId="31" fillId="0" borderId="19" xfId="0" applyFont="1" applyFill="1" applyBorder="1" applyAlignment="1" applyProtection="1">
      <alignment horizontal="center" wrapText="1"/>
      <protection/>
    </xf>
    <xf numFmtId="0" fontId="31" fillId="0" borderId="20" xfId="0" applyFont="1" applyFill="1" applyBorder="1" applyAlignment="1" applyProtection="1">
      <alignment horizontal="center" wrapText="1"/>
      <protection/>
    </xf>
    <xf numFmtId="0" fontId="31" fillId="0" borderId="21" xfId="0" applyFont="1" applyFill="1" applyBorder="1" applyAlignment="1" applyProtection="1">
      <alignment horizontal="center" wrapText="1"/>
      <protection/>
    </xf>
    <xf numFmtId="0" fontId="31" fillId="0" borderId="10" xfId="0" applyFont="1" applyFill="1" applyBorder="1" applyAlignment="1" applyProtection="1">
      <alignment horizontal="center" wrapText="1"/>
      <protection/>
    </xf>
    <xf numFmtId="0" fontId="31" fillId="0" borderId="17" xfId="0" applyFont="1" applyFill="1" applyBorder="1" applyAlignment="1" applyProtection="1">
      <alignment horizontal="center" wrapText="1"/>
      <protection/>
    </xf>
    <xf numFmtId="0" fontId="31" fillId="0" borderId="16" xfId="0" applyFont="1" applyFill="1" applyBorder="1" applyAlignment="1" applyProtection="1">
      <alignment horizontal="center" wrapText="1"/>
      <protection/>
    </xf>
    <xf numFmtId="0" fontId="31" fillId="0" borderId="11" xfId="0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center"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31" fillId="0" borderId="17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" wrapText="1"/>
      <protection/>
    </xf>
    <xf numFmtId="0" fontId="31" fillId="0" borderId="20" xfId="0" applyFont="1" applyFill="1" applyBorder="1" applyAlignment="1" applyProtection="1">
      <alignment horizontal="center" wrapText="1"/>
      <protection/>
    </xf>
    <xf numFmtId="0" fontId="31" fillId="0" borderId="21" xfId="0" applyFont="1" applyFill="1" applyBorder="1" applyAlignment="1" applyProtection="1">
      <alignment horizontal="center" wrapText="1"/>
      <protection/>
    </xf>
    <xf numFmtId="0" fontId="31" fillId="0" borderId="18" xfId="0" applyFont="1" applyFill="1" applyBorder="1" applyAlignment="1" applyProtection="1">
      <alignment horizontal="center"/>
      <protection/>
    </xf>
    <xf numFmtId="0" fontId="31" fillId="0" borderId="11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9" xfId="0" applyFont="1" applyFill="1" applyBorder="1" applyAlignment="1" applyProtection="1">
      <alignment horizontal="center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7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center" wrapText="1"/>
      <protection/>
    </xf>
    <xf numFmtId="0" fontId="33" fillId="0" borderId="18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3" fillId="0" borderId="13" xfId="0" applyFont="1" applyFill="1" applyBorder="1" applyAlignment="1" applyProtection="1">
      <alignment horizontal="center"/>
      <protection/>
    </xf>
    <xf numFmtId="0" fontId="33" fillId="0" borderId="14" xfId="0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 applyProtection="1">
      <alignment horizontal="center"/>
      <protection/>
    </xf>
    <xf numFmtId="0" fontId="33" fillId="0" borderId="11" xfId="0" applyFont="1" applyFill="1" applyBorder="1" applyAlignment="1" applyProtection="1">
      <alignment horizontal="center"/>
      <protection/>
    </xf>
    <xf numFmtId="0" fontId="33" fillId="0" borderId="16" xfId="0" applyFont="1" applyFill="1" applyBorder="1" applyAlignment="1" applyProtection="1">
      <alignment horizontal="center" wrapText="1"/>
      <protection/>
    </xf>
    <xf numFmtId="0" fontId="33" fillId="0" borderId="17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 applyProtection="1">
      <alignment horizontal="center" wrapText="1"/>
      <protection/>
    </xf>
    <xf numFmtId="0" fontId="33" fillId="0" borderId="21" xfId="0" applyFont="1" applyFill="1" applyBorder="1" applyAlignment="1" applyProtection="1">
      <alignment horizontal="center" wrapText="1"/>
      <protection/>
    </xf>
    <xf numFmtId="0" fontId="33" fillId="0" borderId="11" xfId="0" applyFont="1" applyFill="1" applyBorder="1" applyAlignment="1" applyProtection="1">
      <alignment horizontal="center" wrapText="1"/>
      <protection/>
    </xf>
  </cellXfs>
  <cellStyles count="103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Monthly workforce management information template 2003 (3) March11-Aug1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ÅrMndDag" xfId="43"/>
    <cellStyle name="Bad" xfId="44"/>
    <cellStyle name="Calculation" xfId="45"/>
    <cellStyle name="Cap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omma 5" xfId="53"/>
    <cellStyle name="Comma 5 2" xfId="54"/>
    <cellStyle name="Comma 6" xfId="55"/>
    <cellStyle name="Comma 7" xfId="56"/>
    <cellStyle name="Currency" xfId="57"/>
    <cellStyle name="Currency [0]" xfId="58"/>
    <cellStyle name="Currency 2" xfId="59"/>
    <cellStyle name="DagerOgTimer" xfId="60"/>
    <cellStyle name="DagOgDato" xfId="61"/>
    <cellStyle name="DagOgDatoLang" xfId="62"/>
    <cellStyle name="Dato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Hyperlink 3" xfId="73"/>
    <cellStyle name="Hyperlink 4" xfId="74"/>
    <cellStyle name="Input" xfId="75"/>
    <cellStyle name="JusterBunn" xfId="76"/>
    <cellStyle name="JusterMidtstill" xfId="77"/>
    <cellStyle name="JusterTopp" xfId="78"/>
    <cellStyle name="Klokkeslett" xfId="79"/>
    <cellStyle name="Konto" xfId="80"/>
    <cellStyle name="Linked Cell" xfId="81"/>
    <cellStyle name="Neutral" xfId="82"/>
    <cellStyle name="Normal 2" xfId="83"/>
    <cellStyle name="Normal 3" xfId="84"/>
    <cellStyle name="Normal 3 2" xfId="85"/>
    <cellStyle name="Normal 3 3" xfId="86"/>
    <cellStyle name="Normal 3_Monthly workforce management information template 2003 (3) March11-Aug11" xfId="87"/>
    <cellStyle name="Normal 4" xfId="88"/>
    <cellStyle name="Normal 5" xfId="89"/>
    <cellStyle name="Normal 5 2" xfId="90"/>
    <cellStyle name="Normal 5_Monthly workforce management information template 2003 (3) March11-Aug11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Output Amounts" xfId="98"/>
    <cellStyle name="Percent" xfId="99"/>
    <cellStyle name="PersonNr" xfId="100"/>
    <cellStyle name="PostNr" xfId="101"/>
    <cellStyle name="PostNrNorge" xfId="102"/>
    <cellStyle name="SkjulAlt" xfId="103"/>
    <cellStyle name="SkjulTall" xfId="104"/>
    <cellStyle name="Telefon" xfId="105"/>
    <cellStyle name="Timer1" xfId="106"/>
    <cellStyle name="Timer2" xfId="107"/>
    <cellStyle name="Title" xfId="108"/>
    <cellStyle name="ToSiffer" xfId="109"/>
    <cellStyle name="Total" xfId="110"/>
    <cellStyle name="TreSiffer" xfId="111"/>
    <cellStyle name="Tusenskille1000" xfId="112"/>
    <cellStyle name="TusenskilleFarger" xfId="113"/>
    <cellStyle name="Valuta1000" xfId="114"/>
    <cellStyle name="ValutaFarger" xfId="115"/>
    <cellStyle name="Warning Text" xfId="116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workbookViewId="0" topLeftCell="AJ13">
      <selection activeCell="AR17" sqref="AR17"/>
    </sheetView>
  </sheetViews>
  <sheetFormatPr defaultColWidth="8.88671875" defaultRowHeight="15"/>
  <cols>
    <col min="1" max="1" width="23.5546875" style="22" customWidth="1"/>
    <col min="2" max="3" width="14.99609375" style="22" customWidth="1"/>
    <col min="4" max="17" width="10.4453125" style="31" customWidth="1"/>
    <col min="18" max="27" width="12.77734375" style="31" customWidth="1"/>
    <col min="28" max="29" width="11.10546875" style="22" customWidth="1"/>
    <col min="30" max="36" width="15.5546875" style="22" customWidth="1"/>
    <col min="37" max="39" width="19.10546875" style="22" customWidth="1"/>
    <col min="40" max="40" width="20.77734375" style="22" customWidth="1"/>
    <col min="41" max="41" width="17.99609375" style="22" customWidth="1"/>
    <col min="42" max="16384" width="8.88671875" style="22" customWidth="1"/>
  </cols>
  <sheetData>
    <row r="1" spans="1:41" s="21" customFormat="1" ht="15" customHeight="1">
      <c r="A1" s="64" t="s">
        <v>12</v>
      </c>
      <c r="B1" s="64" t="s">
        <v>1</v>
      </c>
      <c r="C1" s="64" t="s">
        <v>0</v>
      </c>
      <c r="D1" s="67" t="s">
        <v>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76" t="s">
        <v>15</v>
      </c>
      <c r="S1" s="82"/>
      <c r="T1" s="82"/>
      <c r="U1" s="82"/>
      <c r="V1" s="82"/>
      <c r="W1" s="82"/>
      <c r="X1" s="82"/>
      <c r="Y1" s="82"/>
      <c r="Z1" s="82"/>
      <c r="AA1" s="77"/>
      <c r="AB1" s="41" t="s">
        <v>25</v>
      </c>
      <c r="AC1" s="79"/>
      <c r="AD1" s="38" t="s">
        <v>11</v>
      </c>
      <c r="AE1" s="39"/>
      <c r="AF1" s="39"/>
      <c r="AG1" s="39"/>
      <c r="AH1" s="39"/>
      <c r="AI1" s="39"/>
      <c r="AJ1" s="40"/>
      <c r="AK1" s="75" t="s">
        <v>32</v>
      </c>
      <c r="AL1" s="75"/>
      <c r="AM1" s="75"/>
      <c r="AN1" s="72" t="s">
        <v>24</v>
      </c>
      <c r="AO1" s="64" t="s">
        <v>33</v>
      </c>
    </row>
    <row r="2" spans="1:41" s="21" customFormat="1" ht="53.25" customHeight="1">
      <c r="A2" s="78"/>
      <c r="B2" s="78"/>
      <c r="C2" s="78"/>
      <c r="D2" s="70" t="s">
        <v>28</v>
      </c>
      <c r="E2" s="71"/>
      <c r="F2" s="70" t="s">
        <v>29</v>
      </c>
      <c r="G2" s="71"/>
      <c r="H2" s="70" t="s">
        <v>30</v>
      </c>
      <c r="I2" s="71"/>
      <c r="J2" s="70" t="s">
        <v>6</v>
      </c>
      <c r="K2" s="71"/>
      <c r="L2" s="70" t="s">
        <v>31</v>
      </c>
      <c r="M2" s="71"/>
      <c r="N2" s="70" t="s">
        <v>5</v>
      </c>
      <c r="O2" s="71"/>
      <c r="P2" s="67" t="s">
        <v>9</v>
      </c>
      <c r="Q2" s="69"/>
      <c r="R2" s="67" t="s">
        <v>13</v>
      </c>
      <c r="S2" s="77"/>
      <c r="T2" s="76" t="s">
        <v>3</v>
      </c>
      <c r="U2" s="77"/>
      <c r="V2" s="76" t="s">
        <v>4</v>
      </c>
      <c r="W2" s="77"/>
      <c r="X2" s="76" t="s">
        <v>14</v>
      </c>
      <c r="Y2" s="77"/>
      <c r="Z2" s="67" t="s">
        <v>10</v>
      </c>
      <c r="AA2" s="69"/>
      <c r="AB2" s="80"/>
      <c r="AC2" s="81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83" t="s">
        <v>23</v>
      </c>
      <c r="AK2" s="64" t="s">
        <v>26</v>
      </c>
      <c r="AL2" s="64" t="s">
        <v>27</v>
      </c>
      <c r="AM2" s="64" t="s">
        <v>22</v>
      </c>
      <c r="AN2" s="73"/>
      <c r="AO2" s="65"/>
    </row>
    <row r="3" spans="1:41" ht="57.75" customHeight="1">
      <c r="A3" s="56"/>
      <c r="B3" s="56"/>
      <c r="C3" s="56"/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  <c r="N3" s="20" t="s">
        <v>2</v>
      </c>
      <c r="O3" s="20" t="s">
        <v>7</v>
      </c>
      <c r="P3" s="20" t="s">
        <v>2</v>
      </c>
      <c r="Q3" s="20" t="s">
        <v>7</v>
      </c>
      <c r="R3" s="19" t="s">
        <v>2</v>
      </c>
      <c r="S3" s="19" t="s">
        <v>7</v>
      </c>
      <c r="T3" s="19" t="s">
        <v>2</v>
      </c>
      <c r="U3" s="19" t="s">
        <v>7</v>
      </c>
      <c r="V3" s="19" t="s">
        <v>2</v>
      </c>
      <c r="W3" s="19" t="s">
        <v>7</v>
      </c>
      <c r="X3" s="19" t="s">
        <v>2</v>
      </c>
      <c r="Y3" s="19" t="s">
        <v>7</v>
      </c>
      <c r="Z3" s="19" t="s">
        <v>2</v>
      </c>
      <c r="AA3" s="19" t="s">
        <v>7</v>
      </c>
      <c r="AB3" s="5" t="s">
        <v>2</v>
      </c>
      <c r="AC3" s="4" t="s">
        <v>7</v>
      </c>
      <c r="AD3" s="66"/>
      <c r="AE3" s="66"/>
      <c r="AF3" s="66"/>
      <c r="AG3" s="66"/>
      <c r="AH3" s="66"/>
      <c r="AI3" s="66"/>
      <c r="AJ3" s="83"/>
      <c r="AK3" s="66"/>
      <c r="AL3" s="66"/>
      <c r="AM3" s="66"/>
      <c r="AN3" s="74"/>
      <c r="AO3" s="66"/>
    </row>
    <row r="4" spans="1:41" ht="28.5">
      <c r="A4" s="23" t="s">
        <v>34</v>
      </c>
      <c r="B4" s="23" t="s">
        <v>35</v>
      </c>
      <c r="C4" s="23" t="s">
        <v>36</v>
      </c>
      <c r="D4" s="24">
        <v>161</v>
      </c>
      <c r="E4" s="24">
        <v>155.5</v>
      </c>
      <c r="F4" s="24">
        <v>229</v>
      </c>
      <c r="G4" s="24">
        <v>220.4</v>
      </c>
      <c r="H4" s="24">
        <v>715</v>
      </c>
      <c r="I4" s="24">
        <v>703.3</v>
      </c>
      <c r="J4" s="24">
        <v>591</v>
      </c>
      <c r="K4" s="24">
        <v>572.2</v>
      </c>
      <c r="L4" s="24">
        <v>126</v>
      </c>
      <c r="M4" s="24">
        <v>121.9</v>
      </c>
      <c r="N4" s="24"/>
      <c r="O4" s="24"/>
      <c r="P4" s="25">
        <v>1822</v>
      </c>
      <c r="Q4" s="25">
        <v>1773.3</v>
      </c>
      <c r="R4" s="24">
        <v>3</v>
      </c>
      <c r="S4" s="24">
        <v>3</v>
      </c>
      <c r="T4" s="24">
        <v>28</v>
      </c>
      <c r="U4" s="24">
        <v>28</v>
      </c>
      <c r="V4" s="24">
        <v>34</v>
      </c>
      <c r="W4" s="24">
        <v>34</v>
      </c>
      <c r="X4" s="24">
        <v>0</v>
      </c>
      <c r="Y4" s="24">
        <v>0</v>
      </c>
      <c r="Z4" s="26">
        <v>65</v>
      </c>
      <c r="AA4" s="26">
        <v>65</v>
      </c>
      <c r="AB4" s="27">
        <v>1887</v>
      </c>
      <c r="AC4" s="27">
        <v>1838.3</v>
      </c>
      <c r="AD4" s="28">
        <v>92333972.83</v>
      </c>
      <c r="AE4" s="28">
        <v>199122.9</v>
      </c>
      <c r="AF4" s="28">
        <v>2382055.98</v>
      </c>
      <c r="AG4" s="28">
        <v>1397985.5</v>
      </c>
      <c r="AH4" s="28">
        <v>18751584.13</v>
      </c>
      <c r="AI4" s="28">
        <v>8390522.86</v>
      </c>
      <c r="AJ4" s="29">
        <v>123455244.2</v>
      </c>
      <c r="AK4" s="28">
        <v>8874235</v>
      </c>
      <c r="AL4" s="28">
        <v>9734388</v>
      </c>
      <c r="AM4" s="29">
        <v>18608623</v>
      </c>
      <c r="AN4" s="29">
        <v>142063867.2</v>
      </c>
      <c r="AO4" s="30"/>
    </row>
    <row r="5" spans="1:41" ht="28.5">
      <c r="A5" s="23" t="s">
        <v>37</v>
      </c>
      <c r="B5" s="23" t="s">
        <v>38</v>
      </c>
      <c r="C5" s="23" t="s">
        <v>36</v>
      </c>
      <c r="D5" s="24">
        <v>385</v>
      </c>
      <c r="E5" s="24">
        <v>329.5</v>
      </c>
      <c r="F5" s="24">
        <v>1904</v>
      </c>
      <c r="G5" s="24">
        <v>1792.3</v>
      </c>
      <c r="H5" s="24">
        <v>263</v>
      </c>
      <c r="I5" s="24">
        <v>257.5</v>
      </c>
      <c r="J5" s="24">
        <v>52</v>
      </c>
      <c r="K5" s="24">
        <v>52</v>
      </c>
      <c r="L5" s="24">
        <v>3</v>
      </c>
      <c r="M5" s="24">
        <v>3</v>
      </c>
      <c r="N5" s="24">
        <v>0</v>
      </c>
      <c r="O5" s="24">
        <v>0</v>
      </c>
      <c r="P5" s="25">
        <v>2607</v>
      </c>
      <c r="Q5" s="25">
        <v>2434.3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6">
        <v>0</v>
      </c>
      <c r="AA5" s="26">
        <v>0</v>
      </c>
      <c r="AB5" s="27">
        <v>2607</v>
      </c>
      <c r="AC5" s="27">
        <v>2434.3</v>
      </c>
      <c r="AD5" s="28">
        <v>61830109.27</v>
      </c>
      <c r="AE5" s="28">
        <v>1731769.16</v>
      </c>
      <c r="AF5" s="28"/>
      <c r="AG5" s="28">
        <v>4176233.93</v>
      </c>
      <c r="AH5" s="28">
        <v>12030268.63</v>
      </c>
      <c r="AI5" s="28">
        <v>5033619.73</v>
      </c>
      <c r="AJ5" s="29">
        <v>84802000</v>
      </c>
      <c r="AK5" s="28">
        <v>335015.45</v>
      </c>
      <c r="AL5" s="28">
        <v>103967</v>
      </c>
      <c r="AM5" s="29">
        <v>438982.45</v>
      </c>
      <c r="AN5" s="29">
        <v>85240982.45</v>
      </c>
      <c r="AO5" s="30"/>
    </row>
    <row r="6" spans="1:41" ht="28.5">
      <c r="A6" s="23" t="s">
        <v>39</v>
      </c>
      <c r="B6" s="23" t="s">
        <v>38</v>
      </c>
      <c r="C6" s="23" t="s">
        <v>36</v>
      </c>
      <c r="D6" s="24">
        <v>4635</v>
      </c>
      <c r="E6" s="24">
        <v>4145.69</v>
      </c>
      <c r="F6" s="24">
        <v>935</v>
      </c>
      <c r="G6" s="24">
        <v>890.45</v>
      </c>
      <c r="H6" s="24">
        <v>660</v>
      </c>
      <c r="I6" s="24">
        <v>648.79</v>
      </c>
      <c r="J6" s="24">
        <v>122</v>
      </c>
      <c r="K6" s="24">
        <v>118.3</v>
      </c>
      <c r="L6" s="24">
        <v>8</v>
      </c>
      <c r="M6" s="24">
        <v>8</v>
      </c>
      <c r="N6" s="24">
        <v>0</v>
      </c>
      <c r="O6" s="24">
        <v>0</v>
      </c>
      <c r="P6" s="25">
        <v>6360</v>
      </c>
      <c r="Q6" s="25">
        <v>5811.23</v>
      </c>
      <c r="R6" s="24">
        <v>0</v>
      </c>
      <c r="S6" s="24">
        <v>0</v>
      </c>
      <c r="T6" s="24">
        <v>1</v>
      </c>
      <c r="U6" s="24">
        <v>1</v>
      </c>
      <c r="V6" s="24">
        <v>16</v>
      </c>
      <c r="W6" s="24">
        <v>16</v>
      </c>
      <c r="X6" s="24">
        <v>0</v>
      </c>
      <c r="Y6" s="24">
        <v>0</v>
      </c>
      <c r="Z6" s="26">
        <v>17</v>
      </c>
      <c r="AA6" s="26">
        <v>17</v>
      </c>
      <c r="AB6" s="27">
        <v>6377</v>
      </c>
      <c r="AC6" s="27">
        <v>5828.23</v>
      </c>
      <c r="AD6" s="28">
        <v>120664288.95</v>
      </c>
      <c r="AE6" s="28">
        <v>1385243.09</v>
      </c>
      <c r="AF6" s="28">
        <v>6677005.83</v>
      </c>
      <c r="AG6" s="28">
        <v>4556572.83</v>
      </c>
      <c r="AH6" s="28">
        <v>22536364.22</v>
      </c>
      <c r="AI6" s="28">
        <v>9023116.21</v>
      </c>
      <c r="AJ6" s="29">
        <v>164842591.13000003</v>
      </c>
      <c r="AK6" s="28">
        <v>5797867.76</v>
      </c>
      <c r="AL6" s="28"/>
      <c r="AM6" s="29">
        <v>5797867.76</v>
      </c>
      <c r="AN6" s="29">
        <v>170640458.89000002</v>
      </c>
      <c r="AO6" s="30"/>
    </row>
    <row r="7" spans="1:41" ht="28.5">
      <c r="A7" s="23" t="s">
        <v>40</v>
      </c>
      <c r="B7" s="23" t="s">
        <v>38</v>
      </c>
      <c r="C7" s="23" t="s">
        <v>36</v>
      </c>
      <c r="D7" s="24">
        <v>33</v>
      </c>
      <c r="E7" s="24">
        <v>33</v>
      </c>
      <c r="F7" s="24">
        <v>181</v>
      </c>
      <c r="G7" s="24">
        <v>171</v>
      </c>
      <c r="H7" s="24">
        <v>16</v>
      </c>
      <c r="I7" s="24">
        <v>16</v>
      </c>
      <c r="J7" s="24">
        <v>5</v>
      </c>
      <c r="K7" s="24">
        <v>5</v>
      </c>
      <c r="L7" s="24">
        <v>0</v>
      </c>
      <c r="M7" s="24">
        <v>0</v>
      </c>
      <c r="N7" s="24">
        <v>0</v>
      </c>
      <c r="O7" s="24">
        <v>0</v>
      </c>
      <c r="P7" s="25">
        <v>235</v>
      </c>
      <c r="Q7" s="25">
        <v>225</v>
      </c>
      <c r="R7" s="24">
        <v>4</v>
      </c>
      <c r="S7" s="24">
        <v>4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6">
        <v>4</v>
      </c>
      <c r="AA7" s="26">
        <v>4</v>
      </c>
      <c r="AB7" s="27">
        <v>239</v>
      </c>
      <c r="AC7" s="27">
        <v>229</v>
      </c>
      <c r="AD7" s="28">
        <v>6878667.25</v>
      </c>
      <c r="AE7" s="28">
        <v>535196.81</v>
      </c>
      <c r="AF7" s="28">
        <v>43597.46</v>
      </c>
      <c r="AG7" s="28">
        <v>1013678.28</v>
      </c>
      <c r="AH7" s="28">
        <v>1411385.75</v>
      </c>
      <c r="AI7" s="28">
        <v>676514.96</v>
      </c>
      <c r="AJ7" s="29">
        <v>10559040.510000002</v>
      </c>
      <c r="AK7" s="28">
        <v>16642</v>
      </c>
      <c r="AL7" s="28"/>
      <c r="AM7" s="29">
        <v>16642</v>
      </c>
      <c r="AN7" s="29">
        <v>10575682.510000002</v>
      </c>
      <c r="AO7" s="30"/>
    </row>
    <row r="8" spans="1:41" ht="28.5">
      <c r="A8" s="23" t="s">
        <v>41</v>
      </c>
      <c r="B8" s="23" t="s">
        <v>38</v>
      </c>
      <c r="C8" s="23" t="s">
        <v>36</v>
      </c>
      <c r="D8" s="24">
        <v>1647</v>
      </c>
      <c r="E8" s="24">
        <v>1612</v>
      </c>
      <c r="F8" s="24">
        <v>362</v>
      </c>
      <c r="G8" s="24">
        <v>346</v>
      </c>
      <c r="H8" s="24">
        <v>1298</v>
      </c>
      <c r="I8" s="24">
        <v>1267</v>
      </c>
      <c r="J8" s="24">
        <v>293</v>
      </c>
      <c r="K8" s="24">
        <v>287</v>
      </c>
      <c r="L8" s="24">
        <v>33</v>
      </c>
      <c r="M8" s="24">
        <v>33</v>
      </c>
      <c r="N8" s="24">
        <v>0</v>
      </c>
      <c r="O8" s="24">
        <v>0</v>
      </c>
      <c r="P8" s="25">
        <v>3633</v>
      </c>
      <c r="Q8" s="25">
        <v>3545</v>
      </c>
      <c r="R8" s="24">
        <v>0</v>
      </c>
      <c r="S8" s="24">
        <v>0</v>
      </c>
      <c r="T8" s="24">
        <v>0</v>
      </c>
      <c r="U8" s="24">
        <v>0</v>
      </c>
      <c r="V8" s="24">
        <v>19</v>
      </c>
      <c r="W8" s="24">
        <v>19</v>
      </c>
      <c r="X8" s="24">
        <v>0</v>
      </c>
      <c r="Y8" s="24">
        <v>0</v>
      </c>
      <c r="Z8" s="26">
        <v>19</v>
      </c>
      <c r="AA8" s="26">
        <v>19</v>
      </c>
      <c r="AB8" s="27">
        <v>3652</v>
      </c>
      <c r="AC8" s="27">
        <v>3564</v>
      </c>
      <c r="AD8" s="28">
        <v>101149289.54</v>
      </c>
      <c r="AE8" s="28">
        <v>7801137.35</v>
      </c>
      <c r="AF8" s="28">
        <v>1608807.59</v>
      </c>
      <c r="AG8" s="28">
        <v>964781.35</v>
      </c>
      <c r="AH8" s="28">
        <v>20602193.54</v>
      </c>
      <c r="AI8" s="28">
        <v>8386310.4</v>
      </c>
      <c r="AJ8" s="29">
        <v>140512519.77</v>
      </c>
      <c r="AK8" s="28">
        <v>3755807.22</v>
      </c>
      <c r="AL8" s="28"/>
      <c r="AM8" s="29">
        <v>3755807.22</v>
      </c>
      <c r="AN8" s="29">
        <v>144268326.99</v>
      </c>
      <c r="AO8" s="30"/>
    </row>
    <row r="9" spans="1:41" ht="28.5">
      <c r="A9" s="23" t="s">
        <v>42</v>
      </c>
      <c r="B9" s="23" t="s">
        <v>38</v>
      </c>
      <c r="C9" s="23" t="s">
        <v>36</v>
      </c>
      <c r="D9" s="24">
        <v>484</v>
      </c>
      <c r="E9" s="24">
        <v>446.26</v>
      </c>
      <c r="F9" s="24">
        <v>245</v>
      </c>
      <c r="G9" s="24">
        <v>237.52</v>
      </c>
      <c r="H9" s="24">
        <v>300</v>
      </c>
      <c r="I9" s="24">
        <v>282</v>
      </c>
      <c r="J9" s="24">
        <v>108</v>
      </c>
      <c r="K9" s="24">
        <v>107</v>
      </c>
      <c r="L9" s="24">
        <v>5</v>
      </c>
      <c r="M9" s="24">
        <v>4.49</v>
      </c>
      <c r="N9" s="24"/>
      <c r="O9" s="24"/>
      <c r="P9" s="25">
        <v>1142</v>
      </c>
      <c r="Q9" s="25">
        <v>1077.27</v>
      </c>
      <c r="R9" s="24">
        <v>14</v>
      </c>
      <c r="S9" s="24">
        <v>12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6">
        <v>14</v>
      </c>
      <c r="AA9" s="26">
        <v>12</v>
      </c>
      <c r="AB9" s="27">
        <v>1156</v>
      </c>
      <c r="AC9" s="27">
        <v>1089.27</v>
      </c>
      <c r="AD9" s="28">
        <v>30322200.269999996</v>
      </c>
      <c r="AE9" s="28">
        <v>2750899.56</v>
      </c>
      <c r="AF9" s="28">
        <v>743190.48</v>
      </c>
      <c r="AG9" s="28">
        <v>1449802.01</v>
      </c>
      <c r="AH9" s="28">
        <v>6264431.62</v>
      </c>
      <c r="AI9" s="28">
        <v>2677179.09</v>
      </c>
      <c r="AJ9" s="29">
        <v>44207703.02999999</v>
      </c>
      <c r="AK9" s="28">
        <v>476637.94</v>
      </c>
      <c r="AL9" s="28"/>
      <c r="AM9" s="29">
        <v>476637.94</v>
      </c>
      <c r="AN9" s="29">
        <v>44684340.969999984</v>
      </c>
      <c r="AO9" s="30"/>
    </row>
    <row r="10" spans="1:41" ht="28.5">
      <c r="A10" s="23" t="s">
        <v>43</v>
      </c>
      <c r="B10" s="23" t="s">
        <v>38</v>
      </c>
      <c r="C10" s="23" t="s">
        <v>36</v>
      </c>
      <c r="D10" s="24">
        <v>37</v>
      </c>
      <c r="E10" s="24">
        <v>34.4</v>
      </c>
      <c r="F10" s="24">
        <v>32</v>
      </c>
      <c r="G10" s="24">
        <v>30</v>
      </c>
      <c r="H10" s="24">
        <v>68</v>
      </c>
      <c r="I10" s="24">
        <v>67.4</v>
      </c>
      <c r="J10" s="24">
        <v>9</v>
      </c>
      <c r="K10" s="24">
        <v>9</v>
      </c>
      <c r="L10" s="24">
        <v>1</v>
      </c>
      <c r="M10" s="24">
        <v>1</v>
      </c>
      <c r="N10" s="24">
        <v>0</v>
      </c>
      <c r="O10" s="24">
        <v>0</v>
      </c>
      <c r="P10" s="25">
        <v>147</v>
      </c>
      <c r="Q10" s="25">
        <v>141.8</v>
      </c>
      <c r="R10" s="24">
        <v>4</v>
      </c>
      <c r="S10" s="24">
        <v>4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6">
        <v>4</v>
      </c>
      <c r="AA10" s="26">
        <v>4</v>
      </c>
      <c r="AB10" s="27">
        <v>151</v>
      </c>
      <c r="AC10" s="27">
        <v>145.8</v>
      </c>
      <c r="AD10" s="28">
        <v>5212422</v>
      </c>
      <c r="AE10" s="28">
        <v>214387</v>
      </c>
      <c r="AF10" s="28">
        <v>2350</v>
      </c>
      <c r="AG10" s="28">
        <v>114061</v>
      </c>
      <c r="AH10" s="28">
        <v>870766</v>
      </c>
      <c r="AI10" s="28">
        <v>448945</v>
      </c>
      <c r="AJ10" s="29">
        <v>6862931</v>
      </c>
      <c r="AK10" s="28">
        <v>145701</v>
      </c>
      <c r="AL10" s="28"/>
      <c r="AM10" s="29">
        <v>145701</v>
      </c>
      <c r="AN10" s="29">
        <v>7008632</v>
      </c>
      <c r="AO10" s="30"/>
    </row>
    <row r="11" spans="1:41" ht="28.5">
      <c r="A11" s="23" t="s">
        <v>44</v>
      </c>
      <c r="B11" s="23" t="s">
        <v>38</v>
      </c>
      <c r="C11" s="23" t="s">
        <v>36</v>
      </c>
      <c r="D11" s="24">
        <v>1042</v>
      </c>
      <c r="E11" s="24">
        <v>983.6</v>
      </c>
      <c r="F11" s="24">
        <v>846</v>
      </c>
      <c r="G11" s="24">
        <v>838.9</v>
      </c>
      <c r="H11" s="24">
        <v>375</v>
      </c>
      <c r="I11" s="24">
        <v>371</v>
      </c>
      <c r="J11" s="24">
        <v>39</v>
      </c>
      <c r="K11" s="24">
        <v>38.5</v>
      </c>
      <c r="L11" s="24">
        <v>3</v>
      </c>
      <c r="M11" s="24">
        <v>3</v>
      </c>
      <c r="N11" s="24">
        <v>0</v>
      </c>
      <c r="O11" s="24">
        <v>0</v>
      </c>
      <c r="P11" s="25">
        <v>2305</v>
      </c>
      <c r="Q11" s="25">
        <v>2235</v>
      </c>
      <c r="R11" s="24">
        <v>47</v>
      </c>
      <c r="S11" s="24">
        <v>45.6</v>
      </c>
      <c r="T11" s="24">
        <v>2</v>
      </c>
      <c r="U11" s="24">
        <v>1.6</v>
      </c>
      <c r="V11" s="24">
        <v>0</v>
      </c>
      <c r="W11" s="24">
        <v>0</v>
      </c>
      <c r="X11" s="24">
        <v>0</v>
      </c>
      <c r="Y11" s="24">
        <v>0</v>
      </c>
      <c r="Z11" s="26">
        <v>49</v>
      </c>
      <c r="AA11" s="26">
        <v>47.2</v>
      </c>
      <c r="AB11" s="27">
        <v>2354</v>
      </c>
      <c r="AC11" s="27">
        <v>2282.2</v>
      </c>
      <c r="AD11" s="28">
        <v>59033448.06999999</v>
      </c>
      <c r="AE11" s="28">
        <v>4239372.02</v>
      </c>
      <c r="AF11" s="28">
        <v>1723258.06</v>
      </c>
      <c r="AG11" s="28">
        <v>32525</v>
      </c>
      <c r="AH11" s="28">
        <v>11601930.22</v>
      </c>
      <c r="AI11" s="28">
        <v>4761207.81</v>
      </c>
      <c r="AJ11" s="29">
        <v>81391741.17999999</v>
      </c>
      <c r="AK11" s="28">
        <v>1061637.55</v>
      </c>
      <c r="AL11" s="28">
        <v>558000</v>
      </c>
      <c r="AM11" s="29">
        <v>1619637.55</v>
      </c>
      <c r="AN11" s="29">
        <v>83011378.72999999</v>
      </c>
      <c r="AO11" s="51"/>
    </row>
    <row r="12" spans="1:41" ht="42.75">
      <c r="A12" s="23" t="s">
        <v>45</v>
      </c>
      <c r="B12" s="23" t="s">
        <v>46</v>
      </c>
      <c r="C12" s="23" t="s">
        <v>36</v>
      </c>
      <c r="D12" s="24">
        <v>0</v>
      </c>
      <c r="E12" s="24">
        <v>0</v>
      </c>
      <c r="F12" s="24">
        <v>1</v>
      </c>
      <c r="G12" s="24">
        <v>1</v>
      </c>
      <c r="H12" s="24">
        <v>4</v>
      </c>
      <c r="I12" s="24">
        <v>3.5</v>
      </c>
      <c r="J12" s="24">
        <v>1</v>
      </c>
      <c r="K12" s="24">
        <v>1</v>
      </c>
      <c r="L12" s="24">
        <v>2</v>
      </c>
      <c r="M12" s="24">
        <v>2</v>
      </c>
      <c r="N12" s="24">
        <v>0</v>
      </c>
      <c r="O12" s="24">
        <v>0</v>
      </c>
      <c r="P12" s="25">
        <v>8</v>
      </c>
      <c r="Q12" s="25">
        <v>7.5</v>
      </c>
      <c r="R12" s="24">
        <v>0</v>
      </c>
      <c r="S12" s="24">
        <v>0</v>
      </c>
      <c r="T12" s="24">
        <v>1</v>
      </c>
      <c r="U12" s="24">
        <v>1</v>
      </c>
      <c r="V12" s="24">
        <v>1</v>
      </c>
      <c r="W12" s="24">
        <v>1</v>
      </c>
      <c r="X12" s="24">
        <v>0</v>
      </c>
      <c r="Y12" s="24">
        <v>0</v>
      </c>
      <c r="Z12" s="26">
        <v>2</v>
      </c>
      <c r="AA12" s="26">
        <v>2</v>
      </c>
      <c r="AB12" s="27">
        <v>10</v>
      </c>
      <c r="AC12" s="27">
        <v>9.5</v>
      </c>
      <c r="AD12" s="28">
        <v>355620</v>
      </c>
      <c r="AE12" s="28">
        <v>35427</v>
      </c>
      <c r="AF12" s="28"/>
      <c r="AG12" s="28">
        <v>547</v>
      </c>
      <c r="AH12" s="28">
        <v>33240</v>
      </c>
      <c r="AI12" s="28">
        <v>34109</v>
      </c>
      <c r="AJ12" s="29">
        <v>458943</v>
      </c>
      <c r="AK12" s="28">
        <v>77257.5</v>
      </c>
      <c r="AL12" s="28">
        <v>108923</v>
      </c>
      <c r="AM12" s="29">
        <v>186180.5</v>
      </c>
      <c r="AN12" s="29">
        <v>645123.5</v>
      </c>
      <c r="AO12" s="30"/>
    </row>
    <row r="13" spans="1:41" ht="42.75">
      <c r="A13" s="23" t="s">
        <v>47</v>
      </c>
      <c r="B13" s="23" t="s">
        <v>46</v>
      </c>
      <c r="C13" s="23" t="s">
        <v>36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5</v>
      </c>
      <c r="O13" s="24">
        <v>2.8</v>
      </c>
      <c r="P13" s="25">
        <v>5</v>
      </c>
      <c r="Q13" s="25">
        <v>2.8</v>
      </c>
      <c r="R13" s="24">
        <v>0</v>
      </c>
      <c r="S13" s="24">
        <v>0</v>
      </c>
      <c r="T13" s="24">
        <v>0</v>
      </c>
      <c r="U13" s="24">
        <v>0</v>
      </c>
      <c r="V13" s="24">
        <v>2</v>
      </c>
      <c r="W13" s="24">
        <v>1.1</v>
      </c>
      <c r="X13" s="24">
        <v>0</v>
      </c>
      <c r="Y13" s="24">
        <v>0</v>
      </c>
      <c r="Z13" s="26">
        <v>2</v>
      </c>
      <c r="AA13" s="26">
        <v>1.1</v>
      </c>
      <c r="AB13" s="27">
        <v>7</v>
      </c>
      <c r="AC13" s="27">
        <v>3.9</v>
      </c>
      <c r="AD13" s="28">
        <v>413166.97</v>
      </c>
      <c r="AE13" s="28"/>
      <c r="AF13" s="28"/>
      <c r="AG13" s="28"/>
      <c r="AH13" s="28">
        <v>47593.45</v>
      </c>
      <c r="AI13" s="28">
        <v>48740</v>
      </c>
      <c r="AJ13" s="29">
        <v>509500</v>
      </c>
      <c r="AK13" s="28">
        <v>211145</v>
      </c>
      <c r="AL13" s="28"/>
      <c r="AM13" s="29">
        <v>211145</v>
      </c>
      <c r="AN13" s="29">
        <v>720645</v>
      </c>
      <c r="AO13" s="30"/>
    </row>
    <row r="14" spans="1:41" ht="42.75">
      <c r="A14" s="23" t="s">
        <v>48</v>
      </c>
      <c r="B14" s="23" t="s">
        <v>46</v>
      </c>
      <c r="C14" s="23" t="s">
        <v>36</v>
      </c>
      <c r="D14" s="24">
        <v>7</v>
      </c>
      <c r="E14" s="24">
        <v>7</v>
      </c>
      <c r="F14" s="24">
        <v>3</v>
      </c>
      <c r="G14" s="24">
        <v>3</v>
      </c>
      <c r="H14" s="24">
        <v>9</v>
      </c>
      <c r="I14" s="24">
        <v>8.9</v>
      </c>
      <c r="J14" s="24">
        <v>25</v>
      </c>
      <c r="K14" s="24">
        <v>24.6</v>
      </c>
      <c r="L14" s="24">
        <v>4</v>
      </c>
      <c r="M14" s="24">
        <v>3.9</v>
      </c>
      <c r="N14" s="24">
        <v>0</v>
      </c>
      <c r="O14" s="24">
        <v>0</v>
      </c>
      <c r="P14" s="25">
        <v>48</v>
      </c>
      <c r="Q14" s="25">
        <v>47.4</v>
      </c>
      <c r="R14" s="24">
        <v>17</v>
      </c>
      <c r="S14" s="24">
        <v>17</v>
      </c>
      <c r="T14" s="24">
        <v>8</v>
      </c>
      <c r="U14" s="24">
        <v>7.8</v>
      </c>
      <c r="V14" s="24">
        <v>6</v>
      </c>
      <c r="W14" s="24">
        <v>5.9</v>
      </c>
      <c r="X14" s="24">
        <v>0</v>
      </c>
      <c r="Y14" s="24">
        <v>0</v>
      </c>
      <c r="Z14" s="26">
        <v>31</v>
      </c>
      <c r="AA14" s="26">
        <v>30.7</v>
      </c>
      <c r="AB14" s="27">
        <v>79</v>
      </c>
      <c r="AC14" s="27">
        <v>78.1</v>
      </c>
      <c r="AD14" s="28">
        <v>1698060.14</v>
      </c>
      <c r="AE14" s="28">
        <v>15030</v>
      </c>
      <c r="AF14" s="28">
        <v>22880</v>
      </c>
      <c r="AG14" s="28"/>
      <c r="AH14" s="28">
        <v>252349.07</v>
      </c>
      <c r="AI14" s="28">
        <v>167466.65</v>
      </c>
      <c r="AJ14" s="29">
        <v>2155785.86</v>
      </c>
      <c r="AK14" s="28">
        <v>1321043.18</v>
      </c>
      <c r="AL14" s="28"/>
      <c r="AM14" s="29">
        <v>1321043.18</v>
      </c>
      <c r="AN14" s="29">
        <v>3476829.04</v>
      </c>
      <c r="AO14" s="30" t="s">
        <v>55</v>
      </c>
    </row>
    <row r="15" spans="1:41" ht="42.75">
      <c r="A15" s="23" t="s">
        <v>49</v>
      </c>
      <c r="B15" s="23" t="s">
        <v>46</v>
      </c>
      <c r="C15" s="23" t="s">
        <v>36</v>
      </c>
      <c r="D15" s="24">
        <v>32</v>
      </c>
      <c r="E15" s="24">
        <v>13</v>
      </c>
      <c r="F15" s="24">
        <v>22</v>
      </c>
      <c r="G15" s="24">
        <v>22</v>
      </c>
      <c r="H15" s="24">
        <v>73</v>
      </c>
      <c r="I15" s="24">
        <v>72.7</v>
      </c>
      <c r="J15" s="24">
        <v>17</v>
      </c>
      <c r="K15" s="24">
        <v>17</v>
      </c>
      <c r="L15" s="24">
        <v>4</v>
      </c>
      <c r="M15" s="24">
        <v>4</v>
      </c>
      <c r="N15" s="24">
        <v>70</v>
      </c>
      <c r="O15" s="24">
        <v>64.7</v>
      </c>
      <c r="P15" s="25">
        <v>218</v>
      </c>
      <c r="Q15" s="25">
        <v>193.4</v>
      </c>
      <c r="R15" s="24">
        <v>0</v>
      </c>
      <c r="S15" s="24">
        <v>0</v>
      </c>
      <c r="T15" s="24">
        <v>0</v>
      </c>
      <c r="U15" s="24">
        <v>0</v>
      </c>
      <c r="V15" s="24">
        <v>5</v>
      </c>
      <c r="W15" s="24">
        <v>2.7</v>
      </c>
      <c r="X15" s="24">
        <v>0</v>
      </c>
      <c r="Y15" s="24">
        <v>0</v>
      </c>
      <c r="Z15" s="26">
        <v>5</v>
      </c>
      <c r="AA15" s="26">
        <v>2.7</v>
      </c>
      <c r="AB15" s="27">
        <v>223</v>
      </c>
      <c r="AC15" s="27">
        <v>196.1</v>
      </c>
      <c r="AD15" s="28">
        <v>6558851.66</v>
      </c>
      <c r="AE15" s="28">
        <v>115927.62</v>
      </c>
      <c r="AF15" s="28">
        <v>106849.66</v>
      </c>
      <c r="AG15" s="28">
        <v>318411.93</v>
      </c>
      <c r="AH15" s="28">
        <v>33495.41</v>
      </c>
      <c r="AI15" s="28">
        <v>566925.22</v>
      </c>
      <c r="AJ15" s="29">
        <v>7700461.5</v>
      </c>
      <c r="AK15" s="28">
        <v>133649.5</v>
      </c>
      <c r="AL15" s="28">
        <v>0</v>
      </c>
      <c r="AM15" s="29">
        <v>133649.5</v>
      </c>
      <c r="AN15" s="29">
        <v>7834111</v>
      </c>
      <c r="AO15" s="30"/>
    </row>
    <row r="16" spans="1:41" ht="42.75">
      <c r="A16" s="23" t="s">
        <v>50</v>
      </c>
      <c r="B16" s="23" t="s">
        <v>46</v>
      </c>
      <c r="C16" s="23" t="s">
        <v>36</v>
      </c>
      <c r="D16" s="24">
        <v>2</v>
      </c>
      <c r="E16" s="24">
        <v>2</v>
      </c>
      <c r="F16" s="24">
        <v>22</v>
      </c>
      <c r="G16" s="24">
        <v>21.4</v>
      </c>
      <c r="H16" s="24">
        <v>20</v>
      </c>
      <c r="I16" s="24">
        <v>19.4</v>
      </c>
      <c r="J16" s="24">
        <v>15</v>
      </c>
      <c r="K16" s="24">
        <v>15</v>
      </c>
      <c r="L16" s="24">
        <v>4</v>
      </c>
      <c r="M16" s="24">
        <v>4</v>
      </c>
      <c r="N16" s="24">
        <v>0</v>
      </c>
      <c r="O16" s="24">
        <v>0</v>
      </c>
      <c r="P16" s="25">
        <v>63</v>
      </c>
      <c r="Q16" s="25">
        <v>61.8</v>
      </c>
      <c r="R16" s="24">
        <v>0</v>
      </c>
      <c r="S16" s="24">
        <v>0</v>
      </c>
      <c r="T16" s="24">
        <v>1</v>
      </c>
      <c r="U16" s="24">
        <v>1</v>
      </c>
      <c r="V16" s="24">
        <v>3</v>
      </c>
      <c r="W16" s="24">
        <v>0.8</v>
      </c>
      <c r="X16" s="24">
        <v>0</v>
      </c>
      <c r="Y16" s="24">
        <v>0</v>
      </c>
      <c r="Z16" s="26">
        <v>4</v>
      </c>
      <c r="AA16" s="26">
        <v>1.8</v>
      </c>
      <c r="AB16" s="27">
        <v>67</v>
      </c>
      <c r="AC16" s="27">
        <v>63.6</v>
      </c>
      <c r="AD16" s="28">
        <v>2587255</v>
      </c>
      <c r="AE16" s="28">
        <v>14779</v>
      </c>
      <c r="AF16" s="28">
        <v>20962</v>
      </c>
      <c r="AG16" s="28">
        <v>3208</v>
      </c>
      <c r="AH16" s="28">
        <v>247706</v>
      </c>
      <c r="AI16" s="28">
        <v>485239</v>
      </c>
      <c r="AJ16" s="29">
        <v>3359149</v>
      </c>
      <c r="AK16" s="28">
        <v>210775</v>
      </c>
      <c r="AL16" s="28">
        <v>66899</v>
      </c>
      <c r="AM16" s="29">
        <v>277674</v>
      </c>
      <c r="AN16" s="29">
        <v>3636823</v>
      </c>
      <c r="AO16" s="30"/>
    </row>
    <row r="17" spans="1:41" ht="42.75">
      <c r="A17" s="23" t="s">
        <v>51</v>
      </c>
      <c r="B17" s="23" t="s">
        <v>46</v>
      </c>
      <c r="C17" s="23" t="s">
        <v>36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1</v>
      </c>
      <c r="O17" s="24">
        <v>1</v>
      </c>
      <c r="P17" s="25">
        <v>1</v>
      </c>
      <c r="Q17" s="25">
        <v>1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6">
        <v>0</v>
      </c>
      <c r="AA17" s="26">
        <v>0</v>
      </c>
      <c r="AB17" s="27">
        <v>1</v>
      </c>
      <c r="AC17" s="27">
        <v>1</v>
      </c>
      <c r="AD17" s="28"/>
      <c r="AE17" s="28"/>
      <c r="AF17" s="28"/>
      <c r="AG17" s="28"/>
      <c r="AH17" s="28"/>
      <c r="AI17" s="28"/>
      <c r="AJ17" s="29">
        <v>0</v>
      </c>
      <c r="AK17" s="28"/>
      <c r="AL17" s="28"/>
      <c r="AM17" s="29">
        <v>0</v>
      </c>
      <c r="AN17" s="29">
        <v>0</v>
      </c>
      <c r="AO17" s="30"/>
    </row>
    <row r="18" spans="1:41" ht="42.75">
      <c r="A18" s="23" t="s">
        <v>52</v>
      </c>
      <c r="B18" s="23" t="s">
        <v>46</v>
      </c>
      <c r="C18" s="23" t="s">
        <v>36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>
        <v>316</v>
      </c>
      <c r="O18" s="24">
        <v>310</v>
      </c>
      <c r="P18" s="25">
        <v>316</v>
      </c>
      <c r="Q18" s="25">
        <v>310</v>
      </c>
      <c r="R18" s="24">
        <v>38</v>
      </c>
      <c r="S18" s="24">
        <v>38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6">
        <v>38</v>
      </c>
      <c r="AA18" s="26">
        <v>38</v>
      </c>
      <c r="AB18" s="27">
        <v>354</v>
      </c>
      <c r="AC18" s="27">
        <v>348</v>
      </c>
      <c r="AD18" s="28">
        <v>10070176.91</v>
      </c>
      <c r="AE18" s="28">
        <v>205303.31</v>
      </c>
      <c r="AF18" s="28">
        <v>382264</v>
      </c>
      <c r="AG18" s="28">
        <v>329513.94</v>
      </c>
      <c r="AH18" s="28">
        <v>80424.64</v>
      </c>
      <c r="AI18" s="28">
        <v>925290.76</v>
      </c>
      <c r="AJ18" s="29">
        <v>11992973.56</v>
      </c>
      <c r="AK18" s="28"/>
      <c r="AL18" s="28"/>
      <c r="AM18" s="29">
        <v>0</v>
      </c>
      <c r="AN18" s="29">
        <v>11992973.56</v>
      </c>
      <c r="AO18" s="30"/>
    </row>
    <row r="19" spans="1:41" ht="14.2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7"/>
      <c r="AC19" s="27"/>
      <c r="AD19" s="28"/>
      <c r="AE19" s="28"/>
      <c r="AF19" s="28"/>
      <c r="AG19" s="28"/>
      <c r="AH19" s="28"/>
      <c r="AI19" s="28"/>
      <c r="AJ19" s="29"/>
      <c r="AK19" s="28"/>
      <c r="AL19" s="28"/>
      <c r="AM19" s="29"/>
      <c r="AN19" s="29"/>
      <c r="AO19" s="30"/>
    </row>
    <row r="20" spans="1:41" ht="14.25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6"/>
      <c r="AA20" s="26"/>
      <c r="AB20" s="27"/>
      <c r="AC20" s="27"/>
      <c r="AD20" s="28"/>
      <c r="AE20" s="28"/>
      <c r="AF20" s="28"/>
      <c r="AG20" s="28"/>
      <c r="AH20" s="28"/>
      <c r="AI20" s="28"/>
      <c r="AJ20" s="29"/>
      <c r="AK20" s="28"/>
      <c r="AL20" s="28"/>
      <c r="AM20" s="29"/>
      <c r="AN20" s="29"/>
      <c r="AO20" s="30"/>
    </row>
    <row r="21" spans="1:41" ht="14.25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4"/>
      <c r="S21" s="24"/>
      <c r="T21" s="24"/>
      <c r="U21" s="24"/>
      <c r="V21" s="24"/>
      <c r="W21" s="24"/>
      <c r="X21" s="24"/>
      <c r="Y21" s="24"/>
      <c r="Z21" s="26"/>
      <c r="AA21" s="26"/>
      <c r="AB21" s="27"/>
      <c r="AC21" s="27"/>
      <c r="AD21" s="28"/>
      <c r="AE21" s="28"/>
      <c r="AF21" s="28"/>
      <c r="AG21" s="28"/>
      <c r="AH21" s="28"/>
      <c r="AI21" s="28"/>
      <c r="AJ21" s="29"/>
      <c r="AK21" s="28"/>
      <c r="AL21" s="28"/>
      <c r="AM21" s="29"/>
      <c r="AN21" s="29"/>
      <c r="AO21" s="30"/>
    </row>
    <row r="22" spans="1:41" ht="14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4"/>
      <c r="S22" s="24"/>
      <c r="T22" s="24"/>
      <c r="U22" s="24"/>
      <c r="V22" s="24"/>
      <c r="W22" s="24"/>
      <c r="X22" s="24"/>
      <c r="Y22" s="24"/>
      <c r="Z22" s="26"/>
      <c r="AA22" s="26"/>
      <c r="AB22" s="27"/>
      <c r="AC22" s="27"/>
      <c r="AD22" s="28"/>
      <c r="AE22" s="28"/>
      <c r="AF22" s="28"/>
      <c r="AG22" s="28"/>
      <c r="AH22" s="28"/>
      <c r="AI22" s="28"/>
      <c r="AJ22" s="29"/>
      <c r="AK22" s="28"/>
      <c r="AL22" s="28"/>
      <c r="AM22" s="29"/>
      <c r="AN22" s="29"/>
      <c r="AO22" s="30"/>
    </row>
    <row r="23" spans="1:41" ht="14.25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4"/>
      <c r="S23" s="24"/>
      <c r="T23" s="24"/>
      <c r="U23" s="24"/>
      <c r="V23" s="24"/>
      <c r="W23" s="24"/>
      <c r="X23" s="24"/>
      <c r="Y23" s="24"/>
      <c r="Z23" s="26"/>
      <c r="AA23" s="26"/>
      <c r="AB23" s="27"/>
      <c r="AC23" s="27"/>
      <c r="AD23" s="28"/>
      <c r="AE23" s="28"/>
      <c r="AF23" s="28"/>
      <c r="AG23" s="28"/>
      <c r="AH23" s="28"/>
      <c r="AI23" s="28"/>
      <c r="AJ23" s="29"/>
      <c r="AK23" s="28"/>
      <c r="AL23" s="28"/>
      <c r="AM23" s="29"/>
      <c r="AN23" s="29"/>
      <c r="AO23" s="30"/>
    </row>
    <row r="24" spans="1:41" ht="14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7"/>
      <c r="AC24" s="27"/>
      <c r="AD24" s="28"/>
      <c r="AE24" s="28"/>
      <c r="AF24" s="28"/>
      <c r="AG24" s="28"/>
      <c r="AH24" s="28"/>
      <c r="AI24" s="28"/>
      <c r="AJ24" s="29"/>
      <c r="AK24" s="28"/>
      <c r="AL24" s="28"/>
      <c r="AM24" s="29"/>
      <c r="AN24" s="29"/>
      <c r="AO24" s="30"/>
    </row>
    <row r="25" spans="1:41" ht="14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4"/>
      <c r="S25" s="24"/>
      <c r="T25" s="24"/>
      <c r="U25" s="24"/>
      <c r="V25" s="24"/>
      <c r="W25" s="24"/>
      <c r="X25" s="24"/>
      <c r="Y25" s="24"/>
      <c r="Z25" s="26"/>
      <c r="AA25" s="26"/>
      <c r="AB25" s="27"/>
      <c r="AC25" s="27"/>
      <c r="AD25" s="28"/>
      <c r="AE25" s="28"/>
      <c r="AF25" s="28"/>
      <c r="AG25" s="28"/>
      <c r="AH25" s="28"/>
      <c r="AI25" s="28"/>
      <c r="AJ25" s="29"/>
      <c r="AK25" s="28"/>
      <c r="AL25" s="28"/>
      <c r="AM25" s="29"/>
      <c r="AN25" s="29"/>
      <c r="AO25" s="30"/>
    </row>
    <row r="26" spans="1:41" ht="14.25">
      <c r="A26" s="2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4"/>
      <c r="S26" s="24"/>
      <c r="T26" s="24"/>
      <c r="U26" s="24"/>
      <c r="V26" s="24"/>
      <c r="W26" s="24"/>
      <c r="X26" s="24"/>
      <c r="Y26" s="24"/>
      <c r="Z26" s="26"/>
      <c r="AA26" s="26"/>
      <c r="AB26" s="27"/>
      <c r="AC26" s="27"/>
      <c r="AD26" s="28"/>
      <c r="AE26" s="28"/>
      <c r="AF26" s="28"/>
      <c r="AG26" s="28"/>
      <c r="AH26" s="28"/>
      <c r="AI26" s="28"/>
      <c r="AJ26" s="29"/>
      <c r="AK26" s="28"/>
      <c r="AL26" s="28"/>
      <c r="AM26" s="29"/>
      <c r="AN26" s="29"/>
      <c r="AO26" s="30"/>
    </row>
    <row r="27" spans="1:41" ht="14.25">
      <c r="A27" s="23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4"/>
      <c r="S27" s="24"/>
      <c r="T27" s="24"/>
      <c r="U27" s="24"/>
      <c r="V27" s="24"/>
      <c r="W27" s="24"/>
      <c r="X27" s="24"/>
      <c r="Y27" s="24"/>
      <c r="Z27" s="26"/>
      <c r="AA27" s="26"/>
      <c r="AB27" s="27"/>
      <c r="AC27" s="27"/>
      <c r="AD27" s="28"/>
      <c r="AE27" s="28"/>
      <c r="AF27" s="28"/>
      <c r="AG27" s="28"/>
      <c r="AH27" s="28"/>
      <c r="AI27" s="28"/>
      <c r="AJ27" s="29"/>
      <c r="AK27" s="28"/>
      <c r="AL27" s="28"/>
      <c r="AM27" s="29"/>
      <c r="AN27" s="29"/>
      <c r="AO27" s="30"/>
    </row>
    <row r="28" spans="1:41" ht="14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7"/>
      <c r="AC28" s="27"/>
      <c r="AD28" s="28"/>
      <c r="AE28" s="28"/>
      <c r="AF28" s="28"/>
      <c r="AG28" s="28"/>
      <c r="AH28" s="28"/>
      <c r="AI28" s="28"/>
      <c r="AJ28" s="29"/>
      <c r="AK28" s="28"/>
      <c r="AL28" s="28"/>
      <c r="AM28" s="29"/>
      <c r="AN28" s="29"/>
      <c r="AO28" s="30"/>
    </row>
    <row r="29" spans="1:41" ht="14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7"/>
      <c r="AC29" s="27"/>
      <c r="AD29" s="28"/>
      <c r="AE29" s="28"/>
      <c r="AF29" s="28"/>
      <c r="AG29" s="28"/>
      <c r="AH29" s="28"/>
      <c r="AI29" s="28"/>
      <c r="AJ29" s="29"/>
      <c r="AK29" s="28"/>
      <c r="AL29" s="28"/>
      <c r="AM29" s="29"/>
      <c r="AN29" s="29"/>
      <c r="AO29" s="30"/>
    </row>
    <row r="30" spans="1:41" ht="14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4"/>
      <c r="W30" s="24"/>
      <c r="X30" s="24"/>
      <c r="Y30" s="24"/>
      <c r="Z30" s="26"/>
      <c r="AA30" s="26"/>
      <c r="AB30" s="27"/>
      <c r="AC30" s="27"/>
      <c r="AD30" s="28"/>
      <c r="AE30" s="28"/>
      <c r="AF30" s="28"/>
      <c r="AG30" s="28"/>
      <c r="AH30" s="28"/>
      <c r="AI30" s="28"/>
      <c r="AJ30" s="29"/>
      <c r="AK30" s="28"/>
      <c r="AL30" s="28"/>
      <c r="AM30" s="29"/>
      <c r="AN30" s="29"/>
      <c r="AO30" s="30"/>
    </row>
    <row r="31" spans="1:41" ht="14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4"/>
      <c r="S31" s="24"/>
      <c r="T31" s="24"/>
      <c r="U31" s="24"/>
      <c r="V31" s="24"/>
      <c r="W31" s="24"/>
      <c r="X31" s="24"/>
      <c r="Y31" s="24"/>
      <c r="Z31" s="26"/>
      <c r="AA31" s="26"/>
      <c r="AB31" s="27"/>
      <c r="AC31" s="27"/>
      <c r="AD31" s="28"/>
      <c r="AE31" s="28"/>
      <c r="AF31" s="28"/>
      <c r="AG31" s="28"/>
      <c r="AH31" s="28"/>
      <c r="AI31" s="28"/>
      <c r="AJ31" s="29"/>
      <c r="AK31" s="28"/>
      <c r="AL31" s="28"/>
      <c r="AM31" s="29"/>
      <c r="AN31" s="29"/>
      <c r="AO31" s="30"/>
    </row>
    <row r="32" spans="1:41" ht="14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7"/>
      <c r="AC32" s="27"/>
      <c r="AD32" s="28"/>
      <c r="AE32" s="28"/>
      <c r="AF32" s="28"/>
      <c r="AG32" s="28"/>
      <c r="AH32" s="28"/>
      <c r="AI32" s="28"/>
      <c r="AJ32" s="29"/>
      <c r="AK32" s="28"/>
      <c r="AL32" s="28"/>
      <c r="AM32" s="29"/>
      <c r="AN32" s="29"/>
      <c r="AO32" s="30"/>
    </row>
    <row r="33" spans="1:41" ht="14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4"/>
      <c r="S33" s="24"/>
      <c r="T33" s="24"/>
      <c r="U33" s="24"/>
      <c r="V33" s="24"/>
      <c r="W33" s="24"/>
      <c r="X33" s="24"/>
      <c r="Y33" s="24"/>
      <c r="Z33" s="26"/>
      <c r="AA33" s="26"/>
      <c r="AB33" s="27"/>
      <c r="AC33" s="27"/>
      <c r="AD33" s="28"/>
      <c r="AE33" s="28"/>
      <c r="AF33" s="28"/>
      <c r="AG33" s="28"/>
      <c r="AH33" s="28"/>
      <c r="AI33" s="28"/>
      <c r="AJ33" s="29"/>
      <c r="AK33" s="28"/>
      <c r="AL33" s="28"/>
      <c r="AM33" s="29"/>
      <c r="AN33" s="29"/>
      <c r="AO33" s="30"/>
    </row>
    <row r="34" spans="1:41" ht="14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4"/>
      <c r="S34" s="24"/>
      <c r="T34" s="24"/>
      <c r="U34" s="24"/>
      <c r="V34" s="24"/>
      <c r="W34" s="24"/>
      <c r="X34" s="24"/>
      <c r="Y34" s="24"/>
      <c r="Z34" s="26"/>
      <c r="AA34" s="26"/>
      <c r="AB34" s="27"/>
      <c r="AC34" s="27"/>
      <c r="AD34" s="28"/>
      <c r="AE34" s="28"/>
      <c r="AF34" s="28"/>
      <c r="AG34" s="28"/>
      <c r="AH34" s="28"/>
      <c r="AI34" s="28"/>
      <c r="AJ34" s="29"/>
      <c r="AK34" s="28"/>
      <c r="AL34" s="28"/>
      <c r="AM34" s="29"/>
      <c r="AN34" s="29"/>
      <c r="AO34" s="30"/>
    </row>
    <row r="35" spans="1:41" ht="14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7"/>
      <c r="AC35" s="27"/>
      <c r="AD35" s="28"/>
      <c r="AE35" s="28"/>
      <c r="AF35" s="28"/>
      <c r="AG35" s="28"/>
      <c r="AH35" s="28"/>
      <c r="AI35" s="28"/>
      <c r="AJ35" s="29"/>
      <c r="AK35" s="28"/>
      <c r="AL35" s="28"/>
      <c r="AM35" s="29"/>
      <c r="AN35" s="29"/>
      <c r="AO35" s="30"/>
    </row>
    <row r="36" spans="1:41" ht="14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4"/>
      <c r="S36" s="24"/>
      <c r="T36" s="24"/>
      <c r="U36" s="24"/>
      <c r="V36" s="24"/>
      <c r="W36" s="24"/>
      <c r="X36" s="24"/>
      <c r="Y36" s="24"/>
      <c r="Z36" s="26"/>
      <c r="AA36" s="26"/>
      <c r="AB36" s="27"/>
      <c r="AC36" s="27"/>
      <c r="AD36" s="28"/>
      <c r="AE36" s="28"/>
      <c r="AF36" s="28"/>
      <c r="AG36" s="28"/>
      <c r="AH36" s="28"/>
      <c r="AI36" s="28"/>
      <c r="AJ36" s="29"/>
      <c r="AK36" s="28"/>
      <c r="AL36" s="28"/>
      <c r="AM36" s="29"/>
      <c r="AN36" s="29"/>
      <c r="AO36" s="30"/>
    </row>
    <row r="37" spans="1:41" ht="14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4"/>
      <c r="S37" s="24"/>
      <c r="T37" s="24"/>
      <c r="U37" s="24"/>
      <c r="V37" s="24"/>
      <c r="W37" s="24"/>
      <c r="X37" s="24"/>
      <c r="Y37" s="24"/>
      <c r="Z37" s="26"/>
      <c r="AA37" s="26"/>
      <c r="AB37" s="27"/>
      <c r="AC37" s="27"/>
      <c r="AD37" s="28"/>
      <c r="AE37" s="28"/>
      <c r="AF37" s="28"/>
      <c r="AG37" s="28"/>
      <c r="AH37" s="28"/>
      <c r="AI37" s="28"/>
      <c r="AJ37" s="29"/>
      <c r="AK37" s="28"/>
      <c r="AL37" s="28"/>
      <c r="AM37" s="29"/>
      <c r="AN37" s="29"/>
      <c r="AO37" s="30"/>
    </row>
    <row r="38" spans="1:41" ht="14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7"/>
      <c r="AC38" s="27"/>
      <c r="AD38" s="28"/>
      <c r="AE38" s="28"/>
      <c r="AF38" s="28"/>
      <c r="AG38" s="28"/>
      <c r="AH38" s="28"/>
      <c r="AI38" s="28"/>
      <c r="AJ38" s="29"/>
      <c r="AK38" s="28"/>
      <c r="AL38" s="28"/>
      <c r="AM38" s="29"/>
      <c r="AN38" s="29"/>
      <c r="AO38" s="30"/>
    </row>
    <row r="39" spans="1:41" ht="14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7"/>
      <c r="AC39" s="27"/>
      <c r="AD39" s="28"/>
      <c r="AE39" s="28"/>
      <c r="AF39" s="28"/>
      <c r="AG39" s="28"/>
      <c r="AH39" s="28"/>
      <c r="AI39" s="28"/>
      <c r="AJ39" s="29"/>
      <c r="AK39" s="28"/>
      <c r="AL39" s="28"/>
      <c r="AM39" s="29"/>
      <c r="AN39" s="29"/>
      <c r="AO39" s="30"/>
    </row>
    <row r="40" spans="1:41" ht="14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7"/>
      <c r="AC40" s="27"/>
      <c r="AD40" s="28"/>
      <c r="AE40" s="28"/>
      <c r="AF40" s="28"/>
      <c r="AG40" s="28"/>
      <c r="AH40" s="28"/>
      <c r="AI40" s="28"/>
      <c r="AJ40" s="29"/>
      <c r="AK40" s="28"/>
      <c r="AL40" s="28"/>
      <c r="AM40" s="29"/>
      <c r="AN40" s="29"/>
      <c r="AO40" s="30"/>
    </row>
    <row r="41" spans="1:41" ht="14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7"/>
      <c r="AC41" s="27"/>
      <c r="AD41" s="28"/>
      <c r="AE41" s="28"/>
      <c r="AF41" s="28"/>
      <c r="AG41" s="28"/>
      <c r="AH41" s="28"/>
      <c r="AI41" s="28"/>
      <c r="AJ41" s="29"/>
      <c r="AK41" s="28"/>
      <c r="AL41" s="28"/>
      <c r="AM41" s="29"/>
      <c r="AN41" s="29"/>
      <c r="AO41" s="30"/>
    </row>
    <row r="42" spans="1:41" ht="14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4"/>
      <c r="S42" s="24"/>
      <c r="T42" s="24"/>
      <c r="U42" s="24"/>
      <c r="V42" s="24"/>
      <c r="W42" s="24"/>
      <c r="X42" s="24"/>
      <c r="Y42" s="24"/>
      <c r="Z42" s="26"/>
      <c r="AA42" s="26"/>
      <c r="AB42" s="27"/>
      <c r="AC42" s="27"/>
      <c r="AD42" s="28"/>
      <c r="AE42" s="28"/>
      <c r="AF42" s="28"/>
      <c r="AG42" s="28"/>
      <c r="AH42" s="28"/>
      <c r="AI42" s="28"/>
      <c r="AJ42" s="29"/>
      <c r="AK42" s="28"/>
      <c r="AL42" s="28"/>
      <c r="AM42" s="29"/>
      <c r="AN42" s="29"/>
      <c r="AO42" s="30"/>
    </row>
    <row r="43" spans="1:41" ht="14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4"/>
      <c r="S43" s="24"/>
      <c r="T43" s="24"/>
      <c r="U43" s="24"/>
      <c r="V43" s="24"/>
      <c r="W43" s="24"/>
      <c r="X43" s="24"/>
      <c r="Y43" s="24"/>
      <c r="Z43" s="26"/>
      <c r="AA43" s="26"/>
      <c r="AB43" s="27"/>
      <c r="AC43" s="27"/>
      <c r="AD43" s="28"/>
      <c r="AE43" s="28"/>
      <c r="AF43" s="28"/>
      <c r="AG43" s="28"/>
      <c r="AH43" s="28"/>
      <c r="AI43" s="28"/>
      <c r="AJ43" s="29"/>
      <c r="AK43" s="28"/>
      <c r="AL43" s="28"/>
      <c r="AM43" s="29"/>
      <c r="AN43" s="29"/>
      <c r="AO43" s="30"/>
    </row>
    <row r="44" spans="1:41" ht="14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7"/>
      <c r="AC44" s="27"/>
      <c r="AD44" s="28"/>
      <c r="AE44" s="28"/>
      <c r="AF44" s="28"/>
      <c r="AG44" s="28"/>
      <c r="AH44" s="28"/>
      <c r="AI44" s="28"/>
      <c r="AJ44" s="29"/>
      <c r="AK44" s="28"/>
      <c r="AL44" s="28"/>
      <c r="AM44" s="29"/>
      <c r="AN44" s="29"/>
      <c r="AO44" s="30"/>
    </row>
    <row r="45" spans="1:41" ht="14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6"/>
      <c r="AA45" s="26"/>
      <c r="AB45" s="27"/>
      <c r="AC45" s="27"/>
      <c r="AD45" s="28"/>
      <c r="AE45" s="28"/>
      <c r="AF45" s="28"/>
      <c r="AG45" s="28"/>
      <c r="AH45" s="28"/>
      <c r="AI45" s="28"/>
      <c r="AJ45" s="29"/>
      <c r="AK45" s="28"/>
      <c r="AL45" s="28"/>
      <c r="AM45" s="29"/>
      <c r="AN45" s="29"/>
      <c r="AO45" s="30"/>
    </row>
    <row r="46" spans="1:41" ht="14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6"/>
      <c r="AA46" s="26"/>
      <c r="AB46" s="27"/>
      <c r="AC46" s="27"/>
      <c r="AD46" s="28"/>
      <c r="AE46" s="28"/>
      <c r="AF46" s="28"/>
      <c r="AG46" s="28"/>
      <c r="AH46" s="28"/>
      <c r="AI46" s="28"/>
      <c r="AJ46" s="29"/>
      <c r="AK46" s="28"/>
      <c r="AL46" s="28"/>
      <c r="AM46" s="29"/>
      <c r="AN46" s="29"/>
      <c r="AO46" s="30"/>
    </row>
    <row r="47" spans="1:41" ht="14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6"/>
      <c r="AA47" s="26"/>
      <c r="AB47" s="27"/>
      <c r="AC47" s="27"/>
      <c r="AD47" s="28"/>
      <c r="AE47" s="28"/>
      <c r="AF47" s="28"/>
      <c r="AG47" s="28"/>
      <c r="AH47" s="28"/>
      <c r="AI47" s="28"/>
      <c r="AJ47" s="29"/>
      <c r="AK47" s="28"/>
      <c r="AL47" s="28"/>
      <c r="AM47" s="29"/>
      <c r="AN47" s="29"/>
      <c r="AO47" s="30"/>
    </row>
    <row r="48" spans="1:41" ht="14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6"/>
      <c r="AA48" s="26"/>
      <c r="AB48" s="27"/>
      <c r="AC48" s="27"/>
      <c r="AD48" s="28"/>
      <c r="AE48" s="28"/>
      <c r="AF48" s="28"/>
      <c r="AG48" s="28"/>
      <c r="AH48" s="28"/>
      <c r="AI48" s="28"/>
      <c r="AJ48" s="29"/>
      <c r="AK48" s="28"/>
      <c r="AL48" s="28"/>
      <c r="AM48" s="29"/>
      <c r="AN48" s="29"/>
      <c r="AO48" s="30"/>
    </row>
    <row r="49" spans="1:41" ht="14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4"/>
      <c r="S49" s="24"/>
      <c r="T49" s="24"/>
      <c r="U49" s="24"/>
      <c r="V49" s="24"/>
      <c r="W49" s="24"/>
      <c r="X49" s="24"/>
      <c r="Y49" s="24"/>
      <c r="Z49" s="26"/>
      <c r="AA49" s="26"/>
      <c r="AB49" s="27"/>
      <c r="AC49" s="27"/>
      <c r="AD49" s="28"/>
      <c r="AE49" s="28"/>
      <c r="AF49" s="28"/>
      <c r="AG49" s="28"/>
      <c r="AH49" s="28"/>
      <c r="AI49" s="28"/>
      <c r="AJ49" s="29"/>
      <c r="AK49" s="28"/>
      <c r="AL49" s="28"/>
      <c r="AM49" s="29"/>
      <c r="AN49" s="29"/>
      <c r="AO49" s="30"/>
    </row>
    <row r="50" spans="1:41" ht="14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7"/>
      <c r="AC50" s="27"/>
      <c r="AD50" s="28"/>
      <c r="AE50" s="28"/>
      <c r="AF50" s="28"/>
      <c r="AG50" s="28"/>
      <c r="AH50" s="28"/>
      <c r="AI50" s="28"/>
      <c r="AJ50" s="29"/>
      <c r="AK50" s="28"/>
      <c r="AL50" s="28"/>
      <c r="AM50" s="29"/>
      <c r="AN50" s="29"/>
      <c r="AO50" s="30"/>
    </row>
    <row r="51" spans="1:41" ht="14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4"/>
      <c r="S51" s="24"/>
      <c r="T51" s="24"/>
      <c r="U51" s="24"/>
      <c r="V51" s="24"/>
      <c r="W51" s="24"/>
      <c r="X51" s="24"/>
      <c r="Y51" s="24"/>
      <c r="Z51" s="26"/>
      <c r="AA51" s="26"/>
      <c r="AB51" s="27"/>
      <c r="AC51" s="27"/>
      <c r="AD51" s="28"/>
      <c r="AE51" s="28"/>
      <c r="AF51" s="28"/>
      <c r="AG51" s="28"/>
      <c r="AH51" s="28"/>
      <c r="AI51" s="28"/>
      <c r="AJ51" s="29"/>
      <c r="AK51" s="28"/>
      <c r="AL51" s="28"/>
      <c r="AM51" s="29"/>
      <c r="AN51" s="29"/>
      <c r="AO51" s="30"/>
    </row>
    <row r="52" spans="1:41" ht="14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6"/>
      <c r="AA52" s="26"/>
      <c r="AB52" s="27"/>
      <c r="AC52" s="27"/>
      <c r="AD52" s="28"/>
      <c r="AE52" s="28"/>
      <c r="AF52" s="28"/>
      <c r="AG52" s="28"/>
      <c r="AH52" s="28"/>
      <c r="AI52" s="28"/>
      <c r="AJ52" s="29"/>
      <c r="AK52" s="28"/>
      <c r="AL52" s="28"/>
      <c r="AM52" s="29"/>
      <c r="AN52" s="29"/>
      <c r="AO52" s="30"/>
    </row>
    <row r="53" spans="1:41" ht="14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6"/>
      <c r="AA53" s="26"/>
      <c r="AB53" s="27"/>
      <c r="AC53" s="27"/>
      <c r="AD53" s="28"/>
      <c r="AE53" s="28"/>
      <c r="AF53" s="28"/>
      <c r="AG53" s="28"/>
      <c r="AH53" s="28"/>
      <c r="AI53" s="28"/>
      <c r="AJ53" s="29"/>
      <c r="AK53" s="28"/>
      <c r="AL53" s="28"/>
      <c r="AM53" s="29"/>
      <c r="AN53" s="29"/>
      <c r="AO53" s="30"/>
    </row>
    <row r="54" spans="1:41" ht="14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6"/>
      <c r="AA54" s="26"/>
      <c r="AB54" s="27"/>
      <c r="AC54" s="27"/>
      <c r="AD54" s="28"/>
      <c r="AE54" s="28"/>
      <c r="AF54" s="28"/>
      <c r="AG54" s="28"/>
      <c r="AH54" s="28"/>
      <c r="AI54" s="28"/>
      <c r="AJ54" s="29"/>
      <c r="AK54" s="28"/>
      <c r="AL54" s="28"/>
      <c r="AM54" s="29"/>
      <c r="AN54" s="29"/>
      <c r="AO54" s="30"/>
    </row>
    <row r="55" spans="1:41" ht="14.25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6"/>
      <c r="AA55" s="26"/>
      <c r="AB55" s="27"/>
      <c r="AC55" s="27"/>
      <c r="AD55" s="28"/>
      <c r="AE55" s="28"/>
      <c r="AF55" s="28"/>
      <c r="AG55" s="28"/>
      <c r="AH55" s="28"/>
      <c r="AI55" s="28"/>
      <c r="AJ55" s="29"/>
      <c r="AK55" s="28"/>
      <c r="AL55" s="28"/>
      <c r="AM55" s="29"/>
      <c r="AN55" s="29"/>
      <c r="AO55" s="30"/>
    </row>
    <row r="56" spans="1:41" ht="14.25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6"/>
      <c r="AA56" s="26"/>
      <c r="AB56" s="27"/>
      <c r="AC56" s="27"/>
      <c r="AD56" s="28"/>
      <c r="AE56" s="28"/>
      <c r="AF56" s="28"/>
      <c r="AG56" s="28"/>
      <c r="AH56" s="28"/>
      <c r="AI56" s="28"/>
      <c r="AJ56" s="29"/>
      <c r="AK56" s="28"/>
      <c r="AL56" s="28"/>
      <c r="AM56" s="29"/>
      <c r="AN56" s="29"/>
      <c r="AO56" s="30"/>
    </row>
    <row r="57" spans="1:41" ht="14.25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6"/>
      <c r="AA57" s="26"/>
      <c r="AB57" s="27"/>
      <c r="AC57" s="27"/>
      <c r="AD57" s="28"/>
      <c r="AE57" s="28"/>
      <c r="AF57" s="28"/>
      <c r="AG57" s="28"/>
      <c r="AH57" s="28"/>
      <c r="AI57" s="28"/>
      <c r="AJ57" s="29"/>
      <c r="AK57" s="28"/>
      <c r="AL57" s="28"/>
      <c r="AM57" s="29"/>
      <c r="AN57" s="29"/>
      <c r="AO57" s="30"/>
    </row>
    <row r="58" spans="1:41" ht="14.25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6"/>
      <c r="AA58" s="26"/>
      <c r="AB58" s="27"/>
      <c r="AC58" s="27"/>
      <c r="AD58" s="28"/>
      <c r="AE58" s="28"/>
      <c r="AF58" s="28"/>
      <c r="AG58" s="28"/>
      <c r="AH58" s="28"/>
      <c r="AI58" s="28"/>
      <c r="AJ58" s="29"/>
      <c r="AK58" s="28"/>
      <c r="AL58" s="28"/>
      <c r="AM58" s="29"/>
      <c r="AN58" s="29"/>
      <c r="AO58" s="30"/>
    </row>
    <row r="59" spans="1:41" ht="14.25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6"/>
      <c r="AA59" s="26"/>
      <c r="AB59" s="27"/>
      <c r="AC59" s="27"/>
      <c r="AD59" s="28"/>
      <c r="AE59" s="28"/>
      <c r="AF59" s="28"/>
      <c r="AG59" s="28"/>
      <c r="AH59" s="28"/>
      <c r="AI59" s="28"/>
      <c r="AJ59" s="29"/>
      <c r="AK59" s="28"/>
      <c r="AL59" s="28"/>
      <c r="AM59" s="29"/>
      <c r="AN59" s="29"/>
      <c r="AO59" s="30"/>
    </row>
    <row r="60" spans="1:41" ht="14.25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6"/>
      <c r="AA60" s="26"/>
      <c r="AB60" s="27"/>
      <c r="AC60" s="27"/>
      <c r="AD60" s="28"/>
      <c r="AE60" s="28"/>
      <c r="AF60" s="28"/>
      <c r="AG60" s="28"/>
      <c r="AH60" s="28"/>
      <c r="AI60" s="28"/>
      <c r="AJ60" s="29"/>
      <c r="AK60" s="28"/>
      <c r="AL60" s="28"/>
      <c r="AM60" s="29"/>
      <c r="AN60" s="29"/>
      <c r="AO60" s="30"/>
    </row>
    <row r="61" spans="1:41" ht="14.25">
      <c r="A61" s="23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6"/>
      <c r="AA61" s="26"/>
      <c r="AB61" s="27"/>
      <c r="AC61" s="27"/>
      <c r="AD61" s="28"/>
      <c r="AE61" s="28"/>
      <c r="AF61" s="28"/>
      <c r="AG61" s="28"/>
      <c r="AH61" s="28"/>
      <c r="AI61" s="28"/>
      <c r="AJ61" s="29"/>
      <c r="AK61" s="28"/>
      <c r="AL61" s="28"/>
      <c r="AM61" s="29"/>
      <c r="AN61" s="29"/>
      <c r="AO61" s="30"/>
    </row>
    <row r="62" spans="1:41" ht="14.25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6"/>
      <c r="AA62" s="26"/>
      <c r="AB62" s="27"/>
      <c r="AC62" s="27"/>
      <c r="AD62" s="28"/>
      <c r="AE62" s="28"/>
      <c r="AF62" s="28"/>
      <c r="AG62" s="28"/>
      <c r="AH62" s="28"/>
      <c r="AI62" s="28"/>
      <c r="AJ62" s="29"/>
      <c r="AK62" s="28"/>
      <c r="AL62" s="28"/>
      <c r="AM62" s="29"/>
      <c r="AN62" s="29"/>
      <c r="AO62" s="30"/>
    </row>
    <row r="63" spans="1:41" ht="14.25">
      <c r="A63" s="23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7"/>
      <c r="AC63" s="27"/>
      <c r="AD63" s="28"/>
      <c r="AE63" s="28"/>
      <c r="AF63" s="28"/>
      <c r="AG63" s="28"/>
      <c r="AH63" s="28"/>
      <c r="AI63" s="28"/>
      <c r="AJ63" s="29"/>
      <c r="AK63" s="28"/>
      <c r="AL63" s="28"/>
      <c r="AM63" s="29"/>
      <c r="AN63" s="29"/>
      <c r="AO63" s="30"/>
    </row>
    <row r="64" spans="1:41" ht="14.25">
      <c r="A64" s="23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6"/>
      <c r="AA64" s="26"/>
      <c r="AB64" s="27"/>
      <c r="AC64" s="27"/>
      <c r="AD64" s="28"/>
      <c r="AE64" s="28"/>
      <c r="AF64" s="28"/>
      <c r="AG64" s="28"/>
      <c r="AH64" s="28"/>
      <c r="AI64" s="28"/>
      <c r="AJ64" s="29"/>
      <c r="AK64" s="28"/>
      <c r="AL64" s="28"/>
      <c r="AM64" s="29"/>
      <c r="AN64" s="29"/>
      <c r="AO64" s="30"/>
    </row>
    <row r="65" spans="1:41" ht="14.25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6"/>
      <c r="AA65" s="26"/>
      <c r="AB65" s="27"/>
      <c r="AC65" s="27"/>
      <c r="AD65" s="28"/>
      <c r="AE65" s="28"/>
      <c r="AF65" s="28"/>
      <c r="AG65" s="28"/>
      <c r="AH65" s="28"/>
      <c r="AI65" s="28"/>
      <c r="AJ65" s="29"/>
      <c r="AK65" s="28"/>
      <c r="AL65" s="28"/>
      <c r="AM65" s="29"/>
      <c r="AN65" s="29"/>
      <c r="AO65" s="30"/>
    </row>
    <row r="66" spans="1:41" ht="14.25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6"/>
      <c r="AA66" s="26"/>
      <c r="AB66" s="27"/>
      <c r="AC66" s="27"/>
      <c r="AD66" s="28"/>
      <c r="AE66" s="28"/>
      <c r="AF66" s="28"/>
      <c r="AG66" s="28"/>
      <c r="AH66" s="28"/>
      <c r="AI66" s="28"/>
      <c r="AJ66" s="29"/>
      <c r="AK66" s="28"/>
      <c r="AL66" s="28"/>
      <c r="AM66" s="29"/>
      <c r="AN66" s="29"/>
      <c r="AO66" s="30"/>
    </row>
    <row r="67" spans="1:41" ht="14.25">
      <c r="A67" s="23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6"/>
      <c r="AA67" s="26"/>
      <c r="AB67" s="27"/>
      <c r="AC67" s="27"/>
      <c r="AD67" s="28"/>
      <c r="AE67" s="28"/>
      <c r="AF67" s="28"/>
      <c r="AG67" s="28"/>
      <c r="AH67" s="28"/>
      <c r="AI67" s="28"/>
      <c r="AJ67" s="29"/>
      <c r="AK67" s="28"/>
      <c r="AL67" s="28"/>
      <c r="AM67" s="29"/>
      <c r="AN67" s="29"/>
      <c r="AO67" s="30"/>
    </row>
    <row r="68" spans="1:41" ht="14.25">
      <c r="A68" s="23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6"/>
      <c r="AA68" s="26"/>
      <c r="AB68" s="27"/>
      <c r="AC68" s="27"/>
      <c r="AD68" s="28"/>
      <c r="AE68" s="28"/>
      <c r="AF68" s="28"/>
      <c r="AG68" s="28"/>
      <c r="AH68" s="28"/>
      <c r="AI68" s="28"/>
      <c r="AJ68" s="29"/>
      <c r="AK68" s="28"/>
      <c r="AL68" s="28"/>
      <c r="AM68" s="29"/>
      <c r="AN68" s="29"/>
      <c r="AO68" s="30"/>
    </row>
    <row r="69" spans="1:41" ht="14.2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6"/>
      <c r="AA69" s="26"/>
      <c r="AB69" s="27"/>
      <c r="AC69" s="27"/>
      <c r="AD69" s="28"/>
      <c r="AE69" s="28"/>
      <c r="AF69" s="28"/>
      <c r="AG69" s="28"/>
      <c r="AH69" s="28"/>
      <c r="AI69" s="28"/>
      <c r="AJ69" s="29"/>
      <c r="AK69" s="28"/>
      <c r="AL69" s="28"/>
      <c r="AM69" s="29"/>
      <c r="AN69" s="29"/>
      <c r="AO69" s="30"/>
    </row>
    <row r="70" spans="1:41" ht="14.25">
      <c r="A70" s="23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6"/>
      <c r="AA70" s="26"/>
      <c r="AB70" s="27"/>
      <c r="AC70" s="27"/>
      <c r="AD70" s="28"/>
      <c r="AE70" s="28"/>
      <c r="AF70" s="28"/>
      <c r="AG70" s="28"/>
      <c r="AH70" s="28"/>
      <c r="AI70" s="28"/>
      <c r="AJ70" s="29"/>
      <c r="AK70" s="28"/>
      <c r="AL70" s="28"/>
      <c r="AM70" s="29"/>
      <c r="AN70" s="29"/>
      <c r="AO70" s="30"/>
    </row>
    <row r="71" spans="1:41" ht="14.25">
      <c r="A71" s="23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6"/>
      <c r="AA71" s="26"/>
      <c r="AB71" s="27"/>
      <c r="AC71" s="27"/>
      <c r="AD71" s="28"/>
      <c r="AE71" s="28"/>
      <c r="AF71" s="28"/>
      <c r="AG71" s="28"/>
      <c r="AH71" s="28"/>
      <c r="AI71" s="28"/>
      <c r="AJ71" s="29"/>
      <c r="AK71" s="28"/>
      <c r="AL71" s="28"/>
      <c r="AM71" s="29"/>
      <c r="AN71" s="29"/>
      <c r="AO71" s="30"/>
    </row>
    <row r="72" spans="1:41" ht="14.25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  <c r="Q72" s="25"/>
      <c r="R72" s="24"/>
      <c r="S72" s="24"/>
      <c r="T72" s="24"/>
      <c r="U72" s="24"/>
      <c r="V72" s="24"/>
      <c r="W72" s="24"/>
      <c r="X72" s="24"/>
      <c r="Y72" s="24"/>
      <c r="Z72" s="26"/>
      <c r="AA72" s="26"/>
      <c r="AB72" s="27"/>
      <c r="AC72" s="27"/>
      <c r="AD72" s="28"/>
      <c r="AE72" s="28"/>
      <c r="AF72" s="28"/>
      <c r="AG72" s="28"/>
      <c r="AH72" s="28"/>
      <c r="AI72" s="28"/>
      <c r="AJ72" s="29"/>
      <c r="AK72" s="28"/>
      <c r="AL72" s="28"/>
      <c r="AM72" s="29"/>
      <c r="AN72" s="29"/>
      <c r="AO72" s="30"/>
    </row>
    <row r="73" spans="1:41" ht="14.2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  <c r="Q73" s="25"/>
      <c r="R73" s="24"/>
      <c r="S73" s="24"/>
      <c r="T73" s="24"/>
      <c r="U73" s="24"/>
      <c r="V73" s="24"/>
      <c r="W73" s="24"/>
      <c r="X73" s="24"/>
      <c r="Y73" s="24"/>
      <c r="Z73" s="26"/>
      <c r="AA73" s="26"/>
      <c r="AB73" s="27"/>
      <c r="AC73" s="27"/>
      <c r="AD73" s="28"/>
      <c r="AE73" s="28"/>
      <c r="AF73" s="28"/>
      <c r="AG73" s="28"/>
      <c r="AH73" s="28"/>
      <c r="AI73" s="28"/>
      <c r="AJ73" s="29"/>
      <c r="AK73" s="28"/>
      <c r="AL73" s="28"/>
      <c r="AM73" s="29"/>
      <c r="AN73" s="29"/>
      <c r="AO73" s="30"/>
    </row>
    <row r="74" spans="1:41" ht="14.25">
      <c r="A74" s="23"/>
      <c r="B74" s="23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25"/>
      <c r="R74" s="24"/>
      <c r="S74" s="24"/>
      <c r="T74" s="24"/>
      <c r="U74" s="24"/>
      <c r="V74" s="24"/>
      <c r="W74" s="24"/>
      <c r="X74" s="24"/>
      <c r="Y74" s="24"/>
      <c r="Z74" s="26"/>
      <c r="AA74" s="26"/>
      <c r="AB74" s="27"/>
      <c r="AC74" s="27"/>
      <c r="AD74" s="28"/>
      <c r="AE74" s="28"/>
      <c r="AF74" s="28"/>
      <c r="AG74" s="28"/>
      <c r="AH74" s="28"/>
      <c r="AI74" s="28"/>
      <c r="AJ74" s="29"/>
      <c r="AK74" s="28"/>
      <c r="AL74" s="28"/>
      <c r="AM74" s="29"/>
      <c r="AN74" s="29"/>
      <c r="AO74" s="30"/>
    </row>
    <row r="75" spans="1:41" ht="14.25">
      <c r="A75" s="23"/>
      <c r="B75" s="23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25"/>
      <c r="R75" s="24"/>
      <c r="S75" s="24"/>
      <c r="T75" s="24"/>
      <c r="U75" s="24"/>
      <c r="V75" s="24"/>
      <c r="W75" s="24"/>
      <c r="X75" s="24"/>
      <c r="Y75" s="24"/>
      <c r="Z75" s="26"/>
      <c r="AA75" s="26"/>
      <c r="AB75" s="27"/>
      <c r="AC75" s="27"/>
      <c r="AD75" s="28"/>
      <c r="AE75" s="28"/>
      <c r="AF75" s="28"/>
      <c r="AG75" s="28"/>
      <c r="AH75" s="28"/>
      <c r="AI75" s="28"/>
      <c r="AJ75" s="29"/>
      <c r="AK75" s="28"/>
      <c r="AL75" s="28"/>
      <c r="AM75" s="29"/>
      <c r="AN75" s="29"/>
      <c r="AO75" s="30"/>
    </row>
    <row r="76" spans="1:41" ht="14.25">
      <c r="A76" s="23"/>
      <c r="B76" s="23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  <c r="Q76" s="25"/>
      <c r="R76" s="24"/>
      <c r="S76" s="24"/>
      <c r="T76" s="24"/>
      <c r="U76" s="24"/>
      <c r="V76" s="24"/>
      <c r="W76" s="24"/>
      <c r="X76" s="24"/>
      <c r="Y76" s="24"/>
      <c r="Z76" s="26"/>
      <c r="AA76" s="26"/>
      <c r="AB76" s="27"/>
      <c r="AC76" s="27"/>
      <c r="AD76" s="28"/>
      <c r="AE76" s="28"/>
      <c r="AF76" s="28"/>
      <c r="AG76" s="28"/>
      <c r="AH76" s="28"/>
      <c r="AI76" s="28"/>
      <c r="AJ76" s="29"/>
      <c r="AK76" s="28"/>
      <c r="AL76" s="28"/>
      <c r="AM76" s="29"/>
      <c r="AN76" s="29"/>
      <c r="AO76" s="30"/>
    </row>
    <row r="77" spans="1:41" ht="14.25">
      <c r="A77" s="23"/>
      <c r="B77" s="23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25"/>
      <c r="R77" s="24"/>
      <c r="S77" s="24"/>
      <c r="T77" s="24"/>
      <c r="U77" s="24"/>
      <c r="V77" s="24"/>
      <c r="W77" s="24"/>
      <c r="X77" s="24"/>
      <c r="Y77" s="24"/>
      <c r="Z77" s="26"/>
      <c r="AA77" s="26"/>
      <c r="AB77" s="27"/>
      <c r="AC77" s="27"/>
      <c r="AD77" s="28"/>
      <c r="AE77" s="28"/>
      <c r="AF77" s="28"/>
      <c r="AG77" s="28"/>
      <c r="AH77" s="28"/>
      <c r="AI77" s="28"/>
      <c r="AJ77" s="29"/>
      <c r="AK77" s="28"/>
      <c r="AL77" s="28"/>
      <c r="AM77" s="29"/>
      <c r="AN77" s="29"/>
      <c r="AO77" s="30"/>
    </row>
    <row r="78" spans="1:41" ht="14.25">
      <c r="A78" s="23"/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  <c r="R78" s="24"/>
      <c r="S78" s="24"/>
      <c r="T78" s="24"/>
      <c r="U78" s="24"/>
      <c r="V78" s="24"/>
      <c r="W78" s="24"/>
      <c r="X78" s="24"/>
      <c r="Y78" s="24"/>
      <c r="Z78" s="26"/>
      <c r="AA78" s="26"/>
      <c r="AB78" s="27"/>
      <c r="AC78" s="27"/>
      <c r="AD78" s="28"/>
      <c r="AE78" s="28"/>
      <c r="AF78" s="28"/>
      <c r="AG78" s="28"/>
      <c r="AH78" s="28"/>
      <c r="AI78" s="28"/>
      <c r="AJ78" s="29"/>
      <c r="AK78" s="28"/>
      <c r="AL78" s="28"/>
      <c r="AM78" s="29"/>
      <c r="AN78" s="29"/>
      <c r="AO78" s="30"/>
    </row>
    <row r="79" spans="1:41" ht="14.25">
      <c r="A79" s="23"/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25"/>
      <c r="R79" s="24"/>
      <c r="S79" s="24"/>
      <c r="T79" s="24"/>
      <c r="U79" s="24"/>
      <c r="V79" s="24"/>
      <c r="W79" s="24"/>
      <c r="X79" s="24"/>
      <c r="Y79" s="24"/>
      <c r="Z79" s="26"/>
      <c r="AA79" s="26"/>
      <c r="AB79" s="27"/>
      <c r="AC79" s="27"/>
      <c r="AD79" s="28"/>
      <c r="AE79" s="28"/>
      <c r="AF79" s="28"/>
      <c r="AG79" s="28"/>
      <c r="AH79" s="28"/>
      <c r="AI79" s="28"/>
      <c r="AJ79" s="29"/>
      <c r="AK79" s="28"/>
      <c r="AL79" s="28"/>
      <c r="AM79" s="29"/>
      <c r="AN79" s="29"/>
      <c r="AO79" s="30"/>
    </row>
    <row r="80" spans="1:41" ht="14.25">
      <c r="A80" s="23"/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5"/>
      <c r="R80" s="24"/>
      <c r="S80" s="24"/>
      <c r="T80" s="24"/>
      <c r="U80" s="24"/>
      <c r="V80" s="24"/>
      <c r="W80" s="24"/>
      <c r="X80" s="24"/>
      <c r="Y80" s="24"/>
      <c r="Z80" s="26"/>
      <c r="AA80" s="26"/>
      <c r="AB80" s="27"/>
      <c r="AC80" s="27"/>
      <c r="AD80" s="28"/>
      <c r="AE80" s="28"/>
      <c r="AF80" s="28"/>
      <c r="AG80" s="28"/>
      <c r="AH80" s="28"/>
      <c r="AI80" s="28"/>
      <c r="AJ80" s="29"/>
      <c r="AK80" s="28"/>
      <c r="AL80" s="28"/>
      <c r="AM80" s="29"/>
      <c r="AN80" s="29"/>
      <c r="AO80" s="30"/>
    </row>
    <row r="81" spans="1:41" ht="14.25">
      <c r="A81" s="23"/>
      <c r="B81" s="23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5"/>
      <c r="R81" s="24"/>
      <c r="S81" s="24"/>
      <c r="T81" s="24"/>
      <c r="U81" s="24"/>
      <c r="V81" s="24"/>
      <c r="W81" s="24"/>
      <c r="X81" s="24"/>
      <c r="Y81" s="24"/>
      <c r="Z81" s="26"/>
      <c r="AA81" s="26"/>
      <c r="AB81" s="27"/>
      <c r="AC81" s="27"/>
      <c r="AD81" s="28"/>
      <c r="AE81" s="28"/>
      <c r="AF81" s="28"/>
      <c r="AG81" s="28"/>
      <c r="AH81" s="28"/>
      <c r="AI81" s="28"/>
      <c r="AJ81" s="29"/>
      <c r="AK81" s="28"/>
      <c r="AL81" s="28"/>
      <c r="AM81" s="29"/>
      <c r="AN81" s="29"/>
      <c r="AO81" s="30"/>
    </row>
    <row r="82" spans="1:41" ht="14.25">
      <c r="A82" s="23"/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4"/>
      <c r="S82" s="24"/>
      <c r="T82" s="24"/>
      <c r="U82" s="24"/>
      <c r="V82" s="24"/>
      <c r="W82" s="24"/>
      <c r="X82" s="24"/>
      <c r="Y82" s="24"/>
      <c r="Z82" s="26"/>
      <c r="AA82" s="26"/>
      <c r="AB82" s="27"/>
      <c r="AC82" s="27"/>
      <c r="AD82" s="28"/>
      <c r="AE82" s="28"/>
      <c r="AF82" s="28"/>
      <c r="AG82" s="28"/>
      <c r="AH82" s="28"/>
      <c r="AI82" s="28"/>
      <c r="AJ82" s="29"/>
      <c r="AK82" s="28"/>
      <c r="AL82" s="28"/>
      <c r="AM82" s="29"/>
      <c r="AN82" s="29"/>
      <c r="AO82" s="30"/>
    </row>
    <row r="83" spans="1:41" ht="14.25">
      <c r="A83" s="23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6"/>
      <c r="AA83" s="26"/>
      <c r="AB83" s="27"/>
      <c r="AC83" s="27"/>
      <c r="AD83" s="28"/>
      <c r="AE83" s="28"/>
      <c r="AF83" s="28"/>
      <c r="AG83" s="28"/>
      <c r="AH83" s="28"/>
      <c r="AI83" s="28"/>
      <c r="AJ83" s="29"/>
      <c r="AK83" s="28"/>
      <c r="AL83" s="28"/>
      <c r="AM83" s="29"/>
      <c r="AN83" s="29"/>
      <c r="AO83" s="30"/>
    </row>
    <row r="84" spans="1:41" ht="14.25">
      <c r="A84" s="23"/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4"/>
      <c r="S84" s="24"/>
      <c r="T84" s="24"/>
      <c r="U84" s="24"/>
      <c r="V84" s="24"/>
      <c r="W84" s="24"/>
      <c r="X84" s="24"/>
      <c r="Y84" s="24"/>
      <c r="Z84" s="26"/>
      <c r="AA84" s="26"/>
      <c r="AB84" s="27"/>
      <c r="AC84" s="27"/>
      <c r="AD84" s="28"/>
      <c r="AE84" s="28"/>
      <c r="AF84" s="28"/>
      <c r="AG84" s="28"/>
      <c r="AH84" s="28"/>
      <c r="AI84" s="28"/>
      <c r="AJ84" s="29"/>
      <c r="AK84" s="28"/>
      <c r="AL84" s="28"/>
      <c r="AM84" s="29"/>
      <c r="AN84" s="29"/>
      <c r="AO84" s="30"/>
    </row>
    <row r="85" spans="1:41" ht="14.25">
      <c r="A85" s="23"/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6"/>
      <c r="AA85" s="26"/>
      <c r="AB85" s="27"/>
      <c r="AC85" s="27"/>
      <c r="AD85" s="28"/>
      <c r="AE85" s="28"/>
      <c r="AF85" s="28"/>
      <c r="AG85" s="28"/>
      <c r="AH85" s="28"/>
      <c r="AI85" s="28"/>
      <c r="AJ85" s="29"/>
      <c r="AK85" s="28"/>
      <c r="AL85" s="28"/>
      <c r="AM85" s="29"/>
      <c r="AN85" s="29"/>
      <c r="AO85" s="30"/>
    </row>
    <row r="86" spans="1:41" ht="14.25">
      <c r="A86" s="23"/>
      <c r="B86" s="23"/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/>
      <c r="Q86" s="25"/>
      <c r="R86" s="24"/>
      <c r="S86" s="24"/>
      <c r="T86" s="24"/>
      <c r="U86" s="24"/>
      <c r="V86" s="24"/>
      <c r="W86" s="24"/>
      <c r="X86" s="24"/>
      <c r="Y86" s="24"/>
      <c r="Z86" s="26"/>
      <c r="AA86" s="26"/>
      <c r="AB86" s="27"/>
      <c r="AC86" s="27"/>
      <c r="AD86" s="28"/>
      <c r="AE86" s="28"/>
      <c r="AF86" s="28"/>
      <c r="AG86" s="28"/>
      <c r="AH86" s="28"/>
      <c r="AI86" s="28"/>
      <c r="AJ86" s="29"/>
      <c r="AK86" s="28"/>
      <c r="AL86" s="28"/>
      <c r="AM86" s="29"/>
      <c r="AN86" s="29"/>
      <c r="AO86" s="30"/>
    </row>
    <row r="87" spans="1:41" ht="14.25">
      <c r="A87" s="23"/>
      <c r="B87" s="23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  <c r="Q87" s="25"/>
      <c r="R87" s="24"/>
      <c r="S87" s="24"/>
      <c r="T87" s="24"/>
      <c r="U87" s="24"/>
      <c r="V87" s="24"/>
      <c r="W87" s="24"/>
      <c r="X87" s="24"/>
      <c r="Y87" s="24"/>
      <c r="Z87" s="26"/>
      <c r="AA87" s="26"/>
      <c r="AB87" s="27"/>
      <c r="AC87" s="27"/>
      <c r="AD87" s="28"/>
      <c r="AE87" s="28"/>
      <c r="AF87" s="28"/>
      <c r="AG87" s="28"/>
      <c r="AH87" s="28"/>
      <c r="AI87" s="28"/>
      <c r="AJ87" s="29"/>
      <c r="AK87" s="28"/>
      <c r="AL87" s="28"/>
      <c r="AM87" s="29"/>
      <c r="AN87" s="29"/>
      <c r="AO87" s="30"/>
    </row>
    <row r="88" spans="1:41" ht="14.25">
      <c r="A88" s="23"/>
      <c r="B88" s="23"/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  <c r="Q88" s="25"/>
      <c r="R88" s="24"/>
      <c r="S88" s="24"/>
      <c r="T88" s="24"/>
      <c r="U88" s="24"/>
      <c r="V88" s="24"/>
      <c r="W88" s="24"/>
      <c r="X88" s="24"/>
      <c r="Y88" s="24"/>
      <c r="Z88" s="26"/>
      <c r="AA88" s="26"/>
      <c r="AB88" s="27"/>
      <c r="AC88" s="27"/>
      <c r="AD88" s="28"/>
      <c r="AE88" s="28"/>
      <c r="AF88" s="28"/>
      <c r="AG88" s="28"/>
      <c r="AH88" s="28"/>
      <c r="AI88" s="28"/>
      <c r="AJ88" s="29"/>
      <c r="AK88" s="28"/>
      <c r="AL88" s="28"/>
      <c r="AM88" s="29"/>
      <c r="AN88" s="29"/>
      <c r="AO88" s="30"/>
    </row>
    <row r="89" spans="1:41" ht="14.25">
      <c r="A89" s="23"/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  <c r="Q89" s="25"/>
      <c r="R89" s="24"/>
      <c r="S89" s="24"/>
      <c r="T89" s="24"/>
      <c r="U89" s="24"/>
      <c r="V89" s="24"/>
      <c r="W89" s="24"/>
      <c r="X89" s="24"/>
      <c r="Y89" s="24"/>
      <c r="Z89" s="26"/>
      <c r="AA89" s="26"/>
      <c r="AB89" s="27"/>
      <c r="AC89" s="27"/>
      <c r="AD89" s="28"/>
      <c r="AE89" s="28"/>
      <c r="AF89" s="28"/>
      <c r="AG89" s="28"/>
      <c r="AH89" s="28"/>
      <c r="AI89" s="28"/>
      <c r="AJ89" s="29"/>
      <c r="AK89" s="28"/>
      <c r="AL89" s="28"/>
      <c r="AM89" s="29"/>
      <c r="AN89" s="29"/>
      <c r="AO89" s="30"/>
    </row>
    <row r="90" spans="1:41" ht="14.25">
      <c r="A90" s="23"/>
      <c r="B90" s="23"/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25"/>
      <c r="R90" s="24"/>
      <c r="S90" s="24"/>
      <c r="T90" s="24"/>
      <c r="U90" s="24"/>
      <c r="V90" s="24"/>
      <c r="W90" s="24"/>
      <c r="X90" s="24"/>
      <c r="Y90" s="24"/>
      <c r="Z90" s="26"/>
      <c r="AA90" s="26"/>
      <c r="AB90" s="27"/>
      <c r="AC90" s="27"/>
      <c r="AD90" s="28"/>
      <c r="AE90" s="28"/>
      <c r="AF90" s="28"/>
      <c r="AG90" s="28"/>
      <c r="AH90" s="28"/>
      <c r="AI90" s="28"/>
      <c r="AJ90" s="29"/>
      <c r="AK90" s="28"/>
      <c r="AL90" s="28"/>
      <c r="AM90" s="29"/>
      <c r="AN90" s="29"/>
      <c r="AO90" s="30"/>
    </row>
    <row r="91" spans="1:41" ht="14.25">
      <c r="A91" s="23"/>
      <c r="B91" s="23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5"/>
      <c r="R91" s="24"/>
      <c r="S91" s="24"/>
      <c r="T91" s="24"/>
      <c r="U91" s="24"/>
      <c r="V91" s="24"/>
      <c r="W91" s="24"/>
      <c r="X91" s="24"/>
      <c r="Y91" s="24"/>
      <c r="Z91" s="26"/>
      <c r="AA91" s="26"/>
      <c r="AB91" s="27"/>
      <c r="AC91" s="27"/>
      <c r="AD91" s="28"/>
      <c r="AE91" s="28"/>
      <c r="AF91" s="28"/>
      <c r="AG91" s="28"/>
      <c r="AH91" s="28"/>
      <c r="AI91" s="28"/>
      <c r="AJ91" s="29"/>
      <c r="AK91" s="28"/>
      <c r="AL91" s="28"/>
      <c r="AM91" s="29"/>
      <c r="AN91" s="29"/>
      <c r="AO91" s="30"/>
    </row>
    <row r="92" spans="1:41" ht="14.25">
      <c r="A92" s="23"/>
      <c r="B92" s="23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  <c r="Q92" s="25"/>
      <c r="R92" s="24"/>
      <c r="S92" s="24"/>
      <c r="T92" s="24"/>
      <c r="U92" s="24"/>
      <c r="V92" s="24"/>
      <c r="W92" s="24"/>
      <c r="X92" s="24"/>
      <c r="Y92" s="24"/>
      <c r="Z92" s="26"/>
      <c r="AA92" s="26"/>
      <c r="AB92" s="27"/>
      <c r="AC92" s="27"/>
      <c r="AD92" s="28"/>
      <c r="AE92" s="28"/>
      <c r="AF92" s="28"/>
      <c r="AG92" s="28"/>
      <c r="AH92" s="28"/>
      <c r="AI92" s="28"/>
      <c r="AJ92" s="29"/>
      <c r="AK92" s="28"/>
      <c r="AL92" s="28"/>
      <c r="AM92" s="29"/>
      <c r="AN92" s="29"/>
      <c r="AO92" s="30"/>
    </row>
    <row r="93" spans="1:41" ht="14.25">
      <c r="A93" s="23"/>
      <c r="B93" s="23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  <c r="Q93" s="25"/>
      <c r="R93" s="24"/>
      <c r="S93" s="24"/>
      <c r="T93" s="24"/>
      <c r="U93" s="24"/>
      <c r="V93" s="24"/>
      <c r="W93" s="24"/>
      <c r="X93" s="24"/>
      <c r="Y93" s="24"/>
      <c r="Z93" s="26"/>
      <c r="AA93" s="26"/>
      <c r="AB93" s="27"/>
      <c r="AC93" s="27"/>
      <c r="AD93" s="28"/>
      <c r="AE93" s="28"/>
      <c r="AF93" s="28"/>
      <c r="AG93" s="28"/>
      <c r="AH93" s="28"/>
      <c r="AI93" s="28"/>
      <c r="AJ93" s="29"/>
      <c r="AK93" s="28"/>
      <c r="AL93" s="28"/>
      <c r="AM93" s="29"/>
      <c r="AN93" s="29"/>
      <c r="AO93" s="30"/>
    </row>
    <row r="94" spans="1:41" ht="14.25">
      <c r="A94" s="23"/>
      <c r="B94" s="23"/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  <c r="Q94" s="25"/>
      <c r="R94" s="24"/>
      <c r="S94" s="24"/>
      <c r="T94" s="24"/>
      <c r="U94" s="24"/>
      <c r="V94" s="24"/>
      <c r="W94" s="24"/>
      <c r="X94" s="24"/>
      <c r="Y94" s="24"/>
      <c r="Z94" s="26"/>
      <c r="AA94" s="26"/>
      <c r="AB94" s="27"/>
      <c r="AC94" s="27"/>
      <c r="AD94" s="28"/>
      <c r="AE94" s="28"/>
      <c r="AF94" s="28"/>
      <c r="AG94" s="28"/>
      <c r="AH94" s="28"/>
      <c r="AI94" s="28"/>
      <c r="AJ94" s="29"/>
      <c r="AK94" s="28"/>
      <c r="AL94" s="28"/>
      <c r="AM94" s="29"/>
      <c r="AN94" s="29"/>
      <c r="AO94" s="30"/>
    </row>
    <row r="95" spans="1:41" ht="14.25">
      <c r="A95" s="23"/>
      <c r="B95" s="23"/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  <c r="Q95" s="25"/>
      <c r="R95" s="24"/>
      <c r="S95" s="24"/>
      <c r="T95" s="24"/>
      <c r="U95" s="24"/>
      <c r="V95" s="24"/>
      <c r="W95" s="24"/>
      <c r="X95" s="24"/>
      <c r="Y95" s="24"/>
      <c r="Z95" s="26"/>
      <c r="AA95" s="26"/>
      <c r="AB95" s="27"/>
      <c r="AC95" s="27"/>
      <c r="AD95" s="28"/>
      <c r="AE95" s="28"/>
      <c r="AF95" s="28"/>
      <c r="AG95" s="28"/>
      <c r="AH95" s="28"/>
      <c r="AI95" s="28"/>
      <c r="AJ95" s="29"/>
      <c r="AK95" s="28"/>
      <c r="AL95" s="28"/>
      <c r="AM95" s="29"/>
      <c r="AN95" s="29"/>
      <c r="AO95" s="30"/>
    </row>
    <row r="96" spans="1:41" ht="14.25">
      <c r="A96" s="23"/>
      <c r="B96" s="23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5"/>
      <c r="Q96" s="25"/>
      <c r="R96" s="24"/>
      <c r="S96" s="24"/>
      <c r="T96" s="24"/>
      <c r="U96" s="24"/>
      <c r="V96" s="24"/>
      <c r="W96" s="24"/>
      <c r="X96" s="24"/>
      <c r="Y96" s="24"/>
      <c r="Z96" s="26"/>
      <c r="AA96" s="26"/>
      <c r="AB96" s="27"/>
      <c r="AC96" s="27"/>
      <c r="AD96" s="28"/>
      <c r="AE96" s="28"/>
      <c r="AF96" s="28"/>
      <c r="AG96" s="28"/>
      <c r="AH96" s="28"/>
      <c r="AI96" s="28"/>
      <c r="AJ96" s="29"/>
      <c r="AK96" s="28"/>
      <c r="AL96" s="28"/>
      <c r="AM96" s="29"/>
      <c r="AN96" s="29"/>
      <c r="AO96" s="30"/>
    </row>
    <row r="97" spans="1:41" ht="14.25">
      <c r="A97" s="23"/>
      <c r="B97" s="23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5"/>
      <c r="R97" s="24"/>
      <c r="S97" s="24"/>
      <c r="T97" s="24"/>
      <c r="U97" s="24"/>
      <c r="V97" s="24"/>
      <c r="W97" s="24"/>
      <c r="X97" s="24"/>
      <c r="Y97" s="24"/>
      <c r="Z97" s="26"/>
      <c r="AA97" s="26"/>
      <c r="AB97" s="27"/>
      <c r="AC97" s="27"/>
      <c r="AD97" s="28"/>
      <c r="AE97" s="28"/>
      <c r="AF97" s="28"/>
      <c r="AG97" s="28"/>
      <c r="AH97" s="28"/>
      <c r="AI97" s="28"/>
      <c r="AJ97" s="29"/>
      <c r="AK97" s="28"/>
      <c r="AL97" s="28"/>
      <c r="AM97" s="29"/>
      <c r="AN97" s="29"/>
      <c r="AO97" s="30"/>
    </row>
    <row r="98" spans="1:41" ht="14.25">
      <c r="A98" s="23"/>
      <c r="B98" s="23"/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25"/>
      <c r="R98" s="24"/>
      <c r="S98" s="24"/>
      <c r="T98" s="24"/>
      <c r="U98" s="24"/>
      <c r="V98" s="24"/>
      <c r="W98" s="24"/>
      <c r="X98" s="24"/>
      <c r="Y98" s="24"/>
      <c r="Z98" s="26"/>
      <c r="AA98" s="26"/>
      <c r="AB98" s="27"/>
      <c r="AC98" s="27"/>
      <c r="AD98" s="28"/>
      <c r="AE98" s="28"/>
      <c r="AF98" s="28"/>
      <c r="AG98" s="28"/>
      <c r="AH98" s="28"/>
      <c r="AI98" s="28"/>
      <c r="AJ98" s="29"/>
      <c r="AK98" s="28"/>
      <c r="AL98" s="28"/>
      <c r="AM98" s="29"/>
      <c r="AN98" s="29"/>
      <c r="AO98" s="30"/>
    </row>
    <row r="99" spans="1:41" ht="14.25">
      <c r="A99" s="23"/>
      <c r="B99" s="23"/>
      <c r="C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  <c r="Q99" s="25"/>
      <c r="R99" s="24"/>
      <c r="S99" s="24"/>
      <c r="T99" s="24"/>
      <c r="U99" s="24"/>
      <c r="V99" s="24"/>
      <c r="W99" s="24"/>
      <c r="X99" s="24"/>
      <c r="Y99" s="24"/>
      <c r="Z99" s="26"/>
      <c r="AA99" s="26"/>
      <c r="AB99" s="27"/>
      <c r="AC99" s="27"/>
      <c r="AD99" s="28"/>
      <c r="AE99" s="28"/>
      <c r="AF99" s="28"/>
      <c r="AG99" s="28"/>
      <c r="AH99" s="28"/>
      <c r="AI99" s="28"/>
      <c r="AJ99" s="29"/>
      <c r="AK99" s="28"/>
      <c r="AL99" s="28"/>
      <c r="AM99" s="29"/>
      <c r="AN99" s="29"/>
      <c r="AO99" s="30"/>
    </row>
    <row r="100" spans="1:41" ht="14.25">
      <c r="A100" s="23"/>
      <c r="B100" s="23"/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  <c r="Q100" s="25"/>
      <c r="R100" s="24"/>
      <c r="S100" s="24"/>
      <c r="T100" s="24"/>
      <c r="U100" s="24"/>
      <c r="V100" s="24"/>
      <c r="W100" s="24"/>
      <c r="X100" s="24"/>
      <c r="Y100" s="24"/>
      <c r="Z100" s="26"/>
      <c r="AA100" s="26"/>
      <c r="AB100" s="27"/>
      <c r="AC100" s="27"/>
      <c r="AD100" s="28"/>
      <c r="AE100" s="28"/>
      <c r="AF100" s="28"/>
      <c r="AG100" s="28"/>
      <c r="AH100" s="28"/>
      <c r="AI100" s="28"/>
      <c r="AJ100" s="29"/>
      <c r="AK100" s="28"/>
      <c r="AL100" s="28"/>
      <c r="AM100" s="29"/>
      <c r="AN100" s="29"/>
      <c r="AO100" s="3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">
    <cfRule type="expression" priority="3" dxfId="22" stopIfTrue="1">
      <formula>AND(NOT(ISBLANK(E4)),ISBLANK(D4))</formula>
    </cfRule>
  </conditionalFormatting>
  <conditionalFormatting sqref="E4:E100">
    <cfRule type="expression" priority="4" dxfId="22" stopIfTrue="1">
      <formula>AND(NOT(ISBLANK(D4)),ISBLANK(E4))</formula>
    </cfRule>
  </conditionalFormatting>
  <conditionalFormatting sqref="F4:F100">
    <cfRule type="expression" priority="5" dxfId="22" stopIfTrue="1">
      <formula>AND(NOT(ISBLANK(G4)),ISBLANK(F4))</formula>
    </cfRule>
  </conditionalFormatting>
  <conditionalFormatting sqref="G4:G100">
    <cfRule type="expression" priority="6" dxfId="22" stopIfTrue="1">
      <formula>AND(NOT(ISBLANK(F4)),ISBLANK(G4))</formula>
    </cfRule>
  </conditionalFormatting>
  <conditionalFormatting sqref="H4:H100">
    <cfRule type="expression" priority="7" dxfId="22" stopIfTrue="1">
      <formula>AND(NOT(ISBLANK(I4)),ISBLANK(H4))</formula>
    </cfRule>
  </conditionalFormatting>
  <conditionalFormatting sqref="I4:I100">
    <cfRule type="expression" priority="8" dxfId="22" stopIfTrue="1">
      <formula>AND(NOT(ISBLANK(H4)),ISBLANK(I4))</formula>
    </cfRule>
  </conditionalFormatting>
  <conditionalFormatting sqref="J4:J100">
    <cfRule type="expression" priority="9" dxfId="22" stopIfTrue="1">
      <formula>AND(NOT(ISBLANK(K4)),ISBLANK(J4))</formula>
    </cfRule>
  </conditionalFormatting>
  <conditionalFormatting sqref="K4:K100">
    <cfRule type="expression" priority="10" dxfId="22" stopIfTrue="1">
      <formula>AND(NOT(ISBLANK(J4)),ISBLANK(K4))</formula>
    </cfRule>
  </conditionalFormatting>
  <conditionalFormatting sqref="L4:L100">
    <cfRule type="expression" priority="11" dxfId="22" stopIfTrue="1">
      <formula>AND(NOT(ISBLANK(M4)),ISBLANK(L4))</formula>
    </cfRule>
  </conditionalFormatting>
  <conditionalFormatting sqref="M4:M100">
    <cfRule type="expression" priority="12" dxfId="22" stopIfTrue="1">
      <formula>AND(NOT(ISBLANK(L4)),ISBLANK(M4))</formula>
    </cfRule>
  </conditionalFormatting>
  <conditionalFormatting sqref="N4:N100">
    <cfRule type="expression" priority="13" dxfId="22" stopIfTrue="1">
      <formula>AND(NOT(ISBLANK(O4)),ISBLANK(N4))</formula>
    </cfRule>
  </conditionalFormatting>
  <conditionalFormatting sqref="O4:O100">
    <cfRule type="expression" priority="14" dxfId="22" stopIfTrue="1">
      <formula>AND(NOT(ISBLANK(N4)),ISBLANK(O4))</formula>
    </cfRule>
  </conditionalFormatting>
  <conditionalFormatting sqref="R4:R100">
    <cfRule type="expression" priority="15" dxfId="22" stopIfTrue="1">
      <formula>AND(NOT(ISBLANK(S4)),ISBLANK(R4))</formula>
    </cfRule>
  </conditionalFormatting>
  <conditionalFormatting sqref="S4:S100">
    <cfRule type="expression" priority="16" dxfId="22" stopIfTrue="1">
      <formula>AND(NOT(ISBLANK(R4)),ISBLANK(S4))</formula>
    </cfRule>
  </conditionalFormatting>
  <conditionalFormatting sqref="T4:T100">
    <cfRule type="expression" priority="17" dxfId="22" stopIfTrue="1">
      <formula>AND(NOT(ISBLANK(U4)),ISBLANK(T4))</formula>
    </cfRule>
  </conditionalFormatting>
  <conditionalFormatting sqref="U4:U100">
    <cfRule type="expression" priority="18" dxfId="22" stopIfTrue="1">
      <formula>AND(NOT(ISBLANK(T4)),ISBLANK(U4))</formula>
    </cfRule>
  </conditionalFormatting>
  <conditionalFormatting sqref="V4:V100">
    <cfRule type="expression" priority="19" dxfId="22" stopIfTrue="1">
      <formula>AND(NOT(ISBLANK(W4)),ISBLANK(V4))</formula>
    </cfRule>
  </conditionalFormatting>
  <conditionalFormatting sqref="W4:W100">
    <cfRule type="expression" priority="20" dxfId="22" stopIfTrue="1">
      <formula>AND(NOT(ISBLANK(V4)),ISBLANK(W4))</formula>
    </cfRule>
  </conditionalFormatting>
  <conditionalFormatting sqref="X4:X100">
    <cfRule type="expression" priority="21" dxfId="22" stopIfTrue="1">
      <formula>AND(NOT(ISBLANK(Y4)),ISBLANK(X4))</formula>
    </cfRule>
  </conditionalFormatting>
  <conditionalFormatting sqref="Y4:Y100">
    <cfRule type="expression" priority="22" dxfId="22" stopIfTrue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4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00"/>
  <sheetViews>
    <sheetView tabSelected="1" workbookViewId="0" topLeftCell="AK1">
      <selection activeCell="AO1" sqref="AO1:AO3"/>
    </sheetView>
  </sheetViews>
  <sheetFormatPr defaultColWidth="8.88671875" defaultRowHeight="15"/>
  <cols>
    <col min="1" max="1" width="23.5546875" style="22" customWidth="1"/>
    <col min="2" max="3" width="14.99609375" style="22" customWidth="1"/>
    <col min="4" max="17" width="10.4453125" style="31" customWidth="1"/>
    <col min="18" max="27" width="12.77734375" style="31" customWidth="1"/>
    <col min="28" max="29" width="11.10546875" style="22" customWidth="1"/>
    <col min="30" max="36" width="15.5546875" style="22" customWidth="1"/>
    <col min="37" max="39" width="19.10546875" style="22" customWidth="1"/>
    <col min="40" max="40" width="20.77734375" style="22" customWidth="1"/>
    <col min="41" max="41" width="17.99609375" style="22" customWidth="1"/>
    <col min="42" max="16384" width="8.88671875" style="22" customWidth="1"/>
  </cols>
  <sheetData>
    <row r="1" spans="1:41" s="21" customFormat="1" ht="15" customHeight="1">
      <c r="A1" s="64" t="s">
        <v>12</v>
      </c>
      <c r="B1" s="64" t="s">
        <v>1</v>
      </c>
      <c r="C1" s="64" t="s">
        <v>0</v>
      </c>
      <c r="D1" s="67" t="s">
        <v>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76" t="s">
        <v>15</v>
      </c>
      <c r="S1" s="82"/>
      <c r="T1" s="82"/>
      <c r="U1" s="82"/>
      <c r="V1" s="82"/>
      <c r="W1" s="82"/>
      <c r="X1" s="82"/>
      <c r="Y1" s="82"/>
      <c r="Z1" s="82"/>
      <c r="AA1" s="77"/>
      <c r="AB1" s="41" t="s">
        <v>25</v>
      </c>
      <c r="AC1" s="79"/>
      <c r="AD1" s="38" t="s">
        <v>11</v>
      </c>
      <c r="AE1" s="39"/>
      <c r="AF1" s="39"/>
      <c r="AG1" s="39"/>
      <c r="AH1" s="39"/>
      <c r="AI1" s="39"/>
      <c r="AJ1" s="40"/>
      <c r="AK1" s="75" t="s">
        <v>32</v>
      </c>
      <c r="AL1" s="75"/>
      <c r="AM1" s="75"/>
      <c r="AN1" s="72" t="s">
        <v>24</v>
      </c>
      <c r="AO1" s="64" t="s">
        <v>33</v>
      </c>
    </row>
    <row r="2" spans="1:41" s="21" customFormat="1" ht="53.25" customHeight="1">
      <c r="A2" s="78"/>
      <c r="B2" s="78"/>
      <c r="C2" s="78"/>
      <c r="D2" s="70" t="s">
        <v>28</v>
      </c>
      <c r="E2" s="71"/>
      <c r="F2" s="70" t="s">
        <v>29</v>
      </c>
      <c r="G2" s="71"/>
      <c r="H2" s="70" t="s">
        <v>30</v>
      </c>
      <c r="I2" s="71"/>
      <c r="J2" s="70" t="s">
        <v>6</v>
      </c>
      <c r="K2" s="71"/>
      <c r="L2" s="70" t="s">
        <v>31</v>
      </c>
      <c r="M2" s="71"/>
      <c r="N2" s="70" t="s">
        <v>5</v>
      </c>
      <c r="O2" s="71"/>
      <c r="P2" s="67" t="s">
        <v>9</v>
      </c>
      <c r="Q2" s="69"/>
      <c r="R2" s="67" t="s">
        <v>13</v>
      </c>
      <c r="S2" s="77"/>
      <c r="T2" s="76" t="s">
        <v>3</v>
      </c>
      <c r="U2" s="77"/>
      <c r="V2" s="76" t="s">
        <v>4</v>
      </c>
      <c r="W2" s="77"/>
      <c r="X2" s="76" t="s">
        <v>14</v>
      </c>
      <c r="Y2" s="77"/>
      <c r="Z2" s="67" t="s">
        <v>10</v>
      </c>
      <c r="AA2" s="69"/>
      <c r="AB2" s="80"/>
      <c r="AC2" s="81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83" t="s">
        <v>23</v>
      </c>
      <c r="AK2" s="64" t="s">
        <v>26</v>
      </c>
      <c r="AL2" s="64" t="s">
        <v>27</v>
      </c>
      <c r="AM2" s="64" t="s">
        <v>22</v>
      </c>
      <c r="AN2" s="73"/>
      <c r="AO2" s="65"/>
    </row>
    <row r="3" spans="1:41" ht="57.75" customHeight="1">
      <c r="A3" s="56"/>
      <c r="B3" s="56"/>
      <c r="C3" s="56"/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  <c r="N3" s="20" t="s">
        <v>2</v>
      </c>
      <c r="O3" s="20" t="s">
        <v>7</v>
      </c>
      <c r="P3" s="20" t="s">
        <v>2</v>
      </c>
      <c r="Q3" s="20" t="s">
        <v>7</v>
      </c>
      <c r="R3" s="19" t="s">
        <v>2</v>
      </c>
      <c r="S3" s="19" t="s">
        <v>7</v>
      </c>
      <c r="T3" s="19" t="s">
        <v>2</v>
      </c>
      <c r="U3" s="19" t="s">
        <v>7</v>
      </c>
      <c r="V3" s="19" t="s">
        <v>2</v>
      </c>
      <c r="W3" s="19" t="s">
        <v>7</v>
      </c>
      <c r="X3" s="19" t="s">
        <v>2</v>
      </c>
      <c r="Y3" s="19" t="s">
        <v>7</v>
      </c>
      <c r="Z3" s="19" t="s">
        <v>2</v>
      </c>
      <c r="AA3" s="19" t="s">
        <v>7</v>
      </c>
      <c r="AB3" s="5" t="s">
        <v>2</v>
      </c>
      <c r="AC3" s="4" t="s">
        <v>7</v>
      </c>
      <c r="AD3" s="66"/>
      <c r="AE3" s="66"/>
      <c r="AF3" s="66"/>
      <c r="AG3" s="66"/>
      <c r="AH3" s="66"/>
      <c r="AI3" s="66"/>
      <c r="AJ3" s="83"/>
      <c r="AK3" s="66"/>
      <c r="AL3" s="66"/>
      <c r="AM3" s="66"/>
      <c r="AN3" s="74"/>
      <c r="AO3" s="66"/>
    </row>
    <row r="4" spans="1:42" ht="28.5">
      <c r="A4" s="23" t="s">
        <v>34</v>
      </c>
      <c r="B4" s="23" t="s">
        <v>35</v>
      </c>
      <c r="C4" s="23" t="s">
        <v>36</v>
      </c>
      <c r="D4" s="35">
        <v>124</v>
      </c>
      <c r="E4" s="35">
        <v>120.47</v>
      </c>
      <c r="F4" s="35">
        <v>211</v>
      </c>
      <c r="G4" s="35">
        <v>203.39</v>
      </c>
      <c r="H4" s="35">
        <v>674</v>
      </c>
      <c r="I4" s="35">
        <v>661.62</v>
      </c>
      <c r="J4" s="35">
        <v>574</v>
      </c>
      <c r="K4" s="35">
        <v>559.54</v>
      </c>
      <c r="L4" s="35">
        <v>112</v>
      </c>
      <c r="M4" s="35">
        <v>109.77</v>
      </c>
      <c r="N4" s="35">
        <v>0</v>
      </c>
      <c r="O4" s="35">
        <v>0</v>
      </c>
      <c r="P4" s="27">
        <f>SUM(D4,F4,H4,J4,L4,N4)</f>
        <v>1695</v>
      </c>
      <c r="Q4" s="27">
        <f>SUM(E4,G4,I4,K4,M4,O4)</f>
        <v>1654.79</v>
      </c>
      <c r="R4" s="35">
        <v>3</v>
      </c>
      <c r="S4" s="35">
        <v>3</v>
      </c>
      <c r="T4" s="35">
        <v>23</v>
      </c>
      <c r="U4" s="35">
        <v>22.97</v>
      </c>
      <c r="V4" s="35">
        <v>15</v>
      </c>
      <c r="W4" s="35">
        <v>15</v>
      </c>
      <c r="X4" s="35">
        <v>0</v>
      </c>
      <c r="Y4" s="35">
        <v>0</v>
      </c>
      <c r="Z4" s="34">
        <f>SUM(R4,T4,V4,X4,)</f>
        <v>41</v>
      </c>
      <c r="AA4" s="34">
        <f>SUM(S4,U4,W4,Y4)</f>
        <v>40.97</v>
      </c>
      <c r="AB4" s="27">
        <f>P4+Z4</f>
        <v>1736</v>
      </c>
      <c r="AC4" s="27">
        <f>Q4+AA4</f>
        <v>1695.76</v>
      </c>
      <c r="AD4" s="28">
        <v>6310415.71</v>
      </c>
      <c r="AE4" s="28">
        <v>43487.84</v>
      </c>
      <c r="AF4" s="28">
        <v>19085</v>
      </c>
      <c r="AG4" s="28">
        <v>72596.61</v>
      </c>
      <c r="AH4" s="28">
        <v>1397104.32</v>
      </c>
      <c r="AI4" s="28">
        <v>629975.23</v>
      </c>
      <c r="AJ4" s="29">
        <f>SUM(AD4:AI4)</f>
        <v>8472664.71</v>
      </c>
      <c r="AK4" s="28">
        <v>370870.86000000004</v>
      </c>
      <c r="AL4" s="28">
        <v>345800.68</v>
      </c>
      <c r="AM4" s="29">
        <f>SUM(AK4:AL4)</f>
        <v>716671.54</v>
      </c>
      <c r="AN4" s="29">
        <f>SUM(AM4,AJ4)</f>
        <v>9189336.25</v>
      </c>
      <c r="AO4" s="30"/>
      <c r="AP4" s="30"/>
    </row>
    <row r="5" spans="1:42" ht="28.5">
      <c r="A5" s="23" t="s">
        <v>37</v>
      </c>
      <c r="B5" s="23" t="s">
        <v>38</v>
      </c>
      <c r="C5" s="23" t="s">
        <v>36</v>
      </c>
      <c r="D5" s="35">
        <v>350</v>
      </c>
      <c r="E5" s="35">
        <v>297.46</v>
      </c>
      <c r="F5" s="35">
        <v>1916</v>
      </c>
      <c r="G5" s="35">
        <v>1796.27</v>
      </c>
      <c r="H5" s="35">
        <v>256</v>
      </c>
      <c r="I5" s="35">
        <v>250.09</v>
      </c>
      <c r="J5" s="35">
        <v>51</v>
      </c>
      <c r="K5" s="35">
        <v>51</v>
      </c>
      <c r="L5" s="35">
        <v>3</v>
      </c>
      <c r="M5" s="35">
        <v>3</v>
      </c>
      <c r="N5" s="35">
        <v>0</v>
      </c>
      <c r="O5" s="35">
        <v>0</v>
      </c>
      <c r="P5" s="27">
        <f>SUM(D5,F5,H5,J5,L5,N5)</f>
        <v>2576</v>
      </c>
      <c r="Q5" s="27">
        <f aca="true" t="shared" si="0" ref="Q5:Q18">SUM(E5,G5,I5,K5,M5,O5)</f>
        <v>2397.82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4">
        <f aca="true" t="shared" si="1" ref="Z5:Z18">SUM(R5,T5,V5,X5,)</f>
        <v>0</v>
      </c>
      <c r="AA5" s="34">
        <f aca="true" t="shared" si="2" ref="AA5:AA18">SUM(S5,U5,W5,Y5)</f>
        <v>0</v>
      </c>
      <c r="AB5" s="27">
        <f aca="true" t="shared" si="3" ref="AB5:AC18">P5+Z5</f>
        <v>2576</v>
      </c>
      <c r="AC5" s="27">
        <f t="shared" si="3"/>
        <v>2397.82</v>
      </c>
      <c r="AD5" s="28">
        <v>4577138.41</v>
      </c>
      <c r="AE5" s="28">
        <v>113403.89</v>
      </c>
      <c r="AF5" s="28"/>
      <c r="AG5" s="28">
        <v>274415.79</v>
      </c>
      <c r="AH5" s="28">
        <v>945083.73</v>
      </c>
      <c r="AI5" s="28">
        <v>399117.04</v>
      </c>
      <c r="AJ5" s="29">
        <f aca="true" t="shared" si="4" ref="AJ5:AJ18">SUM(AD5:AI5)</f>
        <v>6309158.86</v>
      </c>
      <c r="AK5" s="28"/>
      <c r="AL5" s="28">
        <v>585.63</v>
      </c>
      <c r="AM5" s="29">
        <f aca="true" t="shared" si="5" ref="AM5:AM18">SUM(AK5:AL5)</f>
        <v>585.63</v>
      </c>
      <c r="AN5" s="29">
        <f aca="true" t="shared" si="6" ref="AN5:AN18">SUM(AM5,AJ5)</f>
        <v>6309744.49</v>
      </c>
      <c r="AO5" s="30"/>
      <c r="AP5" s="30"/>
    </row>
    <row r="6" spans="1:42" ht="28.5">
      <c r="A6" s="23" t="s">
        <v>39</v>
      </c>
      <c r="B6" s="23" t="s">
        <v>38</v>
      </c>
      <c r="C6" s="23" t="s">
        <v>36</v>
      </c>
      <c r="D6" s="35">
        <v>4617</v>
      </c>
      <c r="E6" s="35">
        <v>4125.84</v>
      </c>
      <c r="F6" s="35">
        <v>930</v>
      </c>
      <c r="G6" s="35">
        <v>882.54</v>
      </c>
      <c r="H6" s="35">
        <v>668</v>
      </c>
      <c r="I6" s="35">
        <v>654.96</v>
      </c>
      <c r="J6" s="35">
        <v>129</v>
      </c>
      <c r="K6" s="35">
        <v>125.33</v>
      </c>
      <c r="L6" s="35">
        <v>9</v>
      </c>
      <c r="M6" s="35">
        <v>8.97</v>
      </c>
      <c r="N6" s="35">
        <v>0</v>
      </c>
      <c r="O6" s="35">
        <v>0</v>
      </c>
      <c r="P6" s="27">
        <f>SUM(D6,F6,H6,J6,L6,N6)</f>
        <v>6353</v>
      </c>
      <c r="Q6" s="27">
        <f t="shared" si="0"/>
        <v>5797.64</v>
      </c>
      <c r="R6" s="35">
        <v>0</v>
      </c>
      <c r="S6" s="35">
        <v>0</v>
      </c>
      <c r="T6" s="35">
        <v>1</v>
      </c>
      <c r="U6" s="35">
        <v>0.88</v>
      </c>
      <c r="V6" s="35">
        <v>19</v>
      </c>
      <c r="W6" s="35">
        <v>17.86</v>
      </c>
      <c r="X6" s="35">
        <v>0</v>
      </c>
      <c r="Y6" s="35">
        <v>0</v>
      </c>
      <c r="Z6" s="34">
        <f t="shared" si="1"/>
        <v>20</v>
      </c>
      <c r="AA6" s="34">
        <f t="shared" si="2"/>
        <v>18.74</v>
      </c>
      <c r="AB6" s="27">
        <f t="shared" si="3"/>
        <v>6373</v>
      </c>
      <c r="AC6" s="27">
        <f t="shared" si="3"/>
        <v>5816.38</v>
      </c>
      <c r="AD6" s="28">
        <v>9843346.61</v>
      </c>
      <c r="AE6" s="28">
        <v>97804.34</v>
      </c>
      <c r="AF6" s="28">
        <v>23181.96</v>
      </c>
      <c r="AG6" s="28">
        <v>112839.25</v>
      </c>
      <c r="AH6" s="28">
        <v>1761596.85</v>
      </c>
      <c r="AI6" s="28">
        <v>628758.37</v>
      </c>
      <c r="AJ6" s="29">
        <f t="shared" si="4"/>
        <v>12467527.379999999</v>
      </c>
      <c r="AK6" s="28">
        <v>275024.7</v>
      </c>
      <c r="AL6" s="28"/>
      <c r="AM6" s="29">
        <f t="shared" si="5"/>
        <v>275024.7</v>
      </c>
      <c r="AN6" s="29">
        <f t="shared" si="6"/>
        <v>12742552.079999998</v>
      </c>
      <c r="AO6" s="30"/>
      <c r="AP6" s="30"/>
    </row>
    <row r="7" spans="1:42" ht="28.5">
      <c r="A7" s="23" t="s">
        <v>40</v>
      </c>
      <c r="B7" s="23" t="s">
        <v>38</v>
      </c>
      <c r="C7" s="23" t="s">
        <v>36</v>
      </c>
      <c r="D7" s="35">
        <v>13</v>
      </c>
      <c r="E7" s="35">
        <v>13</v>
      </c>
      <c r="F7" s="35">
        <v>152</v>
      </c>
      <c r="G7" s="35">
        <v>144.5</v>
      </c>
      <c r="H7" s="35">
        <v>12</v>
      </c>
      <c r="I7" s="35">
        <v>12</v>
      </c>
      <c r="J7" s="35">
        <v>1</v>
      </c>
      <c r="K7" s="35">
        <v>1</v>
      </c>
      <c r="L7" s="35">
        <v>0</v>
      </c>
      <c r="M7" s="35">
        <v>0</v>
      </c>
      <c r="N7" s="35">
        <v>0</v>
      </c>
      <c r="O7" s="35">
        <v>0</v>
      </c>
      <c r="P7" s="27">
        <f aca="true" t="shared" si="7" ref="P7:P18">SUM(D7,F7,H7,J7,L7,N7)</f>
        <v>178</v>
      </c>
      <c r="Q7" s="27">
        <f t="shared" si="0"/>
        <v>170.5</v>
      </c>
      <c r="R7" s="35">
        <v>1</v>
      </c>
      <c r="S7" s="35">
        <v>1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4">
        <f t="shared" si="1"/>
        <v>1</v>
      </c>
      <c r="AA7" s="34">
        <f t="shared" si="2"/>
        <v>1</v>
      </c>
      <c r="AB7" s="27">
        <f t="shared" si="3"/>
        <v>179</v>
      </c>
      <c r="AC7" s="27">
        <f t="shared" si="3"/>
        <v>171.5</v>
      </c>
      <c r="AD7" s="28">
        <v>375711.67</v>
      </c>
      <c r="AE7" s="28">
        <v>32937.63</v>
      </c>
      <c r="AF7" s="28"/>
      <c r="AG7" s="28">
        <v>69058.69</v>
      </c>
      <c r="AH7" s="28">
        <v>77753</v>
      </c>
      <c r="AI7" s="28">
        <v>38181.25</v>
      </c>
      <c r="AJ7" s="29">
        <f t="shared" si="4"/>
        <v>593642.24</v>
      </c>
      <c r="AK7" s="28">
        <v>5970.19</v>
      </c>
      <c r="AL7" s="28"/>
      <c r="AM7" s="29">
        <f t="shared" si="5"/>
        <v>5970.19</v>
      </c>
      <c r="AN7" s="29">
        <f t="shared" si="6"/>
        <v>599612.4299999999</v>
      </c>
      <c r="AO7" s="30"/>
      <c r="AP7" s="30"/>
    </row>
    <row r="8" spans="1:42" ht="28.5">
      <c r="A8" s="23" t="s">
        <v>41</v>
      </c>
      <c r="B8" s="23" t="s">
        <v>38</v>
      </c>
      <c r="C8" s="23" t="s">
        <v>36</v>
      </c>
      <c r="D8" s="35">
        <v>1570</v>
      </c>
      <c r="E8" s="35">
        <v>1533.2</v>
      </c>
      <c r="F8" s="35">
        <v>327</v>
      </c>
      <c r="G8" s="35">
        <v>309.28</v>
      </c>
      <c r="H8" s="35">
        <v>1307</v>
      </c>
      <c r="I8" s="35">
        <v>1272.18</v>
      </c>
      <c r="J8" s="35">
        <v>288</v>
      </c>
      <c r="K8" s="35">
        <v>278.9</v>
      </c>
      <c r="L8" s="35">
        <v>30</v>
      </c>
      <c r="M8" s="35">
        <v>29.09</v>
      </c>
      <c r="N8" s="35">
        <v>0</v>
      </c>
      <c r="O8" s="35">
        <v>0</v>
      </c>
      <c r="P8" s="27">
        <f t="shared" si="7"/>
        <v>3522</v>
      </c>
      <c r="Q8" s="27">
        <f t="shared" si="0"/>
        <v>3422.65</v>
      </c>
      <c r="R8" s="35">
        <v>0</v>
      </c>
      <c r="S8" s="35">
        <v>0</v>
      </c>
      <c r="T8" s="35">
        <v>0</v>
      </c>
      <c r="U8" s="35">
        <v>0</v>
      </c>
      <c r="V8" s="35">
        <v>26</v>
      </c>
      <c r="W8" s="35">
        <v>19.75</v>
      </c>
      <c r="X8" s="35">
        <v>0</v>
      </c>
      <c r="Y8" s="35">
        <v>0</v>
      </c>
      <c r="Z8" s="34">
        <f t="shared" si="1"/>
        <v>26</v>
      </c>
      <c r="AA8" s="34">
        <f t="shared" si="2"/>
        <v>19.75</v>
      </c>
      <c r="AB8" s="27">
        <f t="shared" si="3"/>
        <v>3548</v>
      </c>
      <c r="AC8" s="27">
        <f t="shared" si="3"/>
        <v>3442.4</v>
      </c>
      <c r="AD8" s="28">
        <v>7921577.210000003</v>
      </c>
      <c r="AE8" s="28">
        <v>635017.32</v>
      </c>
      <c r="AF8" s="28">
        <v>4005.13</v>
      </c>
      <c r="AG8" s="28">
        <v>33569.92</v>
      </c>
      <c r="AH8" s="28">
        <v>1583550.52</v>
      </c>
      <c r="AI8" s="28">
        <v>666438.9</v>
      </c>
      <c r="AJ8" s="29">
        <f t="shared" si="4"/>
        <v>10844159.000000004</v>
      </c>
      <c r="AK8" s="28">
        <v>134115.47</v>
      </c>
      <c r="AL8" s="28"/>
      <c r="AM8" s="29">
        <f t="shared" si="5"/>
        <v>134115.47</v>
      </c>
      <c r="AN8" s="29">
        <f t="shared" si="6"/>
        <v>10978274.470000004</v>
      </c>
      <c r="AO8" s="30"/>
      <c r="AP8" s="30"/>
    </row>
    <row r="9" spans="1:42" ht="28.5">
      <c r="A9" s="23" t="s">
        <v>42</v>
      </c>
      <c r="B9" s="23" t="s">
        <v>38</v>
      </c>
      <c r="C9" s="23" t="s">
        <v>36</v>
      </c>
      <c r="D9" s="35">
        <v>466</v>
      </c>
      <c r="E9" s="35">
        <v>432.8</v>
      </c>
      <c r="F9" s="35">
        <v>240</v>
      </c>
      <c r="G9" s="35">
        <v>232.1</v>
      </c>
      <c r="H9" s="35">
        <v>297</v>
      </c>
      <c r="I9" s="35">
        <v>280.7</v>
      </c>
      <c r="J9" s="35">
        <v>111</v>
      </c>
      <c r="K9" s="35">
        <v>108.8</v>
      </c>
      <c r="L9" s="35">
        <v>5</v>
      </c>
      <c r="M9" s="35">
        <v>4.5</v>
      </c>
      <c r="N9" s="35">
        <v>0</v>
      </c>
      <c r="O9" s="35">
        <v>0</v>
      </c>
      <c r="P9" s="27">
        <f t="shared" si="7"/>
        <v>1119</v>
      </c>
      <c r="Q9" s="27">
        <f t="shared" si="0"/>
        <v>1058.8999999999999</v>
      </c>
      <c r="R9" s="35">
        <v>11</v>
      </c>
      <c r="S9" s="35">
        <v>8.9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4">
        <f t="shared" si="1"/>
        <v>11</v>
      </c>
      <c r="AA9" s="34">
        <f t="shared" si="2"/>
        <v>8.9</v>
      </c>
      <c r="AB9" s="27">
        <f t="shared" si="3"/>
        <v>1130</v>
      </c>
      <c r="AC9" s="27">
        <f t="shared" si="3"/>
        <v>1067.8</v>
      </c>
      <c r="AD9" s="28">
        <v>2454707.11</v>
      </c>
      <c r="AE9" s="28">
        <v>239176.65</v>
      </c>
      <c r="AF9" s="28"/>
      <c r="AG9" s="28">
        <v>116954.41</v>
      </c>
      <c r="AH9" s="28">
        <v>512235.43</v>
      </c>
      <c r="AI9" s="28">
        <v>221628.51</v>
      </c>
      <c r="AJ9" s="29">
        <f t="shared" si="4"/>
        <v>3544702.1100000003</v>
      </c>
      <c r="AK9" s="28">
        <v>10235.72</v>
      </c>
      <c r="AL9" s="28"/>
      <c r="AM9" s="29">
        <f t="shared" si="5"/>
        <v>10235.72</v>
      </c>
      <c r="AN9" s="29">
        <f t="shared" si="6"/>
        <v>3554937.8300000005</v>
      </c>
      <c r="AO9" s="30"/>
      <c r="AP9" s="30"/>
    </row>
    <row r="10" spans="1:42" ht="28.5">
      <c r="A10" s="23" t="s">
        <v>43</v>
      </c>
      <c r="B10" s="23" t="s">
        <v>38</v>
      </c>
      <c r="C10" s="23" t="s">
        <v>36</v>
      </c>
      <c r="D10" s="35">
        <v>39</v>
      </c>
      <c r="E10" s="35">
        <v>34</v>
      </c>
      <c r="F10" s="35">
        <v>31</v>
      </c>
      <c r="G10" s="35">
        <v>29.5</v>
      </c>
      <c r="H10" s="35">
        <v>71</v>
      </c>
      <c r="I10" s="35">
        <v>69.4</v>
      </c>
      <c r="J10" s="35">
        <v>9</v>
      </c>
      <c r="K10" s="35">
        <v>9</v>
      </c>
      <c r="L10" s="35">
        <v>1</v>
      </c>
      <c r="M10" s="35">
        <v>1</v>
      </c>
      <c r="N10" s="35">
        <v>0</v>
      </c>
      <c r="O10" s="35">
        <v>0</v>
      </c>
      <c r="P10" s="27">
        <f t="shared" si="7"/>
        <v>151</v>
      </c>
      <c r="Q10" s="27">
        <f t="shared" si="0"/>
        <v>142.9</v>
      </c>
      <c r="R10" s="35">
        <v>2</v>
      </c>
      <c r="S10" s="35">
        <v>2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4">
        <f t="shared" si="1"/>
        <v>2</v>
      </c>
      <c r="AA10" s="34">
        <f t="shared" si="2"/>
        <v>2</v>
      </c>
      <c r="AB10" s="27">
        <f t="shared" si="3"/>
        <v>153</v>
      </c>
      <c r="AC10" s="27">
        <f t="shared" si="3"/>
        <v>144.9</v>
      </c>
      <c r="AD10" s="37">
        <v>411668</v>
      </c>
      <c r="AE10" s="37">
        <v>16685.83</v>
      </c>
      <c r="AF10" s="28">
        <v>300</v>
      </c>
      <c r="AG10" s="28">
        <v>5492.14</v>
      </c>
      <c r="AH10" s="28">
        <v>74873</v>
      </c>
      <c r="AI10" s="28">
        <v>35447</v>
      </c>
      <c r="AJ10" s="29">
        <v>544465.97</v>
      </c>
      <c r="AK10" s="28">
        <v>18154.93</v>
      </c>
      <c r="AL10" s="28"/>
      <c r="AM10" s="29">
        <v>18154.93</v>
      </c>
      <c r="AN10" s="29">
        <v>562620.9</v>
      </c>
      <c r="AO10" s="30"/>
      <c r="AP10" s="30"/>
    </row>
    <row r="11" spans="1:42" ht="28.5">
      <c r="A11" s="23" t="s">
        <v>44</v>
      </c>
      <c r="B11" s="23" t="s">
        <v>38</v>
      </c>
      <c r="C11" s="23" t="s">
        <v>36</v>
      </c>
      <c r="D11" s="35">
        <v>1006</v>
      </c>
      <c r="E11" s="35">
        <v>944.2</v>
      </c>
      <c r="F11" s="35">
        <v>812</v>
      </c>
      <c r="G11" s="35">
        <v>799.92</v>
      </c>
      <c r="H11" s="35">
        <v>370</v>
      </c>
      <c r="I11" s="35">
        <v>365.3</v>
      </c>
      <c r="J11" s="35">
        <v>33</v>
      </c>
      <c r="K11" s="35">
        <v>32.4</v>
      </c>
      <c r="L11" s="35">
        <v>3</v>
      </c>
      <c r="M11" s="35">
        <v>3</v>
      </c>
      <c r="N11" s="35">
        <v>0</v>
      </c>
      <c r="O11" s="35">
        <v>0</v>
      </c>
      <c r="P11" s="27">
        <f t="shared" si="7"/>
        <v>2224</v>
      </c>
      <c r="Q11" s="27">
        <f t="shared" si="0"/>
        <v>2144.82</v>
      </c>
      <c r="R11" s="35">
        <v>65</v>
      </c>
      <c r="S11" s="35">
        <v>62.57</v>
      </c>
      <c r="T11" s="35">
        <v>6</v>
      </c>
      <c r="U11" s="35">
        <v>6</v>
      </c>
      <c r="V11" s="35">
        <v>0</v>
      </c>
      <c r="W11" s="35">
        <v>0</v>
      </c>
      <c r="X11" s="35">
        <v>0</v>
      </c>
      <c r="Y11" s="35">
        <v>0</v>
      </c>
      <c r="Z11" s="34">
        <f t="shared" si="1"/>
        <v>71</v>
      </c>
      <c r="AA11" s="34">
        <f t="shared" si="2"/>
        <v>68.57</v>
      </c>
      <c r="AB11" s="27">
        <f t="shared" si="3"/>
        <v>2295</v>
      </c>
      <c r="AC11" s="27">
        <f t="shared" si="3"/>
        <v>2213.3900000000003</v>
      </c>
      <c r="AD11" s="28">
        <f>4770287-AE11+59423</f>
        <v>4514269.51</v>
      </c>
      <c r="AE11" s="28">
        <v>315440.49</v>
      </c>
      <c r="AF11" s="28">
        <v>5200</v>
      </c>
      <c r="AG11" s="28">
        <v>339131</v>
      </c>
      <c r="AH11" s="28">
        <v>885959</v>
      </c>
      <c r="AI11" s="28">
        <v>383150</v>
      </c>
      <c r="AJ11" s="29">
        <f t="shared" si="4"/>
        <v>6443150</v>
      </c>
      <c r="AK11" s="28">
        <v>181460</v>
      </c>
      <c r="AL11" s="28"/>
      <c r="AM11" s="29">
        <f t="shared" si="5"/>
        <v>181460</v>
      </c>
      <c r="AN11" s="29">
        <f t="shared" si="6"/>
        <v>6624610</v>
      </c>
      <c r="AO11" s="30"/>
      <c r="AP11" s="30"/>
    </row>
    <row r="12" spans="1:42" ht="42.75">
      <c r="A12" s="23" t="s">
        <v>45</v>
      </c>
      <c r="B12" s="23" t="s">
        <v>46</v>
      </c>
      <c r="C12" s="23" t="s">
        <v>36</v>
      </c>
      <c r="D12" s="35">
        <v>0</v>
      </c>
      <c r="E12" s="35">
        <v>0</v>
      </c>
      <c r="F12" s="35">
        <v>1</v>
      </c>
      <c r="G12" s="35">
        <v>1</v>
      </c>
      <c r="H12" s="35">
        <v>5</v>
      </c>
      <c r="I12" s="35">
        <v>4.5</v>
      </c>
      <c r="J12" s="35">
        <v>1</v>
      </c>
      <c r="K12" s="35">
        <v>1</v>
      </c>
      <c r="L12" s="35">
        <v>2</v>
      </c>
      <c r="M12" s="35">
        <v>2</v>
      </c>
      <c r="N12" s="35">
        <v>0</v>
      </c>
      <c r="O12" s="35">
        <v>0</v>
      </c>
      <c r="P12" s="27">
        <f t="shared" si="7"/>
        <v>9</v>
      </c>
      <c r="Q12" s="27">
        <f t="shared" si="0"/>
        <v>8.5</v>
      </c>
      <c r="R12" s="35">
        <v>0</v>
      </c>
      <c r="S12" s="35">
        <v>0</v>
      </c>
      <c r="T12" s="35">
        <v>0</v>
      </c>
      <c r="U12" s="35">
        <v>0</v>
      </c>
      <c r="V12" s="35">
        <v>1</v>
      </c>
      <c r="W12" s="35">
        <v>1</v>
      </c>
      <c r="X12" s="35">
        <v>0</v>
      </c>
      <c r="Y12" s="35">
        <v>0</v>
      </c>
      <c r="Z12" s="34">
        <f t="shared" si="1"/>
        <v>1</v>
      </c>
      <c r="AA12" s="34">
        <f t="shared" si="2"/>
        <v>1</v>
      </c>
      <c r="AB12" s="27">
        <f t="shared" si="3"/>
        <v>10</v>
      </c>
      <c r="AC12" s="27">
        <f t="shared" si="3"/>
        <v>9.5</v>
      </c>
      <c r="AD12" s="28">
        <v>63966</v>
      </c>
      <c r="AE12" s="28">
        <v>6492</v>
      </c>
      <c r="AF12" s="28"/>
      <c r="AG12" s="28"/>
      <c r="AH12" s="28">
        <v>8832</v>
      </c>
      <c r="AI12" s="28">
        <v>6213</v>
      </c>
      <c r="AJ12" s="29">
        <f t="shared" si="4"/>
        <v>85503</v>
      </c>
      <c r="AK12" s="28">
        <v>4080</v>
      </c>
      <c r="AL12" s="28"/>
      <c r="AM12" s="29">
        <f t="shared" si="5"/>
        <v>4080</v>
      </c>
      <c r="AN12" s="29">
        <f t="shared" si="6"/>
        <v>89583</v>
      </c>
      <c r="AO12" s="30" t="s">
        <v>54</v>
      </c>
      <c r="AP12" s="30"/>
    </row>
    <row r="13" spans="1:42" ht="42.75">
      <c r="A13" s="23" t="s">
        <v>47</v>
      </c>
      <c r="B13" s="23" t="s">
        <v>46</v>
      </c>
      <c r="C13" s="23" t="s">
        <v>36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6</v>
      </c>
      <c r="O13" s="35">
        <v>3.8</v>
      </c>
      <c r="P13" s="27">
        <f t="shared" si="7"/>
        <v>6</v>
      </c>
      <c r="Q13" s="27">
        <f t="shared" si="0"/>
        <v>3.8</v>
      </c>
      <c r="R13" s="35">
        <v>0</v>
      </c>
      <c r="S13" s="35">
        <v>0</v>
      </c>
      <c r="T13" s="35">
        <v>0</v>
      </c>
      <c r="U13" s="35">
        <v>0</v>
      </c>
      <c r="V13" s="35">
        <v>2</v>
      </c>
      <c r="W13" s="35">
        <v>1.1</v>
      </c>
      <c r="X13" s="35">
        <v>0</v>
      </c>
      <c r="Y13" s="35">
        <v>0</v>
      </c>
      <c r="Z13" s="34">
        <f t="shared" si="1"/>
        <v>2</v>
      </c>
      <c r="AA13" s="34">
        <f t="shared" si="2"/>
        <v>1.1</v>
      </c>
      <c r="AB13" s="27">
        <f t="shared" si="3"/>
        <v>8</v>
      </c>
      <c r="AC13" s="27">
        <f t="shared" si="3"/>
        <v>4.9</v>
      </c>
      <c r="AD13" s="28">
        <v>55464.17</v>
      </c>
      <c r="AE13" s="28"/>
      <c r="AF13" s="28"/>
      <c r="AG13" s="28"/>
      <c r="AH13" s="28">
        <f>416.67+3645</f>
        <v>4061.67</v>
      </c>
      <c r="AI13" s="28">
        <v>7166.31</v>
      </c>
      <c r="AJ13" s="29">
        <f t="shared" si="4"/>
        <v>66692.15</v>
      </c>
      <c r="AK13" s="28">
        <v>11600</v>
      </c>
      <c r="AL13" s="28"/>
      <c r="AM13" s="29">
        <f t="shared" si="5"/>
        <v>11600</v>
      </c>
      <c r="AN13" s="29">
        <f t="shared" si="6"/>
        <v>78292.15</v>
      </c>
      <c r="AO13" s="30"/>
      <c r="AP13" s="30"/>
    </row>
    <row r="14" spans="1:42" ht="42.75">
      <c r="A14" s="23" t="s">
        <v>48</v>
      </c>
      <c r="B14" s="23" t="s">
        <v>46</v>
      </c>
      <c r="C14" s="23" t="s">
        <v>36</v>
      </c>
      <c r="D14" s="35">
        <v>11</v>
      </c>
      <c r="E14" s="35">
        <v>11</v>
      </c>
      <c r="F14" s="35">
        <v>4</v>
      </c>
      <c r="G14" s="35">
        <v>4</v>
      </c>
      <c r="H14" s="35">
        <v>18</v>
      </c>
      <c r="I14" s="35">
        <v>17.3</v>
      </c>
      <c r="J14" s="35">
        <v>23</v>
      </c>
      <c r="K14" s="35">
        <v>22.8</v>
      </c>
      <c r="L14" s="35">
        <v>4</v>
      </c>
      <c r="M14" s="35">
        <v>3.9</v>
      </c>
      <c r="N14" s="35">
        <v>0</v>
      </c>
      <c r="O14" s="35">
        <v>0</v>
      </c>
      <c r="P14" s="27">
        <f t="shared" si="7"/>
        <v>60</v>
      </c>
      <c r="Q14" s="27">
        <f t="shared" si="0"/>
        <v>58.99999999999999</v>
      </c>
      <c r="R14" s="35">
        <v>12</v>
      </c>
      <c r="S14" s="35">
        <v>12</v>
      </c>
      <c r="T14" s="35">
        <v>13</v>
      </c>
      <c r="U14" s="35">
        <v>12.1</v>
      </c>
      <c r="V14" s="35">
        <v>7</v>
      </c>
      <c r="W14" s="35">
        <v>7</v>
      </c>
      <c r="X14" s="35">
        <v>0</v>
      </c>
      <c r="Y14" s="35">
        <v>0</v>
      </c>
      <c r="Z14" s="34">
        <f t="shared" si="1"/>
        <v>32</v>
      </c>
      <c r="AA14" s="34">
        <f t="shared" si="2"/>
        <v>31.1</v>
      </c>
      <c r="AB14" s="27">
        <f t="shared" si="3"/>
        <v>92</v>
      </c>
      <c r="AC14" s="27">
        <f t="shared" si="3"/>
        <v>90.1</v>
      </c>
      <c r="AD14" s="28">
        <v>253541.45</v>
      </c>
      <c r="AE14" s="28">
        <v>1277.5</v>
      </c>
      <c r="AF14" s="28"/>
      <c r="AG14" s="28"/>
      <c r="AH14" s="28">
        <v>32847.44</v>
      </c>
      <c r="AI14" s="28">
        <v>25613.53</v>
      </c>
      <c r="AJ14" s="29">
        <f t="shared" si="4"/>
        <v>313279.92000000004</v>
      </c>
      <c r="AK14" s="28">
        <v>277849.23</v>
      </c>
      <c r="AL14" s="28"/>
      <c r="AM14" s="29">
        <f t="shared" si="5"/>
        <v>277849.23</v>
      </c>
      <c r="AN14" s="29">
        <f t="shared" si="6"/>
        <v>591129.15</v>
      </c>
      <c r="AO14" s="30"/>
      <c r="AP14" s="30"/>
    </row>
    <row r="15" spans="1:42" ht="42.75">
      <c r="A15" s="23" t="s">
        <v>49</v>
      </c>
      <c r="B15" s="23" t="s">
        <v>46</v>
      </c>
      <c r="C15" s="23" t="s">
        <v>36</v>
      </c>
      <c r="D15" s="35">
        <v>30</v>
      </c>
      <c r="E15" s="35">
        <v>11</v>
      </c>
      <c r="F15" s="35">
        <v>19</v>
      </c>
      <c r="G15" s="35">
        <v>19</v>
      </c>
      <c r="H15" s="35">
        <v>74</v>
      </c>
      <c r="I15" s="35">
        <v>73.7</v>
      </c>
      <c r="J15" s="35">
        <v>15</v>
      </c>
      <c r="K15" s="35">
        <v>14.8</v>
      </c>
      <c r="L15" s="35">
        <v>4</v>
      </c>
      <c r="M15" s="35">
        <v>4</v>
      </c>
      <c r="N15" s="35">
        <v>69</v>
      </c>
      <c r="O15" s="35">
        <v>63.6</v>
      </c>
      <c r="P15" s="27">
        <f t="shared" si="7"/>
        <v>211</v>
      </c>
      <c r="Q15" s="27">
        <f t="shared" si="0"/>
        <v>186.1</v>
      </c>
      <c r="R15" s="35">
        <v>0</v>
      </c>
      <c r="S15" s="35">
        <v>0</v>
      </c>
      <c r="T15" s="35">
        <v>0</v>
      </c>
      <c r="U15" s="35">
        <v>0</v>
      </c>
      <c r="V15" s="35">
        <v>8</v>
      </c>
      <c r="W15" s="35">
        <v>2.5</v>
      </c>
      <c r="X15" s="35">
        <v>0</v>
      </c>
      <c r="Y15" s="35">
        <v>0</v>
      </c>
      <c r="Z15" s="34">
        <f t="shared" si="1"/>
        <v>8</v>
      </c>
      <c r="AA15" s="34">
        <f t="shared" si="2"/>
        <v>2.5</v>
      </c>
      <c r="AB15" s="27">
        <f t="shared" si="3"/>
        <v>219</v>
      </c>
      <c r="AC15" s="27">
        <f t="shared" si="3"/>
        <v>188.6</v>
      </c>
      <c r="AD15" s="28">
        <v>530170.45</v>
      </c>
      <c r="AE15" s="28">
        <v>6838.2699999999995</v>
      </c>
      <c r="AF15" s="28">
        <v>1E-09</v>
      </c>
      <c r="AG15" s="28">
        <v>32508.07</v>
      </c>
      <c r="AH15" s="28">
        <v>3111.42</v>
      </c>
      <c r="AI15" s="28">
        <v>47027.61</v>
      </c>
      <c r="AJ15" s="29">
        <f t="shared" si="4"/>
        <v>619655.820000001</v>
      </c>
      <c r="AK15" s="28">
        <v>13050</v>
      </c>
      <c r="AL15" s="28"/>
      <c r="AM15" s="29">
        <f t="shared" si="5"/>
        <v>13050</v>
      </c>
      <c r="AN15" s="29">
        <f t="shared" si="6"/>
        <v>632705.820000001</v>
      </c>
      <c r="AO15" s="30"/>
      <c r="AP15" s="30"/>
    </row>
    <row r="16" spans="1:42" ht="42.75">
      <c r="A16" s="22" t="s">
        <v>50</v>
      </c>
      <c r="B16" s="23" t="s">
        <v>46</v>
      </c>
      <c r="C16" s="23" t="s">
        <v>36</v>
      </c>
      <c r="D16" s="35">
        <v>2</v>
      </c>
      <c r="E16" s="35">
        <v>2</v>
      </c>
      <c r="F16" s="35">
        <v>14</v>
      </c>
      <c r="G16" s="35">
        <v>13.4</v>
      </c>
      <c r="H16" s="35">
        <v>12</v>
      </c>
      <c r="I16" s="35">
        <v>12</v>
      </c>
      <c r="J16" s="35">
        <v>10</v>
      </c>
      <c r="K16" s="35">
        <v>10</v>
      </c>
      <c r="L16" s="35">
        <v>3</v>
      </c>
      <c r="M16" s="35">
        <v>3</v>
      </c>
      <c r="N16" s="35">
        <v>0</v>
      </c>
      <c r="O16" s="35">
        <v>0</v>
      </c>
      <c r="P16" s="27">
        <f t="shared" si="7"/>
        <v>41</v>
      </c>
      <c r="Q16" s="27">
        <f t="shared" si="0"/>
        <v>40.4</v>
      </c>
      <c r="R16" s="35">
        <v>0</v>
      </c>
      <c r="S16" s="35">
        <v>0</v>
      </c>
      <c r="T16" s="35">
        <v>1</v>
      </c>
      <c r="U16" s="35">
        <v>0.35</v>
      </c>
      <c r="V16" s="35">
        <v>3</v>
      </c>
      <c r="W16" s="35">
        <v>1</v>
      </c>
      <c r="X16" s="35">
        <v>0</v>
      </c>
      <c r="Y16" s="35">
        <v>0</v>
      </c>
      <c r="Z16" s="34">
        <f t="shared" si="1"/>
        <v>4</v>
      </c>
      <c r="AA16" s="34">
        <f t="shared" si="2"/>
        <v>1.35</v>
      </c>
      <c r="AB16" s="27">
        <f t="shared" si="3"/>
        <v>45</v>
      </c>
      <c r="AC16" s="27">
        <f t="shared" si="3"/>
        <v>41.75</v>
      </c>
      <c r="AD16" s="28">
        <v>152412</v>
      </c>
      <c r="AE16" s="28">
        <v>510</v>
      </c>
      <c r="AF16" s="28"/>
      <c r="AG16" s="28"/>
      <c r="AH16" s="28">
        <v>26746</v>
      </c>
      <c r="AI16" s="28">
        <v>14295</v>
      </c>
      <c r="AJ16" s="29">
        <f t="shared" si="4"/>
        <v>193963</v>
      </c>
      <c r="AK16" s="28">
        <v>9948</v>
      </c>
      <c r="AL16" s="28"/>
      <c r="AM16" s="29">
        <f t="shared" si="5"/>
        <v>9948</v>
      </c>
      <c r="AN16" s="29">
        <f t="shared" si="6"/>
        <v>203911</v>
      </c>
      <c r="AO16" s="30"/>
      <c r="AP16" s="30"/>
    </row>
    <row r="17" spans="1:41" ht="42.75">
      <c r="A17" s="23" t="s">
        <v>51</v>
      </c>
      <c r="B17" s="23" t="s">
        <v>46</v>
      </c>
      <c r="C17" s="23" t="s">
        <v>36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1</v>
      </c>
      <c r="K17" s="35">
        <v>1</v>
      </c>
      <c r="L17" s="35">
        <v>0</v>
      </c>
      <c r="M17" s="35">
        <v>0</v>
      </c>
      <c r="N17" s="35">
        <v>0</v>
      </c>
      <c r="O17" s="35">
        <v>0</v>
      </c>
      <c r="P17" s="27">
        <f t="shared" si="7"/>
        <v>1</v>
      </c>
      <c r="Q17" s="27">
        <f t="shared" si="0"/>
        <v>1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4">
        <f t="shared" si="1"/>
        <v>0</v>
      </c>
      <c r="AA17" s="34">
        <f t="shared" si="2"/>
        <v>0</v>
      </c>
      <c r="AB17" s="27">
        <f t="shared" si="3"/>
        <v>1</v>
      </c>
      <c r="AC17" s="27">
        <f t="shared" si="3"/>
        <v>1</v>
      </c>
      <c r="AD17" s="28"/>
      <c r="AE17" s="28"/>
      <c r="AF17" s="28"/>
      <c r="AG17" s="28"/>
      <c r="AH17" s="28"/>
      <c r="AI17" s="28"/>
      <c r="AJ17" s="29">
        <f t="shared" si="4"/>
        <v>0</v>
      </c>
      <c r="AK17" s="28"/>
      <c r="AL17" s="28"/>
      <c r="AM17" s="29">
        <f t="shared" si="5"/>
        <v>0</v>
      </c>
      <c r="AN17" s="29">
        <f t="shared" si="6"/>
        <v>0</v>
      </c>
      <c r="AO17" s="30"/>
    </row>
    <row r="18" spans="1:41" ht="42.75">
      <c r="A18" s="22" t="s">
        <v>52</v>
      </c>
      <c r="B18" s="23" t="s">
        <v>46</v>
      </c>
      <c r="C18" s="23" t="s">
        <v>36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314</v>
      </c>
      <c r="O18" s="35">
        <v>304</v>
      </c>
      <c r="P18" s="27">
        <f t="shared" si="7"/>
        <v>314</v>
      </c>
      <c r="Q18" s="27">
        <f t="shared" si="0"/>
        <v>304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4">
        <f t="shared" si="1"/>
        <v>0</v>
      </c>
      <c r="AA18" s="34">
        <f t="shared" si="2"/>
        <v>0</v>
      </c>
      <c r="AB18" s="27">
        <f t="shared" si="3"/>
        <v>314</v>
      </c>
      <c r="AC18" s="27">
        <f t="shared" si="3"/>
        <v>304</v>
      </c>
      <c r="AD18" s="28">
        <v>827639.4</v>
      </c>
      <c r="AE18" s="28">
        <v>12193.51</v>
      </c>
      <c r="AF18" s="28"/>
      <c r="AG18" s="28">
        <v>21194.26</v>
      </c>
      <c r="AH18" s="28">
        <v>177.29</v>
      </c>
      <c r="AI18" s="28">
        <v>73764.09</v>
      </c>
      <c r="AJ18" s="29">
        <f t="shared" si="4"/>
        <v>934968.55</v>
      </c>
      <c r="AK18" s="28"/>
      <c r="AL18" s="28"/>
      <c r="AM18" s="29">
        <f t="shared" si="5"/>
        <v>0</v>
      </c>
      <c r="AN18" s="29">
        <f t="shared" si="6"/>
        <v>934968.55</v>
      </c>
      <c r="AO18" s="30"/>
    </row>
    <row r="19" spans="1:41" ht="14.2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7"/>
      <c r="AC19" s="27"/>
      <c r="AD19" s="28"/>
      <c r="AE19" s="28"/>
      <c r="AF19" s="28"/>
      <c r="AG19" s="28"/>
      <c r="AH19" s="28"/>
      <c r="AI19" s="28"/>
      <c r="AJ19" s="29"/>
      <c r="AK19" s="28"/>
      <c r="AL19" s="28"/>
      <c r="AM19" s="29"/>
      <c r="AN19" s="29"/>
      <c r="AO19" s="30"/>
    </row>
    <row r="20" spans="1:41" ht="14.25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6"/>
      <c r="AA20" s="26"/>
      <c r="AB20" s="27"/>
      <c r="AC20" s="27"/>
      <c r="AD20" s="28"/>
      <c r="AE20" s="28"/>
      <c r="AF20" s="28"/>
      <c r="AG20" s="28"/>
      <c r="AH20" s="28"/>
      <c r="AI20" s="28"/>
      <c r="AJ20" s="29"/>
      <c r="AK20" s="28"/>
      <c r="AL20" s="28"/>
      <c r="AM20" s="29"/>
      <c r="AN20" s="29"/>
      <c r="AO20" s="30"/>
    </row>
    <row r="21" spans="1:41" ht="14.25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4"/>
      <c r="S21" s="24"/>
      <c r="T21" s="24"/>
      <c r="U21" s="24"/>
      <c r="V21" s="24"/>
      <c r="W21" s="24"/>
      <c r="X21" s="24"/>
      <c r="Y21" s="24"/>
      <c r="Z21" s="26"/>
      <c r="AA21" s="26"/>
      <c r="AB21" s="27"/>
      <c r="AC21" s="27"/>
      <c r="AD21" s="28"/>
      <c r="AE21" s="28"/>
      <c r="AF21" s="28"/>
      <c r="AG21" s="28"/>
      <c r="AH21" s="28"/>
      <c r="AI21" s="28"/>
      <c r="AJ21" s="29"/>
      <c r="AK21" s="28"/>
      <c r="AL21" s="28"/>
      <c r="AM21" s="29"/>
      <c r="AN21" s="29"/>
      <c r="AO21" s="30"/>
    </row>
    <row r="22" spans="1:41" ht="14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4"/>
      <c r="S22" s="24"/>
      <c r="T22" s="24"/>
      <c r="U22" s="24"/>
      <c r="V22" s="24"/>
      <c r="W22" s="24"/>
      <c r="X22" s="24"/>
      <c r="Y22" s="24"/>
      <c r="Z22" s="26"/>
      <c r="AA22" s="26"/>
      <c r="AB22" s="27"/>
      <c r="AC22" s="27"/>
      <c r="AD22" s="28"/>
      <c r="AE22" s="28"/>
      <c r="AF22" s="28"/>
      <c r="AG22" s="28"/>
      <c r="AH22" s="28"/>
      <c r="AI22" s="28"/>
      <c r="AJ22" s="29"/>
      <c r="AK22" s="28"/>
      <c r="AL22" s="28"/>
      <c r="AM22" s="29"/>
      <c r="AN22" s="29"/>
      <c r="AO22" s="30"/>
    </row>
    <row r="23" spans="1:41" ht="14.25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4"/>
      <c r="S23" s="24"/>
      <c r="T23" s="24"/>
      <c r="U23" s="24"/>
      <c r="V23" s="24"/>
      <c r="W23" s="24"/>
      <c r="X23" s="24"/>
      <c r="Y23" s="24"/>
      <c r="Z23" s="26"/>
      <c r="AA23" s="26"/>
      <c r="AB23" s="27"/>
      <c r="AC23" s="27"/>
      <c r="AD23" s="28"/>
      <c r="AE23" s="28"/>
      <c r="AF23" s="28"/>
      <c r="AG23" s="28"/>
      <c r="AH23" s="28"/>
      <c r="AI23" s="28"/>
      <c r="AJ23" s="29"/>
      <c r="AK23" s="28"/>
      <c r="AL23" s="28"/>
      <c r="AM23" s="29"/>
      <c r="AN23" s="29"/>
      <c r="AO23" s="30"/>
    </row>
    <row r="24" spans="1:41" ht="14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7"/>
      <c r="AC24" s="27"/>
      <c r="AD24" s="28"/>
      <c r="AE24" s="28"/>
      <c r="AF24" s="28"/>
      <c r="AG24" s="28"/>
      <c r="AH24" s="28"/>
      <c r="AI24" s="28"/>
      <c r="AJ24" s="29"/>
      <c r="AK24" s="28"/>
      <c r="AL24" s="28"/>
      <c r="AM24" s="29"/>
      <c r="AN24" s="29"/>
      <c r="AO24" s="30"/>
    </row>
    <row r="25" spans="1:41" ht="14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4"/>
      <c r="S25" s="24"/>
      <c r="T25" s="24"/>
      <c r="U25" s="24"/>
      <c r="V25" s="24"/>
      <c r="W25" s="24"/>
      <c r="X25" s="24"/>
      <c r="Y25" s="24"/>
      <c r="Z25" s="26"/>
      <c r="AA25" s="26"/>
      <c r="AB25" s="27"/>
      <c r="AC25" s="27"/>
      <c r="AD25" s="28"/>
      <c r="AE25" s="28"/>
      <c r="AF25" s="28"/>
      <c r="AG25" s="28"/>
      <c r="AH25" s="28"/>
      <c r="AI25" s="28"/>
      <c r="AJ25" s="29"/>
      <c r="AK25" s="28"/>
      <c r="AL25" s="28"/>
      <c r="AM25" s="29"/>
      <c r="AN25" s="29"/>
      <c r="AO25" s="30"/>
    </row>
    <row r="26" spans="1:41" ht="14.25">
      <c r="A26" s="2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4"/>
      <c r="S26" s="24"/>
      <c r="T26" s="24"/>
      <c r="U26" s="24"/>
      <c r="V26" s="24"/>
      <c r="W26" s="24"/>
      <c r="X26" s="24"/>
      <c r="Y26" s="24"/>
      <c r="Z26" s="26"/>
      <c r="AA26" s="26"/>
      <c r="AB26" s="27"/>
      <c r="AC26" s="27"/>
      <c r="AD26" s="28"/>
      <c r="AE26" s="28"/>
      <c r="AF26" s="28"/>
      <c r="AG26" s="28"/>
      <c r="AH26" s="28"/>
      <c r="AI26" s="28"/>
      <c r="AJ26" s="29"/>
      <c r="AK26" s="28"/>
      <c r="AL26" s="28"/>
      <c r="AM26" s="29"/>
      <c r="AN26" s="29"/>
      <c r="AO26" s="30"/>
    </row>
    <row r="27" spans="1:41" ht="14.25">
      <c r="A27" s="23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4"/>
      <c r="S27" s="24"/>
      <c r="T27" s="24"/>
      <c r="U27" s="24"/>
      <c r="V27" s="24"/>
      <c r="W27" s="24"/>
      <c r="X27" s="24"/>
      <c r="Y27" s="24"/>
      <c r="Z27" s="26"/>
      <c r="AA27" s="26"/>
      <c r="AB27" s="27"/>
      <c r="AC27" s="27"/>
      <c r="AD27" s="28"/>
      <c r="AE27" s="28"/>
      <c r="AF27" s="28"/>
      <c r="AG27" s="28"/>
      <c r="AH27" s="28"/>
      <c r="AI27" s="28"/>
      <c r="AJ27" s="29"/>
      <c r="AK27" s="28"/>
      <c r="AL27" s="28"/>
      <c r="AM27" s="29"/>
      <c r="AN27" s="29"/>
      <c r="AO27" s="30"/>
    </row>
    <row r="28" spans="1:41" ht="14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7"/>
      <c r="AC28" s="27"/>
      <c r="AD28" s="28"/>
      <c r="AE28" s="28"/>
      <c r="AF28" s="28"/>
      <c r="AG28" s="28"/>
      <c r="AH28" s="28"/>
      <c r="AI28" s="28"/>
      <c r="AJ28" s="29"/>
      <c r="AK28" s="28"/>
      <c r="AL28" s="28"/>
      <c r="AM28" s="29"/>
      <c r="AN28" s="29"/>
      <c r="AO28" s="30"/>
    </row>
    <row r="29" spans="1:41" ht="14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7"/>
      <c r="AC29" s="27"/>
      <c r="AD29" s="28"/>
      <c r="AE29" s="28"/>
      <c r="AF29" s="28"/>
      <c r="AG29" s="28"/>
      <c r="AH29" s="28"/>
      <c r="AI29" s="28"/>
      <c r="AJ29" s="29"/>
      <c r="AK29" s="28"/>
      <c r="AL29" s="28"/>
      <c r="AM29" s="29"/>
      <c r="AN29" s="29"/>
      <c r="AO29" s="30"/>
    </row>
    <row r="30" spans="1:41" ht="14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4"/>
      <c r="W30" s="24"/>
      <c r="X30" s="24"/>
      <c r="Y30" s="24"/>
      <c r="Z30" s="26"/>
      <c r="AA30" s="26"/>
      <c r="AB30" s="27"/>
      <c r="AC30" s="27"/>
      <c r="AD30" s="28"/>
      <c r="AE30" s="28"/>
      <c r="AF30" s="28"/>
      <c r="AG30" s="28"/>
      <c r="AH30" s="28"/>
      <c r="AI30" s="28"/>
      <c r="AJ30" s="29"/>
      <c r="AK30" s="28"/>
      <c r="AL30" s="28"/>
      <c r="AM30" s="29"/>
      <c r="AN30" s="29"/>
      <c r="AO30" s="30"/>
    </row>
    <row r="31" spans="1:41" ht="14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4"/>
      <c r="S31" s="24"/>
      <c r="T31" s="24"/>
      <c r="U31" s="24"/>
      <c r="V31" s="24"/>
      <c r="W31" s="24"/>
      <c r="X31" s="24"/>
      <c r="Y31" s="24"/>
      <c r="Z31" s="26"/>
      <c r="AA31" s="26"/>
      <c r="AB31" s="27"/>
      <c r="AC31" s="27"/>
      <c r="AD31" s="28"/>
      <c r="AE31" s="28"/>
      <c r="AF31" s="28"/>
      <c r="AG31" s="28"/>
      <c r="AH31" s="28"/>
      <c r="AI31" s="28"/>
      <c r="AJ31" s="29"/>
      <c r="AK31" s="28"/>
      <c r="AL31" s="28"/>
      <c r="AM31" s="29"/>
      <c r="AN31" s="29"/>
      <c r="AO31" s="30"/>
    </row>
    <row r="32" spans="1:41" ht="14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7"/>
      <c r="AC32" s="27"/>
      <c r="AD32" s="28"/>
      <c r="AE32" s="28"/>
      <c r="AF32" s="28"/>
      <c r="AG32" s="28"/>
      <c r="AH32" s="28"/>
      <c r="AI32" s="28"/>
      <c r="AJ32" s="29"/>
      <c r="AK32" s="28"/>
      <c r="AL32" s="28"/>
      <c r="AM32" s="29"/>
      <c r="AN32" s="29"/>
      <c r="AO32" s="30"/>
    </row>
    <row r="33" spans="1:41" ht="14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4"/>
      <c r="S33" s="24"/>
      <c r="T33" s="24"/>
      <c r="U33" s="24"/>
      <c r="V33" s="24"/>
      <c r="W33" s="24"/>
      <c r="X33" s="24"/>
      <c r="Y33" s="24"/>
      <c r="Z33" s="26"/>
      <c r="AA33" s="26"/>
      <c r="AB33" s="27"/>
      <c r="AC33" s="27"/>
      <c r="AD33" s="28"/>
      <c r="AE33" s="28"/>
      <c r="AF33" s="28"/>
      <c r="AG33" s="28"/>
      <c r="AH33" s="28"/>
      <c r="AI33" s="28"/>
      <c r="AJ33" s="29"/>
      <c r="AK33" s="28"/>
      <c r="AL33" s="28"/>
      <c r="AM33" s="29"/>
      <c r="AN33" s="29"/>
      <c r="AO33" s="30"/>
    </row>
    <row r="34" spans="1:41" ht="14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4"/>
      <c r="S34" s="24"/>
      <c r="T34" s="24"/>
      <c r="U34" s="24"/>
      <c r="V34" s="24"/>
      <c r="W34" s="24"/>
      <c r="X34" s="24"/>
      <c r="Y34" s="24"/>
      <c r="Z34" s="26"/>
      <c r="AA34" s="26"/>
      <c r="AB34" s="27"/>
      <c r="AC34" s="27"/>
      <c r="AD34" s="28"/>
      <c r="AE34" s="28"/>
      <c r="AF34" s="28"/>
      <c r="AG34" s="28"/>
      <c r="AH34" s="28"/>
      <c r="AI34" s="28"/>
      <c r="AJ34" s="29"/>
      <c r="AK34" s="28"/>
      <c r="AL34" s="28"/>
      <c r="AM34" s="29"/>
      <c r="AN34" s="29"/>
      <c r="AO34" s="30"/>
    </row>
    <row r="35" spans="1:41" ht="14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7"/>
      <c r="AC35" s="27"/>
      <c r="AD35" s="28"/>
      <c r="AE35" s="28"/>
      <c r="AF35" s="28"/>
      <c r="AG35" s="28"/>
      <c r="AH35" s="28"/>
      <c r="AI35" s="28"/>
      <c r="AJ35" s="29"/>
      <c r="AK35" s="28"/>
      <c r="AL35" s="28"/>
      <c r="AM35" s="29"/>
      <c r="AN35" s="29"/>
      <c r="AO35" s="30"/>
    </row>
    <row r="36" spans="1:41" ht="14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4"/>
      <c r="S36" s="24"/>
      <c r="T36" s="24"/>
      <c r="U36" s="24"/>
      <c r="V36" s="24"/>
      <c r="W36" s="24"/>
      <c r="X36" s="24"/>
      <c r="Y36" s="24"/>
      <c r="Z36" s="26"/>
      <c r="AA36" s="26"/>
      <c r="AB36" s="27"/>
      <c r="AC36" s="27"/>
      <c r="AD36" s="28"/>
      <c r="AE36" s="28"/>
      <c r="AF36" s="28"/>
      <c r="AG36" s="28"/>
      <c r="AH36" s="28"/>
      <c r="AI36" s="28"/>
      <c r="AJ36" s="29"/>
      <c r="AK36" s="28"/>
      <c r="AL36" s="28"/>
      <c r="AM36" s="29"/>
      <c r="AN36" s="29"/>
      <c r="AO36" s="30"/>
    </row>
    <row r="37" spans="1:41" ht="14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4"/>
      <c r="S37" s="24"/>
      <c r="T37" s="24"/>
      <c r="U37" s="24"/>
      <c r="V37" s="24"/>
      <c r="W37" s="24"/>
      <c r="X37" s="24"/>
      <c r="Y37" s="24"/>
      <c r="Z37" s="26"/>
      <c r="AA37" s="26"/>
      <c r="AB37" s="27"/>
      <c r="AC37" s="27"/>
      <c r="AD37" s="28"/>
      <c r="AE37" s="28"/>
      <c r="AF37" s="28"/>
      <c r="AG37" s="28"/>
      <c r="AH37" s="28"/>
      <c r="AI37" s="28"/>
      <c r="AJ37" s="29"/>
      <c r="AK37" s="28"/>
      <c r="AL37" s="28"/>
      <c r="AM37" s="29"/>
      <c r="AN37" s="29"/>
      <c r="AO37" s="30"/>
    </row>
    <row r="38" spans="1:41" ht="14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7"/>
      <c r="AC38" s="27"/>
      <c r="AD38" s="28"/>
      <c r="AE38" s="28"/>
      <c r="AF38" s="28"/>
      <c r="AG38" s="28"/>
      <c r="AH38" s="28"/>
      <c r="AI38" s="28"/>
      <c r="AJ38" s="29"/>
      <c r="AK38" s="28"/>
      <c r="AL38" s="28"/>
      <c r="AM38" s="29"/>
      <c r="AN38" s="29"/>
      <c r="AO38" s="30"/>
    </row>
    <row r="39" spans="1:41" ht="14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7"/>
      <c r="AC39" s="27"/>
      <c r="AD39" s="28"/>
      <c r="AE39" s="28"/>
      <c r="AF39" s="28"/>
      <c r="AG39" s="28"/>
      <c r="AH39" s="28"/>
      <c r="AI39" s="28"/>
      <c r="AJ39" s="29"/>
      <c r="AK39" s="28"/>
      <c r="AL39" s="28"/>
      <c r="AM39" s="29"/>
      <c r="AN39" s="29"/>
      <c r="AO39" s="30"/>
    </row>
    <row r="40" spans="1:41" ht="14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7"/>
      <c r="AC40" s="27"/>
      <c r="AD40" s="28"/>
      <c r="AE40" s="28"/>
      <c r="AF40" s="28"/>
      <c r="AG40" s="28"/>
      <c r="AH40" s="28"/>
      <c r="AI40" s="28"/>
      <c r="AJ40" s="29"/>
      <c r="AK40" s="28"/>
      <c r="AL40" s="28"/>
      <c r="AM40" s="29"/>
      <c r="AN40" s="29"/>
      <c r="AO40" s="30"/>
    </row>
    <row r="41" spans="1:41" ht="14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7"/>
      <c r="AC41" s="27"/>
      <c r="AD41" s="28"/>
      <c r="AE41" s="28"/>
      <c r="AF41" s="28"/>
      <c r="AG41" s="28"/>
      <c r="AH41" s="28"/>
      <c r="AI41" s="28"/>
      <c r="AJ41" s="29"/>
      <c r="AK41" s="28"/>
      <c r="AL41" s="28"/>
      <c r="AM41" s="29"/>
      <c r="AN41" s="29"/>
      <c r="AO41" s="30"/>
    </row>
    <row r="42" spans="1:41" ht="14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4"/>
      <c r="S42" s="24"/>
      <c r="T42" s="24"/>
      <c r="U42" s="24"/>
      <c r="V42" s="24"/>
      <c r="W42" s="24"/>
      <c r="X42" s="24"/>
      <c r="Y42" s="24"/>
      <c r="Z42" s="26"/>
      <c r="AA42" s="26"/>
      <c r="AB42" s="27"/>
      <c r="AC42" s="27"/>
      <c r="AD42" s="28"/>
      <c r="AE42" s="28"/>
      <c r="AF42" s="28"/>
      <c r="AG42" s="28"/>
      <c r="AH42" s="28"/>
      <c r="AI42" s="28"/>
      <c r="AJ42" s="29"/>
      <c r="AK42" s="28"/>
      <c r="AL42" s="28"/>
      <c r="AM42" s="29"/>
      <c r="AN42" s="29"/>
      <c r="AO42" s="30"/>
    </row>
    <row r="43" spans="1:41" ht="14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4"/>
      <c r="S43" s="24"/>
      <c r="T43" s="24"/>
      <c r="U43" s="24"/>
      <c r="V43" s="24"/>
      <c r="W43" s="24"/>
      <c r="X43" s="24"/>
      <c r="Y43" s="24"/>
      <c r="Z43" s="26"/>
      <c r="AA43" s="26"/>
      <c r="AB43" s="27"/>
      <c r="AC43" s="27"/>
      <c r="AD43" s="28"/>
      <c r="AE43" s="28"/>
      <c r="AF43" s="28"/>
      <c r="AG43" s="28"/>
      <c r="AH43" s="28"/>
      <c r="AI43" s="28"/>
      <c r="AJ43" s="29"/>
      <c r="AK43" s="28"/>
      <c r="AL43" s="28"/>
      <c r="AM43" s="29"/>
      <c r="AN43" s="29"/>
      <c r="AO43" s="30"/>
    </row>
    <row r="44" spans="1:41" ht="14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7"/>
      <c r="AC44" s="27"/>
      <c r="AD44" s="28"/>
      <c r="AE44" s="28"/>
      <c r="AF44" s="28"/>
      <c r="AG44" s="28"/>
      <c r="AH44" s="28"/>
      <c r="AI44" s="28"/>
      <c r="AJ44" s="29"/>
      <c r="AK44" s="28"/>
      <c r="AL44" s="28"/>
      <c r="AM44" s="29"/>
      <c r="AN44" s="29"/>
      <c r="AO44" s="30"/>
    </row>
    <row r="45" spans="1:41" ht="14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6"/>
      <c r="AA45" s="26"/>
      <c r="AB45" s="27"/>
      <c r="AC45" s="27"/>
      <c r="AD45" s="28"/>
      <c r="AE45" s="28"/>
      <c r="AF45" s="28"/>
      <c r="AG45" s="28"/>
      <c r="AH45" s="28"/>
      <c r="AI45" s="28"/>
      <c r="AJ45" s="29"/>
      <c r="AK45" s="28"/>
      <c r="AL45" s="28"/>
      <c r="AM45" s="29"/>
      <c r="AN45" s="29"/>
      <c r="AO45" s="30"/>
    </row>
    <row r="46" spans="1:41" ht="14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6"/>
      <c r="AA46" s="26"/>
      <c r="AB46" s="27"/>
      <c r="AC46" s="27"/>
      <c r="AD46" s="28"/>
      <c r="AE46" s="28"/>
      <c r="AF46" s="28"/>
      <c r="AG46" s="28"/>
      <c r="AH46" s="28"/>
      <c r="AI46" s="28"/>
      <c r="AJ46" s="29"/>
      <c r="AK46" s="28"/>
      <c r="AL46" s="28"/>
      <c r="AM46" s="29"/>
      <c r="AN46" s="29"/>
      <c r="AO46" s="30"/>
    </row>
    <row r="47" spans="1:41" ht="14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6"/>
      <c r="AA47" s="26"/>
      <c r="AB47" s="27"/>
      <c r="AC47" s="27"/>
      <c r="AD47" s="28"/>
      <c r="AE47" s="28"/>
      <c r="AF47" s="28"/>
      <c r="AG47" s="28"/>
      <c r="AH47" s="28"/>
      <c r="AI47" s="28"/>
      <c r="AJ47" s="29"/>
      <c r="AK47" s="28"/>
      <c r="AL47" s="28"/>
      <c r="AM47" s="29"/>
      <c r="AN47" s="29"/>
      <c r="AO47" s="30"/>
    </row>
    <row r="48" spans="1:41" ht="14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6"/>
      <c r="AA48" s="26"/>
      <c r="AB48" s="27"/>
      <c r="AC48" s="27"/>
      <c r="AD48" s="28"/>
      <c r="AE48" s="28"/>
      <c r="AF48" s="28"/>
      <c r="AG48" s="28"/>
      <c r="AH48" s="28"/>
      <c r="AI48" s="28"/>
      <c r="AJ48" s="29"/>
      <c r="AK48" s="28"/>
      <c r="AL48" s="28"/>
      <c r="AM48" s="29"/>
      <c r="AN48" s="29"/>
      <c r="AO48" s="30"/>
    </row>
    <row r="49" spans="1:41" ht="14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4"/>
      <c r="S49" s="24"/>
      <c r="T49" s="24"/>
      <c r="U49" s="24"/>
      <c r="V49" s="24"/>
      <c r="W49" s="24"/>
      <c r="X49" s="24"/>
      <c r="Y49" s="24"/>
      <c r="Z49" s="26"/>
      <c r="AA49" s="26"/>
      <c r="AB49" s="27"/>
      <c r="AC49" s="27"/>
      <c r="AD49" s="28"/>
      <c r="AE49" s="28"/>
      <c r="AF49" s="28"/>
      <c r="AG49" s="28"/>
      <c r="AH49" s="28"/>
      <c r="AI49" s="28"/>
      <c r="AJ49" s="29"/>
      <c r="AK49" s="28"/>
      <c r="AL49" s="28"/>
      <c r="AM49" s="29"/>
      <c r="AN49" s="29"/>
      <c r="AO49" s="30"/>
    </row>
    <row r="50" spans="1:41" ht="14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7"/>
      <c r="AC50" s="27"/>
      <c r="AD50" s="28"/>
      <c r="AE50" s="28"/>
      <c r="AF50" s="28"/>
      <c r="AG50" s="28"/>
      <c r="AH50" s="28"/>
      <c r="AI50" s="28"/>
      <c r="AJ50" s="29"/>
      <c r="AK50" s="28"/>
      <c r="AL50" s="28"/>
      <c r="AM50" s="29"/>
      <c r="AN50" s="29"/>
      <c r="AO50" s="30"/>
    </row>
    <row r="51" spans="1:41" ht="14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4"/>
      <c r="S51" s="24"/>
      <c r="T51" s="24"/>
      <c r="U51" s="24"/>
      <c r="V51" s="24"/>
      <c r="W51" s="24"/>
      <c r="X51" s="24"/>
      <c r="Y51" s="24"/>
      <c r="Z51" s="26"/>
      <c r="AA51" s="26"/>
      <c r="AB51" s="27"/>
      <c r="AC51" s="27"/>
      <c r="AD51" s="28"/>
      <c r="AE51" s="28"/>
      <c r="AF51" s="28"/>
      <c r="AG51" s="28"/>
      <c r="AH51" s="28"/>
      <c r="AI51" s="28"/>
      <c r="AJ51" s="29"/>
      <c r="AK51" s="28"/>
      <c r="AL51" s="28"/>
      <c r="AM51" s="29"/>
      <c r="AN51" s="29"/>
      <c r="AO51" s="30"/>
    </row>
    <row r="52" spans="1:41" ht="14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6"/>
      <c r="AA52" s="26"/>
      <c r="AB52" s="27"/>
      <c r="AC52" s="27"/>
      <c r="AD52" s="28"/>
      <c r="AE52" s="28"/>
      <c r="AF52" s="28"/>
      <c r="AG52" s="28"/>
      <c r="AH52" s="28"/>
      <c r="AI52" s="28"/>
      <c r="AJ52" s="29"/>
      <c r="AK52" s="28"/>
      <c r="AL52" s="28"/>
      <c r="AM52" s="29"/>
      <c r="AN52" s="29"/>
      <c r="AO52" s="30"/>
    </row>
    <row r="53" spans="1:41" ht="14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6"/>
      <c r="AA53" s="26"/>
      <c r="AB53" s="27"/>
      <c r="AC53" s="27"/>
      <c r="AD53" s="28"/>
      <c r="AE53" s="28"/>
      <c r="AF53" s="28"/>
      <c r="AG53" s="28"/>
      <c r="AH53" s="28"/>
      <c r="AI53" s="28"/>
      <c r="AJ53" s="29"/>
      <c r="AK53" s="28"/>
      <c r="AL53" s="28"/>
      <c r="AM53" s="29"/>
      <c r="AN53" s="29"/>
      <c r="AO53" s="30"/>
    </row>
    <row r="54" spans="1:41" ht="14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6"/>
      <c r="AA54" s="26"/>
      <c r="AB54" s="27"/>
      <c r="AC54" s="27"/>
      <c r="AD54" s="28"/>
      <c r="AE54" s="28"/>
      <c r="AF54" s="28"/>
      <c r="AG54" s="28"/>
      <c r="AH54" s="28"/>
      <c r="AI54" s="28"/>
      <c r="AJ54" s="29"/>
      <c r="AK54" s="28"/>
      <c r="AL54" s="28"/>
      <c r="AM54" s="29"/>
      <c r="AN54" s="29"/>
      <c r="AO54" s="30"/>
    </row>
    <row r="55" spans="1:41" ht="14.25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6"/>
      <c r="AA55" s="26"/>
      <c r="AB55" s="27"/>
      <c r="AC55" s="27"/>
      <c r="AD55" s="28"/>
      <c r="AE55" s="28"/>
      <c r="AF55" s="28"/>
      <c r="AG55" s="28"/>
      <c r="AH55" s="28"/>
      <c r="AI55" s="28"/>
      <c r="AJ55" s="29"/>
      <c r="AK55" s="28"/>
      <c r="AL55" s="28"/>
      <c r="AM55" s="29"/>
      <c r="AN55" s="29"/>
      <c r="AO55" s="30"/>
    </row>
    <row r="56" spans="1:41" ht="14.25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6"/>
      <c r="AA56" s="26"/>
      <c r="AB56" s="27"/>
      <c r="AC56" s="27"/>
      <c r="AD56" s="28"/>
      <c r="AE56" s="28"/>
      <c r="AF56" s="28"/>
      <c r="AG56" s="28"/>
      <c r="AH56" s="28"/>
      <c r="AI56" s="28"/>
      <c r="AJ56" s="29"/>
      <c r="AK56" s="28"/>
      <c r="AL56" s="28"/>
      <c r="AM56" s="29"/>
      <c r="AN56" s="29"/>
      <c r="AO56" s="30"/>
    </row>
    <row r="57" spans="1:41" ht="14.25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6"/>
      <c r="AA57" s="26"/>
      <c r="AB57" s="27"/>
      <c r="AC57" s="27"/>
      <c r="AD57" s="28"/>
      <c r="AE57" s="28"/>
      <c r="AF57" s="28"/>
      <c r="AG57" s="28"/>
      <c r="AH57" s="28"/>
      <c r="AI57" s="28"/>
      <c r="AJ57" s="29"/>
      <c r="AK57" s="28"/>
      <c r="AL57" s="28"/>
      <c r="AM57" s="29"/>
      <c r="AN57" s="29"/>
      <c r="AO57" s="30"/>
    </row>
    <row r="58" spans="1:41" ht="14.25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6"/>
      <c r="AA58" s="26"/>
      <c r="AB58" s="27"/>
      <c r="AC58" s="27"/>
      <c r="AD58" s="28"/>
      <c r="AE58" s="28"/>
      <c r="AF58" s="28"/>
      <c r="AG58" s="28"/>
      <c r="AH58" s="28"/>
      <c r="AI58" s="28"/>
      <c r="AJ58" s="29"/>
      <c r="AK58" s="28"/>
      <c r="AL58" s="28"/>
      <c r="AM58" s="29"/>
      <c r="AN58" s="29"/>
      <c r="AO58" s="30"/>
    </row>
    <row r="59" spans="1:41" ht="14.25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6"/>
      <c r="AA59" s="26"/>
      <c r="AB59" s="27"/>
      <c r="AC59" s="27"/>
      <c r="AD59" s="28"/>
      <c r="AE59" s="28"/>
      <c r="AF59" s="28"/>
      <c r="AG59" s="28"/>
      <c r="AH59" s="28"/>
      <c r="AI59" s="28"/>
      <c r="AJ59" s="29"/>
      <c r="AK59" s="28"/>
      <c r="AL59" s="28"/>
      <c r="AM59" s="29"/>
      <c r="AN59" s="29"/>
      <c r="AO59" s="30"/>
    </row>
    <row r="60" spans="1:41" ht="14.25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6"/>
      <c r="AA60" s="26"/>
      <c r="AB60" s="27"/>
      <c r="AC60" s="27"/>
      <c r="AD60" s="28"/>
      <c r="AE60" s="28"/>
      <c r="AF60" s="28"/>
      <c r="AG60" s="28"/>
      <c r="AH60" s="28"/>
      <c r="AI60" s="28"/>
      <c r="AJ60" s="29"/>
      <c r="AK60" s="28"/>
      <c r="AL60" s="28"/>
      <c r="AM60" s="29"/>
      <c r="AN60" s="29"/>
      <c r="AO60" s="30"/>
    </row>
    <row r="61" spans="1:41" ht="14.25">
      <c r="A61" s="23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6"/>
      <c r="AA61" s="26"/>
      <c r="AB61" s="27"/>
      <c r="AC61" s="27"/>
      <c r="AD61" s="28"/>
      <c r="AE61" s="28"/>
      <c r="AF61" s="28"/>
      <c r="AG61" s="28"/>
      <c r="AH61" s="28"/>
      <c r="AI61" s="28"/>
      <c r="AJ61" s="29"/>
      <c r="AK61" s="28"/>
      <c r="AL61" s="28"/>
      <c r="AM61" s="29"/>
      <c r="AN61" s="29"/>
      <c r="AO61" s="30"/>
    </row>
    <row r="62" spans="1:41" ht="14.25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6"/>
      <c r="AA62" s="26"/>
      <c r="AB62" s="27"/>
      <c r="AC62" s="27"/>
      <c r="AD62" s="28"/>
      <c r="AE62" s="28"/>
      <c r="AF62" s="28"/>
      <c r="AG62" s="28"/>
      <c r="AH62" s="28"/>
      <c r="AI62" s="28"/>
      <c r="AJ62" s="29"/>
      <c r="AK62" s="28"/>
      <c r="AL62" s="28"/>
      <c r="AM62" s="29"/>
      <c r="AN62" s="29"/>
      <c r="AO62" s="30"/>
    </row>
    <row r="63" spans="1:41" ht="14.25">
      <c r="A63" s="23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7"/>
      <c r="AC63" s="27"/>
      <c r="AD63" s="28"/>
      <c r="AE63" s="28"/>
      <c r="AF63" s="28"/>
      <c r="AG63" s="28"/>
      <c r="AH63" s="28"/>
      <c r="AI63" s="28"/>
      <c r="AJ63" s="29"/>
      <c r="AK63" s="28"/>
      <c r="AL63" s="28"/>
      <c r="AM63" s="29"/>
      <c r="AN63" s="29"/>
      <c r="AO63" s="30"/>
    </row>
    <row r="64" spans="1:41" ht="14.25">
      <c r="A64" s="23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6"/>
      <c r="AA64" s="26"/>
      <c r="AB64" s="27"/>
      <c r="AC64" s="27"/>
      <c r="AD64" s="28"/>
      <c r="AE64" s="28"/>
      <c r="AF64" s="28"/>
      <c r="AG64" s="28"/>
      <c r="AH64" s="28"/>
      <c r="AI64" s="28"/>
      <c r="AJ64" s="29"/>
      <c r="AK64" s="28"/>
      <c r="AL64" s="28"/>
      <c r="AM64" s="29"/>
      <c r="AN64" s="29"/>
      <c r="AO64" s="30"/>
    </row>
    <row r="65" spans="1:41" ht="14.25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6"/>
      <c r="AA65" s="26"/>
      <c r="AB65" s="27"/>
      <c r="AC65" s="27"/>
      <c r="AD65" s="28"/>
      <c r="AE65" s="28"/>
      <c r="AF65" s="28"/>
      <c r="AG65" s="28"/>
      <c r="AH65" s="28"/>
      <c r="AI65" s="28"/>
      <c r="AJ65" s="29"/>
      <c r="AK65" s="28"/>
      <c r="AL65" s="28"/>
      <c r="AM65" s="29"/>
      <c r="AN65" s="29"/>
      <c r="AO65" s="30"/>
    </row>
    <row r="66" spans="1:41" ht="14.25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6"/>
      <c r="AA66" s="26"/>
      <c r="AB66" s="27"/>
      <c r="AC66" s="27"/>
      <c r="AD66" s="28"/>
      <c r="AE66" s="28"/>
      <c r="AF66" s="28"/>
      <c r="AG66" s="28"/>
      <c r="AH66" s="28"/>
      <c r="AI66" s="28"/>
      <c r="AJ66" s="29"/>
      <c r="AK66" s="28"/>
      <c r="AL66" s="28"/>
      <c r="AM66" s="29"/>
      <c r="AN66" s="29"/>
      <c r="AO66" s="30"/>
    </row>
    <row r="67" spans="1:41" ht="14.25">
      <c r="A67" s="23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6"/>
      <c r="AA67" s="26"/>
      <c r="AB67" s="27"/>
      <c r="AC67" s="27"/>
      <c r="AD67" s="28"/>
      <c r="AE67" s="28"/>
      <c r="AF67" s="28"/>
      <c r="AG67" s="28"/>
      <c r="AH67" s="28"/>
      <c r="AI67" s="28"/>
      <c r="AJ67" s="29"/>
      <c r="AK67" s="28"/>
      <c r="AL67" s="28"/>
      <c r="AM67" s="29"/>
      <c r="AN67" s="29"/>
      <c r="AO67" s="30"/>
    </row>
    <row r="68" spans="1:41" ht="14.25">
      <c r="A68" s="23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6"/>
      <c r="AA68" s="26"/>
      <c r="AB68" s="27"/>
      <c r="AC68" s="27"/>
      <c r="AD68" s="28"/>
      <c r="AE68" s="28"/>
      <c r="AF68" s="28"/>
      <c r="AG68" s="28"/>
      <c r="AH68" s="28"/>
      <c r="AI68" s="28"/>
      <c r="AJ68" s="29"/>
      <c r="AK68" s="28"/>
      <c r="AL68" s="28"/>
      <c r="AM68" s="29"/>
      <c r="AN68" s="29"/>
      <c r="AO68" s="30"/>
    </row>
    <row r="69" spans="1:41" ht="14.2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6"/>
      <c r="AA69" s="26"/>
      <c r="AB69" s="27"/>
      <c r="AC69" s="27"/>
      <c r="AD69" s="28"/>
      <c r="AE69" s="28"/>
      <c r="AF69" s="28"/>
      <c r="AG69" s="28"/>
      <c r="AH69" s="28"/>
      <c r="AI69" s="28"/>
      <c r="AJ69" s="29"/>
      <c r="AK69" s="28"/>
      <c r="AL69" s="28"/>
      <c r="AM69" s="29"/>
      <c r="AN69" s="29"/>
      <c r="AO69" s="30"/>
    </row>
    <row r="70" spans="1:41" ht="14.25">
      <c r="A70" s="23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6"/>
      <c r="AA70" s="26"/>
      <c r="AB70" s="27"/>
      <c r="AC70" s="27"/>
      <c r="AD70" s="28"/>
      <c r="AE70" s="28"/>
      <c r="AF70" s="28"/>
      <c r="AG70" s="28"/>
      <c r="AH70" s="28"/>
      <c r="AI70" s="28"/>
      <c r="AJ70" s="29"/>
      <c r="AK70" s="28"/>
      <c r="AL70" s="28"/>
      <c r="AM70" s="29"/>
      <c r="AN70" s="29"/>
      <c r="AO70" s="30"/>
    </row>
    <row r="71" spans="1:41" ht="14.25">
      <c r="A71" s="23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6"/>
      <c r="AA71" s="26"/>
      <c r="AB71" s="27"/>
      <c r="AC71" s="27"/>
      <c r="AD71" s="28"/>
      <c r="AE71" s="28"/>
      <c r="AF71" s="28"/>
      <c r="AG71" s="28"/>
      <c r="AH71" s="28"/>
      <c r="AI71" s="28"/>
      <c r="AJ71" s="29"/>
      <c r="AK71" s="28"/>
      <c r="AL71" s="28"/>
      <c r="AM71" s="29"/>
      <c r="AN71" s="29"/>
      <c r="AO71" s="30"/>
    </row>
    <row r="72" spans="1:41" ht="14.25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  <c r="Q72" s="25"/>
      <c r="R72" s="24"/>
      <c r="S72" s="24"/>
      <c r="T72" s="24"/>
      <c r="U72" s="24"/>
      <c r="V72" s="24"/>
      <c r="W72" s="24"/>
      <c r="X72" s="24"/>
      <c r="Y72" s="24"/>
      <c r="Z72" s="26"/>
      <c r="AA72" s="26"/>
      <c r="AB72" s="27"/>
      <c r="AC72" s="27"/>
      <c r="AD72" s="28"/>
      <c r="AE72" s="28"/>
      <c r="AF72" s="28"/>
      <c r="AG72" s="28"/>
      <c r="AH72" s="28"/>
      <c r="AI72" s="28"/>
      <c r="AJ72" s="29"/>
      <c r="AK72" s="28"/>
      <c r="AL72" s="28"/>
      <c r="AM72" s="29"/>
      <c r="AN72" s="29"/>
      <c r="AO72" s="30"/>
    </row>
    <row r="73" spans="1:41" ht="14.2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  <c r="Q73" s="25"/>
      <c r="R73" s="24"/>
      <c r="S73" s="24"/>
      <c r="T73" s="24"/>
      <c r="U73" s="24"/>
      <c r="V73" s="24"/>
      <c r="W73" s="24"/>
      <c r="X73" s="24"/>
      <c r="Y73" s="24"/>
      <c r="Z73" s="26"/>
      <c r="AA73" s="26"/>
      <c r="AB73" s="27"/>
      <c r="AC73" s="27"/>
      <c r="AD73" s="28"/>
      <c r="AE73" s="28"/>
      <c r="AF73" s="28"/>
      <c r="AG73" s="28"/>
      <c r="AH73" s="28"/>
      <c r="AI73" s="28"/>
      <c r="AJ73" s="29"/>
      <c r="AK73" s="28"/>
      <c r="AL73" s="28"/>
      <c r="AM73" s="29"/>
      <c r="AN73" s="29"/>
      <c r="AO73" s="30"/>
    </row>
    <row r="74" spans="1:41" ht="14.25">
      <c r="A74" s="23"/>
      <c r="B74" s="23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25"/>
      <c r="R74" s="24"/>
      <c r="S74" s="24"/>
      <c r="T74" s="24"/>
      <c r="U74" s="24"/>
      <c r="V74" s="24"/>
      <c r="W74" s="24"/>
      <c r="X74" s="24"/>
      <c r="Y74" s="24"/>
      <c r="Z74" s="26"/>
      <c r="AA74" s="26"/>
      <c r="AB74" s="27"/>
      <c r="AC74" s="27"/>
      <c r="AD74" s="28"/>
      <c r="AE74" s="28"/>
      <c r="AF74" s="28"/>
      <c r="AG74" s="28"/>
      <c r="AH74" s="28"/>
      <c r="AI74" s="28"/>
      <c r="AJ74" s="29"/>
      <c r="AK74" s="28"/>
      <c r="AL74" s="28"/>
      <c r="AM74" s="29"/>
      <c r="AN74" s="29"/>
      <c r="AO74" s="30"/>
    </row>
    <row r="75" spans="1:41" ht="14.25">
      <c r="A75" s="23"/>
      <c r="B75" s="23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25"/>
      <c r="R75" s="24"/>
      <c r="S75" s="24"/>
      <c r="T75" s="24"/>
      <c r="U75" s="24"/>
      <c r="V75" s="24"/>
      <c r="W75" s="24"/>
      <c r="X75" s="24"/>
      <c r="Y75" s="24"/>
      <c r="Z75" s="26"/>
      <c r="AA75" s="26"/>
      <c r="AB75" s="27"/>
      <c r="AC75" s="27"/>
      <c r="AD75" s="28"/>
      <c r="AE75" s="28"/>
      <c r="AF75" s="28"/>
      <c r="AG75" s="28"/>
      <c r="AH75" s="28"/>
      <c r="AI75" s="28"/>
      <c r="AJ75" s="29"/>
      <c r="AK75" s="28"/>
      <c r="AL75" s="28"/>
      <c r="AM75" s="29"/>
      <c r="AN75" s="29"/>
      <c r="AO75" s="30"/>
    </row>
    <row r="76" spans="1:41" ht="14.25">
      <c r="A76" s="23"/>
      <c r="B76" s="23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  <c r="Q76" s="25"/>
      <c r="R76" s="24"/>
      <c r="S76" s="24"/>
      <c r="T76" s="24"/>
      <c r="U76" s="24"/>
      <c r="V76" s="24"/>
      <c r="W76" s="24"/>
      <c r="X76" s="24"/>
      <c r="Y76" s="24"/>
      <c r="Z76" s="26"/>
      <c r="AA76" s="26"/>
      <c r="AB76" s="27"/>
      <c r="AC76" s="27"/>
      <c r="AD76" s="28"/>
      <c r="AE76" s="28"/>
      <c r="AF76" s="28"/>
      <c r="AG76" s="28"/>
      <c r="AH76" s="28"/>
      <c r="AI76" s="28"/>
      <c r="AJ76" s="29"/>
      <c r="AK76" s="28"/>
      <c r="AL76" s="28"/>
      <c r="AM76" s="29"/>
      <c r="AN76" s="29"/>
      <c r="AO76" s="30"/>
    </row>
    <row r="77" spans="1:41" ht="14.25">
      <c r="A77" s="23"/>
      <c r="B77" s="23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25"/>
      <c r="R77" s="24"/>
      <c r="S77" s="24"/>
      <c r="T77" s="24"/>
      <c r="U77" s="24"/>
      <c r="V77" s="24"/>
      <c r="W77" s="24"/>
      <c r="X77" s="24"/>
      <c r="Y77" s="24"/>
      <c r="Z77" s="26"/>
      <c r="AA77" s="26"/>
      <c r="AB77" s="27"/>
      <c r="AC77" s="27"/>
      <c r="AD77" s="28"/>
      <c r="AE77" s="28"/>
      <c r="AF77" s="28"/>
      <c r="AG77" s="28"/>
      <c r="AH77" s="28"/>
      <c r="AI77" s="28"/>
      <c r="AJ77" s="29"/>
      <c r="AK77" s="28"/>
      <c r="AL77" s="28"/>
      <c r="AM77" s="29"/>
      <c r="AN77" s="29"/>
      <c r="AO77" s="30"/>
    </row>
    <row r="78" spans="1:41" ht="14.25">
      <c r="A78" s="23"/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  <c r="R78" s="24"/>
      <c r="S78" s="24"/>
      <c r="T78" s="24"/>
      <c r="U78" s="24"/>
      <c r="V78" s="24"/>
      <c r="W78" s="24"/>
      <c r="X78" s="24"/>
      <c r="Y78" s="24"/>
      <c r="Z78" s="26"/>
      <c r="AA78" s="26"/>
      <c r="AB78" s="27"/>
      <c r="AC78" s="27"/>
      <c r="AD78" s="28"/>
      <c r="AE78" s="28"/>
      <c r="AF78" s="28"/>
      <c r="AG78" s="28"/>
      <c r="AH78" s="28"/>
      <c r="AI78" s="28"/>
      <c r="AJ78" s="29"/>
      <c r="AK78" s="28"/>
      <c r="AL78" s="28"/>
      <c r="AM78" s="29"/>
      <c r="AN78" s="29"/>
      <c r="AO78" s="30"/>
    </row>
    <row r="79" spans="1:41" ht="14.25">
      <c r="A79" s="23"/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25"/>
      <c r="R79" s="24"/>
      <c r="S79" s="24"/>
      <c r="T79" s="24"/>
      <c r="U79" s="24"/>
      <c r="V79" s="24"/>
      <c r="W79" s="24"/>
      <c r="X79" s="24"/>
      <c r="Y79" s="24"/>
      <c r="Z79" s="26"/>
      <c r="AA79" s="26"/>
      <c r="AB79" s="27"/>
      <c r="AC79" s="27"/>
      <c r="AD79" s="28"/>
      <c r="AE79" s="28"/>
      <c r="AF79" s="28"/>
      <c r="AG79" s="28"/>
      <c r="AH79" s="28"/>
      <c r="AI79" s="28"/>
      <c r="AJ79" s="29"/>
      <c r="AK79" s="28"/>
      <c r="AL79" s="28"/>
      <c r="AM79" s="29"/>
      <c r="AN79" s="29"/>
      <c r="AO79" s="30"/>
    </row>
    <row r="80" spans="1:41" ht="14.25">
      <c r="A80" s="23"/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5"/>
      <c r="R80" s="24"/>
      <c r="S80" s="24"/>
      <c r="T80" s="24"/>
      <c r="U80" s="24"/>
      <c r="V80" s="24"/>
      <c r="W80" s="24"/>
      <c r="X80" s="24"/>
      <c r="Y80" s="24"/>
      <c r="Z80" s="26"/>
      <c r="AA80" s="26"/>
      <c r="AB80" s="27"/>
      <c r="AC80" s="27"/>
      <c r="AD80" s="28"/>
      <c r="AE80" s="28"/>
      <c r="AF80" s="28"/>
      <c r="AG80" s="28"/>
      <c r="AH80" s="28"/>
      <c r="AI80" s="28"/>
      <c r="AJ80" s="29"/>
      <c r="AK80" s="28"/>
      <c r="AL80" s="28"/>
      <c r="AM80" s="29"/>
      <c r="AN80" s="29"/>
      <c r="AO80" s="30"/>
    </row>
    <row r="81" spans="1:41" ht="14.25">
      <c r="A81" s="23"/>
      <c r="B81" s="23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5"/>
      <c r="R81" s="24"/>
      <c r="S81" s="24"/>
      <c r="T81" s="24"/>
      <c r="U81" s="24"/>
      <c r="V81" s="24"/>
      <c r="W81" s="24"/>
      <c r="X81" s="24"/>
      <c r="Y81" s="24"/>
      <c r="Z81" s="26"/>
      <c r="AA81" s="26"/>
      <c r="AB81" s="27"/>
      <c r="AC81" s="27"/>
      <c r="AD81" s="28"/>
      <c r="AE81" s="28"/>
      <c r="AF81" s="28"/>
      <c r="AG81" s="28"/>
      <c r="AH81" s="28"/>
      <c r="AI81" s="28"/>
      <c r="AJ81" s="29"/>
      <c r="AK81" s="28"/>
      <c r="AL81" s="28"/>
      <c r="AM81" s="29"/>
      <c r="AN81" s="29"/>
      <c r="AO81" s="30"/>
    </row>
    <row r="82" spans="1:41" ht="14.25">
      <c r="A82" s="23"/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4"/>
      <c r="S82" s="24"/>
      <c r="T82" s="24"/>
      <c r="U82" s="24"/>
      <c r="V82" s="24"/>
      <c r="W82" s="24"/>
      <c r="X82" s="24"/>
      <c r="Y82" s="24"/>
      <c r="Z82" s="26"/>
      <c r="AA82" s="26"/>
      <c r="AB82" s="27"/>
      <c r="AC82" s="27"/>
      <c r="AD82" s="28"/>
      <c r="AE82" s="28"/>
      <c r="AF82" s="28"/>
      <c r="AG82" s="28"/>
      <c r="AH82" s="28"/>
      <c r="AI82" s="28"/>
      <c r="AJ82" s="29"/>
      <c r="AK82" s="28"/>
      <c r="AL82" s="28"/>
      <c r="AM82" s="29"/>
      <c r="AN82" s="29"/>
      <c r="AO82" s="30"/>
    </row>
    <row r="83" spans="1:41" ht="14.25">
      <c r="A83" s="23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6"/>
      <c r="AA83" s="26"/>
      <c r="AB83" s="27"/>
      <c r="AC83" s="27"/>
      <c r="AD83" s="28"/>
      <c r="AE83" s="28"/>
      <c r="AF83" s="28"/>
      <c r="AG83" s="28"/>
      <c r="AH83" s="28"/>
      <c r="AI83" s="28"/>
      <c r="AJ83" s="29"/>
      <c r="AK83" s="28"/>
      <c r="AL83" s="28"/>
      <c r="AM83" s="29"/>
      <c r="AN83" s="29"/>
      <c r="AO83" s="30"/>
    </row>
    <row r="84" spans="1:41" ht="14.25">
      <c r="A84" s="23"/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4"/>
      <c r="S84" s="24"/>
      <c r="T84" s="24"/>
      <c r="U84" s="24"/>
      <c r="V84" s="24"/>
      <c r="W84" s="24"/>
      <c r="X84" s="24"/>
      <c r="Y84" s="24"/>
      <c r="Z84" s="26"/>
      <c r="AA84" s="26"/>
      <c r="AB84" s="27"/>
      <c r="AC84" s="27"/>
      <c r="AD84" s="28"/>
      <c r="AE84" s="28"/>
      <c r="AF84" s="28"/>
      <c r="AG84" s="28"/>
      <c r="AH84" s="28"/>
      <c r="AI84" s="28"/>
      <c r="AJ84" s="29"/>
      <c r="AK84" s="28"/>
      <c r="AL84" s="28"/>
      <c r="AM84" s="29"/>
      <c r="AN84" s="29"/>
      <c r="AO84" s="30"/>
    </row>
    <row r="85" spans="1:41" ht="14.25">
      <c r="A85" s="23"/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6"/>
      <c r="AA85" s="26"/>
      <c r="AB85" s="27"/>
      <c r="AC85" s="27"/>
      <c r="AD85" s="28"/>
      <c r="AE85" s="28"/>
      <c r="AF85" s="28"/>
      <c r="AG85" s="28"/>
      <c r="AH85" s="28"/>
      <c r="AI85" s="28"/>
      <c r="AJ85" s="29"/>
      <c r="AK85" s="28"/>
      <c r="AL85" s="28"/>
      <c r="AM85" s="29"/>
      <c r="AN85" s="29"/>
      <c r="AO85" s="30"/>
    </row>
    <row r="86" spans="1:3" ht="14.25">
      <c r="A86" s="23"/>
      <c r="B86" s="23"/>
      <c r="C86" s="23"/>
    </row>
    <row r="87" spans="1:3" ht="14.25">
      <c r="A87" s="23"/>
      <c r="B87" s="23"/>
      <c r="C87" s="23"/>
    </row>
    <row r="88" spans="1:3" ht="14.25">
      <c r="A88" s="23"/>
      <c r="B88" s="23"/>
      <c r="C88" s="23"/>
    </row>
    <row r="89" spans="1:3" ht="14.25">
      <c r="A89" s="23"/>
      <c r="B89" s="23"/>
      <c r="C89" s="23"/>
    </row>
    <row r="90" spans="1:3" ht="14.25">
      <c r="A90" s="23"/>
      <c r="B90" s="23"/>
      <c r="C90" s="23"/>
    </row>
    <row r="91" spans="1:3" ht="14.25">
      <c r="A91" s="23"/>
      <c r="B91" s="23"/>
      <c r="C91" s="23"/>
    </row>
    <row r="92" spans="1:3" ht="14.25">
      <c r="A92" s="23"/>
      <c r="B92" s="23"/>
      <c r="C92" s="23"/>
    </row>
    <row r="93" spans="1:3" ht="14.25">
      <c r="A93" s="23"/>
      <c r="B93" s="23"/>
      <c r="C93" s="23"/>
    </row>
    <row r="94" spans="1:3" ht="14.25">
      <c r="A94" s="23"/>
      <c r="B94" s="23"/>
      <c r="C94" s="23"/>
    </row>
    <row r="95" spans="1:3" ht="14.25">
      <c r="A95" s="23"/>
      <c r="B95" s="23"/>
      <c r="C95" s="23"/>
    </row>
    <row r="96" spans="1:3" ht="14.25">
      <c r="A96" s="23"/>
      <c r="B96" s="23"/>
      <c r="C96" s="23"/>
    </row>
    <row r="97" spans="1:3" ht="14.25">
      <c r="A97" s="23"/>
      <c r="B97" s="23"/>
      <c r="C97" s="23"/>
    </row>
    <row r="98" spans="1:3" ht="14.25">
      <c r="A98" s="23"/>
      <c r="B98" s="23"/>
      <c r="C98" s="23"/>
    </row>
    <row r="99" spans="1:3" ht="14.25">
      <c r="A99" s="23"/>
      <c r="B99" s="23"/>
      <c r="C99" s="23"/>
    </row>
    <row r="100" spans="1:3" ht="14.25">
      <c r="A100" s="23"/>
      <c r="B100" s="23"/>
      <c r="C100" s="23"/>
    </row>
  </sheetData>
  <mergeCells count="32">
    <mergeCell ref="A1:A3"/>
    <mergeCell ref="B1:B3"/>
    <mergeCell ref="C1:C3"/>
    <mergeCell ref="D1:Q1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19:B100 B4:B11 B14:B15 B17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5 D7:D85 D6:O6 F4:F5 F7:F85 H4:H5 H7:H85 J4:J5 J7:J85 L4:L5 L7:L85 N4:N5 N7:N85 R4:R85 T4:T85 V4:V85 X4:X85">
    <cfRule type="expression" priority="3" dxfId="22" stopIfTrue="1">
      <formula>AND(NOT(ISBLANK(E4)),ISBLANK(D4))</formula>
    </cfRule>
  </conditionalFormatting>
  <conditionalFormatting sqref="E4:E5 E7:E85 G4:G5 G7:G85 I4:I5 I7:I85 K4:K5 K7:K85 M4:M5 M7:M85 O4:O5 O7:O85 S4:S85 U4:U85 W4:W85 Y4:Y85">
    <cfRule type="expression" priority="4" dxfId="22" stopIfTrue="1">
      <formula>AND(NOT(ISBLANK(D4)),ISBLANK(E4))</formula>
    </cfRule>
  </conditionalFormatting>
  <conditionalFormatting sqref="B18">
    <cfRule type="expression" priority="5" dxfId="22" stopIfTrue="1">
      <formula>AND(NOT(ISBLANK($A12)),ISBLANK(B18))</formula>
    </cfRule>
  </conditionalFormatting>
  <conditionalFormatting sqref="B16">
    <cfRule type="expression" priority="6" dxfId="22" stopIfTrue="1">
      <formula>AND(NOT(ISBLANK($A13)),ISBLANK(B16))</formula>
    </cfRule>
  </conditionalFormatting>
  <conditionalFormatting sqref="B12:B13">
    <cfRule type="expression" priority="7" dxfId="22" stopIfTrue="1">
      <formula>AND(NOT(ISBLANK(#REF!)),ISBLANK(B12))</formula>
    </cfRule>
  </conditionalFormatting>
  <dataValidations count="4">
    <dataValidation type="decimal" operator="greaterThan" allowBlank="1" showInputMessage="1" showErrorMessage="1" sqref="AK4:AL85 AD4:AI85">
      <formula1>0</formula1>
    </dataValidation>
    <dataValidation operator="lessThanOrEqual" allowBlank="1" showInputMessage="1" showErrorMessage="1" error="FTE cannot be greater than Headcount&#10;" sqref="R86:AN65536 AB1 AO4:AO65536 D86:O65536 A101:C65536 P2 A1:C1 R1 AO1 AP1:IV65536 AB3:AC85 P4:Q65536"/>
    <dataValidation type="custom" allowBlank="1" showInputMessage="1" showErrorMessage="1" errorTitle="Headcount" error="The value entered in the headcount field must be greater than or equal to the value entered in the FTE field." sqref="R4:R85 X4:X85 V4:V85 T4:T85 N4:N85 L4:L85 J4:J85 H4:H85 F4:F85 D4:D85">
      <formula1>R4&gt;=S4</formula1>
    </dataValidation>
    <dataValidation type="custom" allowBlank="1" showInputMessage="1" showErrorMessage="1" errorTitle="FTE" error="The value entered in the FTE field must be less than or equal to the value entered in the headcount field." sqref="S4:S85 Y4:Y85 W4:W85 U4:U85 O4:O85 K4:K85 I4:I85 G4:G85 M4:M85 E4:E85">
      <formula1>S4&lt;=R4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workbookViewId="0" topLeftCell="AJ16">
      <selection activeCell="AO17" sqref="AO17"/>
    </sheetView>
  </sheetViews>
  <sheetFormatPr defaultColWidth="8.88671875" defaultRowHeight="15"/>
  <cols>
    <col min="1" max="1" width="23.5546875" style="22" customWidth="1"/>
    <col min="2" max="3" width="14.99609375" style="22" customWidth="1"/>
    <col min="4" max="17" width="10.4453125" style="31" customWidth="1"/>
    <col min="18" max="27" width="12.77734375" style="31" customWidth="1"/>
    <col min="28" max="29" width="11.10546875" style="22" customWidth="1"/>
    <col min="30" max="36" width="15.5546875" style="22" customWidth="1"/>
    <col min="37" max="39" width="19.10546875" style="22" customWidth="1"/>
    <col min="40" max="40" width="20.77734375" style="22" customWidth="1"/>
    <col min="41" max="41" width="17.99609375" style="22" customWidth="1"/>
    <col min="42" max="16384" width="8.88671875" style="22" customWidth="1"/>
  </cols>
  <sheetData>
    <row r="1" spans="1:41" s="21" customFormat="1" ht="15" customHeight="1">
      <c r="A1" s="64" t="s">
        <v>12</v>
      </c>
      <c r="B1" s="64" t="s">
        <v>1</v>
      </c>
      <c r="C1" s="64" t="s">
        <v>0</v>
      </c>
      <c r="D1" s="67" t="s">
        <v>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76" t="s">
        <v>15</v>
      </c>
      <c r="S1" s="82"/>
      <c r="T1" s="82"/>
      <c r="U1" s="82"/>
      <c r="V1" s="82"/>
      <c r="W1" s="82"/>
      <c r="X1" s="82"/>
      <c r="Y1" s="82"/>
      <c r="Z1" s="82"/>
      <c r="AA1" s="77"/>
      <c r="AB1" s="41" t="s">
        <v>25</v>
      </c>
      <c r="AC1" s="79"/>
      <c r="AD1" s="38" t="s">
        <v>11</v>
      </c>
      <c r="AE1" s="39"/>
      <c r="AF1" s="39"/>
      <c r="AG1" s="39"/>
      <c r="AH1" s="39"/>
      <c r="AI1" s="39"/>
      <c r="AJ1" s="40"/>
      <c r="AK1" s="75" t="s">
        <v>32</v>
      </c>
      <c r="AL1" s="75"/>
      <c r="AM1" s="75"/>
      <c r="AN1" s="72" t="s">
        <v>24</v>
      </c>
      <c r="AO1" s="64" t="s">
        <v>33</v>
      </c>
    </row>
    <row r="2" spans="1:41" s="21" customFormat="1" ht="53.25" customHeight="1">
      <c r="A2" s="78"/>
      <c r="B2" s="78"/>
      <c r="C2" s="78"/>
      <c r="D2" s="70" t="s">
        <v>28</v>
      </c>
      <c r="E2" s="71"/>
      <c r="F2" s="70" t="s">
        <v>29</v>
      </c>
      <c r="G2" s="71"/>
      <c r="H2" s="70" t="s">
        <v>30</v>
      </c>
      <c r="I2" s="71"/>
      <c r="J2" s="70" t="s">
        <v>6</v>
      </c>
      <c r="K2" s="71"/>
      <c r="L2" s="70" t="s">
        <v>31</v>
      </c>
      <c r="M2" s="71"/>
      <c r="N2" s="70" t="s">
        <v>5</v>
      </c>
      <c r="O2" s="71"/>
      <c r="P2" s="67" t="s">
        <v>9</v>
      </c>
      <c r="Q2" s="69"/>
      <c r="R2" s="67" t="s">
        <v>13</v>
      </c>
      <c r="S2" s="77"/>
      <c r="T2" s="76" t="s">
        <v>3</v>
      </c>
      <c r="U2" s="77"/>
      <c r="V2" s="76" t="s">
        <v>4</v>
      </c>
      <c r="W2" s="77"/>
      <c r="X2" s="76" t="s">
        <v>14</v>
      </c>
      <c r="Y2" s="77"/>
      <c r="Z2" s="67" t="s">
        <v>10</v>
      </c>
      <c r="AA2" s="69"/>
      <c r="AB2" s="80"/>
      <c r="AC2" s="81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83" t="s">
        <v>23</v>
      </c>
      <c r="AK2" s="64" t="s">
        <v>26</v>
      </c>
      <c r="AL2" s="64" t="s">
        <v>27</v>
      </c>
      <c r="AM2" s="64" t="s">
        <v>22</v>
      </c>
      <c r="AN2" s="73"/>
      <c r="AO2" s="65"/>
    </row>
    <row r="3" spans="1:41" ht="57.75" customHeight="1">
      <c r="A3" s="56"/>
      <c r="B3" s="56"/>
      <c r="C3" s="56"/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  <c r="N3" s="20" t="s">
        <v>2</v>
      </c>
      <c r="O3" s="20" t="s">
        <v>7</v>
      </c>
      <c r="P3" s="20" t="s">
        <v>2</v>
      </c>
      <c r="Q3" s="20" t="s">
        <v>7</v>
      </c>
      <c r="R3" s="19" t="s">
        <v>2</v>
      </c>
      <c r="S3" s="19" t="s">
        <v>7</v>
      </c>
      <c r="T3" s="19" t="s">
        <v>2</v>
      </c>
      <c r="U3" s="19" t="s">
        <v>7</v>
      </c>
      <c r="V3" s="19" t="s">
        <v>2</v>
      </c>
      <c r="W3" s="19" t="s">
        <v>7</v>
      </c>
      <c r="X3" s="19" t="s">
        <v>2</v>
      </c>
      <c r="Y3" s="19" t="s">
        <v>7</v>
      </c>
      <c r="Z3" s="19" t="s">
        <v>2</v>
      </c>
      <c r="AA3" s="19" t="s">
        <v>7</v>
      </c>
      <c r="AB3" s="5" t="s">
        <v>2</v>
      </c>
      <c r="AC3" s="4" t="s">
        <v>7</v>
      </c>
      <c r="AD3" s="66"/>
      <c r="AE3" s="66"/>
      <c r="AF3" s="66"/>
      <c r="AG3" s="66"/>
      <c r="AH3" s="66"/>
      <c r="AI3" s="66"/>
      <c r="AJ3" s="83"/>
      <c r="AK3" s="66"/>
      <c r="AL3" s="66"/>
      <c r="AM3" s="66"/>
      <c r="AN3" s="74"/>
      <c r="AO3" s="66"/>
    </row>
    <row r="4" spans="1:41" ht="28.5">
      <c r="A4" s="23" t="s">
        <v>34</v>
      </c>
      <c r="B4" s="23" t="s">
        <v>35</v>
      </c>
      <c r="C4" s="23" t="s">
        <v>36</v>
      </c>
      <c r="D4" s="24">
        <v>159</v>
      </c>
      <c r="E4" s="24">
        <v>153.8</v>
      </c>
      <c r="F4" s="24">
        <v>233</v>
      </c>
      <c r="G4" s="24">
        <v>224.27</v>
      </c>
      <c r="H4" s="24">
        <v>715</v>
      </c>
      <c r="I4" s="24">
        <v>703.67</v>
      </c>
      <c r="J4" s="24">
        <v>594</v>
      </c>
      <c r="K4" s="24">
        <v>575.16</v>
      </c>
      <c r="L4" s="24">
        <v>123</v>
      </c>
      <c r="M4" s="24">
        <v>120.12</v>
      </c>
      <c r="N4" s="24">
        <v>0</v>
      </c>
      <c r="O4" s="24">
        <v>0</v>
      </c>
      <c r="P4" s="25">
        <v>1824</v>
      </c>
      <c r="Q4" s="25">
        <v>1777.02</v>
      </c>
      <c r="R4" s="24">
        <v>2</v>
      </c>
      <c r="S4" s="24">
        <v>2</v>
      </c>
      <c r="T4" s="24">
        <v>15</v>
      </c>
      <c r="U4" s="24">
        <v>15</v>
      </c>
      <c r="V4" s="24">
        <v>25</v>
      </c>
      <c r="W4" s="24">
        <v>25</v>
      </c>
      <c r="X4" s="24">
        <v>0</v>
      </c>
      <c r="Y4" s="24">
        <v>0</v>
      </c>
      <c r="Z4" s="26">
        <v>42</v>
      </c>
      <c r="AA4" s="26">
        <v>42</v>
      </c>
      <c r="AB4" s="27">
        <v>1866</v>
      </c>
      <c r="AC4" s="27">
        <v>1819.02</v>
      </c>
      <c r="AD4" s="28">
        <v>6342620.9</v>
      </c>
      <c r="AE4" s="28">
        <v>9146.4</v>
      </c>
      <c r="AF4" s="28">
        <v>16892.85</v>
      </c>
      <c r="AG4" s="28">
        <v>94376.34</v>
      </c>
      <c r="AH4" s="28">
        <v>1345500.5</v>
      </c>
      <c r="AI4" s="28">
        <v>648371.46</v>
      </c>
      <c r="AJ4" s="29">
        <f>SUM(D4:AI4)</f>
        <v>8467963.51</v>
      </c>
      <c r="AK4" s="28">
        <v>261967.66</v>
      </c>
      <c r="AL4" s="52">
        <v>78473.5</v>
      </c>
      <c r="AM4" s="29">
        <v>340441.16</v>
      </c>
      <c r="AN4" s="29">
        <v>8808404.67</v>
      </c>
      <c r="AO4" s="30"/>
    </row>
    <row r="5" spans="1:41" ht="28.5">
      <c r="A5" s="23" t="s">
        <v>37</v>
      </c>
      <c r="B5" s="23" t="s">
        <v>38</v>
      </c>
      <c r="C5" s="23" t="s">
        <v>36</v>
      </c>
      <c r="D5" s="24">
        <v>389</v>
      </c>
      <c r="E5" s="24">
        <v>333.1</v>
      </c>
      <c r="F5" s="24">
        <v>1636</v>
      </c>
      <c r="G5" s="24">
        <v>1524.47</v>
      </c>
      <c r="H5" s="24">
        <v>195</v>
      </c>
      <c r="I5" s="24">
        <v>190.22</v>
      </c>
      <c r="J5" s="24">
        <v>52</v>
      </c>
      <c r="K5" s="24">
        <v>52</v>
      </c>
      <c r="L5" s="24">
        <v>3</v>
      </c>
      <c r="M5" s="24">
        <v>3</v>
      </c>
      <c r="N5" s="24">
        <v>324</v>
      </c>
      <c r="O5" s="24">
        <v>320.95</v>
      </c>
      <c r="P5" s="25">
        <v>2599</v>
      </c>
      <c r="Q5" s="25">
        <v>2423.74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6">
        <v>0</v>
      </c>
      <c r="AA5" s="26">
        <v>0</v>
      </c>
      <c r="AB5" s="27">
        <v>2599</v>
      </c>
      <c r="AC5" s="27">
        <v>2423.74</v>
      </c>
      <c r="AD5" s="28">
        <v>5116919</v>
      </c>
      <c r="AE5" s="28">
        <v>276462</v>
      </c>
      <c r="AF5" s="28"/>
      <c r="AG5" s="28">
        <v>358740</v>
      </c>
      <c r="AH5" s="28">
        <v>977719</v>
      </c>
      <c r="AI5" s="28">
        <v>424109</v>
      </c>
      <c r="AJ5" s="29">
        <v>7153949</v>
      </c>
      <c r="AK5" s="28"/>
      <c r="AL5" s="28">
        <v>4139.22</v>
      </c>
      <c r="AM5" s="29">
        <v>4139.22</v>
      </c>
      <c r="AN5" s="29">
        <v>7158088.22</v>
      </c>
      <c r="AO5" s="30"/>
    </row>
    <row r="6" spans="1:41" ht="28.5">
      <c r="A6" s="23" t="s">
        <v>39</v>
      </c>
      <c r="B6" s="23" t="s">
        <v>38</v>
      </c>
      <c r="C6" s="23" t="s">
        <v>36</v>
      </c>
      <c r="D6" s="24">
        <v>4624</v>
      </c>
      <c r="E6" s="24">
        <v>4141.74</v>
      </c>
      <c r="F6" s="24">
        <v>940</v>
      </c>
      <c r="G6" s="24">
        <v>890.05</v>
      </c>
      <c r="H6" s="24">
        <v>655</v>
      </c>
      <c r="I6" s="24">
        <v>644.26</v>
      </c>
      <c r="J6" s="24">
        <v>127</v>
      </c>
      <c r="K6" s="24">
        <v>122.9</v>
      </c>
      <c r="L6" s="24">
        <v>8</v>
      </c>
      <c r="M6" s="24">
        <v>8</v>
      </c>
      <c r="N6" s="24">
        <v>0</v>
      </c>
      <c r="O6" s="24">
        <v>0</v>
      </c>
      <c r="P6" s="25">
        <v>6354</v>
      </c>
      <c r="Q6" s="25">
        <v>5806.95</v>
      </c>
      <c r="R6" s="24">
        <v>0</v>
      </c>
      <c r="S6" s="24">
        <v>0</v>
      </c>
      <c r="T6" s="24">
        <v>1</v>
      </c>
      <c r="U6" s="24">
        <v>1</v>
      </c>
      <c r="V6" s="24">
        <v>20</v>
      </c>
      <c r="W6" s="24">
        <v>19.5</v>
      </c>
      <c r="X6" s="24">
        <v>0</v>
      </c>
      <c r="Y6" s="24">
        <v>0</v>
      </c>
      <c r="Z6" s="26">
        <v>16</v>
      </c>
      <c r="AA6" s="26">
        <v>16</v>
      </c>
      <c r="AB6" s="27">
        <v>6370</v>
      </c>
      <c r="AC6" s="27">
        <v>5822.95</v>
      </c>
      <c r="AD6" s="28">
        <v>9876948.42</v>
      </c>
      <c r="AE6" s="28">
        <v>121415.94</v>
      </c>
      <c r="AF6" s="28">
        <v>346.46</v>
      </c>
      <c r="AG6" s="28">
        <v>251042.66</v>
      </c>
      <c r="AH6" s="28">
        <v>1767318.61</v>
      </c>
      <c r="AI6" s="28">
        <v>643647.05</v>
      </c>
      <c r="AJ6" s="29">
        <v>12660719.14</v>
      </c>
      <c r="AK6" s="28">
        <v>99646.55</v>
      </c>
      <c r="AL6" s="28">
        <v>0</v>
      </c>
      <c r="AM6" s="29">
        <v>99646.55</v>
      </c>
      <c r="AN6" s="29">
        <v>12760365.690000001</v>
      </c>
      <c r="AO6" s="30"/>
    </row>
    <row r="7" spans="1:41" ht="28.5">
      <c r="A7" s="23" t="s">
        <v>40</v>
      </c>
      <c r="B7" s="23" t="s">
        <v>38</v>
      </c>
      <c r="C7" s="23" t="s">
        <v>36</v>
      </c>
      <c r="D7" s="24">
        <v>15</v>
      </c>
      <c r="E7" s="24">
        <v>15</v>
      </c>
      <c r="F7" s="24">
        <v>179</v>
      </c>
      <c r="G7" s="24">
        <v>171</v>
      </c>
      <c r="H7" s="24">
        <v>14</v>
      </c>
      <c r="I7" s="24">
        <v>14</v>
      </c>
      <c r="J7" s="24">
        <v>4</v>
      </c>
      <c r="K7" s="24">
        <v>4</v>
      </c>
      <c r="L7" s="24"/>
      <c r="M7" s="24"/>
      <c r="N7" s="24"/>
      <c r="O7" s="24"/>
      <c r="P7" s="25">
        <v>212</v>
      </c>
      <c r="Q7" s="25">
        <v>204</v>
      </c>
      <c r="R7" s="24">
        <v>4</v>
      </c>
      <c r="S7" s="24">
        <v>4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6">
        <v>4</v>
      </c>
      <c r="AA7" s="26">
        <v>4</v>
      </c>
      <c r="AB7" s="27">
        <v>216</v>
      </c>
      <c r="AC7" s="27">
        <v>208</v>
      </c>
      <c r="AD7" s="28">
        <v>489470.97</v>
      </c>
      <c r="AE7" s="28">
        <v>44315.8</v>
      </c>
      <c r="AF7" s="28"/>
      <c r="AG7" s="28">
        <v>72670.17</v>
      </c>
      <c r="AH7" s="28">
        <v>96744.22</v>
      </c>
      <c r="AI7" s="28">
        <v>49626.32</v>
      </c>
      <c r="AJ7" s="29">
        <v>752827.48</v>
      </c>
      <c r="AK7" s="28">
        <v>16642</v>
      </c>
      <c r="AL7" s="28"/>
      <c r="AM7" s="29">
        <v>16642</v>
      </c>
      <c r="AN7" s="29">
        <v>769469.48</v>
      </c>
      <c r="AO7" s="30"/>
    </row>
    <row r="8" spans="1:41" ht="28.5">
      <c r="A8" s="23" t="s">
        <v>41</v>
      </c>
      <c r="B8" s="23" t="s">
        <v>38</v>
      </c>
      <c r="C8" s="23" t="s">
        <v>36</v>
      </c>
      <c r="D8" s="24">
        <v>1641</v>
      </c>
      <c r="E8" s="24">
        <v>1606</v>
      </c>
      <c r="F8" s="24">
        <v>362</v>
      </c>
      <c r="G8" s="24">
        <v>346</v>
      </c>
      <c r="H8" s="24">
        <v>1292</v>
      </c>
      <c r="I8" s="24">
        <v>1260</v>
      </c>
      <c r="J8" s="24">
        <v>286</v>
      </c>
      <c r="K8" s="24">
        <v>279</v>
      </c>
      <c r="L8" s="24">
        <v>32</v>
      </c>
      <c r="M8" s="24">
        <v>31</v>
      </c>
      <c r="N8" s="24">
        <v>0</v>
      </c>
      <c r="O8" s="24">
        <v>0</v>
      </c>
      <c r="P8" s="25">
        <v>3613</v>
      </c>
      <c r="Q8" s="25">
        <v>3522</v>
      </c>
      <c r="R8" s="24"/>
      <c r="S8" s="24"/>
      <c r="T8" s="24"/>
      <c r="U8" s="24"/>
      <c r="V8" s="24">
        <v>20</v>
      </c>
      <c r="W8" s="24">
        <v>20</v>
      </c>
      <c r="X8" s="24"/>
      <c r="Y8" s="24"/>
      <c r="Z8" s="26">
        <v>20</v>
      </c>
      <c r="AA8" s="26">
        <v>20</v>
      </c>
      <c r="AB8" s="27">
        <v>3633</v>
      </c>
      <c r="AC8" s="27">
        <v>3542</v>
      </c>
      <c r="AD8" s="28">
        <v>8088551.1</v>
      </c>
      <c r="AE8" s="28">
        <v>618402.57</v>
      </c>
      <c r="AF8" s="28">
        <v>3915.3</v>
      </c>
      <c r="AG8" s="28">
        <v>20338.25</v>
      </c>
      <c r="AH8" s="28">
        <v>1599572.3</v>
      </c>
      <c r="AI8" s="28">
        <v>672253.27</v>
      </c>
      <c r="AJ8" s="29">
        <v>11003032.790000001</v>
      </c>
      <c r="AK8" s="28">
        <v>-67983.58</v>
      </c>
      <c r="AL8" s="28"/>
      <c r="AM8" s="28">
        <v>-67983.58</v>
      </c>
      <c r="AN8" s="29">
        <v>10935049.21</v>
      </c>
      <c r="AO8" s="30"/>
    </row>
    <row r="9" spans="1:41" ht="28.5">
      <c r="A9" s="23" t="s">
        <v>42</v>
      </c>
      <c r="B9" s="23" t="s">
        <v>38</v>
      </c>
      <c r="C9" s="23" t="s">
        <v>36</v>
      </c>
      <c r="D9" s="24">
        <v>478</v>
      </c>
      <c r="E9" s="24">
        <v>441.23</v>
      </c>
      <c r="F9" s="24">
        <v>245</v>
      </c>
      <c r="G9" s="24">
        <v>237.52</v>
      </c>
      <c r="H9" s="24">
        <v>300</v>
      </c>
      <c r="I9" s="24">
        <v>282.2</v>
      </c>
      <c r="J9" s="24">
        <v>107</v>
      </c>
      <c r="K9" s="24">
        <v>105.6</v>
      </c>
      <c r="L9" s="24">
        <v>5</v>
      </c>
      <c r="M9" s="24">
        <v>4.49</v>
      </c>
      <c r="N9" s="24"/>
      <c r="O9" s="24"/>
      <c r="P9" s="25">
        <v>1135</v>
      </c>
      <c r="Q9" s="25">
        <v>1071.04</v>
      </c>
      <c r="R9" s="24">
        <v>12</v>
      </c>
      <c r="S9" s="24">
        <v>10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6">
        <v>12</v>
      </c>
      <c r="AA9" s="26">
        <v>10</v>
      </c>
      <c r="AB9" s="27">
        <v>1147</v>
      </c>
      <c r="AC9" s="27">
        <v>1081.04</v>
      </c>
      <c r="AD9" s="28">
        <v>2432827.98</v>
      </c>
      <c r="AE9" s="28">
        <v>216364.62</v>
      </c>
      <c r="AF9" s="28">
        <v>2500</v>
      </c>
      <c r="AG9" s="28">
        <v>103150.83</v>
      </c>
      <c r="AH9" s="28">
        <v>497167.22</v>
      </c>
      <c r="AI9" s="28">
        <v>212829.46</v>
      </c>
      <c r="AJ9" s="29">
        <v>3464840.11</v>
      </c>
      <c r="AK9" s="28">
        <v>34213.27</v>
      </c>
      <c r="AL9" s="28"/>
      <c r="AM9" s="29">
        <v>34213.27</v>
      </c>
      <c r="AN9" s="29">
        <v>3499053.38</v>
      </c>
      <c r="AO9" s="30"/>
    </row>
    <row r="10" spans="1:41" ht="28.5">
      <c r="A10" s="23" t="s">
        <v>43</v>
      </c>
      <c r="B10" s="23" t="s">
        <v>38</v>
      </c>
      <c r="C10" s="23" t="s">
        <v>36</v>
      </c>
      <c r="D10" s="24">
        <v>38</v>
      </c>
      <c r="E10" s="24">
        <v>35.4</v>
      </c>
      <c r="F10" s="24">
        <v>32</v>
      </c>
      <c r="G10" s="24">
        <v>30</v>
      </c>
      <c r="H10" s="24">
        <v>68</v>
      </c>
      <c r="I10" s="24">
        <v>67.4</v>
      </c>
      <c r="J10" s="24">
        <v>9</v>
      </c>
      <c r="K10" s="24">
        <v>9</v>
      </c>
      <c r="L10" s="24">
        <v>1</v>
      </c>
      <c r="M10" s="24">
        <v>1</v>
      </c>
      <c r="N10" s="24">
        <v>0</v>
      </c>
      <c r="O10" s="24">
        <v>0</v>
      </c>
      <c r="P10" s="25">
        <v>148</v>
      </c>
      <c r="Q10" s="25">
        <v>142.8</v>
      </c>
      <c r="R10" s="24">
        <v>4</v>
      </c>
      <c r="S10" s="24">
        <v>4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6">
        <v>4</v>
      </c>
      <c r="AA10" s="26">
        <v>4</v>
      </c>
      <c r="AB10" s="27">
        <v>152</v>
      </c>
      <c r="AC10" s="27">
        <v>146.8</v>
      </c>
      <c r="AD10" s="28">
        <v>403908</v>
      </c>
      <c r="AE10" s="28">
        <v>23572</v>
      </c>
      <c r="AF10" s="28">
        <v>1850</v>
      </c>
      <c r="AG10" s="28">
        <v>11428</v>
      </c>
      <c r="AH10" s="28">
        <v>73141</v>
      </c>
      <c r="AI10" s="28">
        <v>36492</v>
      </c>
      <c r="AJ10" s="29">
        <v>550391</v>
      </c>
      <c r="AK10" s="28">
        <v>4625</v>
      </c>
      <c r="AL10" s="28"/>
      <c r="AM10" s="29">
        <v>4625</v>
      </c>
      <c r="AN10" s="29">
        <v>555016</v>
      </c>
      <c r="AO10" s="30"/>
    </row>
    <row r="11" spans="1:41" ht="28.5">
      <c r="A11" s="23" t="s">
        <v>44</v>
      </c>
      <c r="B11" s="23" t="s">
        <v>38</v>
      </c>
      <c r="C11" s="23" t="s">
        <v>36</v>
      </c>
      <c r="D11" s="24">
        <v>1046</v>
      </c>
      <c r="E11" s="24">
        <v>981.29</v>
      </c>
      <c r="F11" s="24">
        <v>851</v>
      </c>
      <c r="G11" s="24">
        <v>838.17</v>
      </c>
      <c r="H11" s="24">
        <v>364</v>
      </c>
      <c r="I11" s="24">
        <v>359.76</v>
      </c>
      <c r="J11" s="24">
        <v>37</v>
      </c>
      <c r="K11" s="24">
        <v>36.52</v>
      </c>
      <c r="L11" s="24">
        <v>3</v>
      </c>
      <c r="M11" s="24">
        <v>3</v>
      </c>
      <c r="N11" s="24">
        <v>0</v>
      </c>
      <c r="O11" s="24">
        <v>0</v>
      </c>
      <c r="P11" s="25">
        <v>2301</v>
      </c>
      <c r="Q11" s="25">
        <v>2218.74</v>
      </c>
      <c r="R11" s="24">
        <v>50</v>
      </c>
      <c r="S11" s="24">
        <v>48.6</v>
      </c>
      <c r="T11" s="24">
        <v>2</v>
      </c>
      <c r="U11" s="24">
        <v>1.6</v>
      </c>
      <c r="V11" s="24"/>
      <c r="W11" s="24"/>
      <c r="X11" s="24"/>
      <c r="Y11" s="24"/>
      <c r="Z11" s="26">
        <v>52</v>
      </c>
      <c r="AA11" s="26">
        <v>50.2</v>
      </c>
      <c r="AB11" s="27">
        <v>2353</v>
      </c>
      <c r="AC11" s="27">
        <v>2268.94</v>
      </c>
      <c r="AD11" s="28">
        <v>4636568.18</v>
      </c>
      <c r="AE11" s="28">
        <v>326017.66</v>
      </c>
      <c r="AF11" s="28">
        <v>2000</v>
      </c>
      <c r="AG11" s="28">
        <v>84824.64</v>
      </c>
      <c r="AH11" s="28">
        <v>884740</v>
      </c>
      <c r="AI11" s="28">
        <v>370082.85</v>
      </c>
      <c r="AJ11" s="29">
        <v>6304233.329999999</v>
      </c>
      <c r="AK11" s="28">
        <v>75319.81</v>
      </c>
      <c r="AL11" s="28"/>
      <c r="AM11" s="29">
        <v>75319.81</v>
      </c>
      <c r="AN11" s="29">
        <v>6379553.139999999</v>
      </c>
      <c r="AO11" s="30"/>
    </row>
    <row r="12" spans="1:41" ht="42.75">
      <c r="A12" s="23" t="s">
        <v>45</v>
      </c>
      <c r="B12" s="23" t="s">
        <v>46</v>
      </c>
      <c r="C12" s="23" t="s">
        <v>36</v>
      </c>
      <c r="D12" s="24">
        <v>0</v>
      </c>
      <c r="E12" s="24">
        <v>0</v>
      </c>
      <c r="F12" s="24">
        <v>1</v>
      </c>
      <c r="G12" s="24">
        <v>1</v>
      </c>
      <c r="H12" s="24">
        <v>5</v>
      </c>
      <c r="I12" s="24">
        <v>4.5</v>
      </c>
      <c r="J12" s="24">
        <v>1</v>
      </c>
      <c r="K12" s="24">
        <v>1</v>
      </c>
      <c r="L12" s="24">
        <v>2</v>
      </c>
      <c r="M12" s="24">
        <v>2</v>
      </c>
      <c r="N12" s="24">
        <v>0</v>
      </c>
      <c r="O12" s="24">
        <v>0</v>
      </c>
      <c r="P12" s="25">
        <v>9</v>
      </c>
      <c r="Q12" s="25">
        <v>8.5</v>
      </c>
      <c r="R12" s="24">
        <v>0</v>
      </c>
      <c r="S12" s="24">
        <v>0</v>
      </c>
      <c r="T12" s="24">
        <v>0</v>
      </c>
      <c r="U12" s="24">
        <v>0</v>
      </c>
      <c r="V12" s="24">
        <v>1</v>
      </c>
      <c r="W12" s="24">
        <v>1</v>
      </c>
      <c r="X12" s="24">
        <v>0</v>
      </c>
      <c r="Y12" s="24">
        <v>0</v>
      </c>
      <c r="Z12" s="26">
        <v>1</v>
      </c>
      <c r="AA12" s="26">
        <v>1</v>
      </c>
      <c r="AB12" s="27">
        <v>10</v>
      </c>
      <c r="AC12" s="27">
        <v>9.5</v>
      </c>
      <c r="AD12" s="28">
        <v>29079</v>
      </c>
      <c r="AE12" s="28">
        <v>2606</v>
      </c>
      <c r="AF12" s="28"/>
      <c r="AG12" s="28">
        <v>205</v>
      </c>
      <c r="AH12" s="28">
        <v>2980</v>
      </c>
      <c r="AI12" s="28">
        <v>2910</v>
      </c>
      <c r="AJ12" s="29">
        <v>37780</v>
      </c>
      <c r="AK12" s="28">
        <v>5280</v>
      </c>
      <c r="AL12" s="28">
        <v>14102</v>
      </c>
      <c r="AM12" s="29">
        <v>19382</v>
      </c>
      <c r="AN12" s="29">
        <v>57162</v>
      </c>
      <c r="AO12" s="30"/>
    </row>
    <row r="13" spans="1:41" ht="42.75">
      <c r="A13" s="23" t="s">
        <v>47</v>
      </c>
      <c r="B13" s="23" t="s">
        <v>46</v>
      </c>
      <c r="C13" s="23" t="s">
        <v>36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>
        <v>5</v>
      </c>
      <c r="O13" s="24">
        <v>2.8</v>
      </c>
      <c r="P13" s="25">
        <v>5</v>
      </c>
      <c r="Q13" s="25">
        <v>2.8</v>
      </c>
      <c r="R13" s="24"/>
      <c r="S13" s="24"/>
      <c r="T13" s="24"/>
      <c r="U13" s="24"/>
      <c r="V13" s="24">
        <v>2</v>
      </c>
      <c r="W13" s="24">
        <v>1.05</v>
      </c>
      <c r="X13" s="24"/>
      <c r="Y13" s="24"/>
      <c r="Z13" s="26">
        <v>2</v>
      </c>
      <c r="AA13" s="26">
        <v>1.05</v>
      </c>
      <c r="AB13" s="27">
        <v>7</v>
      </c>
      <c r="AC13" s="27">
        <v>3.85</v>
      </c>
      <c r="AD13" s="28">
        <v>25724.564736842105</v>
      </c>
      <c r="AE13" s="28"/>
      <c r="AF13" s="28"/>
      <c r="AG13" s="28"/>
      <c r="AH13" s="28">
        <v>4061.67</v>
      </c>
      <c r="AI13" s="28">
        <v>3216.2726315789473</v>
      </c>
      <c r="AJ13" s="29">
        <v>33002.50736842105</v>
      </c>
      <c r="AK13" s="28">
        <v>11500</v>
      </c>
      <c r="AL13" s="28"/>
      <c r="AM13" s="29">
        <v>11500</v>
      </c>
      <c r="AN13" s="29">
        <v>44502.50736842105</v>
      </c>
      <c r="AO13" s="30"/>
    </row>
    <row r="14" spans="1:41" ht="42.75">
      <c r="A14" s="23" t="s">
        <v>48</v>
      </c>
      <c r="B14" s="23" t="s">
        <v>46</v>
      </c>
      <c r="C14" s="23" t="s">
        <v>36</v>
      </c>
      <c r="D14" s="24">
        <v>7</v>
      </c>
      <c r="E14" s="24">
        <v>7</v>
      </c>
      <c r="F14" s="24">
        <v>3</v>
      </c>
      <c r="G14" s="24">
        <v>3</v>
      </c>
      <c r="H14" s="24">
        <v>9</v>
      </c>
      <c r="I14" s="24">
        <v>8.9</v>
      </c>
      <c r="J14" s="24">
        <v>26</v>
      </c>
      <c r="K14" s="24">
        <v>25.6</v>
      </c>
      <c r="L14" s="24">
        <v>4</v>
      </c>
      <c r="M14" s="24">
        <v>3.9</v>
      </c>
      <c r="N14" s="24">
        <v>0</v>
      </c>
      <c r="O14" s="24">
        <v>0</v>
      </c>
      <c r="P14" s="25">
        <v>49</v>
      </c>
      <c r="Q14" s="25">
        <v>48.4</v>
      </c>
      <c r="R14" s="24">
        <v>17</v>
      </c>
      <c r="S14" s="24">
        <v>17</v>
      </c>
      <c r="T14" s="24">
        <v>8</v>
      </c>
      <c r="U14" s="24">
        <v>7.8</v>
      </c>
      <c r="V14" s="24">
        <v>6</v>
      </c>
      <c r="W14" s="24">
        <v>5.9</v>
      </c>
      <c r="X14" s="24">
        <v>0</v>
      </c>
      <c r="Y14" s="24">
        <v>0</v>
      </c>
      <c r="Z14" s="26">
        <v>31</v>
      </c>
      <c r="AA14" s="26">
        <v>30.7</v>
      </c>
      <c r="AB14" s="27">
        <v>80</v>
      </c>
      <c r="AC14" s="27">
        <v>79.1</v>
      </c>
      <c r="AD14" s="28">
        <v>196931.25</v>
      </c>
      <c r="AE14" s="28">
        <v>1252.5</v>
      </c>
      <c r="AF14" s="28"/>
      <c r="AG14" s="28">
        <v>1188.11</v>
      </c>
      <c r="AH14" s="28">
        <v>20068.69</v>
      </c>
      <c r="AI14" s="28">
        <v>24602.27</v>
      </c>
      <c r="AJ14" s="29">
        <v>244042.82</v>
      </c>
      <c r="AK14" s="28">
        <v>134595.55</v>
      </c>
      <c r="AL14" s="28"/>
      <c r="AM14" s="29">
        <v>134595.55</v>
      </c>
      <c r="AN14" s="29">
        <v>378638.37</v>
      </c>
      <c r="AO14" s="30"/>
    </row>
    <row r="15" spans="1:41" ht="42.75">
      <c r="A15" s="23" t="s">
        <v>49</v>
      </c>
      <c r="B15" s="23" t="s">
        <v>46</v>
      </c>
      <c r="C15" s="23" t="s">
        <v>36</v>
      </c>
      <c r="D15" s="24">
        <v>32</v>
      </c>
      <c r="E15" s="24">
        <v>13</v>
      </c>
      <c r="F15" s="24">
        <v>21</v>
      </c>
      <c r="G15" s="24">
        <v>21</v>
      </c>
      <c r="H15" s="24">
        <v>76</v>
      </c>
      <c r="I15" s="24">
        <v>75.7</v>
      </c>
      <c r="J15" s="24">
        <v>16</v>
      </c>
      <c r="K15" s="24">
        <v>15.8</v>
      </c>
      <c r="L15" s="24">
        <v>4</v>
      </c>
      <c r="M15" s="24">
        <v>4</v>
      </c>
      <c r="N15" s="24">
        <v>70</v>
      </c>
      <c r="O15" s="24">
        <v>64.6</v>
      </c>
      <c r="P15" s="25">
        <v>219</v>
      </c>
      <c r="Q15" s="25">
        <v>194.1</v>
      </c>
      <c r="R15" s="24">
        <v>0</v>
      </c>
      <c r="S15" s="24">
        <v>0</v>
      </c>
      <c r="T15" s="24">
        <v>0</v>
      </c>
      <c r="U15" s="24">
        <v>0</v>
      </c>
      <c r="V15" s="24">
        <v>3</v>
      </c>
      <c r="W15" s="24">
        <v>1.2</v>
      </c>
      <c r="X15" s="24">
        <v>0</v>
      </c>
      <c r="Y15" s="24">
        <v>0</v>
      </c>
      <c r="Z15" s="26">
        <v>3</v>
      </c>
      <c r="AA15" s="26">
        <v>1.2</v>
      </c>
      <c r="AB15" s="27">
        <v>222</v>
      </c>
      <c r="AC15" s="27">
        <v>195.3</v>
      </c>
      <c r="AD15" s="28">
        <v>543542.27</v>
      </c>
      <c r="AE15" s="28">
        <v>8519.74</v>
      </c>
      <c r="AF15" s="28">
        <v>15988</v>
      </c>
      <c r="AG15" s="28">
        <v>36427.46</v>
      </c>
      <c r="AH15" s="28">
        <v>3144.5</v>
      </c>
      <c r="AI15" s="28">
        <v>51964.12</v>
      </c>
      <c r="AJ15" s="29">
        <v>659586.09</v>
      </c>
      <c r="AK15" s="28">
        <v>5475</v>
      </c>
      <c r="AL15" s="28">
        <v>0</v>
      </c>
      <c r="AM15" s="29">
        <v>5475</v>
      </c>
      <c r="AN15" s="29">
        <v>665061.09</v>
      </c>
      <c r="AO15" s="30"/>
    </row>
    <row r="16" spans="1:41" ht="42.75">
      <c r="A16" s="23" t="s">
        <v>50</v>
      </c>
      <c r="B16" s="23" t="s">
        <v>46</v>
      </c>
      <c r="C16" s="23" t="s">
        <v>36</v>
      </c>
      <c r="D16" s="24">
        <v>2</v>
      </c>
      <c r="E16" s="24">
        <v>2</v>
      </c>
      <c r="F16" s="24">
        <v>22</v>
      </c>
      <c r="G16" s="24">
        <v>21.4</v>
      </c>
      <c r="H16" s="24">
        <v>20</v>
      </c>
      <c r="I16" s="24">
        <v>19.4</v>
      </c>
      <c r="J16" s="24">
        <v>15</v>
      </c>
      <c r="K16" s="24">
        <v>15</v>
      </c>
      <c r="L16" s="24">
        <v>4</v>
      </c>
      <c r="M16" s="24">
        <v>4</v>
      </c>
      <c r="N16" s="24"/>
      <c r="O16" s="24"/>
      <c r="P16" s="25">
        <v>63</v>
      </c>
      <c r="Q16" s="25">
        <v>61.8</v>
      </c>
      <c r="R16" s="24"/>
      <c r="S16" s="24"/>
      <c r="T16" s="24">
        <v>1</v>
      </c>
      <c r="U16" s="24">
        <v>1</v>
      </c>
      <c r="V16" s="24">
        <v>3</v>
      </c>
      <c r="W16" s="24">
        <v>0.7</v>
      </c>
      <c r="X16" s="24"/>
      <c r="Y16" s="24"/>
      <c r="Z16" s="26">
        <v>4</v>
      </c>
      <c r="AA16" s="26">
        <v>1.7</v>
      </c>
      <c r="AB16" s="27">
        <v>67</v>
      </c>
      <c r="AC16" s="27">
        <v>63.5</v>
      </c>
      <c r="AD16" s="28">
        <v>210229</v>
      </c>
      <c r="AE16" s="28">
        <v>1233</v>
      </c>
      <c r="AF16" s="28"/>
      <c r="AG16" s="28">
        <v>597</v>
      </c>
      <c r="AH16" s="28">
        <v>38982</v>
      </c>
      <c r="AI16" s="28">
        <v>18907</v>
      </c>
      <c r="AJ16" s="29">
        <v>269948</v>
      </c>
      <c r="AK16" s="28">
        <v>9989</v>
      </c>
      <c r="AL16" s="28"/>
      <c r="AM16" s="29">
        <v>9989</v>
      </c>
      <c r="AN16" s="29">
        <v>279937</v>
      </c>
      <c r="AO16" s="30"/>
    </row>
    <row r="17" spans="1:41" ht="42.75">
      <c r="A17" s="23" t="s">
        <v>51</v>
      </c>
      <c r="B17" s="23" t="s">
        <v>46</v>
      </c>
      <c r="C17" s="23" t="s">
        <v>36</v>
      </c>
      <c r="D17" s="24"/>
      <c r="E17" s="24"/>
      <c r="F17" s="24"/>
      <c r="G17" s="24"/>
      <c r="H17" s="24"/>
      <c r="I17" s="24"/>
      <c r="J17" s="24">
        <v>1</v>
      </c>
      <c r="K17" s="24">
        <v>1</v>
      </c>
      <c r="L17" s="24"/>
      <c r="M17" s="24"/>
      <c r="N17" s="24"/>
      <c r="O17" s="24"/>
      <c r="P17" s="25">
        <v>1</v>
      </c>
      <c r="Q17" s="25">
        <v>1</v>
      </c>
      <c r="R17" s="24">
        <v>0</v>
      </c>
      <c r="S17" s="24">
        <v>0</v>
      </c>
      <c r="T17" s="24"/>
      <c r="U17" s="24"/>
      <c r="V17" s="24"/>
      <c r="W17" s="24"/>
      <c r="X17" s="24"/>
      <c r="Y17" s="24"/>
      <c r="Z17" s="26">
        <v>0</v>
      </c>
      <c r="AA17" s="26">
        <v>0</v>
      </c>
      <c r="AB17" s="27">
        <v>1</v>
      </c>
      <c r="AC17" s="27">
        <v>1</v>
      </c>
      <c r="AD17" s="28"/>
      <c r="AE17" s="28"/>
      <c r="AF17" s="28"/>
      <c r="AG17" s="28"/>
      <c r="AH17" s="28"/>
      <c r="AI17" s="28"/>
      <c r="AJ17" s="29">
        <v>0</v>
      </c>
      <c r="AK17" s="28"/>
      <c r="AL17" s="28"/>
      <c r="AM17" s="29">
        <v>0</v>
      </c>
      <c r="AN17" s="29">
        <v>0</v>
      </c>
      <c r="AO17" s="30"/>
    </row>
    <row r="18" spans="1:41" ht="42.75">
      <c r="A18" s="23" t="s">
        <v>52</v>
      </c>
      <c r="B18" s="23" t="s">
        <v>46</v>
      </c>
      <c r="C18" s="23" t="s">
        <v>36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>
        <v>315</v>
      </c>
      <c r="O18" s="24">
        <v>298</v>
      </c>
      <c r="P18" s="25">
        <v>315</v>
      </c>
      <c r="Q18" s="25">
        <v>298</v>
      </c>
      <c r="R18" s="24">
        <v>4</v>
      </c>
      <c r="S18" s="24">
        <v>4</v>
      </c>
      <c r="T18" s="24">
        <v>0</v>
      </c>
      <c r="U18" s="24">
        <v>0</v>
      </c>
      <c r="V18" s="24">
        <v>0</v>
      </c>
      <c r="W18" s="24">
        <v>0</v>
      </c>
      <c r="X18" s="24"/>
      <c r="Y18" s="24"/>
      <c r="Z18" s="26">
        <v>4</v>
      </c>
      <c r="AA18" s="26">
        <v>4</v>
      </c>
      <c r="AB18" s="27">
        <v>319</v>
      </c>
      <c r="AC18" s="27">
        <v>302</v>
      </c>
      <c r="AD18" s="28">
        <v>839672.35</v>
      </c>
      <c r="AE18" s="28">
        <v>22333.77</v>
      </c>
      <c r="AF18" s="28">
        <v>417860</v>
      </c>
      <c r="AG18" s="28">
        <v>38627.22</v>
      </c>
      <c r="AH18" s="28">
        <v>294.27</v>
      </c>
      <c r="AI18" s="28">
        <v>131640.7</v>
      </c>
      <c r="AJ18" s="29">
        <v>1450428.31</v>
      </c>
      <c r="AK18" s="28"/>
      <c r="AL18" s="28"/>
      <c r="AM18" s="29">
        <v>0</v>
      </c>
      <c r="AN18" s="29">
        <v>1450428.31</v>
      </c>
      <c r="AO18" s="30"/>
    </row>
    <row r="19" spans="1:41" ht="14.2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7"/>
      <c r="AC19" s="27"/>
      <c r="AD19" s="28"/>
      <c r="AE19" s="28"/>
      <c r="AF19" s="28"/>
      <c r="AG19" s="28"/>
      <c r="AH19" s="28"/>
      <c r="AI19" s="28"/>
      <c r="AJ19" s="29"/>
      <c r="AK19" s="28"/>
      <c r="AL19" s="28"/>
      <c r="AM19" s="29"/>
      <c r="AN19" s="29"/>
      <c r="AO19" s="30"/>
    </row>
    <row r="20" spans="1:41" ht="14.25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6"/>
      <c r="AA20" s="26"/>
      <c r="AB20" s="27"/>
      <c r="AC20" s="27"/>
      <c r="AD20" s="28"/>
      <c r="AE20" s="28"/>
      <c r="AF20" s="28"/>
      <c r="AG20" s="28"/>
      <c r="AH20" s="28"/>
      <c r="AI20" s="28"/>
      <c r="AJ20" s="29"/>
      <c r="AK20" s="28"/>
      <c r="AL20" s="28"/>
      <c r="AM20" s="29"/>
      <c r="AN20" s="29"/>
      <c r="AO20" s="30"/>
    </row>
    <row r="21" spans="1:41" ht="14.25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4"/>
      <c r="S21" s="24"/>
      <c r="T21" s="24"/>
      <c r="U21" s="24"/>
      <c r="V21" s="24"/>
      <c r="W21" s="24"/>
      <c r="X21" s="24"/>
      <c r="Y21" s="24"/>
      <c r="Z21" s="26"/>
      <c r="AA21" s="26"/>
      <c r="AB21" s="27"/>
      <c r="AC21" s="27"/>
      <c r="AD21" s="28"/>
      <c r="AE21" s="28"/>
      <c r="AF21" s="28"/>
      <c r="AG21" s="28"/>
      <c r="AH21" s="28"/>
      <c r="AI21" s="28"/>
      <c r="AJ21" s="29"/>
      <c r="AK21" s="28"/>
      <c r="AL21" s="28"/>
      <c r="AM21" s="29"/>
      <c r="AN21" s="29"/>
      <c r="AO21" s="30"/>
    </row>
    <row r="22" spans="1:41" ht="14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4"/>
      <c r="S22" s="24"/>
      <c r="T22" s="24"/>
      <c r="U22" s="24"/>
      <c r="V22" s="24"/>
      <c r="W22" s="24"/>
      <c r="X22" s="24"/>
      <c r="Y22" s="24"/>
      <c r="Z22" s="26"/>
      <c r="AA22" s="26"/>
      <c r="AB22" s="27"/>
      <c r="AC22" s="27"/>
      <c r="AD22" s="28"/>
      <c r="AE22" s="28"/>
      <c r="AF22" s="28"/>
      <c r="AG22" s="28"/>
      <c r="AH22" s="28"/>
      <c r="AI22" s="28"/>
      <c r="AJ22" s="29"/>
      <c r="AK22" s="28"/>
      <c r="AL22" s="28"/>
      <c r="AM22" s="29"/>
      <c r="AN22" s="29"/>
      <c r="AO22" s="30"/>
    </row>
    <row r="23" spans="1:41" ht="14.25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4"/>
      <c r="S23" s="24"/>
      <c r="T23" s="24"/>
      <c r="U23" s="24"/>
      <c r="V23" s="24"/>
      <c r="W23" s="24"/>
      <c r="X23" s="24"/>
      <c r="Y23" s="24"/>
      <c r="Z23" s="26"/>
      <c r="AA23" s="26"/>
      <c r="AB23" s="27"/>
      <c r="AC23" s="27"/>
      <c r="AD23" s="28"/>
      <c r="AE23" s="28"/>
      <c r="AF23" s="28"/>
      <c r="AG23" s="28"/>
      <c r="AH23" s="28"/>
      <c r="AI23" s="28"/>
      <c r="AJ23" s="29"/>
      <c r="AK23" s="28"/>
      <c r="AL23" s="28"/>
      <c r="AM23" s="29"/>
      <c r="AN23" s="29"/>
      <c r="AO23" s="30"/>
    </row>
    <row r="24" spans="1:41" ht="14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7"/>
      <c r="AC24" s="27"/>
      <c r="AD24" s="28"/>
      <c r="AE24" s="28"/>
      <c r="AF24" s="28"/>
      <c r="AG24" s="28"/>
      <c r="AH24" s="28"/>
      <c r="AI24" s="28"/>
      <c r="AJ24" s="29"/>
      <c r="AK24" s="28"/>
      <c r="AL24" s="28"/>
      <c r="AM24" s="29"/>
      <c r="AN24" s="29"/>
      <c r="AO24" s="30"/>
    </row>
    <row r="25" spans="1:41" ht="14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4"/>
      <c r="S25" s="24"/>
      <c r="T25" s="24"/>
      <c r="U25" s="24"/>
      <c r="V25" s="24"/>
      <c r="W25" s="24"/>
      <c r="X25" s="24"/>
      <c r="Y25" s="24"/>
      <c r="Z25" s="26"/>
      <c r="AA25" s="26"/>
      <c r="AB25" s="27"/>
      <c r="AC25" s="27"/>
      <c r="AD25" s="28"/>
      <c r="AE25" s="28"/>
      <c r="AF25" s="28"/>
      <c r="AG25" s="28"/>
      <c r="AH25" s="28"/>
      <c r="AI25" s="28"/>
      <c r="AJ25" s="29"/>
      <c r="AK25" s="28"/>
      <c r="AL25" s="28"/>
      <c r="AM25" s="29"/>
      <c r="AN25" s="29"/>
      <c r="AO25" s="30"/>
    </row>
    <row r="26" spans="1:41" ht="14.25">
      <c r="A26" s="2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4"/>
      <c r="S26" s="24"/>
      <c r="T26" s="24"/>
      <c r="U26" s="24"/>
      <c r="V26" s="24"/>
      <c r="W26" s="24"/>
      <c r="X26" s="24"/>
      <c r="Y26" s="24"/>
      <c r="Z26" s="26"/>
      <c r="AA26" s="26"/>
      <c r="AB26" s="27"/>
      <c r="AC26" s="27"/>
      <c r="AD26" s="28"/>
      <c r="AE26" s="28"/>
      <c r="AF26" s="28"/>
      <c r="AG26" s="28"/>
      <c r="AH26" s="28"/>
      <c r="AI26" s="28"/>
      <c r="AJ26" s="29"/>
      <c r="AK26" s="28"/>
      <c r="AL26" s="28"/>
      <c r="AM26" s="29"/>
      <c r="AN26" s="29"/>
      <c r="AO26" s="30"/>
    </row>
    <row r="27" spans="1:41" ht="14.25">
      <c r="A27" s="23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4"/>
      <c r="S27" s="24"/>
      <c r="T27" s="24"/>
      <c r="U27" s="24"/>
      <c r="V27" s="24"/>
      <c r="W27" s="24"/>
      <c r="X27" s="24"/>
      <c r="Y27" s="24"/>
      <c r="Z27" s="26"/>
      <c r="AA27" s="26"/>
      <c r="AB27" s="27"/>
      <c r="AC27" s="27"/>
      <c r="AD27" s="28"/>
      <c r="AE27" s="28"/>
      <c r="AF27" s="28"/>
      <c r="AG27" s="28"/>
      <c r="AH27" s="28"/>
      <c r="AI27" s="28"/>
      <c r="AJ27" s="29"/>
      <c r="AK27" s="28"/>
      <c r="AL27" s="28"/>
      <c r="AM27" s="29"/>
      <c r="AN27" s="29"/>
      <c r="AO27" s="30"/>
    </row>
    <row r="28" spans="1:41" ht="14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7"/>
      <c r="AC28" s="27"/>
      <c r="AD28" s="28"/>
      <c r="AE28" s="28"/>
      <c r="AF28" s="28"/>
      <c r="AG28" s="28"/>
      <c r="AH28" s="28"/>
      <c r="AI28" s="28"/>
      <c r="AJ28" s="29"/>
      <c r="AK28" s="28"/>
      <c r="AL28" s="28"/>
      <c r="AM28" s="29"/>
      <c r="AN28" s="29"/>
      <c r="AO28" s="30"/>
    </row>
    <row r="29" spans="1:41" ht="14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7"/>
      <c r="AC29" s="27"/>
      <c r="AD29" s="28"/>
      <c r="AE29" s="28"/>
      <c r="AF29" s="28"/>
      <c r="AG29" s="28"/>
      <c r="AH29" s="28"/>
      <c r="AI29" s="28"/>
      <c r="AJ29" s="29"/>
      <c r="AK29" s="28"/>
      <c r="AL29" s="28"/>
      <c r="AM29" s="29"/>
      <c r="AN29" s="29"/>
      <c r="AO29" s="30"/>
    </row>
    <row r="30" spans="1:41" ht="14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4"/>
      <c r="W30" s="24"/>
      <c r="X30" s="24"/>
      <c r="Y30" s="24"/>
      <c r="Z30" s="26"/>
      <c r="AA30" s="26"/>
      <c r="AB30" s="27"/>
      <c r="AC30" s="27"/>
      <c r="AD30" s="28"/>
      <c r="AE30" s="28"/>
      <c r="AF30" s="28"/>
      <c r="AG30" s="28"/>
      <c r="AH30" s="28"/>
      <c r="AI30" s="28"/>
      <c r="AJ30" s="29"/>
      <c r="AK30" s="28"/>
      <c r="AL30" s="28"/>
      <c r="AM30" s="29"/>
      <c r="AN30" s="29"/>
      <c r="AO30" s="30"/>
    </row>
    <row r="31" spans="1:41" ht="14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4"/>
      <c r="S31" s="24"/>
      <c r="T31" s="24"/>
      <c r="U31" s="24"/>
      <c r="V31" s="24"/>
      <c r="W31" s="24"/>
      <c r="X31" s="24"/>
      <c r="Y31" s="24"/>
      <c r="Z31" s="26"/>
      <c r="AA31" s="26"/>
      <c r="AB31" s="27"/>
      <c r="AC31" s="27"/>
      <c r="AD31" s="28"/>
      <c r="AE31" s="28"/>
      <c r="AF31" s="28"/>
      <c r="AG31" s="28"/>
      <c r="AH31" s="28"/>
      <c r="AI31" s="28"/>
      <c r="AJ31" s="29"/>
      <c r="AK31" s="28"/>
      <c r="AL31" s="28"/>
      <c r="AM31" s="29"/>
      <c r="AN31" s="29"/>
      <c r="AO31" s="30"/>
    </row>
    <row r="32" spans="1:41" ht="14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7"/>
      <c r="AC32" s="27"/>
      <c r="AD32" s="28"/>
      <c r="AE32" s="28"/>
      <c r="AF32" s="28"/>
      <c r="AG32" s="28"/>
      <c r="AH32" s="28"/>
      <c r="AI32" s="28"/>
      <c r="AJ32" s="29"/>
      <c r="AK32" s="28"/>
      <c r="AL32" s="28"/>
      <c r="AM32" s="29"/>
      <c r="AN32" s="29"/>
      <c r="AO32" s="30"/>
    </row>
    <row r="33" spans="1:41" ht="14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4"/>
      <c r="S33" s="24"/>
      <c r="T33" s="24"/>
      <c r="U33" s="24"/>
      <c r="V33" s="24"/>
      <c r="W33" s="24"/>
      <c r="X33" s="24"/>
      <c r="Y33" s="24"/>
      <c r="Z33" s="26"/>
      <c r="AA33" s="26"/>
      <c r="AB33" s="27"/>
      <c r="AC33" s="27"/>
      <c r="AD33" s="28"/>
      <c r="AE33" s="28"/>
      <c r="AF33" s="28"/>
      <c r="AG33" s="28"/>
      <c r="AH33" s="28"/>
      <c r="AI33" s="28"/>
      <c r="AJ33" s="29"/>
      <c r="AK33" s="28"/>
      <c r="AL33" s="28"/>
      <c r="AM33" s="29"/>
      <c r="AN33" s="29"/>
      <c r="AO33" s="30"/>
    </row>
    <row r="34" spans="1:41" ht="14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4"/>
      <c r="S34" s="24"/>
      <c r="T34" s="24"/>
      <c r="U34" s="24"/>
      <c r="V34" s="24"/>
      <c r="W34" s="24"/>
      <c r="X34" s="24"/>
      <c r="Y34" s="24"/>
      <c r="Z34" s="26"/>
      <c r="AA34" s="26"/>
      <c r="AB34" s="27"/>
      <c r="AC34" s="27"/>
      <c r="AD34" s="28"/>
      <c r="AE34" s="28"/>
      <c r="AF34" s="28"/>
      <c r="AG34" s="28"/>
      <c r="AH34" s="28"/>
      <c r="AI34" s="28"/>
      <c r="AJ34" s="29"/>
      <c r="AK34" s="28"/>
      <c r="AL34" s="28"/>
      <c r="AM34" s="29"/>
      <c r="AN34" s="29"/>
      <c r="AO34" s="30"/>
    </row>
    <row r="35" spans="1:41" ht="14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7"/>
      <c r="AC35" s="27"/>
      <c r="AD35" s="28"/>
      <c r="AE35" s="28"/>
      <c r="AF35" s="28"/>
      <c r="AG35" s="28"/>
      <c r="AH35" s="28"/>
      <c r="AI35" s="28"/>
      <c r="AJ35" s="29"/>
      <c r="AK35" s="28"/>
      <c r="AL35" s="28"/>
      <c r="AM35" s="29"/>
      <c r="AN35" s="29"/>
      <c r="AO35" s="30"/>
    </row>
    <row r="36" spans="1:41" ht="14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4"/>
      <c r="S36" s="24"/>
      <c r="T36" s="24"/>
      <c r="U36" s="24"/>
      <c r="V36" s="24"/>
      <c r="W36" s="24"/>
      <c r="X36" s="24"/>
      <c r="Y36" s="24"/>
      <c r="Z36" s="26"/>
      <c r="AA36" s="26"/>
      <c r="AB36" s="27"/>
      <c r="AC36" s="27"/>
      <c r="AD36" s="28"/>
      <c r="AE36" s="28"/>
      <c r="AF36" s="28"/>
      <c r="AG36" s="28"/>
      <c r="AH36" s="28"/>
      <c r="AI36" s="28"/>
      <c r="AJ36" s="29"/>
      <c r="AK36" s="28"/>
      <c r="AL36" s="28"/>
      <c r="AM36" s="29"/>
      <c r="AN36" s="29"/>
      <c r="AO36" s="30"/>
    </row>
    <row r="37" spans="1:41" ht="14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4"/>
      <c r="S37" s="24"/>
      <c r="T37" s="24"/>
      <c r="U37" s="24"/>
      <c r="V37" s="24"/>
      <c r="W37" s="24"/>
      <c r="X37" s="24"/>
      <c r="Y37" s="24"/>
      <c r="Z37" s="26"/>
      <c r="AA37" s="26"/>
      <c r="AB37" s="27"/>
      <c r="AC37" s="27"/>
      <c r="AD37" s="28"/>
      <c r="AE37" s="28"/>
      <c r="AF37" s="28"/>
      <c r="AG37" s="28"/>
      <c r="AH37" s="28"/>
      <c r="AI37" s="28"/>
      <c r="AJ37" s="29"/>
      <c r="AK37" s="28"/>
      <c r="AL37" s="28"/>
      <c r="AM37" s="29"/>
      <c r="AN37" s="29"/>
      <c r="AO37" s="30"/>
    </row>
    <row r="38" spans="1:41" ht="14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7"/>
      <c r="AC38" s="27"/>
      <c r="AD38" s="28"/>
      <c r="AE38" s="28"/>
      <c r="AF38" s="28"/>
      <c r="AG38" s="28"/>
      <c r="AH38" s="28"/>
      <c r="AI38" s="28"/>
      <c r="AJ38" s="29"/>
      <c r="AK38" s="28"/>
      <c r="AL38" s="28"/>
      <c r="AM38" s="29"/>
      <c r="AN38" s="29"/>
      <c r="AO38" s="30"/>
    </row>
    <row r="39" spans="1:41" ht="14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7"/>
      <c r="AC39" s="27"/>
      <c r="AD39" s="28"/>
      <c r="AE39" s="28"/>
      <c r="AF39" s="28"/>
      <c r="AG39" s="28"/>
      <c r="AH39" s="28"/>
      <c r="AI39" s="28"/>
      <c r="AJ39" s="29"/>
      <c r="AK39" s="28"/>
      <c r="AL39" s="28"/>
      <c r="AM39" s="29"/>
      <c r="AN39" s="29"/>
      <c r="AO39" s="30"/>
    </row>
    <row r="40" spans="1:41" ht="14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7"/>
      <c r="AC40" s="27"/>
      <c r="AD40" s="28"/>
      <c r="AE40" s="28"/>
      <c r="AF40" s="28"/>
      <c r="AG40" s="28"/>
      <c r="AH40" s="28"/>
      <c r="AI40" s="28"/>
      <c r="AJ40" s="29"/>
      <c r="AK40" s="28"/>
      <c r="AL40" s="28"/>
      <c r="AM40" s="29"/>
      <c r="AN40" s="29"/>
      <c r="AO40" s="30"/>
    </row>
    <row r="41" spans="1:41" ht="14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7"/>
      <c r="AC41" s="27"/>
      <c r="AD41" s="28"/>
      <c r="AE41" s="28"/>
      <c r="AF41" s="28"/>
      <c r="AG41" s="28"/>
      <c r="AH41" s="28"/>
      <c r="AI41" s="28"/>
      <c r="AJ41" s="29"/>
      <c r="AK41" s="28"/>
      <c r="AL41" s="28"/>
      <c r="AM41" s="29"/>
      <c r="AN41" s="29"/>
      <c r="AO41" s="30"/>
    </row>
    <row r="42" spans="1:41" ht="14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4"/>
      <c r="S42" s="24"/>
      <c r="T42" s="24"/>
      <c r="U42" s="24"/>
      <c r="V42" s="24"/>
      <c r="W42" s="24"/>
      <c r="X42" s="24"/>
      <c r="Y42" s="24"/>
      <c r="Z42" s="26"/>
      <c r="AA42" s="26"/>
      <c r="AB42" s="27"/>
      <c r="AC42" s="27"/>
      <c r="AD42" s="28"/>
      <c r="AE42" s="28"/>
      <c r="AF42" s="28"/>
      <c r="AG42" s="28"/>
      <c r="AH42" s="28"/>
      <c r="AI42" s="28"/>
      <c r="AJ42" s="29"/>
      <c r="AK42" s="28"/>
      <c r="AL42" s="28"/>
      <c r="AM42" s="29"/>
      <c r="AN42" s="29"/>
      <c r="AO42" s="30"/>
    </row>
    <row r="43" spans="1:41" ht="14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4"/>
      <c r="S43" s="24"/>
      <c r="T43" s="24"/>
      <c r="U43" s="24"/>
      <c r="V43" s="24"/>
      <c r="W43" s="24"/>
      <c r="X43" s="24"/>
      <c r="Y43" s="24"/>
      <c r="Z43" s="26"/>
      <c r="AA43" s="26"/>
      <c r="AB43" s="27"/>
      <c r="AC43" s="27"/>
      <c r="AD43" s="28"/>
      <c r="AE43" s="28"/>
      <c r="AF43" s="28"/>
      <c r="AG43" s="28"/>
      <c r="AH43" s="28"/>
      <c r="AI43" s="28"/>
      <c r="AJ43" s="29"/>
      <c r="AK43" s="28"/>
      <c r="AL43" s="28"/>
      <c r="AM43" s="29"/>
      <c r="AN43" s="29"/>
      <c r="AO43" s="30"/>
    </row>
    <row r="44" spans="1:41" ht="14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7"/>
      <c r="AC44" s="27"/>
      <c r="AD44" s="28"/>
      <c r="AE44" s="28"/>
      <c r="AF44" s="28"/>
      <c r="AG44" s="28"/>
      <c r="AH44" s="28"/>
      <c r="AI44" s="28"/>
      <c r="AJ44" s="29"/>
      <c r="AK44" s="28"/>
      <c r="AL44" s="28"/>
      <c r="AM44" s="29"/>
      <c r="AN44" s="29"/>
      <c r="AO44" s="30"/>
    </row>
    <row r="45" spans="1:41" ht="14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6"/>
      <c r="AA45" s="26"/>
      <c r="AB45" s="27"/>
      <c r="AC45" s="27"/>
      <c r="AD45" s="28"/>
      <c r="AE45" s="28"/>
      <c r="AF45" s="28"/>
      <c r="AG45" s="28"/>
      <c r="AH45" s="28"/>
      <c r="AI45" s="28"/>
      <c r="AJ45" s="29"/>
      <c r="AK45" s="28"/>
      <c r="AL45" s="28"/>
      <c r="AM45" s="29"/>
      <c r="AN45" s="29"/>
      <c r="AO45" s="30"/>
    </row>
    <row r="46" spans="1:41" ht="14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6"/>
      <c r="AA46" s="26"/>
      <c r="AB46" s="27"/>
      <c r="AC46" s="27"/>
      <c r="AD46" s="28"/>
      <c r="AE46" s="28"/>
      <c r="AF46" s="28"/>
      <c r="AG46" s="28"/>
      <c r="AH46" s="28"/>
      <c r="AI46" s="28"/>
      <c r="AJ46" s="29"/>
      <c r="AK46" s="28"/>
      <c r="AL46" s="28"/>
      <c r="AM46" s="29"/>
      <c r="AN46" s="29"/>
      <c r="AO46" s="30"/>
    </row>
    <row r="47" spans="1:41" ht="14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6"/>
      <c r="AA47" s="26"/>
      <c r="AB47" s="27"/>
      <c r="AC47" s="27"/>
      <c r="AD47" s="28"/>
      <c r="AE47" s="28"/>
      <c r="AF47" s="28"/>
      <c r="AG47" s="28"/>
      <c r="AH47" s="28"/>
      <c r="AI47" s="28"/>
      <c r="AJ47" s="29"/>
      <c r="AK47" s="28"/>
      <c r="AL47" s="28"/>
      <c r="AM47" s="29"/>
      <c r="AN47" s="29"/>
      <c r="AO47" s="30"/>
    </row>
    <row r="48" spans="1:41" ht="14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6"/>
      <c r="AA48" s="26"/>
      <c r="AB48" s="27"/>
      <c r="AC48" s="27"/>
      <c r="AD48" s="28"/>
      <c r="AE48" s="28"/>
      <c r="AF48" s="28"/>
      <c r="AG48" s="28"/>
      <c r="AH48" s="28"/>
      <c r="AI48" s="28"/>
      <c r="AJ48" s="29"/>
      <c r="AK48" s="28"/>
      <c r="AL48" s="28"/>
      <c r="AM48" s="29"/>
      <c r="AN48" s="29"/>
      <c r="AO48" s="30"/>
    </row>
    <row r="49" spans="1:41" ht="14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4"/>
      <c r="S49" s="24"/>
      <c r="T49" s="24"/>
      <c r="U49" s="24"/>
      <c r="V49" s="24"/>
      <c r="W49" s="24"/>
      <c r="X49" s="24"/>
      <c r="Y49" s="24"/>
      <c r="Z49" s="26"/>
      <c r="AA49" s="26"/>
      <c r="AB49" s="27"/>
      <c r="AC49" s="27"/>
      <c r="AD49" s="28"/>
      <c r="AE49" s="28"/>
      <c r="AF49" s="28"/>
      <c r="AG49" s="28"/>
      <c r="AH49" s="28"/>
      <c r="AI49" s="28"/>
      <c r="AJ49" s="29"/>
      <c r="AK49" s="28"/>
      <c r="AL49" s="28"/>
      <c r="AM49" s="29"/>
      <c r="AN49" s="29"/>
      <c r="AO49" s="30"/>
    </row>
    <row r="50" spans="1:41" ht="14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7"/>
      <c r="AC50" s="27"/>
      <c r="AD50" s="28"/>
      <c r="AE50" s="28"/>
      <c r="AF50" s="28"/>
      <c r="AG50" s="28"/>
      <c r="AH50" s="28"/>
      <c r="AI50" s="28"/>
      <c r="AJ50" s="29"/>
      <c r="AK50" s="28"/>
      <c r="AL50" s="28"/>
      <c r="AM50" s="29"/>
      <c r="AN50" s="29"/>
      <c r="AO50" s="30"/>
    </row>
    <row r="51" spans="1:41" ht="14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4"/>
      <c r="S51" s="24"/>
      <c r="T51" s="24"/>
      <c r="U51" s="24"/>
      <c r="V51" s="24"/>
      <c r="W51" s="24"/>
      <c r="X51" s="24"/>
      <c r="Y51" s="24"/>
      <c r="Z51" s="26"/>
      <c r="AA51" s="26"/>
      <c r="AB51" s="27"/>
      <c r="AC51" s="27"/>
      <c r="AD51" s="28"/>
      <c r="AE51" s="28"/>
      <c r="AF51" s="28"/>
      <c r="AG51" s="28"/>
      <c r="AH51" s="28"/>
      <c r="AI51" s="28"/>
      <c r="AJ51" s="29"/>
      <c r="AK51" s="28"/>
      <c r="AL51" s="28"/>
      <c r="AM51" s="29"/>
      <c r="AN51" s="29"/>
      <c r="AO51" s="30"/>
    </row>
    <row r="52" spans="1:41" ht="14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6"/>
      <c r="AA52" s="26"/>
      <c r="AB52" s="27"/>
      <c r="AC52" s="27"/>
      <c r="AD52" s="28"/>
      <c r="AE52" s="28"/>
      <c r="AF52" s="28"/>
      <c r="AG52" s="28"/>
      <c r="AH52" s="28"/>
      <c r="AI52" s="28"/>
      <c r="AJ52" s="29"/>
      <c r="AK52" s="28"/>
      <c r="AL52" s="28"/>
      <c r="AM52" s="29"/>
      <c r="AN52" s="29"/>
      <c r="AO52" s="30"/>
    </row>
    <row r="53" spans="1:41" ht="14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6"/>
      <c r="AA53" s="26"/>
      <c r="AB53" s="27"/>
      <c r="AC53" s="27"/>
      <c r="AD53" s="28"/>
      <c r="AE53" s="28"/>
      <c r="AF53" s="28"/>
      <c r="AG53" s="28"/>
      <c r="AH53" s="28"/>
      <c r="AI53" s="28"/>
      <c r="AJ53" s="29"/>
      <c r="AK53" s="28"/>
      <c r="AL53" s="28"/>
      <c r="AM53" s="29"/>
      <c r="AN53" s="29"/>
      <c r="AO53" s="30"/>
    </row>
    <row r="54" spans="1:41" ht="14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6"/>
      <c r="AA54" s="26"/>
      <c r="AB54" s="27"/>
      <c r="AC54" s="27"/>
      <c r="AD54" s="28"/>
      <c r="AE54" s="28"/>
      <c r="AF54" s="28"/>
      <c r="AG54" s="28"/>
      <c r="AH54" s="28"/>
      <c r="AI54" s="28"/>
      <c r="AJ54" s="29"/>
      <c r="AK54" s="28"/>
      <c r="AL54" s="28"/>
      <c r="AM54" s="29"/>
      <c r="AN54" s="29"/>
      <c r="AO54" s="30"/>
    </row>
    <row r="55" spans="1:41" ht="14.25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6"/>
      <c r="AA55" s="26"/>
      <c r="AB55" s="27"/>
      <c r="AC55" s="27"/>
      <c r="AD55" s="28"/>
      <c r="AE55" s="28"/>
      <c r="AF55" s="28"/>
      <c r="AG55" s="28"/>
      <c r="AH55" s="28"/>
      <c r="AI55" s="28"/>
      <c r="AJ55" s="29"/>
      <c r="AK55" s="28"/>
      <c r="AL55" s="28"/>
      <c r="AM55" s="29"/>
      <c r="AN55" s="29"/>
      <c r="AO55" s="30"/>
    </row>
    <row r="56" spans="1:41" ht="14.25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6"/>
      <c r="AA56" s="26"/>
      <c r="AB56" s="27"/>
      <c r="AC56" s="27"/>
      <c r="AD56" s="28"/>
      <c r="AE56" s="28"/>
      <c r="AF56" s="28"/>
      <c r="AG56" s="28"/>
      <c r="AH56" s="28"/>
      <c r="AI56" s="28"/>
      <c r="AJ56" s="29"/>
      <c r="AK56" s="28"/>
      <c r="AL56" s="28"/>
      <c r="AM56" s="29"/>
      <c r="AN56" s="29"/>
      <c r="AO56" s="30"/>
    </row>
    <row r="57" spans="1:41" ht="14.25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6"/>
      <c r="AA57" s="26"/>
      <c r="AB57" s="27"/>
      <c r="AC57" s="27"/>
      <c r="AD57" s="28"/>
      <c r="AE57" s="28"/>
      <c r="AF57" s="28"/>
      <c r="AG57" s="28"/>
      <c r="AH57" s="28"/>
      <c r="AI57" s="28"/>
      <c r="AJ57" s="29"/>
      <c r="AK57" s="28"/>
      <c r="AL57" s="28"/>
      <c r="AM57" s="29"/>
      <c r="AN57" s="29"/>
      <c r="AO57" s="30"/>
    </row>
    <row r="58" spans="1:41" ht="14.25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6"/>
      <c r="AA58" s="26"/>
      <c r="AB58" s="27"/>
      <c r="AC58" s="27"/>
      <c r="AD58" s="28"/>
      <c r="AE58" s="28"/>
      <c r="AF58" s="28"/>
      <c r="AG58" s="28"/>
      <c r="AH58" s="28"/>
      <c r="AI58" s="28"/>
      <c r="AJ58" s="29"/>
      <c r="AK58" s="28"/>
      <c r="AL58" s="28"/>
      <c r="AM58" s="29"/>
      <c r="AN58" s="29"/>
      <c r="AO58" s="30"/>
    </row>
    <row r="59" spans="1:41" ht="14.25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6"/>
      <c r="AA59" s="26"/>
      <c r="AB59" s="27"/>
      <c r="AC59" s="27"/>
      <c r="AD59" s="28"/>
      <c r="AE59" s="28"/>
      <c r="AF59" s="28"/>
      <c r="AG59" s="28"/>
      <c r="AH59" s="28"/>
      <c r="AI59" s="28"/>
      <c r="AJ59" s="29"/>
      <c r="AK59" s="28"/>
      <c r="AL59" s="28"/>
      <c r="AM59" s="29"/>
      <c r="AN59" s="29"/>
      <c r="AO59" s="30"/>
    </row>
    <row r="60" spans="1:41" ht="14.25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6"/>
      <c r="AA60" s="26"/>
      <c r="AB60" s="27"/>
      <c r="AC60" s="27"/>
      <c r="AD60" s="28"/>
      <c r="AE60" s="28"/>
      <c r="AF60" s="28"/>
      <c r="AG60" s="28"/>
      <c r="AH60" s="28"/>
      <c r="AI60" s="28"/>
      <c r="AJ60" s="29"/>
      <c r="AK60" s="28"/>
      <c r="AL60" s="28"/>
      <c r="AM60" s="29"/>
      <c r="AN60" s="29"/>
      <c r="AO60" s="30"/>
    </row>
    <row r="61" spans="1:41" ht="14.25">
      <c r="A61" s="23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6"/>
      <c r="AA61" s="26"/>
      <c r="AB61" s="27"/>
      <c r="AC61" s="27"/>
      <c r="AD61" s="28"/>
      <c r="AE61" s="28"/>
      <c r="AF61" s="28"/>
      <c r="AG61" s="28"/>
      <c r="AH61" s="28"/>
      <c r="AI61" s="28"/>
      <c r="AJ61" s="29"/>
      <c r="AK61" s="28"/>
      <c r="AL61" s="28"/>
      <c r="AM61" s="29"/>
      <c r="AN61" s="29"/>
      <c r="AO61" s="30"/>
    </row>
    <row r="62" spans="1:41" ht="14.25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6"/>
      <c r="AA62" s="26"/>
      <c r="AB62" s="27"/>
      <c r="AC62" s="27"/>
      <c r="AD62" s="28"/>
      <c r="AE62" s="28"/>
      <c r="AF62" s="28"/>
      <c r="AG62" s="28"/>
      <c r="AH62" s="28"/>
      <c r="AI62" s="28"/>
      <c r="AJ62" s="29"/>
      <c r="AK62" s="28"/>
      <c r="AL62" s="28"/>
      <c r="AM62" s="29"/>
      <c r="AN62" s="29"/>
      <c r="AO62" s="30"/>
    </row>
    <row r="63" spans="1:41" ht="14.25">
      <c r="A63" s="23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7"/>
      <c r="AC63" s="27"/>
      <c r="AD63" s="28"/>
      <c r="AE63" s="28"/>
      <c r="AF63" s="28"/>
      <c r="AG63" s="28"/>
      <c r="AH63" s="28"/>
      <c r="AI63" s="28"/>
      <c r="AJ63" s="29"/>
      <c r="AK63" s="28"/>
      <c r="AL63" s="28"/>
      <c r="AM63" s="29"/>
      <c r="AN63" s="29"/>
      <c r="AO63" s="30"/>
    </row>
    <row r="64" spans="1:41" ht="14.25">
      <c r="A64" s="23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6"/>
      <c r="AA64" s="26"/>
      <c r="AB64" s="27"/>
      <c r="AC64" s="27"/>
      <c r="AD64" s="28"/>
      <c r="AE64" s="28"/>
      <c r="AF64" s="28"/>
      <c r="AG64" s="28"/>
      <c r="AH64" s="28"/>
      <c r="AI64" s="28"/>
      <c r="AJ64" s="29"/>
      <c r="AK64" s="28"/>
      <c r="AL64" s="28"/>
      <c r="AM64" s="29"/>
      <c r="AN64" s="29"/>
      <c r="AO64" s="30"/>
    </row>
    <row r="65" spans="1:41" ht="14.25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6"/>
      <c r="AA65" s="26"/>
      <c r="AB65" s="27"/>
      <c r="AC65" s="27"/>
      <c r="AD65" s="28"/>
      <c r="AE65" s="28"/>
      <c r="AF65" s="28"/>
      <c r="AG65" s="28"/>
      <c r="AH65" s="28"/>
      <c r="AI65" s="28"/>
      <c r="AJ65" s="29"/>
      <c r="AK65" s="28"/>
      <c r="AL65" s="28"/>
      <c r="AM65" s="29"/>
      <c r="AN65" s="29"/>
      <c r="AO65" s="30"/>
    </row>
    <row r="66" spans="1:41" ht="14.25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6"/>
      <c r="AA66" s="26"/>
      <c r="AB66" s="27"/>
      <c r="AC66" s="27"/>
      <c r="AD66" s="28"/>
      <c r="AE66" s="28"/>
      <c r="AF66" s="28"/>
      <c r="AG66" s="28"/>
      <c r="AH66" s="28"/>
      <c r="AI66" s="28"/>
      <c r="AJ66" s="29"/>
      <c r="AK66" s="28"/>
      <c r="AL66" s="28"/>
      <c r="AM66" s="29"/>
      <c r="AN66" s="29"/>
      <c r="AO66" s="30"/>
    </row>
    <row r="67" spans="1:41" ht="14.25">
      <c r="A67" s="23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6"/>
      <c r="AA67" s="26"/>
      <c r="AB67" s="27"/>
      <c r="AC67" s="27"/>
      <c r="AD67" s="28"/>
      <c r="AE67" s="28"/>
      <c r="AF67" s="28"/>
      <c r="AG67" s="28"/>
      <c r="AH67" s="28"/>
      <c r="AI67" s="28"/>
      <c r="AJ67" s="29"/>
      <c r="AK67" s="28"/>
      <c r="AL67" s="28"/>
      <c r="AM67" s="29"/>
      <c r="AN67" s="29"/>
      <c r="AO67" s="30"/>
    </row>
    <row r="68" spans="1:41" ht="14.25">
      <c r="A68" s="23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6"/>
      <c r="AA68" s="26"/>
      <c r="AB68" s="27"/>
      <c r="AC68" s="27"/>
      <c r="AD68" s="28"/>
      <c r="AE68" s="28"/>
      <c r="AF68" s="28"/>
      <c r="AG68" s="28"/>
      <c r="AH68" s="28"/>
      <c r="AI68" s="28"/>
      <c r="AJ68" s="29"/>
      <c r="AK68" s="28"/>
      <c r="AL68" s="28"/>
      <c r="AM68" s="29"/>
      <c r="AN68" s="29"/>
      <c r="AO68" s="30"/>
    </row>
    <row r="69" spans="1:41" ht="14.2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6"/>
      <c r="AA69" s="26"/>
      <c r="AB69" s="27"/>
      <c r="AC69" s="27"/>
      <c r="AD69" s="28"/>
      <c r="AE69" s="28"/>
      <c r="AF69" s="28"/>
      <c r="AG69" s="28"/>
      <c r="AH69" s="28"/>
      <c r="AI69" s="28"/>
      <c r="AJ69" s="29"/>
      <c r="AK69" s="28"/>
      <c r="AL69" s="28"/>
      <c r="AM69" s="29"/>
      <c r="AN69" s="29"/>
      <c r="AO69" s="30"/>
    </row>
    <row r="70" spans="1:41" ht="14.25">
      <c r="A70" s="23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6"/>
      <c r="AA70" s="26"/>
      <c r="AB70" s="27"/>
      <c r="AC70" s="27"/>
      <c r="AD70" s="28"/>
      <c r="AE70" s="28"/>
      <c r="AF70" s="28"/>
      <c r="AG70" s="28"/>
      <c r="AH70" s="28"/>
      <c r="AI70" s="28"/>
      <c r="AJ70" s="29"/>
      <c r="AK70" s="28"/>
      <c r="AL70" s="28"/>
      <c r="AM70" s="29"/>
      <c r="AN70" s="29"/>
      <c r="AO70" s="30"/>
    </row>
    <row r="71" spans="1:41" ht="14.25">
      <c r="A71" s="23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6"/>
      <c r="AA71" s="26"/>
      <c r="AB71" s="27"/>
      <c r="AC71" s="27"/>
      <c r="AD71" s="28"/>
      <c r="AE71" s="28"/>
      <c r="AF71" s="28"/>
      <c r="AG71" s="28"/>
      <c r="AH71" s="28"/>
      <c r="AI71" s="28"/>
      <c r="AJ71" s="29"/>
      <c r="AK71" s="28"/>
      <c r="AL71" s="28"/>
      <c r="AM71" s="29"/>
      <c r="AN71" s="29"/>
      <c r="AO71" s="30"/>
    </row>
    <row r="72" spans="1:41" ht="14.25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  <c r="Q72" s="25"/>
      <c r="R72" s="24"/>
      <c r="S72" s="24"/>
      <c r="T72" s="24"/>
      <c r="U72" s="24"/>
      <c r="V72" s="24"/>
      <c r="W72" s="24"/>
      <c r="X72" s="24"/>
      <c r="Y72" s="24"/>
      <c r="Z72" s="26"/>
      <c r="AA72" s="26"/>
      <c r="AB72" s="27"/>
      <c r="AC72" s="27"/>
      <c r="AD72" s="28"/>
      <c r="AE72" s="28"/>
      <c r="AF72" s="28"/>
      <c r="AG72" s="28"/>
      <c r="AH72" s="28"/>
      <c r="AI72" s="28"/>
      <c r="AJ72" s="29"/>
      <c r="AK72" s="28"/>
      <c r="AL72" s="28"/>
      <c r="AM72" s="29"/>
      <c r="AN72" s="29"/>
      <c r="AO72" s="30"/>
    </row>
    <row r="73" spans="1:41" ht="14.2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  <c r="Q73" s="25"/>
      <c r="R73" s="24"/>
      <c r="S73" s="24"/>
      <c r="T73" s="24"/>
      <c r="U73" s="24"/>
      <c r="V73" s="24"/>
      <c r="W73" s="24"/>
      <c r="X73" s="24"/>
      <c r="Y73" s="24"/>
      <c r="Z73" s="26"/>
      <c r="AA73" s="26"/>
      <c r="AB73" s="27"/>
      <c r="AC73" s="27"/>
      <c r="AD73" s="28"/>
      <c r="AE73" s="28"/>
      <c r="AF73" s="28"/>
      <c r="AG73" s="28"/>
      <c r="AH73" s="28"/>
      <c r="AI73" s="28"/>
      <c r="AJ73" s="29"/>
      <c r="AK73" s="28"/>
      <c r="AL73" s="28"/>
      <c r="AM73" s="29"/>
      <c r="AN73" s="29"/>
      <c r="AO73" s="30"/>
    </row>
    <row r="74" spans="1:41" ht="14.25">
      <c r="A74" s="23"/>
      <c r="B74" s="23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25"/>
      <c r="R74" s="24"/>
      <c r="S74" s="24"/>
      <c r="T74" s="24"/>
      <c r="U74" s="24"/>
      <c r="V74" s="24"/>
      <c r="W74" s="24"/>
      <c r="X74" s="24"/>
      <c r="Y74" s="24"/>
      <c r="Z74" s="26"/>
      <c r="AA74" s="26"/>
      <c r="AB74" s="27"/>
      <c r="AC74" s="27"/>
      <c r="AD74" s="28"/>
      <c r="AE74" s="28"/>
      <c r="AF74" s="28"/>
      <c r="AG74" s="28"/>
      <c r="AH74" s="28"/>
      <c r="AI74" s="28"/>
      <c r="AJ74" s="29"/>
      <c r="AK74" s="28"/>
      <c r="AL74" s="28"/>
      <c r="AM74" s="29"/>
      <c r="AN74" s="29"/>
      <c r="AO74" s="30"/>
    </row>
    <row r="75" spans="1:41" ht="14.25">
      <c r="A75" s="23"/>
      <c r="B75" s="23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25"/>
      <c r="R75" s="24"/>
      <c r="S75" s="24"/>
      <c r="T75" s="24"/>
      <c r="U75" s="24"/>
      <c r="V75" s="24"/>
      <c r="W75" s="24"/>
      <c r="X75" s="24"/>
      <c r="Y75" s="24"/>
      <c r="Z75" s="26"/>
      <c r="AA75" s="26"/>
      <c r="AB75" s="27"/>
      <c r="AC75" s="27"/>
      <c r="AD75" s="28"/>
      <c r="AE75" s="28"/>
      <c r="AF75" s="28"/>
      <c r="AG75" s="28"/>
      <c r="AH75" s="28"/>
      <c r="AI75" s="28"/>
      <c r="AJ75" s="29"/>
      <c r="AK75" s="28"/>
      <c r="AL75" s="28"/>
      <c r="AM75" s="29"/>
      <c r="AN75" s="29"/>
      <c r="AO75" s="30"/>
    </row>
    <row r="76" spans="1:41" ht="14.25">
      <c r="A76" s="23"/>
      <c r="B76" s="23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  <c r="Q76" s="25"/>
      <c r="R76" s="24"/>
      <c r="S76" s="24"/>
      <c r="T76" s="24"/>
      <c r="U76" s="24"/>
      <c r="V76" s="24"/>
      <c r="W76" s="24"/>
      <c r="X76" s="24"/>
      <c r="Y76" s="24"/>
      <c r="Z76" s="26"/>
      <c r="AA76" s="26"/>
      <c r="AB76" s="27"/>
      <c r="AC76" s="27"/>
      <c r="AD76" s="28"/>
      <c r="AE76" s="28"/>
      <c r="AF76" s="28"/>
      <c r="AG76" s="28"/>
      <c r="AH76" s="28"/>
      <c r="AI76" s="28"/>
      <c r="AJ76" s="29"/>
      <c r="AK76" s="28"/>
      <c r="AL76" s="28"/>
      <c r="AM76" s="29"/>
      <c r="AN76" s="29"/>
      <c r="AO76" s="30"/>
    </row>
    <row r="77" spans="1:41" ht="14.25">
      <c r="A77" s="23"/>
      <c r="B77" s="23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25"/>
      <c r="R77" s="24"/>
      <c r="S77" s="24"/>
      <c r="T77" s="24"/>
      <c r="U77" s="24"/>
      <c r="V77" s="24"/>
      <c r="W77" s="24"/>
      <c r="X77" s="24"/>
      <c r="Y77" s="24"/>
      <c r="Z77" s="26"/>
      <c r="AA77" s="26"/>
      <c r="AB77" s="27"/>
      <c r="AC77" s="27"/>
      <c r="AD77" s="28"/>
      <c r="AE77" s="28"/>
      <c r="AF77" s="28"/>
      <c r="AG77" s="28"/>
      <c r="AH77" s="28"/>
      <c r="AI77" s="28"/>
      <c r="AJ77" s="29"/>
      <c r="AK77" s="28"/>
      <c r="AL77" s="28"/>
      <c r="AM77" s="29"/>
      <c r="AN77" s="29"/>
      <c r="AO77" s="30"/>
    </row>
    <row r="78" spans="1:41" ht="14.25">
      <c r="A78" s="23"/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  <c r="R78" s="24"/>
      <c r="S78" s="24"/>
      <c r="T78" s="24"/>
      <c r="U78" s="24"/>
      <c r="V78" s="24"/>
      <c r="W78" s="24"/>
      <c r="X78" s="24"/>
      <c r="Y78" s="24"/>
      <c r="Z78" s="26"/>
      <c r="AA78" s="26"/>
      <c r="AB78" s="27"/>
      <c r="AC78" s="27"/>
      <c r="AD78" s="28"/>
      <c r="AE78" s="28"/>
      <c r="AF78" s="28"/>
      <c r="AG78" s="28"/>
      <c r="AH78" s="28"/>
      <c r="AI78" s="28"/>
      <c r="AJ78" s="29"/>
      <c r="AK78" s="28"/>
      <c r="AL78" s="28"/>
      <c r="AM78" s="29"/>
      <c r="AN78" s="29"/>
      <c r="AO78" s="30"/>
    </row>
    <row r="79" spans="1:41" ht="14.25">
      <c r="A79" s="23"/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25"/>
      <c r="R79" s="24"/>
      <c r="S79" s="24"/>
      <c r="T79" s="24"/>
      <c r="U79" s="24"/>
      <c r="V79" s="24"/>
      <c r="W79" s="24"/>
      <c r="X79" s="24"/>
      <c r="Y79" s="24"/>
      <c r="Z79" s="26"/>
      <c r="AA79" s="26"/>
      <c r="AB79" s="27"/>
      <c r="AC79" s="27"/>
      <c r="AD79" s="28"/>
      <c r="AE79" s="28"/>
      <c r="AF79" s="28"/>
      <c r="AG79" s="28"/>
      <c r="AH79" s="28"/>
      <c r="AI79" s="28"/>
      <c r="AJ79" s="29"/>
      <c r="AK79" s="28"/>
      <c r="AL79" s="28"/>
      <c r="AM79" s="29"/>
      <c r="AN79" s="29"/>
      <c r="AO79" s="30"/>
    </row>
    <row r="80" spans="1:41" ht="14.25">
      <c r="A80" s="23"/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5"/>
      <c r="R80" s="24"/>
      <c r="S80" s="24"/>
      <c r="T80" s="24"/>
      <c r="U80" s="24"/>
      <c r="V80" s="24"/>
      <c r="W80" s="24"/>
      <c r="X80" s="24"/>
      <c r="Y80" s="24"/>
      <c r="Z80" s="26"/>
      <c r="AA80" s="26"/>
      <c r="AB80" s="27"/>
      <c r="AC80" s="27"/>
      <c r="AD80" s="28"/>
      <c r="AE80" s="28"/>
      <c r="AF80" s="28"/>
      <c r="AG80" s="28"/>
      <c r="AH80" s="28"/>
      <c r="AI80" s="28"/>
      <c r="AJ80" s="29"/>
      <c r="AK80" s="28"/>
      <c r="AL80" s="28"/>
      <c r="AM80" s="29"/>
      <c r="AN80" s="29"/>
      <c r="AO80" s="30"/>
    </row>
    <row r="81" spans="1:41" ht="14.25">
      <c r="A81" s="23"/>
      <c r="B81" s="23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5"/>
      <c r="R81" s="24"/>
      <c r="S81" s="24"/>
      <c r="T81" s="24"/>
      <c r="U81" s="24"/>
      <c r="V81" s="24"/>
      <c r="W81" s="24"/>
      <c r="X81" s="24"/>
      <c r="Y81" s="24"/>
      <c r="Z81" s="26"/>
      <c r="AA81" s="26"/>
      <c r="AB81" s="27"/>
      <c r="AC81" s="27"/>
      <c r="AD81" s="28"/>
      <c r="AE81" s="28"/>
      <c r="AF81" s="28"/>
      <c r="AG81" s="28"/>
      <c r="AH81" s="28"/>
      <c r="AI81" s="28"/>
      <c r="AJ81" s="29"/>
      <c r="AK81" s="28"/>
      <c r="AL81" s="28"/>
      <c r="AM81" s="29"/>
      <c r="AN81" s="29"/>
      <c r="AO81" s="30"/>
    </row>
    <row r="82" spans="1:41" ht="14.25">
      <c r="A82" s="23"/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4"/>
      <c r="S82" s="24"/>
      <c r="T82" s="24"/>
      <c r="U82" s="24"/>
      <c r="V82" s="24"/>
      <c r="W82" s="24"/>
      <c r="X82" s="24"/>
      <c r="Y82" s="24"/>
      <c r="Z82" s="26"/>
      <c r="AA82" s="26"/>
      <c r="AB82" s="27"/>
      <c r="AC82" s="27"/>
      <c r="AD82" s="28"/>
      <c r="AE82" s="28"/>
      <c r="AF82" s="28"/>
      <c r="AG82" s="28"/>
      <c r="AH82" s="28"/>
      <c r="AI82" s="28"/>
      <c r="AJ82" s="29"/>
      <c r="AK82" s="28"/>
      <c r="AL82" s="28"/>
      <c r="AM82" s="29"/>
      <c r="AN82" s="29"/>
      <c r="AO82" s="30"/>
    </row>
    <row r="83" spans="1:41" ht="14.25">
      <c r="A83" s="23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6"/>
      <c r="AA83" s="26"/>
      <c r="AB83" s="27"/>
      <c r="AC83" s="27"/>
      <c r="AD83" s="28"/>
      <c r="AE83" s="28"/>
      <c r="AF83" s="28"/>
      <c r="AG83" s="28"/>
      <c r="AH83" s="28"/>
      <c r="AI83" s="28"/>
      <c r="AJ83" s="29"/>
      <c r="AK83" s="28"/>
      <c r="AL83" s="28"/>
      <c r="AM83" s="29"/>
      <c r="AN83" s="29"/>
      <c r="AO83" s="30"/>
    </row>
    <row r="84" spans="1:41" ht="14.25">
      <c r="A84" s="23"/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4"/>
      <c r="S84" s="24"/>
      <c r="T84" s="24"/>
      <c r="U84" s="24"/>
      <c r="V84" s="24"/>
      <c r="W84" s="24"/>
      <c r="X84" s="24"/>
      <c r="Y84" s="24"/>
      <c r="Z84" s="26"/>
      <c r="AA84" s="26"/>
      <c r="AB84" s="27"/>
      <c r="AC84" s="27"/>
      <c r="AD84" s="28"/>
      <c r="AE84" s="28"/>
      <c r="AF84" s="28"/>
      <c r="AG84" s="28"/>
      <c r="AH84" s="28"/>
      <c r="AI84" s="28"/>
      <c r="AJ84" s="29"/>
      <c r="AK84" s="28"/>
      <c r="AL84" s="28"/>
      <c r="AM84" s="29"/>
      <c r="AN84" s="29"/>
      <c r="AO84" s="30"/>
    </row>
    <row r="85" spans="1:41" ht="14.25">
      <c r="A85" s="23"/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6"/>
      <c r="AA85" s="26"/>
      <c r="AB85" s="27"/>
      <c r="AC85" s="27"/>
      <c r="AD85" s="28"/>
      <c r="AE85" s="28"/>
      <c r="AF85" s="28"/>
      <c r="AG85" s="28"/>
      <c r="AH85" s="28"/>
      <c r="AI85" s="28"/>
      <c r="AJ85" s="29"/>
      <c r="AK85" s="28"/>
      <c r="AL85" s="28"/>
      <c r="AM85" s="29"/>
      <c r="AN85" s="29"/>
      <c r="AO85" s="30"/>
    </row>
    <row r="86" spans="1:41" ht="14.25">
      <c r="A86" s="23"/>
      <c r="B86" s="23"/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/>
      <c r="Q86" s="25"/>
      <c r="R86" s="24"/>
      <c r="S86" s="24"/>
      <c r="T86" s="24"/>
      <c r="U86" s="24"/>
      <c r="V86" s="24"/>
      <c r="W86" s="24"/>
      <c r="X86" s="24"/>
      <c r="Y86" s="24"/>
      <c r="Z86" s="26"/>
      <c r="AA86" s="26"/>
      <c r="AB86" s="27"/>
      <c r="AC86" s="27"/>
      <c r="AD86" s="28"/>
      <c r="AE86" s="28"/>
      <c r="AF86" s="28"/>
      <c r="AG86" s="28"/>
      <c r="AH86" s="28"/>
      <c r="AI86" s="28"/>
      <c r="AJ86" s="29"/>
      <c r="AK86" s="28"/>
      <c r="AL86" s="28"/>
      <c r="AM86" s="29"/>
      <c r="AN86" s="29"/>
      <c r="AO86" s="30"/>
    </row>
    <row r="87" spans="1:41" ht="14.25">
      <c r="A87" s="23"/>
      <c r="B87" s="23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  <c r="Q87" s="25"/>
      <c r="R87" s="24"/>
      <c r="S87" s="24"/>
      <c r="T87" s="24"/>
      <c r="U87" s="24"/>
      <c r="V87" s="24"/>
      <c r="W87" s="24"/>
      <c r="X87" s="24"/>
      <c r="Y87" s="24"/>
      <c r="Z87" s="26"/>
      <c r="AA87" s="26"/>
      <c r="AB87" s="27"/>
      <c r="AC87" s="27"/>
      <c r="AD87" s="28"/>
      <c r="AE87" s="28"/>
      <c r="AF87" s="28"/>
      <c r="AG87" s="28"/>
      <c r="AH87" s="28"/>
      <c r="AI87" s="28"/>
      <c r="AJ87" s="29"/>
      <c r="AK87" s="28"/>
      <c r="AL87" s="28"/>
      <c r="AM87" s="29"/>
      <c r="AN87" s="29"/>
      <c r="AO87" s="30"/>
    </row>
    <row r="88" spans="1:41" ht="14.25">
      <c r="A88" s="23"/>
      <c r="B88" s="23"/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  <c r="Q88" s="25"/>
      <c r="R88" s="24"/>
      <c r="S88" s="24"/>
      <c r="T88" s="24"/>
      <c r="U88" s="24"/>
      <c r="V88" s="24"/>
      <c r="W88" s="24"/>
      <c r="X88" s="24"/>
      <c r="Y88" s="24"/>
      <c r="Z88" s="26"/>
      <c r="AA88" s="26"/>
      <c r="AB88" s="27"/>
      <c r="AC88" s="27"/>
      <c r="AD88" s="28"/>
      <c r="AE88" s="28"/>
      <c r="AF88" s="28"/>
      <c r="AG88" s="28"/>
      <c r="AH88" s="28"/>
      <c r="AI88" s="28"/>
      <c r="AJ88" s="29"/>
      <c r="AK88" s="28"/>
      <c r="AL88" s="28"/>
      <c r="AM88" s="29"/>
      <c r="AN88" s="29"/>
      <c r="AO88" s="30"/>
    </row>
    <row r="89" spans="1:41" ht="14.25">
      <c r="A89" s="23"/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  <c r="Q89" s="25"/>
      <c r="R89" s="24"/>
      <c r="S89" s="24"/>
      <c r="T89" s="24"/>
      <c r="U89" s="24"/>
      <c r="V89" s="24"/>
      <c r="W89" s="24"/>
      <c r="X89" s="24"/>
      <c r="Y89" s="24"/>
      <c r="Z89" s="26"/>
      <c r="AA89" s="26"/>
      <c r="AB89" s="27"/>
      <c r="AC89" s="27"/>
      <c r="AD89" s="28"/>
      <c r="AE89" s="28"/>
      <c r="AF89" s="28"/>
      <c r="AG89" s="28"/>
      <c r="AH89" s="28"/>
      <c r="AI89" s="28"/>
      <c r="AJ89" s="29"/>
      <c r="AK89" s="28"/>
      <c r="AL89" s="28"/>
      <c r="AM89" s="29"/>
      <c r="AN89" s="29"/>
      <c r="AO89" s="30"/>
    </row>
    <row r="90" spans="1:41" ht="14.25">
      <c r="A90" s="23"/>
      <c r="B90" s="23"/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25"/>
      <c r="R90" s="24"/>
      <c r="S90" s="24"/>
      <c r="T90" s="24"/>
      <c r="U90" s="24"/>
      <c r="V90" s="24"/>
      <c r="W90" s="24"/>
      <c r="X90" s="24"/>
      <c r="Y90" s="24"/>
      <c r="Z90" s="26"/>
      <c r="AA90" s="26"/>
      <c r="AB90" s="27"/>
      <c r="AC90" s="27"/>
      <c r="AD90" s="28"/>
      <c r="AE90" s="28"/>
      <c r="AF90" s="28"/>
      <c r="AG90" s="28"/>
      <c r="AH90" s="28"/>
      <c r="AI90" s="28"/>
      <c r="AJ90" s="29"/>
      <c r="AK90" s="28"/>
      <c r="AL90" s="28"/>
      <c r="AM90" s="29"/>
      <c r="AN90" s="29"/>
      <c r="AO90" s="30"/>
    </row>
    <row r="91" spans="1:41" ht="14.25">
      <c r="A91" s="23"/>
      <c r="B91" s="23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5"/>
      <c r="R91" s="24"/>
      <c r="S91" s="24"/>
      <c r="T91" s="24"/>
      <c r="U91" s="24"/>
      <c r="V91" s="24"/>
      <c r="W91" s="24"/>
      <c r="X91" s="24"/>
      <c r="Y91" s="24"/>
      <c r="Z91" s="26"/>
      <c r="AA91" s="26"/>
      <c r="AB91" s="27"/>
      <c r="AC91" s="27"/>
      <c r="AD91" s="28"/>
      <c r="AE91" s="28"/>
      <c r="AF91" s="28"/>
      <c r="AG91" s="28"/>
      <c r="AH91" s="28"/>
      <c r="AI91" s="28"/>
      <c r="AJ91" s="29"/>
      <c r="AK91" s="28"/>
      <c r="AL91" s="28"/>
      <c r="AM91" s="29"/>
      <c r="AN91" s="29"/>
      <c r="AO91" s="30"/>
    </row>
    <row r="92" spans="1:41" ht="14.25">
      <c r="A92" s="23"/>
      <c r="B92" s="23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  <c r="Q92" s="25"/>
      <c r="R92" s="24"/>
      <c r="S92" s="24"/>
      <c r="T92" s="24"/>
      <c r="U92" s="24"/>
      <c r="V92" s="24"/>
      <c r="W92" s="24"/>
      <c r="X92" s="24"/>
      <c r="Y92" s="24"/>
      <c r="Z92" s="26"/>
      <c r="AA92" s="26"/>
      <c r="AB92" s="27"/>
      <c r="AC92" s="27"/>
      <c r="AD92" s="28"/>
      <c r="AE92" s="28"/>
      <c r="AF92" s="28"/>
      <c r="AG92" s="28"/>
      <c r="AH92" s="28"/>
      <c r="AI92" s="28"/>
      <c r="AJ92" s="29"/>
      <c r="AK92" s="28"/>
      <c r="AL92" s="28"/>
      <c r="AM92" s="29"/>
      <c r="AN92" s="29"/>
      <c r="AO92" s="30"/>
    </row>
    <row r="93" spans="1:41" ht="14.25">
      <c r="A93" s="23"/>
      <c r="B93" s="23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  <c r="Q93" s="25"/>
      <c r="R93" s="24"/>
      <c r="S93" s="24"/>
      <c r="T93" s="24"/>
      <c r="U93" s="24"/>
      <c r="V93" s="24"/>
      <c r="W93" s="24"/>
      <c r="X93" s="24"/>
      <c r="Y93" s="24"/>
      <c r="Z93" s="26"/>
      <c r="AA93" s="26"/>
      <c r="AB93" s="27"/>
      <c r="AC93" s="27"/>
      <c r="AD93" s="28"/>
      <c r="AE93" s="28"/>
      <c r="AF93" s="28"/>
      <c r="AG93" s="28"/>
      <c r="AH93" s="28"/>
      <c r="AI93" s="28"/>
      <c r="AJ93" s="29"/>
      <c r="AK93" s="28"/>
      <c r="AL93" s="28"/>
      <c r="AM93" s="29"/>
      <c r="AN93" s="29"/>
      <c r="AO93" s="30"/>
    </row>
    <row r="94" spans="1:41" ht="14.25">
      <c r="A94" s="23"/>
      <c r="B94" s="23"/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  <c r="Q94" s="25"/>
      <c r="R94" s="24"/>
      <c r="S94" s="24"/>
      <c r="T94" s="24"/>
      <c r="U94" s="24"/>
      <c r="V94" s="24"/>
      <c r="W94" s="24"/>
      <c r="X94" s="24"/>
      <c r="Y94" s="24"/>
      <c r="Z94" s="26"/>
      <c r="AA94" s="26"/>
      <c r="AB94" s="27"/>
      <c r="AC94" s="27"/>
      <c r="AD94" s="28"/>
      <c r="AE94" s="28"/>
      <c r="AF94" s="28"/>
      <c r="AG94" s="28"/>
      <c r="AH94" s="28"/>
      <c r="AI94" s="28"/>
      <c r="AJ94" s="29"/>
      <c r="AK94" s="28"/>
      <c r="AL94" s="28"/>
      <c r="AM94" s="29"/>
      <c r="AN94" s="29"/>
      <c r="AO94" s="30"/>
    </row>
    <row r="95" spans="1:41" ht="14.25">
      <c r="A95" s="23"/>
      <c r="B95" s="23"/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  <c r="Q95" s="25"/>
      <c r="R95" s="24"/>
      <c r="S95" s="24"/>
      <c r="T95" s="24"/>
      <c r="U95" s="24"/>
      <c r="V95" s="24"/>
      <c r="W95" s="24"/>
      <c r="X95" s="24"/>
      <c r="Y95" s="24"/>
      <c r="Z95" s="26"/>
      <c r="AA95" s="26"/>
      <c r="AB95" s="27"/>
      <c r="AC95" s="27"/>
      <c r="AD95" s="28"/>
      <c r="AE95" s="28"/>
      <c r="AF95" s="28"/>
      <c r="AG95" s="28"/>
      <c r="AH95" s="28"/>
      <c r="AI95" s="28"/>
      <c r="AJ95" s="29"/>
      <c r="AK95" s="28"/>
      <c r="AL95" s="28"/>
      <c r="AM95" s="29"/>
      <c r="AN95" s="29"/>
      <c r="AO95" s="30"/>
    </row>
    <row r="96" spans="1:41" ht="14.25">
      <c r="A96" s="23"/>
      <c r="B96" s="23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5"/>
      <c r="Q96" s="25"/>
      <c r="R96" s="24"/>
      <c r="S96" s="24"/>
      <c r="T96" s="24"/>
      <c r="U96" s="24"/>
      <c r="V96" s="24"/>
      <c r="W96" s="24"/>
      <c r="X96" s="24"/>
      <c r="Y96" s="24"/>
      <c r="Z96" s="26"/>
      <c r="AA96" s="26"/>
      <c r="AB96" s="27"/>
      <c r="AC96" s="27"/>
      <c r="AD96" s="28"/>
      <c r="AE96" s="28"/>
      <c r="AF96" s="28"/>
      <c r="AG96" s="28"/>
      <c r="AH96" s="28"/>
      <c r="AI96" s="28"/>
      <c r="AJ96" s="29"/>
      <c r="AK96" s="28"/>
      <c r="AL96" s="28"/>
      <c r="AM96" s="29"/>
      <c r="AN96" s="29"/>
      <c r="AO96" s="30"/>
    </row>
    <row r="97" spans="1:41" ht="14.25">
      <c r="A97" s="23"/>
      <c r="B97" s="23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5"/>
      <c r="R97" s="24"/>
      <c r="S97" s="24"/>
      <c r="T97" s="24"/>
      <c r="U97" s="24"/>
      <c r="V97" s="24"/>
      <c r="W97" s="24"/>
      <c r="X97" s="24"/>
      <c r="Y97" s="24"/>
      <c r="Z97" s="26"/>
      <c r="AA97" s="26"/>
      <c r="AB97" s="27"/>
      <c r="AC97" s="27"/>
      <c r="AD97" s="28"/>
      <c r="AE97" s="28"/>
      <c r="AF97" s="28"/>
      <c r="AG97" s="28"/>
      <c r="AH97" s="28"/>
      <c r="AI97" s="28"/>
      <c r="AJ97" s="29"/>
      <c r="AK97" s="28"/>
      <c r="AL97" s="28"/>
      <c r="AM97" s="29"/>
      <c r="AN97" s="29"/>
      <c r="AO97" s="30"/>
    </row>
    <row r="98" spans="1:41" ht="14.25">
      <c r="A98" s="23"/>
      <c r="B98" s="23"/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25"/>
      <c r="R98" s="24"/>
      <c r="S98" s="24"/>
      <c r="T98" s="24"/>
      <c r="U98" s="24"/>
      <c r="V98" s="24"/>
      <c r="W98" s="24"/>
      <c r="X98" s="24"/>
      <c r="Y98" s="24"/>
      <c r="Z98" s="26"/>
      <c r="AA98" s="26"/>
      <c r="AB98" s="27"/>
      <c r="AC98" s="27"/>
      <c r="AD98" s="28"/>
      <c r="AE98" s="28"/>
      <c r="AF98" s="28"/>
      <c r="AG98" s="28"/>
      <c r="AH98" s="28"/>
      <c r="AI98" s="28"/>
      <c r="AJ98" s="29"/>
      <c r="AK98" s="28"/>
      <c r="AL98" s="28"/>
      <c r="AM98" s="29"/>
      <c r="AN98" s="29"/>
      <c r="AO98" s="30"/>
    </row>
    <row r="99" spans="1:41" ht="14.25">
      <c r="A99" s="23"/>
      <c r="B99" s="23"/>
      <c r="C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  <c r="Q99" s="25"/>
      <c r="R99" s="24"/>
      <c r="S99" s="24"/>
      <c r="T99" s="24"/>
      <c r="U99" s="24"/>
      <c r="V99" s="24"/>
      <c r="W99" s="24"/>
      <c r="X99" s="24"/>
      <c r="Y99" s="24"/>
      <c r="Z99" s="26"/>
      <c r="AA99" s="26"/>
      <c r="AB99" s="27"/>
      <c r="AC99" s="27"/>
      <c r="AD99" s="28"/>
      <c r="AE99" s="28"/>
      <c r="AF99" s="28"/>
      <c r="AG99" s="28"/>
      <c r="AH99" s="28"/>
      <c r="AI99" s="28"/>
      <c r="AJ99" s="29"/>
      <c r="AK99" s="28"/>
      <c r="AL99" s="28"/>
      <c r="AM99" s="29"/>
      <c r="AN99" s="29"/>
      <c r="AO99" s="30"/>
    </row>
    <row r="100" spans="1:41" ht="14.25">
      <c r="A100" s="23"/>
      <c r="B100" s="23"/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  <c r="Q100" s="25"/>
      <c r="R100" s="24"/>
      <c r="S100" s="24"/>
      <c r="T100" s="24"/>
      <c r="U100" s="24"/>
      <c r="V100" s="24"/>
      <c r="W100" s="24"/>
      <c r="X100" s="24"/>
      <c r="Y100" s="24"/>
      <c r="Z100" s="26"/>
      <c r="AA100" s="26"/>
      <c r="AB100" s="27"/>
      <c r="AC100" s="27"/>
      <c r="AD100" s="28"/>
      <c r="AE100" s="28"/>
      <c r="AF100" s="28"/>
      <c r="AG100" s="28"/>
      <c r="AH100" s="28"/>
      <c r="AI100" s="28"/>
      <c r="AJ100" s="29"/>
      <c r="AK100" s="28"/>
      <c r="AL100" s="28"/>
      <c r="AM100" s="29"/>
      <c r="AN100" s="29"/>
      <c r="AO100" s="3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">
    <cfRule type="expression" priority="3" dxfId="22" stopIfTrue="1">
      <formula>AND(NOT(ISBLANK(E4)),ISBLANK(D4))</formula>
    </cfRule>
  </conditionalFormatting>
  <conditionalFormatting sqref="E4:E100">
    <cfRule type="expression" priority="4" dxfId="22" stopIfTrue="1">
      <formula>AND(NOT(ISBLANK(D4)),ISBLANK(E4))</formula>
    </cfRule>
  </conditionalFormatting>
  <conditionalFormatting sqref="F4:F100">
    <cfRule type="expression" priority="5" dxfId="22" stopIfTrue="1">
      <formula>AND(NOT(ISBLANK(G4)),ISBLANK(F4))</formula>
    </cfRule>
  </conditionalFormatting>
  <conditionalFormatting sqref="G4:G100">
    <cfRule type="expression" priority="6" dxfId="22" stopIfTrue="1">
      <formula>AND(NOT(ISBLANK(F4)),ISBLANK(G4))</formula>
    </cfRule>
  </conditionalFormatting>
  <conditionalFormatting sqref="H4:H100">
    <cfRule type="expression" priority="7" dxfId="22" stopIfTrue="1">
      <formula>AND(NOT(ISBLANK(I4)),ISBLANK(H4))</formula>
    </cfRule>
  </conditionalFormatting>
  <conditionalFormatting sqref="I4:I100">
    <cfRule type="expression" priority="8" dxfId="22" stopIfTrue="1">
      <formula>AND(NOT(ISBLANK(H4)),ISBLANK(I4))</formula>
    </cfRule>
  </conditionalFormatting>
  <conditionalFormatting sqref="J4:J100">
    <cfRule type="expression" priority="9" dxfId="22" stopIfTrue="1">
      <formula>AND(NOT(ISBLANK(K4)),ISBLANK(J4))</formula>
    </cfRule>
  </conditionalFormatting>
  <conditionalFormatting sqref="K4:K100">
    <cfRule type="expression" priority="10" dxfId="22" stopIfTrue="1">
      <formula>AND(NOT(ISBLANK(J4)),ISBLANK(K4))</formula>
    </cfRule>
  </conditionalFormatting>
  <conditionalFormatting sqref="L4:L100">
    <cfRule type="expression" priority="11" dxfId="22" stopIfTrue="1">
      <formula>AND(NOT(ISBLANK(M4)),ISBLANK(L4))</formula>
    </cfRule>
  </conditionalFormatting>
  <conditionalFormatting sqref="M4:M100">
    <cfRule type="expression" priority="12" dxfId="22" stopIfTrue="1">
      <formula>AND(NOT(ISBLANK(L4)),ISBLANK(M4))</formula>
    </cfRule>
  </conditionalFormatting>
  <conditionalFormatting sqref="N4:N100">
    <cfRule type="expression" priority="13" dxfId="22" stopIfTrue="1">
      <formula>AND(NOT(ISBLANK(O4)),ISBLANK(N4))</formula>
    </cfRule>
  </conditionalFormatting>
  <conditionalFormatting sqref="O4:O100">
    <cfRule type="expression" priority="14" dxfId="22" stopIfTrue="1">
      <formula>AND(NOT(ISBLANK(N4)),ISBLANK(O4))</formula>
    </cfRule>
  </conditionalFormatting>
  <conditionalFormatting sqref="R4:R100">
    <cfRule type="expression" priority="15" dxfId="22" stopIfTrue="1">
      <formula>AND(NOT(ISBLANK(S4)),ISBLANK(R4))</formula>
    </cfRule>
  </conditionalFormatting>
  <conditionalFormatting sqref="S4:S100">
    <cfRule type="expression" priority="16" dxfId="22" stopIfTrue="1">
      <formula>AND(NOT(ISBLANK(R4)),ISBLANK(S4))</formula>
    </cfRule>
  </conditionalFormatting>
  <conditionalFormatting sqref="T4:T100">
    <cfRule type="expression" priority="17" dxfId="22" stopIfTrue="1">
      <formula>AND(NOT(ISBLANK(U4)),ISBLANK(T4))</formula>
    </cfRule>
  </conditionalFormatting>
  <conditionalFormatting sqref="U4:U100">
    <cfRule type="expression" priority="18" dxfId="22" stopIfTrue="1">
      <formula>AND(NOT(ISBLANK(T4)),ISBLANK(U4))</formula>
    </cfRule>
  </conditionalFormatting>
  <conditionalFormatting sqref="V4:V100">
    <cfRule type="expression" priority="19" dxfId="22" stopIfTrue="1">
      <formula>AND(NOT(ISBLANK(W4)),ISBLANK(V4))</formula>
    </cfRule>
  </conditionalFormatting>
  <conditionalFormatting sqref="W4:W100">
    <cfRule type="expression" priority="20" dxfId="22" stopIfTrue="1">
      <formula>AND(NOT(ISBLANK(V4)),ISBLANK(W4))</formula>
    </cfRule>
  </conditionalFormatting>
  <conditionalFormatting sqref="X4:X100">
    <cfRule type="expression" priority="21" dxfId="22" stopIfTrue="1">
      <formula>AND(NOT(ISBLANK(Y4)),ISBLANK(X4))</formula>
    </cfRule>
  </conditionalFormatting>
  <conditionalFormatting sqref="Y4:Y100">
    <cfRule type="expression" priority="22" dxfId="22" stopIfTrue="1">
      <formula>AND(NOT(ISBLANK(X4)),ISBLANK(Y4))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9:AK100 AK4:AK7 AL5:AL100">
      <formula1>0</formula1>
    </dataValidation>
    <dataValidation type="decimal" operator="lessThan" allowBlank="1" showInputMessage="1" showErrorMessage="1" sqref="AK8 AM8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workbookViewId="0" topLeftCell="AJ13">
      <selection activeCell="AO17" sqref="AO17"/>
    </sheetView>
  </sheetViews>
  <sheetFormatPr defaultColWidth="8.88671875" defaultRowHeight="15"/>
  <cols>
    <col min="1" max="1" width="23.5546875" style="9" customWidth="1"/>
    <col min="2" max="3" width="14.99609375" style="9" customWidth="1"/>
    <col min="4" max="17" width="10.4453125" style="18" customWidth="1"/>
    <col min="18" max="27" width="12.77734375" style="18" customWidth="1"/>
    <col min="28" max="29" width="11.10546875" style="9" customWidth="1"/>
    <col min="30" max="36" width="15.5546875" style="9" customWidth="1"/>
    <col min="37" max="39" width="19.10546875" style="9" customWidth="1"/>
    <col min="40" max="40" width="20.77734375" style="9" customWidth="1"/>
    <col min="41" max="41" width="17.99609375" style="9" customWidth="1"/>
    <col min="42" max="16384" width="8.88671875" style="9" customWidth="1"/>
  </cols>
  <sheetData>
    <row r="1" spans="1:41" s="8" customFormat="1" ht="15" customHeight="1">
      <c r="A1" s="86" t="s">
        <v>12</v>
      </c>
      <c r="B1" s="86" t="s">
        <v>1</v>
      </c>
      <c r="C1" s="86" t="s">
        <v>0</v>
      </c>
      <c r="D1" s="88" t="s">
        <v>8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96"/>
      <c r="R1" s="90" t="s">
        <v>15</v>
      </c>
      <c r="S1" s="101"/>
      <c r="T1" s="101"/>
      <c r="U1" s="101"/>
      <c r="V1" s="101"/>
      <c r="W1" s="101"/>
      <c r="X1" s="101"/>
      <c r="Y1" s="101"/>
      <c r="Z1" s="101"/>
      <c r="AA1" s="89"/>
      <c r="AB1" s="97" t="s">
        <v>25</v>
      </c>
      <c r="AC1" s="98"/>
      <c r="AD1" s="93" t="s">
        <v>11</v>
      </c>
      <c r="AE1" s="94"/>
      <c r="AF1" s="94"/>
      <c r="AG1" s="94"/>
      <c r="AH1" s="94"/>
      <c r="AI1" s="94"/>
      <c r="AJ1" s="95"/>
      <c r="AK1" s="108" t="s">
        <v>32</v>
      </c>
      <c r="AL1" s="108"/>
      <c r="AM1" s="108"/>
      <c r="AN1" s="105" t="s">
        <v>24</v>
      </c>
      <c r="AO1" s="86" t="s">
        <v>33</v>
      </c>
    </row>
    <row r="2" spans="1:41" s="8" customFormat="1" ht="53.25" customHeight="1">
      <c r="A2" s="91"/>
      <c r="B2" s="91"/>
      <c r="C2" s="91"/>
      <c r="D2" s="84" t="s">
        <v>28</v>
      </c>
      <c r="E2" s="85"/>
      <c r="F2" s="84" t="s">
        <v>29</v>
      </c>
      <c r="G2" s="85"/>
      <c r="H2" s="84" t="s">
        <v>30</v>
      </c>
      <c r="I2" s="85"/>
      <c r="J2" s="84" t="s">
        <v>6</v>
      </c>
      <c r="K2" s="85"/>
      <c r="L2" s="84" t="s">
        <v>31</v>
      </c>
      <c r="M2" s="85"/>
      <c r="N2" s="84" t="s">
        <v>5</v>
      </c>
      <c r="O2" s="85"/>
      <c r="P2" s="88" t="s">
        <v>9</v>
      </c>
      <c r="Q2" s="96"/>
      <c r="R2" s="88" t="s">
        <v>13</v>
      </c>
      <c r="S2" s="89"/>
      <c r="T2" s="90" t="s">
        <v>3</v>
      </c>
      <c r="U2" s="89"/>
      <c r="V2" s="90" t="s">
        <v>4</v>
      </c>
      <c r="W2" s="89"/>
      <c r="X2" s="90" t="s">
        <v>14</v>
      </c>
      <c r="Y2" s="89"/>
      <c r="Z2" s="88" t="s">
        <v>10</v>
      </c>
      <c r="AA2" s="96"/>
      <c r="AB2" s="99"/>
      <c r="AC2" s="100"/>
      <c r="AD2" s="86" t="s">
        <v>17</v>
      </c>
      <c r="AE2" s="86" t="s">
        <v>16</v>
      </c>
      <c r="AF2" s="86" t="s">
        <v>18</v>
      </c>
      <c r="AG2" s="86" t="s">
        <v>19</v>
      </c>
      <c r="AH2" s="86" t="s">
        <v>20</v>
      </c>
      <c r="AI2" s="86" t="s">
        <v>21</v>
      </c>
      <c r="AJ2" s="102" t="s">
        <v>23</v>
      </c>
      <c r="AK2" s="86" t="s">
        <v>26</v>
      </c>
      <c r="AL2" s="86" t="s">
        <v>27</v>
      </c>
      <c r="AM2" s="86" t="s">
        <v>22</v>
      </c>
      <c r="AN2" s="106"/>
      <c r="AO2" s="103"/>
    </row>
    <row r="3" spans="1:41" ht="57.75" customHeight="1">
      <c r="A3" s="92"/>
      <c r="B3" s="92"/>
      <c r="C3" s="92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6" t="s">
        <v>2</v>
      </c>
      <c r="AA3" s="6" t="s">
        <v>7</v>
      </c>
      <c r="AB3" s="2" t="s">
        <v>2</v>
      </c>
      <c r="AC3" s="1" t="s">
        <v>7</v>
      </c>
      <c r="AD3" s="87"/>
      <c r="AE3" s="87"/>
      <c r="AF3" s="87"/>
      <c r="AG3" s="87"/>
      <c r="AH3" s="87"/>
      <c r="AI3" s="87"/>
      <c r="AJ3" s="102"/>
      <c r="AK3" s="87"/>
      <c r="AL3" s="87"/>
      <c r="AM3" s="87"/>
      <c r="AN3" s="107"/>
      <c r="AO3" s="87"/>
    </row>
    <row r="4" spans="1:41" ht="30">
      <c r="A4" s="10" t="s">
        <v>34</v>
      </c>
      <c r="B4" s="10" t="s">
        <v>35</v>
      </c>
      <c r="C4" s="10" t="s">
        <v>36</v>
      </c>
      <c r="D4" s="11">
        <v>158</v>
      </c>
      <c r="E4" s="11">
        <v>153</v>
      </c>
      <c r="F4" s="11">
        <v>235</v>
      </c>
      <c r="G4" s="11">
        <v>226.2</v>
      </c>
      <c r="H4" s="11">
        <v>723</v>
      </c>
      <c r="I4" s="11">
        <v>711.4</v>
      </c>
      <c r="J4" s="11">
        <v>593</v>
      </c>
      <c r="K4" s="11">
        <v>574.5</v>
      </c>
      <c r="L4" s="11">
        <v>122</v>
      </c>
      <c r="M4" s="11">
        <v>119.5</v>
      </c>
      <c r="N4" s="11"/>
      <c r="O4" s="11"/>
      <c r="P4" s="12">
        <v>1831</v>
      </c>
      <c r="Q4" s="12">
        <v>1784.6</v>
      </c>
      <c r="R4" s="11">
        <v>1</v>
      </c>
      <c r="S4" s="11">
        <v>1</v>
      </c>
      <c r="T4" s="11">
        <v>16</v>
      </c>
      <c r="U4" s="11">
        <v>16</v>
      </c>
      <c r="V4" s="11">
        <v>24</v>
      </c>
      <c r="W4" s="11">
        <v>24</v>
      </c>
      <c r="X4" s="11"/>
      <c r="Y4" s="11"/>
      <c r="Z4" s="13">
        <v>41</v>
      </c>
      <c r="AA4" s="13">
        <v>41</v>
      </c>
      <c r="AB4" s="14">
        <v>1872</v>
      </c>
      <c r="AC4" s="14">
        <v>1825.6</v>
      </c>
      <c r="AD4" s="15">
        <v>6597196.88</v>
      </c>
      <c r="AE4" s="15">
        <v>12079.83</v>
      </c>
      <c r="AF4" s="15">
        <v>20948</v>
      </c>
      <c r="AG4" s="15">
        <v>99464.46</v>
      </c>
      <c r="AH4" s="15">
        <v>1415679.77</v>
      </c>
      <c r="AI4" s="15">
        <v>609636.17</v>
      </c>
      <c r="AJ4" s="16">
        <f>SUM(AD4:AI4)</f>
        <v>8755005.11</v>
      </c>
      <c r="AK4" s="15">
        <v>302348.95</v>
      </c>
      <c r="AL4" s="15">
        <v>235796.91</v>
      </c>
      <c r="AM4" s="16">
        <v>538145.86</v>
      </c>
      <c r="AN4" s="16">
        <v>9293150.97</v>
      </c>
      <c r="AO4" s="17"/>
    </row>
    <row r="5" spans="1:41" ht="30">
      <c r="A5" s="10" t="s">
        <v>37</v>
      </c>
      <c r="B5" s="10" t="s">
        <v>38</v>
      </c>
      <c r="C5" s="10" t="s">
        <v>36</v>
      </c>
      <c r="D5" s="11">
        <v>385</v>
      </c>
      <c r="E5" s="11">
        <v>328.58</v>
      </c>
      <c r="F5" s="11">
        <v>1634</v>
      </c>
      <c r="G5" s="11">
        <v>1520.81</v>
      </c>
      <c r="H5" s="11">
        <v>193</v>
      </c>
      <c r="I5" s="11">
        <v>188.22</v>
      </c>
      <c r="J5" s="11">
        <v>52</v>
      </c>
      <c r="K5" s="11">
        <v>52</v>
      </c>
      <c r="L5" s="11">
        <v>3</v>
      </c>
      <c r="M5" s="11">
        <v>3</v>
      </c>
      <c r="N5" s="11">
        <v>321</v>
      </c>
      <c r="O5" s="11">
        <v>317.75</v>
      </c>
      <c r="P5" s="12">
        <v>2588</v>
      </c>
      <c r="Q5" s="12">
        <v>2410.36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3">
        <v>0</v>
      </c>
      <c r="AA5" s="13">
        <v>0</v>
      </c>
      <c r="AB5" s="14">
        <v>2588</v>
      </c>
      <c r="AC5" s="14">
        <v>2410.36</v>
      </c>
      <c r="AD5" s="15">
        <v>5082755.34</v>
      </c>
      <c r="AE5" s="15">
        <v>95296.31</v>
      </c>
      <c r="AF5" s="15"/>
      <c r="AG5" s="15">
        <v>485059.5</v>
      </c>
      <c r="AH5" s="15">
        <v>948353.92</v>
      </c>
      <c r="AI5" s="15">
        <v>420750.18</v>
      </c>
      <c r="AJ5" s="16">
        <v>7032215.249999999</v>
      </c>
      <c r="AK5" s="15"/>
      <c r="AL5" s="15">
        <v>2085.03</v>
      </c>
      <c r="AM5" s="16">
        <v>2085.03</v>
      </c>
      <c r="AN5" s="16">
        <v>7034300.28</v>
      </c>
      <c r="AO5" s="17"/>
    </row>
    <row r="6" spans="1:41" ht="30">
      <c r="A6" s="10" t="s">
        <v>39</v>
      </c>
      <c r="B6" s="10" t="s">
        <v>38</v>
      </c>
      <c r="C6" s="10" t="s">
        <v>36</v>
      </c>
      <c r="D6" s="11">
        <v>4604</v>
      </c>
      <c r="E6" s="11">
        <v>4150.38</v>
      </c>
      <c r="F6" s="11">
        <v>943</v>
      </c>
      <c r="G6" s="11">
        <v>901.58</v>
      </c>
      <c r="H6" s="11">
        <v>653</v>
      </c>
      <c r="I6" s="11">
        <v>642.1</v>
      </c>
      <c r="J6" s="11">
        <v>127</v>
      </c>
      <c r="K6" s="11">
        <v>121.88</v>
      </c>
      <c r="L6" s="11">
        <v>8</v>
      </c>
      <c r="M6" s="11">
        <v>8</v>
      </c>
      <c r="N6" s="11">
        <v>0</v>
      </c>
      <c r="O6" s="11">
        <v>0</v>
      </c>
      <c r="P6" s="12">
        <v>6335</v>
      </c>
      <c r="Q6" s="12">
        <v>5823.94</v>
      </c>
      <c r="R6" s="11"/>
      <c r="S6" s="11"/>
      <c r="T6" s="11">
        <v>2</v>
      </c>
      <c r="U6" s="11">
        <v>1.5</v>
      </c>
      <c r="V6" s="11">
        <v>7</v>
      </c>
      <c r="W6" s="11">
        <v>7</v>
      </c>
      <c r="X6" s="11"/>
      <c r="Y6" s="11"/>
      <c r="Z6" s="13">
        <v>0</v>
      </c>
      <c r="AA6" s="13">
        <v>0</v>
      </c>
      <c r="AB6" s="14">
        <v>6335</v>
      </c>
      <c r="AC6" s="14">
        <v>5823.94</v>
      </c>
      <c r="AD6" s="15">
        <v>9863146.670000002</v>
      </c>
      <c r="AE6" s="15">
        <v>114360.61</v>
      </c>
      <c r="AF6" s="15">
        <v>1419.46</v>
      </c>
      <c r="AG6" s="15">
        <v>343155.68</v>
      </c>
      <c r="AH6" s="15">
        <v>1762252.16</v>
      </c>
      <c r="AI6" s="15">
        <v>659624.22</v>
      </c>
      <c r="AJ6" s="16">
        <v>12743958.800000003</v>
      </c>
      <c r="AK6" s="15">
        <v>178068.32</v>
      </c>
      <c r="AL6" s="15"/>
      <c r="AM6" s="16">
        <v>178068.32</v>
      </c>
      <c r="AN6" s="16">
        <v>12922027.120000003</v>
      </c>
      <c r="AO6" s="17"/>
    </row>
    <row r="7" spans="1:41" ht="30">
      <c r="A7" s="10" t="s">
        <v>40</v>
      </c>
      <c r="B7" s="10" t="s">
        <v>38</v>
      </c>
      <c r="C7" s="10" t="s">
        <v>36</v>
      </c>
      <c r="D7" s="11">
        <v>15</v>
      </c>
      <c r="E7" s="11">
        <v>15</v>
      </c>
      <c r="F7" s="11">
        <v>178</v>
      </c>
      <c r="G7" s="11">
        <v>170</v>
      </c>
      <c r="H7" s="11">
        <v>14</v>
      </c>
      <c r="I7" s="11">
        <v>14</v>
      </c>
      <c r="J7" s="11">
        <v>3</v>
      </c>
      <c r="K7" s="11">
        <v>3</v>
      </c>
      <c r="L7" s="11"/>
      <c r="M7" s="11"/>
      <c r="N7" s="11"/>
      <c r="O7" s="11"/>
      <c r="P7" s="12">
        <v>210</v>
      </c>
      <c r="Q7" s="12">
        <v>202</v>
      </c>
      <c r="R7" s="11">
        <v>4</v>
      </c>
      <c r="S7" s="11">
        <v>4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v>4</v>
      </c>
      <c r="AA7" s="13">
        <v>4</v>
      </c>
      <c r="AB7" s="14">
        <v>214</v>
      </c>
      <c r="AC7" s="14">
        <v>206</v>
      </c>
      <c r="AD7" s="15">
        <v>469004.66</v>
      </c>
      <c r="AE7" s="15">
        <v>40329.22</v>
      </c>
      <c r="AF7" s="15"/>
      <c r="AG7" s="15">
        <v>43603.36</v>
      </c>
      <c r="AH7" s="15">
        <v>94991.18</v>
      </c>
      <c r="AI7" s="15">
        <v>43572.42</v>
      </c>
      <c r="AJ7" s="16">
        <v>691500.84</v>
      </c>
      <c r="AK7" s="15">
        <v>16642</v>
      </c>
      <c r="AL7" s="15"/>
      <c r="AM7" s="16">
        <v>16642</v>
      </c>
      <c r="AN7" s="16">
        <v>708142.84</v>
      </c>
      <c r="AO7" s="17"/>
    </row>
    <row r="8" spans="1:41" ht="30">
      <c r="A8" s="10" t="s">
        <v>41</v>
      </c>
      <c r="B8" s="10" t="s">
        <v>38</v>
      </c>
      <c r="C8" s="10" t="s">
        <v>36</v>
      </c>
      <c r="D8" s="11">
        <v>1633</v>
      </c>
      <c r="E8" s="11">
        <v>1597.56</v>
      </c>
      <c r="F8" s="11">
        <v>360</v>
      </c>
      <c r="G8" s="11">
        <v>343.73</v>
      </c>
      <c r="H8" s="11">
        <v>1293</v>
      </c>
      <c r="I8" s="11">
        <v>1260.5</v>
      </c>
      <c r="J8" s="11">
        <v>286</v>
      </c>
      <c r="K8" s="11">
        <v>278.99</v>
      </c>
      <c r="L8" s="11">
        <v>31</v>
      </c>
      <c r="M8" s="11">
        <v>30.09</v>
      </c>
      <c r="N8" s="11"/>
      <c r="O8" s="11"/>
      <c r="P8" s="12">
        <v>3603</v>
      </c>
      <c r="Q8" s="12">
        <v>3510.87</v>
      </c>
      <c r="R8" s="11"/>
      <c r="S8" s="11"/>
      <c r="T8" s="11"/>
      <c r="U8" s="11"/>
      <c r="V8" s="11">
        <v>20</v>
      </c>
      <c r="W8" s="11">
        <v>20</v>
      </c>
      <c r="X8" s="11"/>
      <c r="Y8" s="11"/>
      <c r="Z8" s="13">
        <v>20</v>
      </c>
      <c r="AA8" s="13">
        <v>20</v>
      </c>
      <c r="AB8" s="14">
        <v>3623</v>
      </c>
      <c r="AC8" s="14">
        <v>3530.87</v>
      </c>
      <c r="AD8" s="15">
        <v>8055369.160000005</v>
      </c>
      <c r="AE8" s="15">
        <v>622500.33</v>
      </c>
      <c r="AF8" s="15">
        <v>4638.51</v>
      </c>
      <c r="AG8" s="15">
        <v>44663.02</v>
      </c>
      <c r="AH8" s="15">
        <v>1591182.2</v>
      </c>
      <c r="AI8" s="15">
        <v>680388.07</v>
      </c>
      <c r="AJ8" s="16">
        <v>10998741.290000003</v>
      </c>
      <c r="AK8" s="15">
        <v>17262.84</v>
      </c>
      <c r="AL8" s="15"/>
      <c r="AM8" s="16">
        <v>17262.84</v>
      </c>
      <c r="AN8" s="16">
        <v>11016004.130000003</v>
      </c>
      <c r="AO8" s="17"/>
    </row>
    <row r="9" spans="1:41" ht="30">
      <c r="A9" s="10" t="s">
        <v>42</v>
      </c>
      <c r="B9" s="10" t="s">
        <v>38</v>
      </c>
      <c r="C9" s="10" t="s">
        <v>36</v>
      </c>
      <c r="D9" s="11">
        <v>475</v>
      </c>
      <c r="E9" s="11">
        <v>438.88</v>
      </c>
      <c r="F9" s="11">
        <v>245</v>
      </c>
      <c r="G9" s="11">
        <v>237.91</v>
      </c>
      <c r="H9" s="11">
        <v>297</v>
      </c>
      <c r="I9" s="11">
        <v>279</v>
      </c>
      <c r="J9" s="11">
        <v>109</v>
      </c>
      <c r="K9" s="11">
        <v>107.6</v>
      </c>
      <c r="L9" s="11">
        <v>5</v>
      </c>
      <c r="M9" s="11">
        <v>4.49</v>
      </c>
      <c r="N9" s="11"/>
      <c r="O9" s="11"/>
      <c r="P9" s="12">
        <v>1131</v>
      </c>
      <c r="Q9" s="12">
        <v>1067.88</v>
      </c>
      <c r="R9" s="11">
        <v>12</v>
      </c>
      <c r="S9" s="11">
        <v>10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v>12</v>
      </c>
      <c r="AA9" s="13">
        <v>10</v>
      </c>
      <c r="AB9" s="14">
        <v>1143</v>
      </c>
      <c r="AC9" s="14">
        <v>1077.88</v>
      </c>
      <c r="AD9" s="15">
        <v>2419319.85</v>
      </c>
      <c r="AE9" s="15">
        <v>217620.85</v>
      </c>
      <c r="AF9" s="15">
        <v>18500</v>
      </c>
      <c r="AG9" s="15">
        <v>132932.21</v>
      </c>
      <c r="AH9" s="15">
        <v>497735.85</v>
      </c>
      <c r="AI9" s="15">
        <v>217455.25</v>
      </c>
      <c r="AJ9" s="16">
        <v>3503564.01</v>
      </c>
      <c r="AK9" s="15">
        <v>32535.27</v>
      </c>
      <c r="AL9" s="15"/>
      <c r="AM9" s="16">
        <v>32535.27</v>
      </c>
      <c r="AN9" s="16">
        <v>3536099.28</v>
      </c>
      <c r="AO9" s="17"/>
    </row>
    <row r="10" spans="1:41" ht="30">
      <c r="A10" s="10" t="s">
        <v>43</v>
      </c>
      <c r="B10" s="10" t="s">
        <v>38</v>
      </c>
      <c r="C10" s="10" t="s">
        <v>36</v>
      </c>
      <c r="D10" s="11">
        <v>41</v>
      </c>
      <c r="E10" s="11">
        <v>36.13</v>
      </c>
      <c r="F10" s="11">
        <v>28</v>
      </c>
      <c r="G10" s="11">
        <v>26.9</v>
      </c>
      <c r="H10" s="11">
        <v>73</v>
      </c>
      <c r="I10" s="11">
        <v>71.4</v>
      </c>
      <c r="J10" s="11">
        <v>9</v>
      </c>
      <c r="K10" s="11">
        <v>9</v>
      </c>
      <c r="L10" s="11">
        <v>1</v>
      </c>
      <c r="M10" s="11">
        <v>1</v>
      </c>
      <c r="N10" s="11"/>
      <c r="O10" s="11"/>
      <c r="P10" s="12">
        <v>152</v>
      </c>
      <c r="Q10" s="12">
        <v>144.43</v>
      </c>
      <c r="R10" s="11">
        <v>4</v>
      </c>
      <c r="S10" s="11">
        <v>4</v>
      </c>
      <c r="T10" s="11"/>
      <c r="U10" s="11"/>
      <c r="V10" s="11"/>
      <c r="W10" s="11"/>
      <c r="X10" s="11"/>
      <c r="Y10" s="11"/>
      <c r="Z10" s="13">
        <v>4</v>
      </c>
      <c r="AA10" s="13">
        <v>4</v>
      </c>
      <c r="AB10" s="14">
        <v>156</v>
      </c>
      <c r="AC10" s="14">
        <v>148.43</v>
      </c>
      <c r="AD10" s="15">
        <v>413224.07</v>
      </c>
      <c r="AE10" s="15">
        <v>17061.64</v>
      </c>
      <c r="AF10" s="15">
        <v>600</v>
      </c>
      <c r="AG10" s="15">
        <v>9835.45</v>
      </c>
      <c r="AH10" s="15">
        <v>75618.75</v>
      </c>
      <c r="AI10" s="15">
        <v>36106.39</v>
      </c>
      <c r="AJ10" s="16">
        <v>552446.3</v>
      </c>
      <c r="AK10" s="15">
        <v>13559.71</v>
      </c>
      <c r="AL10" s="15"/>
      <c r="AM10" s="16">
        <v>13559.71</v>
      </c>
      <c r="AN10" s="16">
        <v>566006.01</v>
      </c>
      <c r="AO10" s="17"/>
    </row>
    <row r="11" spans="1:41" ht="30">
      <c r="A11" s="10" t="s">
        <v>44</v>
      </c>
      <c r="B11" s="10" t="s">
        <v>38</v>
      </c>
      <c r="C11" s="10" t="s">
        <v>36</v>
      </c>
      <c r="D11" s="11">
        <v>1042</v>
      </c>
      <c r="E11" s="11">
        <v>981.2</v>
      </c>
      <c r="F11" s="11">
        <v>848</v>
      </c>
      <c r="G11" s="11">
        <v>835.7</v>
      </c>
      <c r="H11" s="11">
        <v>361</v>
      </c>
      <c r="I11" s="11">
        <v>356</v>
      </c>
      <c r="J11" s="11">
        <v>36</v>
      </c>
      <c r="K11" s="11">
        <v>35.9</v>
      </c>
      <c r="L11" s="11">
        <v>3</v>
      </c>
      <c r="M11" s="11">
        <v>3</v>
      </c>
      <c r="N11" s="11"/>
      <c r="O11" s="11"/>
      <c r="P11" s="12">
        <v>2290</v>
      </c>
      <c r="Q11" s="12">
        <v>2211.8</v>
      </c>
      <c r="R11" s="11">
        <v>52</v>
      </c>
      <c r="S11" s="11">
        <v>49</v>
      </c>
      <c r="T11" s="11">
        <v>0</v>
      </c>
      <c r="U11" s="11">
        <v>0</v>
      </c>
      <c r="V11" s="11">
        <v>0</v>
      </c>
      <c r="W11" s="11">
        <v>0</v>
      </c>
      <c r="X11" s="11">
        <v>2</v>
      </c>
      <c r="Y11" s="11">
        <v>1.6</v>
      </c>
      <c r="Z11" s="13">
        <v>54</v>
      </c>
      <c r="AA11" s="13">
        <v>50.6</v>
      </c>
      <c r="AB11" s="14">
        <v>2344</v>
      </c>
      <c r="AC11" s="14">
        <v>2262.4</v>
      </c>
      <c r="AD11" s="15">
        <v>4639691.42</v>
      </c>
      <c r="AE11" s="15">
        <v>316261.11</v>
      </c>
      <c r="AF11" s="15">
        <v>100</v>
      </c>
      <c r="AG11" s="15">
        <v>103696.27</v>
      </c>
      <c r="AH11" s="15">
        <v>915027.56</v>
      </c>
      <c r="AI11" s="15">
        <v>373773.14</v>
      </c>
      <c r="AJ11" s="16">
        <v>6348549.499999999</v>
      </c>
      <c r="AK11" s="15">
        <v>74762.36</v>
      </c>
      <c r="AL11" s="15"/>
      <c r="AM11" s="16">
        <v>74762.36</v>
      </c>
      <c r="AN11" s="16">
        <v>6423311.859999999</v>
      </c>
      <c r="AO11" s="17"/>
    </row>
    <row r="12" spans="1:41" ht="45">
      <c r="A12" s="10" t="s">
        <v>45</v>
      </c>
      <c r="B12" s="10" t="s">
        <v>46</v>
      </c>
      <c r="C12" s="10" t="s">
        <v>36</v>
      </c>
      <c r="D12" s="11">
        <v>0</v>
      </c>
      <c r="E12" s="11">
        <v>0</v>
      </c>
      <c r="F12" s="11">
        <v>1</v>
      </c>
      <c r="G12" s="11">
        <v>1</v>
      </c>
      <c r="H12" s="11">
        <v>6</v>
      </c>
      <c r="I12" s="11">
        <v>5.5</v>
      </c>
      <c r="J12" s="11">
        <v>1</v>
      </c>
      <c r="K12" s="11">
        <v>1</v>
      </c>
      <c r="L12" s="11">
        <v>2</v>
      </c>
      <c r="M12" s="11">
        <v>2</v>
      </c>
      <c r="N12" s="11">
        <v>0</v>
      </c>
      <c r="O12" s="11">
        <v>0</v>
      </c>
      <c r="P12" s="12">
        <v>10</v>
      </c>
      <c r="Q12" s="12">
        <v>9.5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1</v>
      </c>
      <c r="X12" s="11">
        <v>0</v>
      </c>
      <c r="Y12" s="11">
        <v>0</v>
      </c>
      <c r="Z12" s="13">
        <v>1</v>
      </c>
      <c r="AA12" s="13">
        <v>1</v>
      </c>
      <c r="AB12" s="14">
        <v>11</v>
      </c>
      <c r="AC12" s="14">
        <v>10.5</v>
      </c>
      <c r="AD12" s="15">
        <v>30829</v>
      </c>
      <c r="AE12" s="15">
        <v>2736</v>
      </c>
      <c r="AF12" s="15"/>
      <c r="AG12" s="15"/>
      <c r="AH12" s="15">
        <v>3199</v>
      </c>
      <c r="AI12" s="15">
        <v>2996</v>
      </c>
      <c r="AJ12" s="16">
        <v>39760</v>
      </c>
      <c r="AK12" s="15">
        <v>4320</v>
      </c>
      <c r="AL12" s="15">
        <v>4980</v>
      </c>
      <c r="AM12" s="16">
        <v>9300</v>
      </c>
      <c r="AN12" s="16">
        <v>49060</v>
      </c>
      <c r="AO12" s="17"/>
    </row>
    <row r="13" spans="1:41" ht="45">
      <c r="A13" s="10" t="s">
        <v>47</v>
      </c>
      <c r="B13" s="10" t="s">
        <v>46</v>
      </c>
      <c r="C13" s="10" t="s">
        <v>36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5</v>
      </c>
      <c r="O13" s="11">
        <v>2.8</v>
      </c>
      <c r="P13" s="12">
        <v>5</v>
      </c>
      <c r="Q13" s="12">
        <v>2.8</v>
      </c>
      <c r="R13" s="11"/>
      <c r="S13" s="11"/>
      <c r="T13" s="11"/>
      <c r="U13" s="11"/>
      <c r="V13" s="11">
        <v>2</v>
      </c>
      <c r="W13" s="11">
        <v>1.05</v>
      </c>
      <c r="X13" s="11"/>
      <c r="Y13" s="11"/>
      <c r="Z13" s="13">
        <v>2</v>
      </c>
      <c r="AA13" s="13">
        <v>1.05</v>
      </c>
      <c r="AB13" s="14">
        <v>7</v>
      </c>
      <c r="AC13" s="14">
        <v>3.85</v>
      </c>
      <c r="AD13" s="15">
        <v>28128.21</v>
      </c>
      <c r="AE13" s="15"/>
      <c r="AF13" s="15"/>
      <c r="AG13" s="15"/>
      <c r="AH13" s="15">
        <v>4061.67</v>
      </c>
      <c r="AI13" s="15">
        <v>3462.743846153846</v>
      </c>
      <c r="AJ13" s="16">
        <v>35652.623846153845</v>
      </c>
      <c r="AK13" s="15">
        <v>14650</v>
      </c>
      <c r="AL13" s="15"/>
      <c r="AM13" s="16">
        <v>14650</v>
      </c>
      <c r="AN13" s="16">
        <v>50302.623846153845</v>
      </c>
      <c r="AO13" s="17"/>
    </row>
    <row r="14" spans="1:41" ht="45">
      <c r="A14" s="10" t="s">
        <v>48</v>
      </c>
      <c r="B14" s="10" t="s">
        <v>46</v>
      </c>
      <c r="C14" s="10" t="s">
        <v>36</v>
      </c>
      <c r="D14" s="11">
        <v>7</v>
      </c>
      <c r="E14" s="11">
        <v>7</v>
      </c>
      <c r="F14" s="11">
        <v>3</v>
      </c>
      <c r="G14" s="11">
        <v>3</v>
      </c>
      <c r="H14" s="11">
        <v>9</v>
      </c>
      <c r="I14" s="11">
        <v>8.9</v>
      </c>
      <c r="J14" s="11">
        <v>26</v>
      </c>
      <c r="K14" s="11">
        <v>25.6</v>
      </c>
      <c r="L14" s="11">
        <v>4</v>
      </c>
      <c r="M14" s="11">
        <v>3.9</v>
      </c>
      <c r="N14" s="11">
        <v>0</v>
      </c>
      <c r="O14" s="11">
        <v>0</v>
      </c>
      <c r="P14" s="12">
        <v>49</v>
      </c>
      <c r="Q14" s="12">
        <v>48.4</v>
      </c>
      <c r="R14" s="11">
        <v>17</v>
      </c>
      <c r="S14" s="11">
        <v>17</v>
      </c>
      <c r="T14" s="11">
        <v>8</v>
      </c>
      <c r="U14" s="11">
        <v>7.8</v>
      </c>
      <c r="V14" s="11">
        <v>6</v>
      </c>
      <c r="W14" s="11">
        <v>5.9</v>
      </c>
      <c r="X14" s="11">
        <v>0</v>
      </c>
      <c r="Y14" s="11">
        <v>0</v>
      </c>
      <c r="Z14" s="13">
        <v>31</v>
      </c>
      <c r="AA14" s="13">
        <v>30.7</v>
      </c>
      <c r="AB14" s="14">
        <v>80</v>
      </c>
      <c r="AC14" s="14">
        <v>79.1</v>
      </c>
      <c r="AD14" s="15">
        <v>208428.76</v>
      </c>
      <c r="AE14" s="15">
        <v>1252.5</v>
      </c>
      <c r="AF14" s="15"/>
      <c r="AG14" s="15">
        <v>564.55</v>
      </c>
      <c r="AH14" s="15">
        <v>29937.48</v>
      </c>
      <c r="AI14" s="15">
        <v>18072.65</v>
      </c>
      <c r="AJ14" s="16">
        <v>258255.94</v>
      </c>
      <c r="AK14" s="15">
        <v>171603.84</v>
      </c>
      <c r="AL14" s="15"/>
      <c r="AM14" s="16">
        <v>171603.84</v>
      </c>
      <c r="AN14" s="16">
        <v>429859.78</v>
      </c>
      <c r="AO14" s="17"/>
    </row>
    <row r="15" spans="1:41" ht="45">
      <c r="A15" s="10" t="s">
        <v>49</v>
      </c>
      <c r="B15" s="10" t="s">
        <v>46</v>
      </c>
      <c r="C15" s="10" t="s">
        <v>36</v>
      </c>
      <c r="D15" s="11">
        <v>32</v>
      </c>
      <c r="E15" s="11">
        <v>13</v>
      </c>
      <c r="F15" s="11">
        <v>21</v>
      </c>
      <c r="G15" s="11">
        <v>21</v>
      </c>
      <c r="H15" s="11">
        <v>75</v>
      </c>
      <c r="I15" s="11">
        <v>74.7</v>
      </c>
      <c r="J15" s="11">
        <v>16</v>
      </c>
      <c r="K15" s="11">
        <v>15.8</v>
      </c>
      <c r="L15" s="11">
        <v>4</v>
      </c>
      <c r="M15" s="11">
        <v>4</v>
      </c>
      <c r="N15" s="11">
        <v>70</v>
      </c>
      <c r="O15" s="11">
        <v>64.6</v>
      </c>
      <c r="P15" s="12">
        <v>218</v>
      </c>
      <c r="Q15" s="12">
        <v>193.1</v>
      </c>
      <c r="R15" s="11">
        <v>0</v>
      </c>
      <c r="S15" s="11">
        <v>0</v>
      </c>
      <c r="T15" s="11">
        <v>0</v>
      </c>
      <c r="U15" s="11">
        <v>0</v>
      </c>
      <c r="V15" s="11">
        <v>6</v>
      </c>
      <c r="W15" s="11">
        <v>3.3</v>
      </c>
      <c r="X15" s="11">
        <v>0</v>
      </c>
      <c r="Y15" s="11">
        <v>0</v>
      </c>
      <c r="Z15" s="13">
        <v>6</v>
      </c>
      <c r="AA15" s="13">
        <v>3.3</v>
      </c>
      <c r="AB15" s="14">
        <v>224</v>
      </c>
      <c r="AC15" s="14">
        <v>196.4</v>
      </c>
      <c r="AD15" s="15">
        <v>535574.93</v>
      </c>
      <c r="AE15" s="15">
        <v>9728.42</v>
      </c>
      <c r="AF15" s="15">
        <v>45636.17</v>
      </c>
      <c r="AG15" s="15">
        <v>32324.09</v>
      </c>
      <c r="AH15" s="15">
        <v>3266.97</v>
      </c>
      <c r="AI15" s="15">
        <v>53006.73</v>
      </c>
      <c r="AJ15" s="16">
        <v>679537.31</v>
      </c>
      <c r="AK15" s="15">
        <v>15727</v>
      </c>
      <c r="AL15" s="15">
        <v>0</v>
      </c>
      <c r="AM15" s="16">
        <v>15727</v>
      </c>
      <c r="AN15" s="16">
        <v>695264.31</v>
      </c>
      <c r="AO15" s="17"/>
    </row>
    <row r="16" spans="1:41" ht="45">
      <c r="A16" s="10" t="s">
        <v>50</v>
      </c>
      <c r="B16" s="10" t="s">
        <v>46</v>
      </c>
      <c r="C16" s="10" t="s">
        <v>36</v>
      </c>
      <c r="D16" s="11">
        <v>2</v>
      </c>
      <c r="E16" s="11">
        <v>2</v>
      </c>
      <c r="F16" s="11">
        <v>20</v>
      </c>
      <c r="G16" s="11">
        <v>19.4</v>
      </c>
      <c r="H16" s="11">
        <v>20</v>
      </c>
      <c r="I16" s="11">
        <v>19.5</v>
      </c>
      <c r="J16" s="11">
        <v>15</v>
      </c>
      <c r="K16" s="11">
        <v>15</v>
      </c>
      <c r="L16" s="11">
        <v>4</v>
      </c>
      <c r="M16" s="11">
        <v>4</v>
      </c>
      <c r="N16" s="11"/>
      <c r="O16" s="11"/>
      <c r="P16" s="12">
        <v>61</v>
      </c>
      <c r="Q16" s="12">
        <v>59.9</v>
      </c>
      <c r="R16" s="11"/>
      <c r="S16" s="11"/>
      <c r="T16" s="11">
        <v>1</v>
      </c>
      <c r="U16" s="11">
        <v>1</v>
      </c>
      <c r="V16" s="11">
        <v>3</v>
      </c>
      <c r="W16" s="11">
        <v>0.7</v>
      </c>
      <c r="X16" s="11"/>
      <c r="Y16" s="11"/>
      <c r="Z16" s="13">
        <v>4</v>
      </c>
      <c r="AA16" s="13">
        <v>1.7</v>
      </c>
      <c r="AB16" s="14">
        <v>65</v>
      </c>
      <c r="AC16" s="14">
        <v>61.6</v>
      </c>
      <c r="AD16" s="15">
        <v>202095</v>
      </c>
      <c r="AE16" s="15">
        <v>1125</v>
      </c>
      <c r="AF16" s="15">
        <v>19995</v>
      </c>
      <c r="AG16" s="15"/>
      <c r="AH16" s="15">
        <v>39072</v>
      </c>
      <c r="AI16" s="15">
        <v>20982</v>
      </c>
      <c r="AJ16" s="16">
        <v>283269</v>
      </c>
      <c r="AK16" s="15">
        <v>5994</v>
      </c>
      <c r="AL16" s="15"/>
      <c r="AM16" s="16">
        <v>5994</v>
      </c>
      <c r="AN16" s="16">
        <v>289263</v>
      </c>
      <c r="AO16" s="17"/>
    </row>
    <row r="17" spans="1:41" ht="45">
      <c r="A17" s="10" t="s">
        <v>51</v>
      </c>
      <c r="B17" s="10" t="s">
        <v>46</v>
      </c>
      <c r="C17" s="10" t="s">
        <v>36</v>
      </c>
      <c r="D17" s="11"/>
      <c r="E17" s="11"/>
      <c r="F17" s="11"/>
      <c r="G17" s="11"/>
      <c r="H17" s="11"/>
      <c r="I17" s="11"/>
      <c r="J17" s="11">
        <v>1</v>
      </c>
      <c r="K17" s="11">
        <v>1</v>
      </c>
      <c r="L17" s="11"/>
      <c r="M17" s="11"/>
      <c r="N17" s="11"/>
      <c r="O17" s="11"/>
      <c r="P17" s="12">
        <v>1</v>
      </c>
      <c r="Q17" s="12">
        <v>1</v>
      </c>
      <c r="R17" s="11">
        <v>0</v>
      </c>
      <c r="S17" s="11">
        <v>0</v>
      </c>
      <c r="T17" s="11"/>
      <c r="U17" s="11"/>
      <c r="V17" s="11"/>
      <c r="W17" s="11"/>
      <c r="X17" s="11"/>
      <c r="Y17" s="11"/>
      <c r="Z17" s="13">
        <v>0</v>
      </c>
      <c r="AA17" s="13">
        <v>0</v>
      </c>
      <c r="AB17" s="14">
        <v>1</v>
      </c>
      <c r="AC17" s="14">
        <v>1</v>
      </c>
      <c r="AD17" s="15"/>
      <c r="AE17" s="15"/>
      <c r="AF17" s="15"/>
      <c r="AG17" s="15"/>
      <c r="AH17" s="15"/>
      <c r="AI17" s="15"/>
      <c r="AJ17" s="16">
        <v>0</v>
      </c>
      <c r="AK17" s="15"/>
      <c r="AL17" s="15"/>
      <c r="AM17" s="16">
        <v>0</v>
      </c>
      <c r="AN17" s="16">
        <v>0</v>
      </c>
      <c r="AO17" s="17"/>
    </row>
    <row r="18" spans="1:41" ht="45">
      <c r="A18" s="10" t="s">
        <v>52</v>
      </c>
      <c r="B18" s="10" t="s">
        <v>46</v>
      </c>
      <c r="C18" s="10" t="s">
        <v>36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v>316</v>
      </c>
      <c r="O18" s="11">
        <v>298</v>
      </c>
      <c r="P18" s="12">
        <v>316</v>
      </c>
      <c r="Q18" s="12">
        <v>298</v>
      </c>
      <c r="R18" s="11">
        <v>3</v>
      </c>
      <c r="S18" s="11">
        <v>3</v>
      </c>
      <c r="T18" s="11">
        <v>0</v>
      </c>
      <c r="U18" s="11">
        <v>0</v>
      </c>
      <c r="V18" s="11">
        <v>0</v>
      </c>
      <c r="W18" s="11">
        <v>0</v>
      </c>
      <c r="X18" s="11"/>
      <c r="Y18" s="11"/>
      <c r="Z18" s="13">
        <v>3</v>
      </c>
      <c r="AA18" s="13">
        <v>3</v>
      </c>
      <c r="AB18" s="14">
        <v>319</v>
      </c>
      <c r="AC18" s="14">
        <v>301</v>
      </c>
      <c r="AD18" s="15">
        <v>847677.56</v>
      </c>
      <c r="AE18" s="15">
        <v>9676.81</v>
      </c>
      <c r="AF18" s="15">
        <v>8227</v>
      </c>
      <c r="AG18" s="15">
        <v>21480.99</v>
      </c>
      <c r="AH18" s="15">
        <v>189.77</v>
      </c>
      <c r="AI18" s="15">
        <v>75689.29</v>
      </c>
      <c r="AJ18" s="16">
        <v>962941.42</v>
      </c>
      <c r="AK18" s="15"/>
      <c r="AL18" s="15"/>
      <c r="AM18" s="16">
        <v>0</v>
      </c>
      <c r="AN18" s="16">
        <v>962941.42</v>
      </c>
      <c r="AO18" s="17"/>
    </row>
    <row r="19" spans="1:41" ht="15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14"/>
      <c r="AC19" s="14"/>
      <c r="AD19" s="15"/>
      <c r="AE19" s="15"/>
      <c r="AF19" s="15"/>
      <c r="AG19" s="15"/>
      <c r="AH19" s="15"/>
      <c r="AI19" s="15"/>
      <c r="AJ19" s="16"/>
      <c r="AK19" s="15"/>
      <c r="AL19" s="15"/>
      <c r="AM19" s="16"/>
      <c r="AN19" s="16"/>
      <c r="AO19" s="17"/>
    </row>
    <row r="20" spans="1:41" ht="15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14"/>
      <c r="AC20" s="14"/>
      <c r="AD20" s="15"/>
      <c r="AE20" s="15"/>
      <c r="AF20" s="15"/>
      <c r="AG20" s="15"/>
      <c r="AH20" s="15"/>
      <c r="AI20" s="15"/>
      <c r="AJ20" s="16"/>
      <c r="AK20" s="15"/>
      <c r="AL20" s="15"/>
      <c r="AM20" s="16"/>
      <c r="AN20" s="16"/>
      <c r="AO20" s="17"/>
    </row>
    <row r="21" spans="1:41" ht="1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14"/>
      <c r="AC21" s="14"/>
      <c r="AD21" s="15"/>
      <c r="AE21" s="15"/>
      <c r="AF21" s="15"/>
      <c r="AG21" s="15"/>
      <c r="AH21" s="15"/>
      <c r="AI21" s="15"/>
      <c r="AJ21" s="16"/>
      <c r="AK21" s="15"/>
      <c r="AL21" s="15"/>
      <c r="AM21" s="16"/>
      <c r="AN21" s="16"/>
      <c r="AO21" s="17"/>
    </row>
    <row r="22" spans="1:41" ht="15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14"/>
      <c r="AC22" s="14"/>
      <c r="AD22" s="15"/>
      <c r="AE22" s="15"/>
      <c r="AF22" s="15"/>
      <c r="AG22" s="15"/>
      <c r="AH22" s="15"/>
      <c r="AI22" s="15"/>
      <c r="AJ22" s="16"/>
      <c r="AK22" s="15"/>
      <c r="AL22" s="15"/>
      <c r="AM22" s="16"/>
      <c r="AN22" s="16"/>
      <c r="AO22" s="17"/>
    </row>
    <row r="23" spans="1:41" ht="15">
      <c r="A23" s="10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14"/>
      <c r="AC23" s="14"/>
      <c r="AD23" s="15"/>
      <c r="AE23" s="15"/>
      <c r="AF23" s="15"/>
      <c r="AG23" s="15"/>
      <c r="AH23" s="15"/>
      <c r="AI23" s="15"/>
      <c r="AJ23" s="16"/>
      <c r="AK23" s="15"/>
      <c r="AL23" s="15"/>
      <c r="AM23" s="16"/>
      <c r="AN23" s="16"/>
      <c r="AO23" s="17"/>
    </row>
    <row r="24" spans="1:41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14"/>
      <c r="AC24" s="14"/>
      <c r="AD24" s="15"/>
      <c r="AE24" s="15"/>
      <c r="AF24" s="15"/>
      <c r="AG24" s="15"/>
      <c r="AH24" s="15"/>
      <c r="AI24" s="15"/>
      <c r="AJ24" s="16"/>
      <c r="AK24" s="15"/>
      <c r="AL24" s="15"/>
      <c r="AM24" s="16"/>
      <c r="AN24" s="16"/>
      <c r="AO24" s="17"/>
    </row>
    <row r="25" spans="1:41" ht="15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14"/>
      <c r="AC25" s="14"/>
      <c r="AD25" s="15"/>
      <c r="AE25" s="15"/>
      <c r="AF25" s="15"/>
      <c r="AG25" s="15"/>
      <c r="AH25" s="15"/>
      <c r="AI25" s="15"/>
      <c r="AJ25" s="16"/>
      <c r="AK25" s="15"/>
      <c r="AL25" s="15"/>
      <c r="AM25" s="16"/>
      <c r="AN25" s="16"/>
      <c r="AO25" s="17"/>
    </row>
    <row r="26" spans="1:41" ht="15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14"/>
      <c r="AC26" s="14"/>
      <c r="AD26" s="15"/>
      <c r="AE26" s="15"/>
      <c r="AF26" s="15"/>
      <c r="AG26" s="15"/>
      <c r="AH26" s="15"/>
      <c r="AI26" s="15"/>
      <c r="AJ26" s="16"/>
      <c r="AK26" s="15"/>
      <c r="AL26" s="15"/>
      <c r="AM26" s="16"/>
      <c r="AN26" s="16"/>
      <c r="AO26" s="17"/>
    </row>
    <row r="27" spans="1:41" ht="15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14"/>
      <c r="AC27" s="14"/>
      <c r="AD27" s="15"/>
      <c r="AE27" s="15"/>
      <c r="AF27" s="15"/>
      <c r="AG27" s="15"/>
      <c r="AH27" s="15"/>
      <c r="AI27" s="15"/>
      <c r="AJ27" s="16"/>
      <c r="AK27" s="15"/>
      <c r="AL27" s="15"/>
      <c r="AM27" s="16"/>
      <c r="AN27" s="16"/>
      <c r="AO27" s="17"/>
    </row>
    <row r="28" spans="1:41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14"/>
      <c r="AC28" s="14"/>
      <c r="AD28" s="15"/>
      <c r="AE28" s="15"/>
      <c r="AF28" s="15"/>
      <c r="AG28" s="15"/>
      <c r="AH28" s="15"/>
      <c r="AI28" s="15"/>
      <c r="AJ28" s="16"/>
      <c r="AK28" s="15"/>
      <c r="AL28" s="15"/>
      <c r="AM28" s="16"/>
      <c r="AN28" s="16"/>
      <c r="AO28" s="17"/>
    </row>
    <row r="29" spans="1:41" ht="15">
      <c r="A29" s="10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14"/>
      <c r="AC29" s="14"/>
      <c r="AD29" s="15"/>
      <c r="AE29" s="15"/>
      <c r="AF29" s="15"/>
      <c r="AG29" s="15"/>
      <c r="AH29" s="15"/>
      <c r="AI29" s="15"/>
      <c r="AJ29" s="16"/>
      <c r="AK29" s="15"/>
      <c r="AL29" s="15"/>
      <c r="AM29" s="16"/>
      <c r="AN29" s="16"/>
      <c r="AO29" s="17"/>
    </row>
    <row r="30" spans="1:41" ht="15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14"/>
      <c r="AC30" s="14"/>
      <c r="AD30" s="15"/>
      <c r="AE30" s="15"/>
      <c r="AF30" s="15"/>
      <c r="AG30" s="15"/>
      <c r="AH30" s="15"/>
      <c r="AI30" s="15"/>
      <c r="AJ30" s="16"/>
      <c r="AK30" s="15"/>
      <c r="AL30" s="15"/>
      <c r="AM30" s="16"/>
      <c r="AN30" s="16"/>
      <c r="AO30" s="17"/>
    </row>
    <row r="31" spans="1:41" ht="1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14"/>
      <c r="AC31" s="14"/>
      <c r="AD31" s="15"/>
      <c r="AE31" s="15"/>
      <c r="AF31" s="15"/>
      <c r="AG31" s="15"/>
      <c r="AH31" s="15"/>
      <c r="AI31" s="15"/>
      <c r="AJ31" s="16"/>
      <c r="AK31" s="15"/>
      <c r="AL31" s="15"/>
      <c r="AM31" s="16"/>
      <c r="AN31" s="16"/>
      <c r="AO31" s="17"/>
    </row>
    <row r="32" spans="1:41" ht="1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14"/>
      <c r="AC32" s="14"/>
      <c r="AD32" s="15"/>
      <c r="AE32" s="15"/>
      <c r="AF32" s="15"/>
      <c r="AG32" s="15"/>
      <c r="AH32" s="15"/>
      <c r="AI32" s="15"/>
      <c r="AJ32" s="16"/>
      <c r="AK32" s="15"/>
      <c r="AL32" s="15"/>
      <c r="AM32" s="16"/>
      <c r="AN32" s="16"/>
      <c r="AO32" s="17"/>
    </row>
    <row r="33" spans="1:41" ht="1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14"/>
      <c r="AC33" s="14"/>
      <c r="AD33" s="15"/>
      <c r="AE33" s="15"/>
      <c r="AF33" s="15"/>
      <c r="AG33" s="15"/>
      <c r="AH33" s="15"/>
      <c r="AI33" s="15"/>
      <c r="AJ33" s="16"/>
      <c r="AK33" s="15"/>
      <c r="AL33" s="15"/>
      <c r="AM33" s="16"/>
      <c r="AN33" s="16"/>
      <c r="AO33" s="17"/>
    </row>
    <row r="34" spans="1:41" ht="1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14"/>
      <c r="AC34" s="14"/>
      <c r="AD34" s="15"/>
      <c r="AE34" s="15"/>
      <c r="AF34" s="15"/>
      <c r="AG34" s="15"/>
      <c r="AH34" s="15"/>
      <c r="AI34" s="15"/>
      <c r="AJ34" s="16"/>
      <c r="AK34" s="15"/>
      <c r="AL34" s="15"/>
      <c r="AM34" s="16"/>
      <c r="AN34" s="16"/>
      <c r="AO34" s="17"/>
    </row>
    <row r="35" spans="1:41" ht="1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14"/>
      <c r="AC35" s="14"/>
      <c r="AD35" s="15"/>
      <c r="AE35" s="15"/>
      <c r="AF35" s="15"/>
      <c r="AG35" s="15"/>
      <c r="AH35" s="15"/>
      <c r="AI35" s="15"/>
      <c r="AJ35" s="16"/>
      <c r="AK35" s="15"/>
      <c r="AL35" s="15"/>
      <c r="AM35" s="16"/>
      <c r="AN35" s="16"/>
      <c r="AO35" s="17"/>
    </row>
    <row r="36" spans="1:41" ht="1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14"/>
      <c r="AC36" s="14"/>
      <c r="AD36" s="15"/>
      <c r="AE36" s="15"/>
      <c r="AF36" s="15"/>
      <c r="AG36" s="15"/>
      <c r="AH36" s="15"/>
      <c r="AI36" s="15"/>
      <c r="AJ36" s="16"/>
      <c r="AK36" s="15"/>
      <c r="AL36" s="15"/>
      <c r="AM36" s="16"/>
      <c r="AN36" s="16"/>
      <c r="AO36" s="17"/>
    </row>
    <row r="37" spans="1:41" ht="15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14"/>
      <c r="AC37" s="14"/>
      <c r="AD37" s="15"/>
      <c r="AE37" s="15"/>
      <c r="AF37" s="15"/>
      <c r="AG37" s="15"/>
      <c r="AH37" s="15"/>
      <c r="AI37" s="15"/>
      <c r="AJ37" s="16"/>
      <c r="AK37" s="15"/>
      <c r="AL37" s="15"/>
      <c r="AM37" s="16"/>
      <c r="AN37" s="16"/>
      <c r="AO37" s="17"/>
    </row>
    <row r="38" spans="1:41" ht="15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14"/>
      <c r="AC38" s="14"/>
      <c r="AD38" s="15"/>
      <c r="AE38" s="15"/>
      <c r="AF38" s="15"/>
      <c r="AG38" s="15"/>
      <c r="AH38" s="15"/>
      <c r="AI38" s="15"/>
      <c r="AJ38" s="16"/>
      <c r="AK38" s="15"/>
      <c r="AL38" s="15"/>
      <c r="AM38" s="16"/>
      <c r="AN38" s="16"/>
      <c r="AO38" s="17"/>
    </row>
    <row r="39" spans="1:41" ht="15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14"/>
      <c r="AC39" s="14"/>
      <c r="AD39" s="15"/>
      <c r="AE39" s="15"/>
      <c r="AF39" s="15"/>
      <c r="AG39" s="15"/>
      <c r="AH39" s="15"/>
      <c r="AI39" s="15"/>
      <c r="AJ39" s="16"/>
      <c r="AK39" s="15"/>
      <c r="AL39" s="15"/>
      <c r="AM39" s="16"/>
      <c r="AN39" s="16"/>
      <c r="AO39" s="17"/>
    </row>
    <row r="40" spans="1:41" ht="15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14"/>
      <c r="AC40" s="14"/>
      <c r="AD40" s="15"/>
      <c r="AE40" s="15"/>
      <c r="AF40" s="15"/>
      <c r="AG40" s="15"/>
      <c r="AH40" s="15"/>
      <c r="AI40" s="15"/>
      <c r="AJ40" s="16"/>
      <c r="AK40" s="15"/>
      <c r="AL40" s="15"/>
      <c r="AM40" s="16"/>
      <c r="AN40" s="16"/>
      <c r="AO40" s="17"/>
    </row>
    <row r="41" spans="1:41" ht="15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14"/>
      <c r="AC41" s="14"/>
      <c r="AD41" s="15"/>
      <c r="AE41" s="15"/>
      <c r="AF41" s="15"/>
      <c r="AG41" s="15"/>
      <c r="AH41" s="15"/>
      <c r="AI41" s="15"/>
      <c r="AJ41" s="16"/>
      <c r="AK41" s="15"/>
      <c r="AL41" s="15"/>
      <c r="AM41" s="16"/>
      <c r="AN41" s="16"/>
      <c r="AO41" s="17"/>
    </row>
    <row r="42" spans="1:41" ht="15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14"/>
      <c r="AC42" s="14"/>
      <c r="AD42" s="15"/>
      <c r="AE42" s="15"/>
      <c r="AF42" s="15"/>
      <c r="AG42" s="15"/>
      <c r="AH42" s="15"/>
      <c r="AI42" s="15"/>
      <c r="AJ42" s="16"/>
      <c r="AK42" s="15"/>
      <c r="AL42" s="15"/>
      <c r="AM42" s="16"/>
      <c r="AN42" s="16"/>
      <c r="AO42" s="17"/>
    </row>
    <row r="43" spans="1:41" ht="15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14"/>
      <c r="AC43" s="14"/>
      <c r="AD43" s="15"/>
      <c r="AE43" s="15"/>
      <c r="AF43" s="15"/>
      <c r="AG43" s="15"/>
      <c r="AH43" s="15"/>
      <c r="AI43" s="15"/>
      <c r="AJ43" s="16"/>
      <c r="AK43" s="15"/>
      <c r="AL43" s="15"/>
      <c r="AM43" s="16"/>
      <c r="AN43" s="16"/>
      <c r="AO43" s="17"/>
    </row>
    <row r="44" spans="1:41" ht="15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14"/>
      <c r="AC44" s="14"/>
      <c r="AD44" s="15"/>
      <c r="AE44" s="15"/>
      <c r="AF44" s="15"/>
      <c r="AG44" s="15"/>
      <c r="AH44" s="15"/>
      <c r="AI44" s="15"/>
      <c r="AJ44" s="16"/>
      <c r="AK44" s="15"/>
      <c r="AL44" s="15"/>
      <c r="AM44" s="16"/>
      <c r="AN44" s="16"/>
      <c r="AO44" s="17"/>
    </row>
    <row r="45" spans="1:41" ht="15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14"/>
      <c r="AC45" s="14"/>
      <c r="AD45" s="15"/>
      <c r="AE45" s="15"/>
      <c r="AF45" s="15"/>
      <c r="AG45" s="15"/>
      <c r="AH45" s="15"/>
      <c r="AI45" s="15"/>
      <c r="AJ45" s="16"/>
      <c r="AK45" s="15"/>
      <c r="AL45" s="15"/>
      <c r="AM45" s="16"/>
      <c r="AN45" s="16"/>
      <c r="AO45" s="17"/>
    </row>
    <row r="46" spans="1:41" ht="15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14"/>
      <c r="AC46" s="14"/>
      <c r="AD46" s="15"/>
      <c r="AE46" s="15"/>
      <c r="AF46" s="15"/>
      <c r="AG46" s="15"/>
      <c r="AH46" s="15"/>
      <c r="AI46" s="15"/>
      <c r="AJ46" s="16"/>
      <c r="AK46" s="15"/>
      <c r="AL46" s="15"/>
      <c r="AM46" s="16"/>
      <c r="AN46" s="16"/>
      <c r="AO46" s="17"/>
    </row>
    <row r="47" spans="1:41" ht="15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14"/>
      <c r="AC47" s="14"/>
      <c r="AD47" s="15"/>
      <c r="AE47" s="15"/>
      <c r="AF47" s="15"/>
      <c r="AG47" s="15"/>
      <c r="AH47" s="15"/>
      <c r="AI47" s="15"/>
      <c r="AJ47" s="16"/>
      <c r="AK47" s="15"/>
      <c r="AL47" s="15"/>
      <c r="AM47" s="16"/>
      <c r="AN47" s="16"/>
      <c r="AO47" s="17"/>
    </row>
    <row r="48" spans="1:41" ht="15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14"/>
      <c r="AC48" s="14"/>
      <c r="AD48" s="15"/>
      <c r="AE48" s="15"/>
      <c r="AF48" s="15"/>
      <c r="AG48" s="15"/>
      <c r="AH48" s="15"/>
      <c r="AI48" s="15"/>
      <c r="AJ48" s="16"/>
      <c r="AK48" s="15"/>
      <c r="AL48" s="15"/>
      <c r="AM48" s="16"/>
      <c r="AN48" s="16"/>
      <c r="AO48" s="17"/>
    </row>
    <row r="49" spans="1:41" ht="15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14"/>
      <c r="AC49" s="14"/>
      <c r="AD49" s="15"/>
      <c r="AE49" s="15"/>
      <c r="AF49" s="15"/>
      <c r="AG49" s="15"/>
      <c r="AH49" s="15"/>
      <c r="AI49" s="15"/>
      <c r="AJ49" s="16"/>
      <c r="AK49" s="15"/>
      <c r="AL49" s="15"/>
      <c r="AM49" s="16"/>
      <c r="AN49" s="16"/>
      <c r="AO49" s="17"/>
    </row>
    <row r="50" spans="1:41" ht="15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14"/>
      <c r="AC50" s="14"/>
      <c r="AD50" s="15"/>
      <c r="AE50" s="15"/>
      <c r="AF50" s="15"/>
      <c r="AG50" s="15"/>
      <c r="AH50" s="15"/>
      <c r="AI50" s="15"/>
      <c r="AJ50" s="16"/>
      <c r="AK50" s="15"/>
      <c r="AL50" s="15"/>
      <c r="AM50" s="16"/>
      <c r="AN50" s="16"/>
      <c r="AO50" s="17"/>
    </row>
    <row r="51" spans="1:41" ht="15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14"/>
      <c r="AC51" s="14"/>
      <c r="AD51" s="15"/>
      <c r="AE51" s="15"/>
      <c r="AF51" s="15"/>
      <c r="AG51" s="15"/>
      <c r="AH51" s="15"/>
      <c r="AI51" s="15"/>
      <c r="AJ51" s="16"/>
      <c r="AK51" s="15"/>
      <c r="AL51" s="15"/>
      <c r="AM51" s="16"/>
      <c r="AN51" s="16"/>
      <c r="AO51" s="17"/>
    </row>
    <row r="52" spans="1:41" ht="15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14"/>
      <c r="AC52" s="14"/>
      <c r="AD52" s="15"/>
      <c r="AE52" s="15"/>
      <c r="AF52" s="15"/>
      <c r="AG52" s="15"/>
      <c r="AH52" s="15"/>
      <c r="AI52" s="15"/>
      <c r="AJ52" s="16"/>
      <c r="AK52" s="15"/>
      <c r="AL52" s="15"/>
      <c r="AM52" s="16"/>
      <c r="AN52" s="16"/>
      <c r="AO52" s="17"/>
    </row>
    <row r="53" spans="1:41" ht="15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14"/>
      <c r="AC53" s="14"/>
      <c r="AD53" s="15"/>
      <c r="AE53" s="15"/>
      <c r="AF53" s="15"/>
      <c r="AG53" s="15"/>
      <c r="AH53" s="15"/>
      <c r="AI53" s="15"/>
      <c r="AJ53" s="16"/>
      <c r="AK53" s="15"/>
      <c r="AL53" s="15"/>
      <c r="AM53" s="16"/>
      <c r="AN53" s="16"/>
      <c r="AO53" s="17"/>
    </row>
    <row r="54" spans="1:41" ht="15">
      <c r="A54" s="10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14"/>
      <c r="AC54" s="14"/>
      <c r="AD54" s="15"/>
      <c r="AE54" s="15"/>
      <c r="AF54" s="15"/>
      <c r="AG54" s="15"/>
      <c r="AH54" s="15"/>
      <c r="AI54" s="15"/>
      <c r="AJ54" s="16"/>
      <c r="AK54" s="15"/>
      <c r="AL54" s="15"/>
      <c r="AM54" s="16"/>
      <c r="AN54" s="16"/>
      <c r="AO54" s="17"/>
    </row>
    <row r="55" spans="1:41" ht="15">
      <c r="A55" s="10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14"/>
      <c r="AC55" s="14"/>
      <c r="AD55" s="15"/>
      <c r="AE55" s="15"/>
      <c r="AF55" s="15"/>
      <c r="AG55" s="15"/>
      <c r="AH55" s="15"/>
      <c r="AI55" s="15"/>
      <c r="AJ55" s="16"/>
      <c r="AK55" s="15"/>
      <c r="AL55" s="15"/>
      <c r="AM55" s="16"/>
      <c r="AN55" s="16"/>
      <c r="AO55" s="17"/>
    </row>
    <row r="56" spans="1:41" ht="15">
      <c r="A56" s="10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14"/>
      <c r="AC56" s="14"/>
      <c r="AD56" s="15"/>
      <c r="AE56" s="15"/>
      <c r="AF56" s="15"/>
      <c r="AG56" s="15"/>
      <c r="AH56" s="15"/>
      <c r="AI56" s="15"/>
      <c r="AJ56" s="16"/>
      <c r="AK56" s="15"/>
      <c r="AL56" s="15"/>
      <c r="AM56" s="16"/>
      <c r="AN56" s="16"/>
      <c r="AO56" s="17"/>
    </row>
    <row r="57" spans="1:41" ht="15">
      <c r="A57" s="10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14"/>
      <c r="AC57" s="14"/>
      <c r="AD57" s="15"/>
      <c r="AE57" s="15"/>
      <c r="AF57" s="15"/>
      <c r="AG57" s="15"/>
      <c r="AH57" s="15"/>
      <c r="AI57" s="15"/>
      <c r="AJ57" s="16"/>
      <c r="AK57" s="15"/>
      <c r="AL57" s="15"/>
      <c r="AM57" s="16"/>
      <c r="AN57" s="16"/>
      <c r="AO57" s="17"/>
    </row>
    <row r="58" spans="1:41" ht="15">
      <c r="A58" s="10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14"/>
      <c r="AC58" s="14"/>
      <c r="AD58" s="15"/>
      <c r="AE58" s="15"/>
      <c r="AF58" s="15"/>
      <c r="AG58" s="15"/>
      <c r="AH58" s="15"/>
      <c r="AI58" s="15"/>
      <c r="AJ58" s="16"/>
      <c r="AK58" s="15"/>
      <c r="AL58" s="15"/>
      <c r="AM58" s="16"/>
      <c r="AN58" s="16"/>
      <c r="AO58" s="17"/>
    </row>
    <row r="59" spans="1:41" ht="15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14"/>
      <c r="AC59" s="14"/>
      <c r="AD59" s="15"/>
      <c r="AE59" s="15"/>
      <c r="AF59" s="15"/>
      <c r="AG59" s="15"/>
      <c r="AH59" s="15"/>
      <c r="AI59" s="15"/>
      <c r="AJ59" s="16"/>
      <c r="AK59" s="15"/>
      <c r="AL59" s="15"/>
      <c r="AM59" s="16"/>
      <c r="AN59" s="16"/>
      <c r="AO59" s="17"/>
    </row>
    <row r="60" spans="1:41" ht="15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14"/>
      <c r="AC60" s="14"/>
      <c r="AD60" s="15"/>
      <c r="AE60" s="15"/>
      <c r="AF60" s="15"/>
      <c r="AG60" s="15"/>
      <c r="AH60" s="15"/>
      <c r="AI60" s="15"/>
      <c r="AJ60" s="16"/>
      <c r="AK60" s="15"/>
      <c r="AL60" s="15"/>
      <c r="AM60" s="16"/>
      <c r="AN60" s="16"/>
      <c r="AO60" s="17"/>
    </row>
    <row r="61" spans="1:41" ht="15">
      <c r="A61" s="10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14"/>
      <c r="AC61" s="14"/>
      <c r="AD61" s="15"/>
      <c r="AE61" s="15"/>
      <c r="AF61" s="15"/>
      <c r="AG61" s="15"/>
      <c r="AH61" s="15"/>
      <c r="AI61" s="15"/>
      <c r="AJ61" s="16"/>
      <c r="AK61" s="15"/>
      <c r="AL61" s="15"/>
      <c r="AM61" s="16"/>
      <c r="AN61" s="16"/>
      <c r="AO61" s="17"/>
    </row>
    <row r="62" spans="1:41" ht="15">
      <c r="A62" s="10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14"/>
      <c r="AC62" s="14"/>
      <c r="AD62" s="15"/>
      <c r="AE62" s="15"/>
      <c r="AF62" s="15"/>
      <c r="AG62" s="15"/>
      <c r="AH62" s="15"/>
      <c r="AI62" s="15"/>
      <c r="AJ62" s="16"/>
      <c r="AK62" s="15"/>
      <c r="AL62" s="15"/>
      <c r="AM62" s="16"/>
      <c r="AN62" s="16"/>
      <c r="AO62" s="17"/>
    </row>
    <row r="63" spans="1:41" ht="15">
      <c r="A63" s="10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14"/>
      <c r="AC63" s="14"/>
      <c r="AD63" s="15"/>
      <c r="AE63" s="15"/>
      <c r="AF63" s="15"/>
      <c r="AG63" s="15"/>
      <c r="AH63" s="15"/>
      <c r="AI63" s="15"/>
      <c r="AJ63" s="16"/>
      <c r="AK63" s="15"/>
      <c r="AL63" s="15"/>
      <c r="AM63" s="16"/>
      <c r="AN63" s="16"/>
      <c r="AO63" s="17"/>
    </row>
    <row r="64" spans="1:41" ht="15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14"/>
      <c r="AC64" s="14"/>
      <c r="AD64" s="15"/>
      <c r="AE64" s="15"/>
      <c r="AF64" s="15"/>
      <c r="AG64" s="15"/>
      <c r="AH64" s="15"/>
      <c r="AI64" s="15"/>
      <c r="AJ64" s="16"/>
      <c r="AK64" s="15"/>
      <c r="AL64" s="15"/>
      <c r="AM64" s="16"/>
      <c r="AN64" s="16"/>
      <c r="AO64" s="17"/>
    </row>
    <row r="65" spans="1:41" ht="15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14"/>
      <c r="AC65" s="14"/>
      <c r="AD65" s="15"/>
      <c r="AE65" s="15"/>
      <c r="AF65" s="15"/>
      <c r="AG65" s="15"/>
      <c r="AH65" s="15"/>
      <c r="AI65" s="15"/>
      <c r="AJ65" s="16"/>
      <c r="AK65" s="15"/>
      <c r="AL65" s="15"/>
      <c r="AM65" s="16"/>
      <c r="AN65" s="16"/>
      <c r="AO65" s="17"/>
    </row>
    <row r="66" spans="1:41" ht="15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14"/>
      <c r="AC66" s="14"/>
      <c r="AD66" s="15"/>
      <c r="AE66" s="15"/>
      <c r="AF66" s="15"/>
      <c r="AG66" s="15"/>
      <c r="AH66" s="15"/>
      <c r="AI66" s="15"/>
      <c r="AJ66" s="16"/>
      <c r="AK66" s="15"/>
      <c r="AL66" s="15"/>
      <c r="AM66" s="16"/>
      <c r="AN66" s="16"/>
      <c r="AO66" s="17"/>
    </row>
    <row r="67" spans="1:41" ht="15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14"/>
      <c r="AC67" s="14"/>
      <c r="AD67" s="15"/>
      <c r="AE67" s="15"/>
      <c r="AF67" s="15"/>
      <c r="AG67" s="15"/>
      <c r="AH67" s="15"/>
      <c r="AI67" s="15"/>
      <c r="AJ67" s="16"/>
      <c r="AK67" s="15"/>
      <c r="AL67" s="15"/>
      <c r="AM67" s="16"/>
      <c r="AN67" s="16"/>
      <c r="AO67" s="17"/>
    </row>
    <row r="68" spans="1:41" ht="15">
      <c r="A68" s="10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14"/>
      <c r="AC68" s="14"/>
      <c r="AD68" s="15"/>
      <c r="AE68" s="15"/>
      <c r="AF68" s="15"/>
      <c r="AG68" s="15"/>
      <c r="AH68" s="15"/>
      <c r="AI68" s="15"/>
      <c r="AJ68" s="16"/>
      <c r="AK68" s="15"/>
      <c r="AL68" s="15"/>
      <c r="AM68" s="16"/>
      <c r="AN68" s="16"/>
      <c r="AO68" s="17"/>
    </row>
    <row r="69" spans="1:41" ht="15">
      <c r="A69" s="10"/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14"/>
      <c r="AC69" s="14"/>
      <c r="AD69" s="15"/>
      <c r="AE69" s="15"/>
      <c r="AF69" s="15"/>
      <c r="AG69" s="15"/>
      <c r="AH69" s="15"/>
      <c r="AI69" s="15"/>
      <c r="AJ69" s="16"/>
      <c r="AK69" s="15"/>
      <c r="AL69" s="15"/>
      <c r="AM69" s="16"/>
      <c r="AN69" s="16"/>
      <c r="AO69" s="17"/>
    </row>
    <row r="70" spans="1:41" ht="15">
      <c r="A70" s="10"/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14"/>
      <c r="AC70" s="14"/>
      <c r="AD70" s="15"/>
      <c r="AE70" s="15"/>
      <c r="AF70" s="15"/>
      <c r="AG70" s="15"/>
      <c r="AH70" s="15"/>
      <c r="AI70" s="15"/>
      <c r="AJ70" s="16"/>
      <c r="AK70" s="15"/>
      <c r="AL70" s="15"/>
      <c r="AM70" s="16"/>
      <c r="AN70" s="16"/>
      <c r="AO70" s="17"/>
    </row>
    <row r="71" spans="1:41" ht="15">
      <c r="A71" s="10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14"/>
      <c r="AC71" s="14"/>
      <c r="AD71" s="15"/>
      <c r="AE71" s="15"/>
      <c r="AF71" s="15"/>
      <c r="AG71" s="15"/>
      <c r="AH71" s="15"/>
      <c r="AI71" s="15"/>
      <c r="AJ71" s="16"/>
      <c r="AK71" s="15"/>
      <c r="AL71" s="15"/>
      <c r="AM71" s="16"/>
      <c r="AN71" s="16"/>
      <c r="AO71" s="17"/>
    </row>
    <row r="72" spans="1:41" ht="15">
      <c r="A72" s="10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14"/>
      <c r="AC72" s="14"/>
      <c r="AD72" s="15"/>
      <c r="AE72" s="15"/>
      <c r="AF72" s="15"/>
      <c r="AG72" s="15"/>
      <c r="AH72" s="15"/>
      <c r="AI72" s="15"/>
      <c r="AJ72" s="16"/>
      <c r="AK72" s="15"/>
      <c r="AL72" s="15"/>
      <c r="AM72" s="16"/>
      <c r="AN72" s="16"/>
      <c r="AO72" s="17"/>
    </row>
    <row r="73" spans="1:41" ht="15">
      <c r="A73" s="10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14"/>
      <c r="AC73" s="14"/>
      <c r="AD73" s="15"/>
      <c r="AE73" s="15"/>
      <c r="AF73" s="15"/>
      <c r="AG73" s="15"/>
      <c r="AH73" s="15"/>
      <c r="AI73" s="15"/>
      <c r="AJ73" s="16"/>
      <c r="AK73" s="15"/>
      <c r="AL73" s="15"/>
      <c r="AM73" s="16"/>
      <c r="AN73" s="16"/>
      <c r="AO73" s="17"/>
    </row>
    <row r="74" spans="1:41" ht="15">
      <c r="A74" s="10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14"/>
      <c r="AC74" s="14"/>
      <c r="AD74" s="15"/>
      <c r="AE74" s="15"/>
      <c r="AF74" s="15"/>
      <c r="AG74" s="15"/>
      <c r="AH74" s="15"/>
      <c r="AI74" s="15"/>
      <c r="AJ74" s="16"/>
      <c r="AK74" s="15"/>
      <c r="AL74" s="15"/>
      <c r="AM74" s="16"/>
      <c r="AN74" s="16"/>
      <c r="AO74" s="17"/>
    </row>
    <row r="75" spans="1:41" ht="15">
      <c r="A75" s="10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14"/>
      <c r="AC75" s="14"/>
      <c r="AD75" s="15"/>
      <c r="AE75" s="15"/>
      <c r="AF75" s="15"/>
      <c r="AG75" s="15"/>
      <c r="AH75" s="15"/>
      <c r="AI75" s="15"/>
      <c r="AJ75" s="16"/>
      <c r="AK75" s="15"/>
      <c r="AL75" s="15"/>
      <c r="AM75" s="16"/>
      <c r="AN75" s="16"/>
      <c r="AO75" s="17"/>
    </row>
    <row r="76" spans="1:41" ht="15">
      <c r="A76" s="10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14"/>
      <c r="AC76" s="14"/>
      <c r="AD76" s="15"/>
      <c r="AE76" s="15"/>
      <c r="AF76" s="15"/>
      <c r="AG76" s="15"/>
      <c r="AH76" s="15"/>
      <c r="AI76" s="15"/>
      <c r="AJ76" s="16"/>
      <c r="AK76" s="15"/>
      <c r="AL76" s="15"/>
      <c r="AM76" s="16"/>
      <c r="AN76" s="16"/>
      <c r="AO76" s="17"/>
    </row>
    <row r="77" spans="1:41" ht="15">
      <c r="A77" s="10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14"/>
      <c r="AC77" s="14"/>
      <c r="AD77" s="15"/>
      <c r="AE77" s="15"/>
      <c r="AF77" s="15"/>
      <c r="AG77" s="15"/>
      <c r="AH77" s="15"/>
      <c r="AI77" s="15"/>
      <c r="AJ77" s="16"/>
      <c r="AK77" s="15"/>
      <c r="AL77" s="15"/>
      <c r="AM77" s="16"/>
      <c r="AN77" s="16"/>
      <c r="AO77" s="17"/>
    </row>
    <row r="78" spans="1:41" ht="15">
      <c r="A78" s="10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14"/>
      <c r="AC78" s="14"/>
      <c r="AD78" s="15"/>
      <c r="AE78" s="15"/>
      <c r="AF78" s="15"/>
      <c r="AG78" s="15"/>
      <c r="AH78" s="15"/>
      <c r="AI78" s="15"/>
      <c r="AJ78" s="16"/>
      <c r="AK78" s="15"/>
      <c r="AL78" s="15"/>
      <c r="AM78" s="16"/>
      <c r="AN78" s="16"/>
      <c r="AO78" s="17"/>
    </row>
    <row r="79" spans="1:41" ht="15">
      <c r="A79" s="10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14"/>
      <c r="AC79" s="14"/>
      <c r="AD79" s="15"/>
      <c r="AE79" s="15"/>
      <c r="AF79" s="15"/>
      <c r="AG79" s="15"/>
      <c r="AH79" s="15"/>
      <c r="AI79" s="15"/>
      <c r="AJ79" s="16"/>
      <c r="AK79" s="15"/>
      <c r="AL79" s="15"/>
      <c r="AM79" s="16"/>
      <c r="AN79" s="16"/>
      <c r="AO79" s="17"/>
    </row>
    <row r="80" spans="1:41" ht="15">
      <c r="A80" s="10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14"/>
      <c r="AC80" s="14"/>
      <c r="AD80" s="15"/>
      <c r="AE80" s="15"/>
      <c r="AF80" s="15"/>
      <c r="AG80" s="15"/>
      <c r="AH80" s="15"/>
      <c r="AI80" s="15"/>
      <c r="AJ80" s="16"/>
      <c r="AK80" s="15"/>
      <c r="AL80" s="15"/>
      <c r="AM80" s="16"/>
      <c r="AN80" s="16"/>
      <c r="AO80" s="17"/>
    </row>
    <row r="81" spans="1:41" ht="15">
      <c r="A81" s="10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14"/>
      <c r="AC81" s="14"/>
      <c r="AD81" s="15"/>
      <c r="AE81" s="15"/>
      <c r="AF81" s="15"/>
      <c r="AG81" s="15"/>
      <c r="AH81" s="15"/>
      <c r="AI81" s="15"/>
      <c r="AJ81" s="16"/>
      <c r="AK81" s="15"/>
      <c r="AL81" s="15"/>
      <c r="AM81" s="16"/>
      <c r="AN81" s="16"/>
      <c r="AO81" s="17"/>
    </row>
    <row r="82" spans="1:41" ht="15">
      <c r="A82" s="10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14"/>
      <c r="AC82" s="14"/>
      <c r="AD82" s="15"/>
      <c r="AE82" s="15"/>
      <c r="AF82" s="15"/>
      <c r="AG82" s="15"/>
      <c r="AH82" s="15"/>
      <c r="AI82" s="15"/>
      <c r="AJ82" s="16"/>
      <c r="AK82" s="15"/>
      <c r="AL82" s="15"/>
      <c r="AM82" s="16"/>
      <c r="AN82" s="16"/>
      <c r="AO82" s="17"/>
    </row>
    <row r="83" spans="1:41" ht="15">
      <c r="A83" s="10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14"/>
      <c r="AC83" s="14"/>
      <c r="AD83" s="15"/>
      <c r="AE83" s="15"/>
      <c r="AF83" s="15"/>
      <c r="AG83" s="15"/>
      <c r="AH83" s="15"/>
      <c r="AI83" s="15"/>
      <c r="AJ83" s="16"/>
      <c r="AK83" s="15"/>
      <c r="AL83" s="15"/>
      <c r="AM83" s="16"/>
      <c r="AN83" s="16"/>
      <c r="AO83" s="17"/>
    </row>
    <row r="84" spans="1:41" ht="15">
      <c r="A84" s="10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14"/>
      <c r="AC84" s="14"/>
      <c r="AD84" s="15"/>
      <c r="AE84" s="15"/>
      <c r="AF84" s="15"/>
      <c r="AG84" s="15"/>
      <c r="AH84" s="15"/>
      <c r="AI84" s="15"/>
      <c r="AJ84" s="16"/>
      <c r="AK84" s="15"/>
      <c r="AL84" s="15"/>
      <c r="AM84" s="16"/>
      <c r="AN84" s="16"/>
      <c r="AO84" s="17"/>
    </row>
    <row r="85" spans="1:41" ht="15">
      <c r="A85" s="10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14"/>
      <c r="AC85" s="14"/>
      <c r="AD85" s="15"/>
      <c r="AE85" s="15"/>
      <c r="AF85" s="15"/>
      <c r="AG85" s="15"/>
      <c r="AH85" s="15"/>
      <c r="AI85" s="15"/>
      <c r="AJ85" s="16"/>
      <c r="AK85" s="15"/>
      <c r="AL85" s="15"/>
      <c r="AM85" s="16"/>
      <c r="AN85" s="16"/>
      <c r="AO85" s="17"/>
    </row>
    <row r="86" spans="1:41" ht="15">
      <c r="A86" s="10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14"/>
      <c r="AC86" s="14"/>
      <c r="AD86" s="15"/>
      <c r="AE86" s="15"/>
      <c r="AF86" s="15"/>
      <c r="AG86" s="15"/>
      <c r="AH86" s="15"/>
      <c r="AI86" s="15"/>
      <c r="AJ86" s="16"/>
      <c r="AK86" s="15"/>
      <c r="AL86" s="15"/>
      <c r="AM86" s="16"/>
      <c r="AN86" s="16"/>
      <c r="AO86" s="17"/>
    </row>
    <row r="87" spans="1:41" ht="15">
      <c r="A87" s="10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14"/>
      <c r="AC87" s="14"/>
      <c r="AD87" s="15"/>
      <c r="AE87" s="15"/>
      <c r="AF87" s="15"/>
      <c r="AG87" s="15"/>
      <c r="AH87" s="15"/>
      <c r="AI87" s="15"/>
      <c r="AJ87" s="16"/>
      <c r="AK87" s="15"/>
      <c r="AL87" s="15"/>
      <c r="AM87" s="16"/>
      <c r="AN87" s="16"/>
      <c r="AO87" s="17"/>
    </row>
    <row r="88" spans="1:41" ht="15">
      <c r="A88" s="10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14"/>
      <c r="AC88" s="14"/>
      <c r="AD88" s="15"/>
      <c r="AE88" s="15"/>
      <c r="AF88" s="15"/>
      <c r="AG88" s="15"/>
      <c r="AH88" s="15"/>
      <c r="AI88" s="15"/>
      <c r="AJ88" s="16"/>
      <c r="AK88" s="15"/>
      <c r="AL88" s="15"/>
      <c r="AM88" s="16"/>
      <c r="AN88" s="16"/>
      <c r="AO88" s="17"/>
    </row>
    <row r="89" spans="1:41" ht="15">
      <c r="A89" s="10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14"/>
      <c r="AC89" s="14"/>
      <c r="AD89" s="15"/>
      <c r="AE89" s="15"/>
      <c r="AF89" s="15"/>
      <c r="AG89" s="15"/>
      <c r="AH89" s="15"/>
      <c r="AI89" s="15"/>
      <c r="AJ89" s="16"/>
      <c r="AK89" s="15"/>
      <c r="AL89" s="15"/>
      <c r="AM89" s="16"/>
      <c r="AN89" s="16"/>
      <c r="AO89" s="17"/>
    </row>
    <row r="90" spans="1:41" ht="15">
      <c r="A90" s="10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14"/>
      <c r="AC90" s="14"/>
      <c r="AD90" s="15"/>
      <c r="AE90" s="15"/>
      <c r="AF90" s="15"/>
      <c r="AG90" s="15"/>
      <c r="AH90" s="15"/>
      <c r="AI90" s="15"/>
      <c r="AJ90" s="16"/>
      <c r="AK90" s="15"/>
      <c r="AL90" s="15"/>
      <c r="AM90" s="16"/>
      <c r="AN90" s="16"/>
      <c r="AO90" s="17"/>
    </row>
    <row r="91" spans="1:41" ht="15">
      <c r="A91" s="10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14"/>
      <c r="AC91" s="14"/>
      <c r="AD91" s="15"/>
      <c r="AE91" s="15"/>
      <c r="AF91" s="15"/>
      <c r="AG91" s="15"/>
      <c r="AH91" s="15"/>
      <c r="AI91" s="15"/>
      <c r="AJ91" s="16"/>
      <c r="AK91" s="15"/>
      <c r="AL91" s="15"/>
      <c r="AM91" s="16"/>
      <c r="AN91" s="16"/>
      <c r="AO91" s="17"/>
    </row>
    <row r="92" spans="1:41" ht="15">
      <c r="A92" s="10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14"/>
      <c r="AC92" s="14"/>
      <c r="AD92" s="15"/>
      <c r="AE92" s="15"/>
      <c r="AF92" s="15"/>
      <c r="AG92" s="15"/>
      <c r="AH92" s="15"/>
      <c r="AI92" s="15"/>
      <c r="AJ92" s="16"/>
      <c r="AK92" s="15"/>
      <c r="AL92" s="15"/>
      <c r="AM92" s="16"/>
      <c r="AN92" s="16"/>
      <c r="AO92" s="17"/>
    </row>
    <row r="93" spans="1:41" ht="15">
      <c r="A93" s="10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14"/>
      <c r="AC93" s="14"/>
      <c r="AD93" s="15"/>
      <c r="AE93" s="15"/>
      <c r="AF93" s="15"/>
      <c r="AG93" s="15"/>
      <c r="AH93" s="15"/>
      <c r="AI93" s="15"/>
      <c r="AJ93" s="16"/>
      <c r="AK93" s="15"/>
      <c r="AL93" s="15"/>
      <c r="AM93" s="16"/>
      <c r="AN93" s="16"/>
      <c r="AO93" s="17"/>
    </row>
    <row r="94" spans="1:41" ht="15">
      <c r="A94" s="10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14"/>
      <c r="AC94" s="14"/>
      <c r="AD94" s="15"/>
      <c r="AE94" s="15"/>
      <c r="AF94" s="15"/>
      <c r="AG94" s="15"/>
      <c r="AH94" s="15"/>
      <c r="AI94" s="15"/>
      <c r="AJ94" s="16"/>
      <c r="AK94" s="15"/>
      <c r="AL94" s="15"/>
      <c r="AM94" s="16"/>
      <c r="AN94" s="16"/>
      <c r="AO94" s="17"/>
    </row>
    <row r="95" spans="1:41" ht="15">
      <c r="A95" s="10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14"/>
      <c r="AC95" s="14"/>
      <c r="AD95" s="15"/>
      <c r="AE95" s="15"/>
      <c r="AF95" s="15"/>
      <c r="AG95" s="15"/>
      <c r="AH95" s="15"/>
      <c r="AI95" s="15"/>
      <c r="AJ95" s="16"/>
      <c r="AK95" s="15"/>
      <c r="AL95" s="15"/>
      <c r="AM95" s="16"/>
      <c r="AN95" s="16"/>
      <c r="AO95" s="17"/>
    </row>
    <row r="96" spans="1:41" ht="15">
      <c r="A96" s="10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14"/>
      <c r="AC96" s="14"/>
      <c r="AD96" s="15"/>
      <c r="AE96" s="15"/>
      <c r="AF96" s="15"/>
      <c r="AG96" s="15"/>
      <c r="AH96" s="15"/>
      <c r="AI96" s="15"/>
      <c r="AJ96" s="16"/>
      <c r="AK96" s="15"/>
      <c r="AL96" s="15"/>
      <c r="AM96" s="16"/>
      <c r="AN96" s="16"/>
      <c r="AO96" s="17"/>
    </row>
    <row r="97" spans="1:41" ht="15">
      <c r="A97" s="10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14"/>
      <c r="AC97" s="14"/>
      <c r="AD97" s="15"/>
      <c r="AE97" s="15"/>
      <c r="AF97" s="15"/>
      <c r="AG97" s="15"/>
      <c r="AH97" s="15"/>
      <c r="AI97" s="15"/>
      <c r="AJ97" s="16"/>
      <c r="AK97" s="15"/>
      <c r="AL97" s="15"/>
      <c r="AM97" s="16"/>
      <c r="AN97" s="16"/>
      <c r="AO97" s="17"/>
    </row>
    <row r="98" spans="1:41" ht="15">
      <c r="A98" s="10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14"/>
      <c r="AC98" s="14"/>
      <c r="AD98" s="15"/>
      <c r="AE98" s="15"/>
      <c r="AF98" s="15"/>
      <c r="AG98" s="15"/>
      <c r="AH98" s="15"/>
      <c r="AI98" s="15"/>
      <c r="AJ98" s="16"/>
      <c r="AK98" s="15"/>
      <c r="AL98" s="15"/>
      <c r="AM98" s="16"/>
      <c r="AN98" s="16"/>
      <c r="AO98" s="17"/>
    </row>
    <row r="99" spans="1:41" ht="15">
      <c r="A99" s="10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14"/>
      <c r="AC99" s="14"/>
      <c r="AD99" s="15"/>
      <c r="AE99" s="15"/>
      <c r="AF99" s="15"/>
      <c r="AG99" s="15"/>
      <c r="AH99" s="15"/>
      <c r="AI99" s="15"/>
      <c r="AJ99" s="16"/>
      <c r="AK99" s="15"/>
      <c r="AL99" s="15"/>
      <c r="AM99" s="16"/>
      <c r="AN99" s="16"/>
      <c r="AO99" s="17"/>
    </row>
    <row r="100" spans="1:41" ht="15">
      <c r="A100" s="10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14"/>
      <c r="AC100" s="14"/>
      <c r="AD100" s="15"/>
      <c r="AE100" s="15"/>
      <c r="AF100" s="15"/>
      <c r="AG100" s="15"/>
      <c r="AH100" s="15"/>
      <c r="AI100" s="15"/>
      <c r="AJ100" s="16"/>
      <c r="AK100" s="15"/>
      <c r="AL100" s="15"/>
      <c r="AM100" s="16"/>
      <c r="AN100" s="16"/>
      <c r="AO100" s="17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">
    <cfRule type="expression" priority="3" dxfId="22" stopIfTrue="1">
      <formula>AND(NOT(ISBLANK(E4)),ISBLANK(D4))</formula>
    </cfRule>
  </conditionalFormatting>
  <conditionalFormatting sqref="E4:E100">
    <cfRule type="expression" priority="4" dxfId="22" stopIfTrue="1">
      <formula>AND(NOT(ISBLANK(D4)),ISBLANK(E4))</formula>
    </cfRule>
  </conditionalFormatting>
  <conditionalFormatting sqref="F4:F100">
    <cfRule type="expression" priority="5" dxfId="22" stopIfTrue="1">
      <formula>AND(NOT(ISBLANK(G4)),ISBLANK(F4))</formula>
    </cfRule>
  </conditionalFormatting>
  <conditionalFormatting sqref="G4:G100">
    <cfRule type="expression" priority="6" dxfId="22" stopIfTrue="1">
      <formula>AND(NOT(ISBLANK(F4)),ISBLANK(G4))</formula>
    </cfRule>
  </conditionalFormatting>
  <conditionalFormatting sqref="H4:H100">
    <cfRule type="expression" priority="7" dxfId="22" stopIfTrue="1">
      <formula>AND(NOT(ISBLANK(I4)),ISBLANK(H4))</formula>
    </cfRule>
  </conditionalFormatting>
  <conditionalFormatting sqref="I4:I100">
    <cfRule type="expression" priority="8" dxfId="22" stopIfTrue="1">
      <formula>AND(NOT(ISBLANK(H4)),ISBLANK(I4))</formula>
    </cfRule>
  </conditionalFormatting>
  <conditionalFormatting sqref="J4:J100">
    <cfRule type="expression" priority="9" dxfId="22" stopIfTrue="1">
      <formula>AND(NOT(ISBLANK(K4)),ISBLANK(J4))</formula>
    </cfRule>
  </conditionalFormatting>
  <conditionalFormatting sqref="K4:K100">
    <cfRule type="expression" priority="10" dxfId="22" stopIfTrue="1">
      <formula>AND(NOT(ISBLANK(J4)),ISBLANK(K4))</formula>
    </cfRule>
  </conditionalFormatting>
  <conditionalFormatting sqref="L4:L100">
    <cfRule type="expression" priority="11" dxfId="22" stopIfTrue="1">
      <formula>AND(NOT(ISBLANK(M4)),ISBLANK(L4))</formula>
    </cfRule>
  </conditionalFormatting>
  <conditionalFormatting sqref="M4:M100">
    <cfRule type="expression" priority="12" dxfId="22" stopIfTrue="1">
      <formula>AND(NOT(ISBLANK(L4)),ISBLANK(M4))</formula>
    </cfRule>
  </conditionalFormatting>
  <conditionalFormatting sqref="N4:N100">
    <cfRule type="expression" priority="13" dxfId="22" stopIfTrue="1">
      <formula>AND(NOT(ISBLANK(O4)),ISBLANK(N4))</formula>
    </cfRule>
  </conditionalFormatting>
  <conditionalFormatting sqref="O4:O100">
    <cfRule type="expression" priority="14" dxfId="22" stopIfTrue="1">
      <formula>AND(NOT(ISBLANK(N4)),ISBLANK(O4))</formula>
    </cfRule>
  </conditionalFormatting>
  <conditionalFormatting sqref="R4:R100">
    <cfRule type="expression" priority="15" dxfId="22" stopIfTrue="1">
      <formula>AND(NOT(ISBLANK(S4)),ISBLANK(R4))</formula>
    </cfRule>
  </conditionalFormatting>
  <conditionalFormatting sqref="S4:S100">
    <cfRule type="expression" priority="16" dxfId="22" stopIfTrue="1">
      <formula>AND(NOT(ISBLANK(R4)),ISBLANK(S4))</formula>
    </cfRule>
  </conditionalFormatting>
  <conditionalFormatting sqref="T4:T100">
    <cfRule type="expression" priority="17" dxfId="22" stopIfTrue="1">
      <formula>AND(NOT(ISBLANK(U4)),ISBLANK(T4))</formula>
    </cfRule>
  </conditionalFormatting>
  <conditionalFormatting sqref="U4:U100">
    <cfRule type="expression" priority="18" dxfId="22" stopIfTrue="1">
      <formula>AND(NOT(ISBLANK(T4)),ISBLANK(U4))</formula>
    </cfRule>
  </conditionalFormatting>
  <conditionalFormatting sqref="V4:V100">
    <cfRule type="expression" priority="19" dxfId="22" stopIfTrue="1">
      <formula>AND(NOT(ISBLANK(W4)),ISBLANK(V4))</formula>
    </cfRule>
  </conditionalFormatting>
  <conditionalFormatting sqref="W4:W100">
    <cfRule type="expression" priority="20" dxfId="22" stopIfTrue="1">
      <formula>AND(NOT(ISBLANK(V4)),ISBLANK(W4))</formula>
    </cfRule>
  </conditionalFormatting>
  <conditionalFormatting sqref="X4:X100">
    <cfRule type="expression" priority="21" dxfId="22" stopIfTrue="1">
      <formula>AND(NOT(ISBLANK(Y4)),ISBLANK(X4))</formula>
    </cfRule>
  </conditionalFormatting>
  <conditionalFormatting sqref="Y4:Y100">
    <cfRule type="expression" priority="22" dxfId="22" stopIfTrue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4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workbookViewId="0" topLeftCell="A1">
      <selection activeCell="B1" sqref="B1:B3"/>
    </sheetView>
  </sheetViews>
  <sheetFormatPr defaultColWidth="8.88671875" defaultRowHeight="15"/>
  <cols>
    <col min="1" max="1" width="23.5546875" style="22" customWidth="1"/>
    <col min="2" max="3" width="14.99609375" style="22" customWidth="1"/>
    <col min="4" max="17" width="10.4453125" style="31" customWidth="1"/>
    <col min="18" max="27" width="12.77734375" style="31" customWidth="1"/>
    <col min="28" max="29" width="11.10546875" style="22" customWidth="1"/>
    <col min="30" max="36" width="15.5546875" style="22" customWidth="1"/>
    <col min="37" max="39" width="19.10546875" style="22" customWidth="1"/>
    <col min="40" max="40" width="20.77734375" style="22" customWidth="1"/>
    <col min="41" max="41" width="17.99609375" style="22" customWidth="1"/>
    <col min="42" max="16384" width="8.88671875" style="22" customWidth="1"/>
  </cols>
  <sheetData>
    <row r="1" spans="1:41" s="21" customFormat="1" ht="15" customHeight="1">
      <c r="A1" s="64" t="s">
        <v>12</v>
      </c>
      <c r="B1" s="64" t="s">
        <v>1</v>
      </c>
      <c r="C1" s="64" t="s">
        <v>0</v>
      </c>
      <c r="D1" s="67" t="s">
        <v>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76" t="s">
        <v>15</v>
      </c>
      <c r="S1" s="82"/>
      <c r="T1" s="82"/>
      <c r="U1" s="82"/>
      <c r="V1" s="82"/>
      <c r="W1" s="82"/>
      <c r="X1" s="82"/>
      <c r="Y1" s="82"/>
      <c r="Z1" s="82"/>
      <c r="AA1" s="77"/>
      <c r="AB1" s="41" t="s">
        <v>25</v>
      </c>
      <c r="AC1" s="79"/>
      <c r="AD1" s="38" t="s">
        <v>11</v>
      </c>
      <c r="AE1" s="39"/>
      <c r="AF1" s="39"/>
      <c r="AG1" s="39"/>
      <c r="AH1" s="39"/>
      <c r="AI1" s="39"/>
      <c r="AJ1" s="40"/>
      <c r="AK1" s="75" t="s">
        <v>32</v>
      </c>
      <c r="AL1" s="75"/>
      <c r="AM1" s="75"/>
      <c r="AN1" s="72" t="s">
        <v>24</v>
      </c>
      <c r="AO1" s="64" t="s">
        <v>33</v>
      </c>
    </row>
    <row r="2" spans="1:41" s="21" customFormat="1" ht="53.25" customHeight="1">
      <c r="A2" s="78"/>
      <c r="B2" s="78"/>
      <c r="C2" s="78"/>
      <c r="D2" s="70" t="s">
        <v>28</v>
      </c>
      <c r="E2" s="71"/>
      <c r="F2" s="70" t="s">
        <v>29</v>
      </c>
      <c r="G2" s="71"/>
      <c r="H2" s="70" t="s">
        <v>30</v>
      </c>
      <c r="I2" s="71"/>
      <c r="J2" s="70" t="s">
        <v>6</v>
      </c>
      <c r="K2" s="71"/>
      <c r="L2" s="70" t="s">
        <v>31</v>
      </c>
      <c r="M2" s="71"/>
      <c r="N2" s="70" t="s">
        <v>5</v>
      </c>
      <c r="O2" s="71"/>
      <c r="P2" s="67" t="s">
        <v>9</v>
      </c>
      <c r="Q2" s="69"/>
      <c r="R2" s="67" t="s">
        <v>13</v>
      </c>
      <c r="S2" s="77"/>
      <c r="T2" s="76" t="s">
        <v>3</v>
      </c>
      <c r="U2" s="77"/>
      <c r="V2" s="76" t="s">
        <v>4</v>
      </c>
      <c r="W2" s="77"/>
      <c r="X2" s="76" t="s">
        <v>14</v>
      </c>
      <c r="Y2" s="77"/>
      <c r="Z2" s="67" t="s">
        <v>10</v>
      </c>
      <c r="AA2" s="69"/>
      <c r="AB2" s="80"/>
      <c r="AC2" s="81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83" t="s">
        <v>23</v>
      </c>
      <c r="AK2" s="64" t="s">
        <v>26</v>
      </c>
      <c r="AL2" s="64" t="s">
        <v>27</v>
      </c>
      <c r="AM2" s="64" t="s">
        <v>22</v>
      </c>
      <c r="AN2" s="73"/>
      <c r="AO2" s="65"/>
    </row>
    <row r="3" spans="1:41" ht="57.75" customHeight="1">
      <c r="A3" s="56"/>
      <c r="B3" s="56"/>
      <c r="C3" s="56"/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  <c r="N3" s="20" t="s">
        <v>2</v>
      </c>
      <c r="O3" s="20" t="s">
        <v>7</v>
      </c>
      <c r="P3" s="20" t="s">
        <v>2</v>
      </c>
      <c r="Q3" s="20" t="s">
        <v>7</v>
      </c>
      <c r="R3" s="19" t="s">
        <v>2</v>
      </c>
      <c r="S3" s="19" t="s">
        <v>7</v>
      </c>
      <c r="T3" s="19" t="s">
        <v>2</v>
      </c>
      <c r="U3" s="19" t="s">
        <v>7</v>
      </c>
      <c r="V3" s="19" t="s">
        <v>2</v>
      </c>
      <c r="W3" s="19" t="s">
        <v>7</v>
      </c>
      <c r="X3" s="19" t="s">
        <v>2</v>
      </c>
      <c r="Y3" s="19" t="s">
        <v>7</v>
      </c>
      <c r="Z3" s="19" t="s">
        <v>2</v>
      </c>
      <c r="AA3" s="19" t="s">
        <v>7</v>
      </c>
      <c r="AB3" s="5" t="s">
        <v>2</v>
      </c>
      <c r="AC3" s="4" t="s">
        <v>7</v>
      </c>
      <c r="AD3" s="66"/>
      <c r="AE3" s="66"/>
      <c r="AF3" s="66"/>
      <c r="AG3" s="66"/>
      <c r="AH3" s="66"/>
      <c r="AI3" s="66"/>
      <c r="AJ3" s="83"/>
      <c r="AK3" s="66"/>
      <c r="AL3" s="66"/>
      <c r="AM3" s="66"/>
      <c r="AN3" s="74"/>
      <c r="AO3" s="66"/>
    </row>
    <row r="4" spans="1:41" ht="28.5">
      <c r="A4" s="23" t="s">
        <v>34</v>
      </c>
      <c r="B4" s="23" t="s">
        <v>35</v>
      </c>
      <c r="C4" s="23" t="s">
        <v>36</v>
      </c>
      <c r="D4" s="24">
        <v>156</v>
      </c>
      <c r="E4" s="24">
        <v>151</v>
      </c>
      <c r="F4" s="24">
        <v>231</v>
      </c>
      <c r="G4" s="24">
        <v>221.9</v>
      </c>
      <c r="H4" s="24">
        <v>719</v>
      </c>
      <c r="I4" s="24">
        <v>706</v>
      </c>
      <c r="J4" s="24">
        <v>589</v>
      </c>
      <c r="K4" s="24">
        <v>570.5</v>
      </c>
      <c r="L4" s="24">
        <v>122</v>
      </c>
      <c r="M4" s="24">
        <v>119.7</v>
      </c>
      <c r="N4" s="24"/>
      <c r="O4" s="24"/>
      <c r="P4" s="25">
        <v>1817</v>
      </c>
      <c r="Q4" s="25">
        <v>1769.1</v>
      </c>
      <c r="R4" s="24">
        <v>0</v>
      </c>
      <c r="S4" s="24">
        <v>0</v>
      </c>
      <c r="T4" s="24">
        <v>21</v>
      </c>
      <c r="U4" s="24">
        <v>21</v>
      </c>
      <c r="V4" s="24">
        <v>21</v>
      </c>
      <c r="W4" s="24">
        <v>21</v>
      </c>
      <c r="X4" s="24"/>
      <c r="Y4" s="24"/>
      <c r="Z4" s="26">
        <v>42</v>
      </c>
      <c r="AA4" s="26">
        <v>42</v>
      </c>
      <c r="AB4" s="27">
        <v>1859</v>
      </c>
      <c r="AC4" s="27">
        <v>1811.1</v>
      </c>
      <c r="AD4" s="28">
        <v>6798767.62</v>
      </c>
      <c r="AE4" s="28">
        <v>11100.64</v>
      </c>
      <c r="AF4" s="28">
        <v>17521.35</v>
      </c>
      <c r="AG4" s="28">
        <v>122882.49</v>
      </c>
      <c r="AH4" s="28">
        <v>1473157.2</v>
      </c>
      <c r="AI4" s="28">
        <v>659085.05</v>
      </c>
      <c r="AJ4" s="29">
        <f>SUM(AD4:AI4)</f>
        <v>9082514.35</v>
      </c>
      <c r="AK4" s="28">
        <v>336978.25999999995</v>
      </c>
      <c r="AL4" s="52">
        <v>184135.41999999998</v>
      </c>
      <c r="AM4" s="29">
        <v>521113.68</v>
      </c>
      <c r="AN4" s="29">
        <v>9603628.03</v>
      </c>
      <c r="AO4" s="30"/>
    </row>
    <row r="5" spans="1:41" ht="28.5">
      <c r="A5" s="23" t="s">
        <v>37</v>
      </c>
      <c r="B5" s="23" t="s">
        <v>38</v>
      </c>
      <c r="C5" s="23" t="s">
        <v>36</v>
      </c>
      <c r="D5" s="24">
        <v>385</v>
      </c>
      <c r="E5" s="24">
        <v>329.4</v>
      </c>
      <c r="F5" s="24">
        <v>1884</v>
      </c>
      <c r="G5" s="24">
        <v>1760.8</v>
      </c>
      <c r="H5" s="24">
        <v>259</v>
      </c>
      <c r="I5" s="24">
        <v>253.6</v>
      </c>
      <c r="J5" s="24">
        <v>53</v>
      </c>
      <c r="K5" s="24">
        <v>53</v>
      </c>
      <c r="L5" s="24">
        <v>3</v>
      </c>
      <c r="M5" s="24">
        <v>3</v>
      </c>
      <c r="N5" s="24"/>
      <c r="O5" s="24"/>
      <c r="P5" s="25">
        <v>2584</v>
      </c>
      <c r="Q5" s="25">
        <v>2400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6">
        <v>0</v>
      </c>
      <c r="AA5" s="26">
        <v>0</v>
      </c>
      <c r="AB5" s="27">
        <v>2572</v>
      </c>
      <c r="AC5" s="27">
        <v>2393.9</v>
      </c>
      <c r="AD5" s="28">
        <v>5023010.95</v>
      </c>
      <c r="AE5" s="28">
        <v>107480.02</v>
      </c>
      <c r="AF5" s="28"/>
      <c r="AG5" s="28">
        <v>452204.41</v>
      </c>
      <c r="AH5" s="28">
        <v>949358.22</v>
      </c>
      <c r="AI5" s="28">
        <v>419657.66</v>
      </c>
      <c r="AJ5" s="29">
        <v>6951711.26</v>
      </c>
      <c r="AK5" s="28"/>
      <c r="AL5" s="28">
        <v>3005.9</v>
      </c>
      <c r="AM5" s="29">
        <v>3005.9</v>
      </c>
      <c r="AN5" s="29">
        <v>6954717.16</v>
      </c>
      <c r="AO5" s="30"/>
    </row>
    <row r="6" spans="1:41" ht="28.5">
      <c r="A6" s="23" t="s">
        <v>39</v>
      </c>
      <c r="B6" s="23" t="s">
        <v>38</v>
      </c>
      <c r="C6" s="23" t="s">
        <v>36</v>
      </c>
      <c r="D6" s="24">
        <v>4582</v>
      </c>
      <c r="E6" s="24">
        <v>4104.56</v>
      </c>
      <c r="F6" s="24">
        <v>948</v>
      </c>
      <c r="G6" s="24">
        <v>901.85</v>
      </c>
      <c r="H6" s="24">
        <v>653</v>
      </c>
      <c r="I6" s="24">
        <v>642.11</v>
      </c>
      <c r="J6" s="24">
        <v>126</v>
      </c>
      <c r="K6" s="24">
        <v>121.7</v>
      </c>
      <c r="L6" s="24">
        <v>8</v>
      </c>
      <c r="M6" s="24">
        <v>8</v>
      </c>
      <c r="N6" s="24">
        <v>0</v>
      </c>
      <c r="O6" s="24">
        <v>0</v>
      </c>
      <c r="P6" s="25">
        <v>6317</v>
      </c>
      <c r="Q6" s="25">
        <v>5778.22</v>
      </c>
      <c r="R6" s="24">
        <v>0</v>
      </c>
      <c r="S6" s="24">
        <v>0</v>
      </c>
      <c r="T6" s="24">
        <v>2</v>
      </c>
      <c r="U6" s="24">
        <v>1.5</v>
      </c>
      <c r="V6" s="24">
        <v>22</v>
      </c>
      <c r="W6" s="24">
        <v>22</v>
      </c>
      <c r="X6" s="24">
        <v>0</v>
      </c>
      <c r="Y6" s="24">
        <v>0</v>
      </c>
      <c r="Z6" s="26">
        <v>21</v>
      </c>
      <c r="AA6" s="26">
        <v>20.5</v>
      </c>
      <c r="AB6" s="27">
        <v>6338</v>
      </c>
      <c r="AC6" s="27">
        <v>5798.72</v>
      </c>
      <c r="AD6" s="28">
        <v>9829511.6</v>
      </c>
      <c r="AE6" s="28">
        <v>108138.91</v>
      </c>
      <c r="AF6" s="28">
        <v>1664.46</v>
      </c>
      <c r="AG6" s="28">
        <v>367766.99</v>
      </c>
      <c r="AH6" s="28">
        <v>1766356.96</v>
      </c>
      <c r="AI6" s="28">
        <v>660885.32</v>
      </c>
      <c r="AJ6" s="29">
        <v>12734324.240000002</v>
      </c>
      <c r="AK6" s="28">
        <v>147290.28</v>
      </c>
      <c r="AL6" s="28"/>
      <c r="AM6" s="29">
        <v>147290.28</v>
      </c>
      <c r="AN6" s="29">
        <v>12881614.520000001</v>
      </c>
      <c r="AO6" s="30"/>
    </row>
    <row r="7" spans="1:41" ht="28.5">
      <c r="A7" s="23" t="s">
        <v>40</v>
      </c>
      <c r="B7" s="23" t="s">
        <v>38</v>
      </c>
      <c r="C7" s="23" t="s">
        <v>36</v>
      </c>
      <c r="D7" s="24">
        <v>15</v>
      </c>
      <c r="E7" s="24">
        <v>15</v>
      </c>
      <c r="F7" s="24">
        <v>177</v>
      </c>
      <c r="G7" s="24">
        <v>169</v>
      </c>
      <c r="H7" s="24">
        <v>14</v>
      </c>
      <c r="I7" s="24">
        <v>14</v>
      </c>
      <c r="J7" s="24">
        <v>3</v>
      </c>
      <c r="K7" s="24">
        <v>3</v>
      </c>
      <c r="L7" s="24"/>
      <c r="M7" s="24"/>
      <c r="N7" s="24"/>
      <c r="O7" s="24"/>
      <c r="P7" s="25">
        <v>209</v>
      </c>
      <c r="Q7" s="25">
        <v>201</v>
      </c>
      <c r="R7" s="24">
        <v>4</v>
      </c>
      <c r="S7" s="24">
        <v>4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6">
        <v>4</v>
      </c>
      <c r="AA7" s="26">
        <v>4</v>
      </c>
      <c r="AB7" s="27">
        <v>213</v>
      </c>
      <c r="AC7" s="27">
        <v>205</v>
      </c>
      <c r="AD7" s="28">
        <v>453263.34</v>
      </c>
      <c r="AE7" s="28">
        <v>39825.25</v>
      </c>
      <c r="AF7" s="28"/>
      <c r="AG7" s="28">
        <v>48513.3</v>
      </c>
      <c r="AH7" s="28">
        <v>92772.88</v>
      </c>
      <c r="AI7" s="28">
        <v>41909.52</v>
      </c>
      <c r="AJ7" s="29">
        <v>676284.29</v>
      </c>
      <c r="AK7" s="28">
        <v>16642</v>
      </c>
      <c r="AL7" s="28"/>
      <c r="AM7" s="29">
        <v>16642</v>
      </c>
      <c r="AN7" s="29">
        <v>692926.29</v>
      </c>
      <c r="AO7" s="30"/>
    </row>
    <row r="8" spans="1:41" ht="28.5">
      <c r="A8" s="23" t="s">
        <v>41</v>
      </c>
      <c r="B8" s="23" t="s">
        <v>38</v>
      </c>
      <c r="C8" s="23" t="s">
        <v>36</v>
      </c>
      <c r="D8" s="24">
        <v>1627</v>
      </c>
      <c r="E8" s="24">
        <v>1590.5</v>
      </c>
      <c r="F8" s="24">
        <v>358</v>
      </c>
      <c r="G8" s="24">
        <v>341.6</v>
      </c>
      <c r="H8" s="24">
        <v>1298</v>
      </c>
      <c r="I8" s="24">
        <v>1265.3</v>
      </c>
      <c r="J8" s="24">
        <v>291</v>
      </c>
      <c r="K8" s="24">
        <v>283.4</v>
      </c>
      <c r="L8" s="24">
        <v>30</v>
      </c>
      <c r="M8" s="24">
        <v>29.1</v>
      </c>
      <c r="N8" s="24"/>
      <c r="O8" s="24"/>
      <c r="P8" s="25">
        <v>3604</v>
      </c>
      <c r="Q8" s="25">
        <v>3509.9</v>
      </c>
      <c r="R8" s="24"/>
      <c r="S8" s="24"/>
      <c r="T8" s="24"/>
      <c r="U8" s="24"/>
      <c r="V8" s="24">
        <v>18</v>
      </c>
      <c r="W8" s="24">
        <v>18</v>
      </c>
      <c r="X8" s="24"/>
      <c r="Y8" s="24"/>
      <c r="Z8" s="26">
        <v>18</v>
      </c>
      <c r="AA8" s="26">
        <v>18</v>
      </c>
      <c r="AB8" s="27">
        <v>3622</v>
      </c>
      <c r="AC8" s="27">
        <v>3527.9</v>
      </c>
      <c r="AD8" s="28">
        <v>7955661</v>
      </c>
      <c r="AE8" s="28">
        <v>621617.03</v>
      </c>
      <c r="AF8" s="28">
        <v>4313.68</v>
      </c>
      <c r="AG8" s="28">
        <v>67289.33</v>
      </c>
      <c r="AH8" s="28">
        <v>1572787.58</v>
      </c>
      <c r="AI8" s="28">
        <v>662411.13</v>
      </c>
      <c r="AJ8" s="29">
        <v>10884079.75</v>
      </c>
      <c r="AK8" s="28">
        <v>411050.55</v>
      </c>
      <c r="AL8" s="28"/>
      <c r="AM8" s="29">
        <v>411050.55</v>
      </c>
      <c r="AN8" s="29">
        <v>11295130.3</v>
      </c>
      <c r="AO8" s="30"/>
    </row>
    <row r="9" spans="1:41" ht="28.5">
      <c r="A9" s="23" t="s">
        <v>42</v>
      </c>
      <c r="B9" s="23" t="s">
        <v>38</v>
      </c>
      <c r="C9" s="23" t="s">
        <v>36</v>
      </c>
      <c r="D9" s="24">
        <v>479</v>
      </c>
      <c r="E9" s="24">
        <v>444.9</v>
      </c>
      <c r="F9" s="24">
        <v>240</v>
      </c>
      <c r="G9" s="24">
        <v>233.4</v>
      </c>
      <c r="H9" s="24">
        <v>294</v>
      </c>
      <c r="I9" s="24">
        <v>275.6</v>
      </c>
      <c r="J9" s="24">
        <v>112</v>
      </c>
      <c r="K9" s="24">
        <v>110.6</v>
      </c>
      <c r="L9" s="24">
        <v>5</v>
      </c>
      <c r="M9" s="24">
        <v>4.5</v>
      </c>
      <c r="N9" s="24"/>
      <c r="O9" s="24"/>
      <c r="P9" s="25">
        <v>1130</v>
      </c>
      <c r="Q9" s="25">
        <v>1069</v>
      </c>
      <c r="R9" s="24">
        <v>9</v>
      </c>
      <c r="S9" s="24">
        <v>9</v>
      </c>
      <c r="T9" s="24"/>
      <c r="U9" s="24"/>
      <c r="V9" s="24"/>
      <c r="W9" s="24"/>
      <c r="X9" s="24"/>
      <c r="Y9" s="24"/>
      <c r="Z9" s="26">
        <v>9</v>
      </c>
      <c r="AA9" s="26">
        <v>9</v>
      </c>
      <c r="AB9" s="27">
        <v>1139</v>
      </c>
      <c r="AC9" s="27">
        <v>1078</v>
      </c>
      <c r="AD9" s="28">
        <v>2403221.14</v>
      </c>
      <c r="AE9" s="28">
        <v>217523.31</v>
      </c>
      <c r="AF9" s="28">
        <v>8250</v>
      </c>
      <c r="AG9" s="28">
        <v>206757.37</v>
      </c>
      <c r="AH9" s="28">
        <v>500500.11</v>
      </c>
      <c r="AI9" s="28">
        <v>222615.8</v>
      </c>
      <c r="AJ9" s="29">
        <v>3558867.73</v>
      </c>
      <c r="AK9" s="28">
        <v>39998.1</v>
      </c>
      <c r="AL9" s="28"/>
      <c r="AM9" s="29">
        <v>39998.1</v>
      </c>
      <c r="AN9" s="29">
        <v>3598865.83</v>
      </c>
      <c r="AO9" s="30"/>
    </row>
    <row r="10" spans="1:41" ht="28.5">
      <c r="A10" s="23" t="s">
        <v>43</v>
      </c>
      <c r="B10" s="23" t="s">
        <v>38</v>
      </c>
      <c r="C10" s="23" t="s">
        <v>36</v>
      </c>
      <c r="D10" s="24">
        <v>39</v>
      </c>
      <c r="E10" s="24">
        <v>34</v>
      </c>
      <c r="F10" s="24">
        <v>28</v>
      </c>
      <c r="G10" s="24">
        <v>26.86</v>
      </c>
      <c r="H10" s="24">
        <v>74</v>
      </c>
      <c r="I10" s="24">
        <v>71.8</v>
      </c>
      <c r="J10" s="24">
        <v>9</v>
      </c>
      <c r="K10" s="24">
        <v>9</v>
      </c>
      <c r="L10" s="24">
        <v>1</v>
      </c>
      <c r="M10" s="24">
        <v>1</v>
      </c>
      <c r="N10" s="24"/>
      <c r="O10" s="24"/>
      <c r="P10" s="25">
        <v>151</v>
      </c>
      <c r="Q10" s="25">
        <v>142.66</v>
      </c>
      <c r="R10" s="24">
        <v>3</v>
      </c>
      <c r="S10" s="24">
        <v>3</v>
      </c>
      <c r="T10" s="24"/>
      <c r="U10" s="24"/>
      <c r="V10" s="24"/>
      <c r="W10" s="24"/>
      <c r="X10" s="24"/>
      <c r="Y10" s="24"/>
      <c r="Z10" s="26">
        <v>3</v>
      </c>
      <c r="AA10" s="26">
        <v>3</v>
      </c>
      <c r="AB10" s="27">
        <v>154</v>
      </c>
      <c r="AC10" s="27">
        <v>145.66</v>
      </c>
      <c r="AD10" s="28">
        <v>408229.51</v>
      </c>
      <c r="AE10" s="28">
        <v>17052.53</v>
      </c>
      <c r="AF10" s="28"/>
      <c r="AG10" s="28">
        <v>6185.45</v>
      </c>
      <c r="AH10" s="28">
        <v>75912.97</v>
      </c>
      <c r="AI10" s="28">
        <v>34727.23</v>
      </c>
      <c r="AJ10" s="29">
        <v>542107.69</v>
      </c>
      <c r="AK10" s="28">
        <v>8303.15</v>
      </c>
      <c r="AL10" s="28"/>
      <c r="AM10" s="29">
        <v>8303.15</v>
      </c>
      <c r="AN10" s="29">
        <v>550410.84</v>
      </c>
      <c r="AO10" s="30"/>
    </row>
    <row r="11" spans="1:41" ht="28.5">
      <c r="A11" s="23" t="s">
        <v>44</v>
      </c>
      <c r="B11" s="23" t="s">
        <v>38</v>
      </c>
      <c r="C11" s="23" t="s">
        <v>36</v>
      </c>
      <c r="D11" s="24">
        <v>1038</v>
      </c>
      <c r="E11" s="24">
        <v>975.5</v>
      </c>
      <c r="F11" s="24">
        <v>846</v>
      </c>
      <c r="G11" s="24">
        <v>833.8</v>
      </c>
      <c r="H11" s="24">
        <v>359</v>
      </c>
      <c r="I11" s="24">
        <v>354.8</v>
      </c>
      <c r="J11" s="24">
        <v>41</v>
      </c>
      <c r="K11" s="24">
        <v>40.9</v>
      </c>
      <c r="L11" s="24">
        <v>3</v>
      </c>
      <c r="M11" s="24">
        <v>3</v>
      </c>
      <c r="N11" s="24"/>
      <c r="O11" s="24"/>
      <c r="P11" s="25">
        <v>2287</v>
      </c>
      <c r="Q11" s="25">
        <v>2208</v>
      </c>
      <c r="R11" s="24">
        <v>53</v>
      </c>
      <c r="S11" s="24">
        <v>52.2</v>
      </c>
      <c r="T11" s="24"/>
      <c r="U11" s="24"/>
      <c r="V11" s="24">
        <v>2</v>
      </c>
      <c r="W11" s="24">
        <v>1.6</v>
      </c>
      <c r="X11" s="24"/>
      <c r="Y11" s="24"/>
      <c r="Z11" s="26">
        <v>55</v>
      </c>
      <c r="AA11" s="26">
        <v>53.8</v>
      </c>
      <c r="AB11" s="27">
        <v>2342</v>
      </c>
      <c r="AC11" s="27">
        <v>2261.8</v>
      </c>
      <c r="AD11" s="28">
        <v>4607402.19</v>
      </c>
      <c r="AE11" s="28">
        <v>317712.2499999959</v>
      </c>
      <c r="AF11" s="28">
        <v>1250</v>
      </c>
      <c r="AG11" s="28">
        <v>152101.92</v>
      </c>
      <c r="AH11" s="28">
        <v>904918.04</v>
      </c>
      <c r="AI11" s="28">
        <v>375801.21</v>
      </c>
      <c r="AJ11" s="29">
        <v>6359185.609999999</v>
      </c>
      <c r="AK11" s="28">
        <v>79053.17</v>
      </c>
      <c r="AL11" s="28">
        <v>440</v>
      </c>
      <c r="AM11" s="29">
        <v>79493.17</v>
      </c>
      <c r="AN11" s="29">
        <v>6438678.779999999</v>
      </c>
      <c r="AO11" s="30"/>
    </row>
    <row r="12" spans="1:41" ht="42.75">
      <c r="A12" s="23" t="s">
        <v>45</v>
      </c>
      <c r="B12" s="23" t="s">
        <v>46</v>
      </c>
      <c r="C12" s="23" t="s">
        <v>36</v>
      </c>
      <c r="D12" s="24">
        <v>0</v>
      </c>
      <c r="E12" s="24">
        <v>0</v>
      </c>
      <c r="F12" s="24">
        <v>1</v>
      </c>
      <c r="G12" s="24">
        <v>1</v>
      </c>
      <c r="H12" s="24">
        <v>6</v>
      </c>
      <c r="I12" s="24">
        <v>5.5</v>
      </c>
      <c r="J12" s="24">
        <v>1</v>
      </c>
      <c r="K12" s="24">
        <v>1</v>
      </c>
      <c r="L12" s="24">
        <v>2</v>
      </c>
      <c r="M12" s="24">
        <v>2</v>
      </c>
      <c r="N12" s="24"/>
      <c r="O12" s="24"/>
      <c r="P12" s="25">
        <v>10</v>
      </c>
      <c r="Q12" s="25">
        <v>9.5</v>
      </c>
      <c r="R12" s="24">
        <v>0</v>
      </c>
      <c r="S12" s="24">
        <v>0</v>
      </c>
      <c r="T12" s="24">
        <v>0</v>
      </c>
      <c r="U12" s="24">
        <v>0</v>
      </c>
      <c r="V12" s="24">
        <v>1</v>
      </c>
      <c r="W12" s="24">
        <v>1</v>
      </c>
      <c r="X12" s="24">
        <v>0</v>
      </c>
      <c r="Y12" s="24">
        <v>0</v>
      </c>
      <c r="Z12" s="26">
        <v>1</v>
      </c>
      <c r="AA12" s="26">
        <v>1</v>
      </c>
      <c r="AB12" s="27">
        <v>11</v>
      </c>
      <c r="AC12" s="27">
        <v>10.5</v>
      </c>
      <c r="AD12" s="28">
        <v>32865</v>
      </c>
      <c r="AE12" s="28">
        <v>9753</v>
      </c>
      <c r="AF12" s="28"/>
      <c r="AG12" s="28">
        <v>520</v>
      </c>
      <c r="AH12" s="28">
        <v>4243</v>
      </c>
      <c r="AI12" s="28">
        <v>3338</v>
      </c>
      <c r="AJ12" s="29">
        <v>50719</v>
      </c>
      <c r="AK12" s="28">
        <v>4800</v>
      </c>
      <c r="AL12" s="28">
        <v>18187</v>
      </c>
      <c r="AM12" s="29">
        <v>22987</v>
      </c>
      <c r="AN12" s="29">
        <v>73706</v>
      </c>
      <c r="AO12" s="30"/>
    </row>
    <row r="13" spans="1:41" ht="42.75">
      <c r="A13" s="23" t="s">
        <v>47</v>
      </c>
      <c r="B13" s="23" t="s">
        <v>46</v>
      </c>
      <c r="C13" s="23" t="s">
        <v>36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>
        <v>5</v>
      </c>
      <c r="O13" s="24">
        <v>2.8</v>
      </c>
      <c r="P13" s="25">
        <v>5</v>
      </c>
      <c r="Q13" s="25">
        <v>2.8</v>
      </c>
      <c r="R13" s="24"/>
      <c r="S13" s="24"/>
      <c r="T13" s="24"/>
      <c r="U13" s="24"/>
      <c r="V13" s="24">
        <v>2</v>
      </c>
      <c r="W13" s="24">
        <v>1.1</v>
      </c>
      <c r="X13" s="24"/>
      <c r="Y13" s="24"/>
      <c r="Z13" s="26">
        <v>2</v>
      </c>
      <c r="AA13" s="26">
        <v>1.1</v>
      </c>
      <c r="AB13" s="27">
        <v>7</v>
      </c>
      <c r="AC13" s="27">
        <v>3.9</v>
      </c>
      <c r="AD13" s="28">
        <v>25750</v>
      </c>
      <c r="AE13" s="28"/>
      <c r="AF13" s="28"/>
      <c r="AG13" s="28"/>
      <c r="AH13" s="28">
        <v>4061.67</v>
      </c>
      <c r="AI13" s="28">
        <v>3218.17875</v>
      </c>
      <c r="AJ13" s="29">
        <v>33029.84875</v>
      </c>
      <c r="AK13" s="28">
        <v>14950</v>
      </c>
      <c r="AL13" s="28"/>
      <c r="AM13" s="29">
        <v>14950</v>
      </c>
      <c r="AN13" s="29">
        <v>47979.84875</v>
      </c>
      <c r="AO13" s="30"/>
    </row>
    <row r="14" spans="1:41" ht="42.75">
      <c r="A14" s="23" t="s">
        <v>48</v>
      </c>
      <c r="B14" s="23" t="s">
        <v>46</v>
      </c>
      <c r="C14" s="23" t="s">
        <v>36</v>
      </c>
      <c r="D14" s="24">
        <v>7</v>
      </c>
      <c r="E14" s="24">
        <v>7</v>
      </c>
      <c r="F14" s="24">
        <v>3</v>
      </c>
      <c r="G14" s="24">
        <v>3</v>
      </c>
      <c r="H14" s="24">
        <v>9</v>
      </c>
      <c r="I14" s="24">
        <v>8.9</v>
      </c>
      <c r="J14" s="24">
        <v>26</v>
      </c>
      <c r="K14" s="24">
        <v>25.6</v>
      </c>
      <c r="L14" s="24">
        <v>4</v>
      </c>
      <c r="M14" s="24">
        <v>3.9</v>
      </c>
      <c r="N14" s="24">
        <v>0</v>
      </c>
      <c r="O14" s="24">
        <v>0</v>
      </c>
      <c r="P14" s="25">
        <v>49</v>
      </c>
      <c r="Q14" s="25">
        <v>48.4</v>
      </c>
      <c r="R14" s="24">
        <v>17</v>
      </c>
      <c r="S14" s="24">
        <v>17</v>
      </c>
      <c r="T14" s="24">
        <v>8</v>
      </c>
      <c r="U14" s="24">
        <v>7.8</v>
      </c>
      <c r="V14" s="24">
        <v>6</v>
      </c>
      <c r="W14" s="24">
        <v>5.9</v>
      </c>
      <c r="X14" s="24">
        <v>0</v>
      </c>
      <c r="Y14" s="24">
        <v>0</v>
      </c>
      <c r="Z14" s="26">
        <v>31</v>
      </c>
      <c r="AA14" s="26">
        <v>30.7</v>
      </c>
      <c r="AB14" s="27">
        <v>80</v>
      </c>
      <c r="AC14" s="27">
        <v>79.1</v>
      </c>
      <c r="AD14" s="28">
        <v>258212.42</v>
      </c>
      <c r="AE14" s="28">
        <v>1252.5</v>
      </c>
      <c r="AF14" s="28"/>
      <c r="AG14" s="28">
        <v>3967.35</v>
      </c>
      <c r="AH14" s="28">
        <v>27397.91</v>
      </c>
      <c r="AI14" s="28">
        <v>30584.43</v>
      </c>
      <c r="AJ14" s="29">
        <v>321414.61</v>
      </c>
      <c r="AK14" s="28">
        <v>171436.37</v>
      </c>
      <c r="AL14" s="28"/>
      <c r="AM14" s="29">
        <v>171436.37</v>
      </c>
      <c r="AN14" s="29">
        <v>492850.98</v>
      </c>
      <c r="AO14" s="30" t="s">
        <v>55</v>
      </c>
    </row>
    <row r="15" spans="1:41" ht="42.75">
      <c r="A15" s="23" t="s">
        <v>49</v>
      </c>
      <c r="B15" s="23" t="s">
        <v>46</v>
      </c>
      <c r="C15" s="23" t="s">
        <v>36</v>
      </c>
      <c r="D15" s="24">
        <v>31</v>
      </c>
      <c r="E15" s="24">
        <v>12</v>
      </c>
      <c r="F15" s="24">
        <v>21</v>
      </c>
      <c r="G15" s="24">
        <v>21</v>
      </c>
      <c r="H15" s="24">
        <v>75</v>
      </c>
      <c r="I15" s="24">
        <v>74.7</v>
      </c>
      <c r="J15" s="24">
        <v>15</v>
      </c>
      <c r="K15" s="24">
        <v>14.8</v>
      </c>
      <c r="L15" s="24">
        <v>4</v>
      </c>
      <c r="M15" s="24">
        <v>4</v>
      </c>
      <c r="N15" s="24">
        <v>71</v>
      </c>
      <c r="O15" s="24">
        <v>65.6</v>
      </c>
      <c r="P15" s="25">
        <v>217</v>
      </c>
      <c r="Q15" s="25">
        <v>192.1</v>
      </c>
      <c r="R15" s="24"/>
      <c r="S15" s="24"/>
      <c r="T15" s="24"/>
      <c r="U15" s="24"/>
      <c r="V15" s="24">
        <v>4</v>
      </c>
      <c r="W15" s="24">
        <v>1.1</v>
      </c>
      <c r="X15" s="24"/>
      <c r="Y15" s="24"/>
      <c r="Z15" s="26">
        <v>4</v>
      </c>
      <c r="AA15" s="26">
        <v>1.1</v>
      </c>
      <c r="AB15" s="27">
        <v>221</v>
      </c>
      <c r="AC15" s="27">
        <v>193.2</v>
      </c>
      <c r="AD15" s="28">
        <v>538393.17</v>
      </c>
      <c r="AE15" s="28">
        <v>9326.05</v>
      </c>
      <c r="AF15" s="28"/>
      <c r="AG15" s="28">
        <v>27464.23</v>
      </c>
      <c r="AH15" s="28">
        <v>2955.7</v>
      </c>
      <c r="AI15" s="28">
        <v>47874.82</v>
      </c>
      <c r="AJ15" s="29">
        <v>626013.97</v>
      </c>
      <c r="AK15" s="28">
        <v>4893</v>
      </c>
      <c r="AL15" s="28"/>
      <c r="AM15" s="29">
        <v>4893</v>
      </c>
      <c r="AN15" s="29">
        <v>630906.97</v>
      </c>
      <c r="AO15" s="30"/>
    </row>
    <row r="16" spans="1:41" ht="42.75">
      <c r="A16" s="23" t="s">
        <v>50</v>
      </c>
      <c r="B16" s="23" t="s">
        <v>46</v>
      </c>
      <c r="C16" s="23" t="s">
        <v>36</v>
      </c>
      <c r="D16" s="24">
        <v>2</v>
      </c>
      <c r="E16" s="24">
        <v>2</v>
      </c>
      <c r="F16" s="24">
        <v>14</v>
      </c>
      <c r="G16" s="24">
        <v>12.2</v>
      </c>
      <c r="H16" s="24">
        <v>13</v>
      </c>
      <c r="I16" s="24">
        <v>13</v>
      </c>
      <c r="J16" s="24">
        <v>9</v>
      </c>
      <c r="K16" s="24">
        <v>9</v>
      </c>
      <c r="L16" s="24">
        <v>3</v>
      </c>
      <c r="M16" s="24">
        <v>3</v>
      </c>
      <c r="N16" s="24"/>
      <c r="O16" s="24"/>
      <c r="P16" s="25">
        <v>41</v>
      </c>
      <c r="Q16" s="25">
        <v>39.2</v>
      </c>
      <c r="R16" s="24">
        <v>0</v>
      </c>
      <c r="S16" s="24">
        <v>0</v>
      </c>
      <c r="T16" s="24">
        <v>1</v>
      </c>
      <c r="U16" s="24">
        <v>1</v>
      </c>
      <c r="V16" s="24">
        <v>3</v>
      </c>
      <c r="W16" s="24">
        <v>0.7</v>
      </c>
      <c r="X16" s="24">
        <v>0</v>
      </c>
      <c r="Y16" s="24">
        <v>0</v>
      </c>
      <c r="Z16" s="26">
        <v>4</v>
      </c>
      <c r="AA16" s="26">
        <v>1.7</v>
      </c>
      <c r="AB16" s="27">
        <v>45</v>
      </c>
      <c r="AC16" s="27">
        <v>40.9</v>
      </c>
      <c r="AD16" s="28">
        <v>486654</v>
      </c>
      <c r="AE16" s="28">
        <v>465</v>
      </c>
      <c r="AF16" s="28">
        <v>290</v>
      </c>
      <c r="AG16" s="28"/>
      <c r="AH16" s="28">
        <v>28786</v>
      </c>
      <c r="AI16" s="28">
        <v>56612</v>
      </c>
      <c r="AJ16" s="29">
        <v>572807</v>
      </c>
      <c r="AK16" s="28">
        <v>11462</v>
      </c>
      <c r="AL16" s="28">
        <v>-3000</v>
      </c>
      <c r="AM16" s="29">
        <v>8462</v>
      </c>
      <c r="AN16" s="29">
        <v>581269</v>
      </c>
      <c r="AO16" s="30"/>
    </row>
    <row r="17" spans="1:41" ht="42.75">
      <c r="A17" s="23" t="s">
        <v>51</v>
      </c>
      <c r="B17" s="23" t="s">
        <v>46</v>
      </c>
      <c r="C17" s="23" t="s">
        <v>36</v>
      </c>
      <c r="D17" s="24"/>
      <c r="E17" s="24"/>
      <c r="F17" s="24"/>
      <c r="G17" s="24"/>
      <c r="H17" s="24"/>
      <c r="I17" s="24"/>
      <c r="J17" s="24">
        <v>1</v>
      </c>
      <c r="K17" s="24">
        <v>1</v>
      </c>
      <c r="L17" s="24"/>
      <c r="M17" s="24"/>
      <c r="N17" s="24"/>
      <c r="O17" s="24"/>
      <c r="P17" s="25">
        <v>1</v>
      </c>
      <c r="Q17" s="25">
        <v>1</v>
      </c>
      <c r="R17" s="24">
        <v>0</v>
      </c>
      <c r="S17" s="24">
        <v>0</v>
      </c>
      <c r="T17" s="24"/>
      <c r="U17" s="24"/>
      <c r="V17" s="24"/>
      <c r="W17" s="24"/>
      <c r="X17" s="24"/>
      <c r="Y17" s="24"/>
      <c r="Z17" s="26">
        <v>0</v>
      </c>
      <c r="AA17" s="26">
        <v>0</v>
      </c>
      <c r="AB17" s="27">
        <v>1</v>
      </c>
      <c r="AC17" s="27">
        <v>1</v>
      </c>
      <c r="AD17" s="28"/>
      <c r="AE17" s="28"/>
      <c r="AF17" s="28"/>
      <c r="AG17" s="28"/>
      <c r="AH17" s="28"/>
      <c r="AI17" s="28"/>
      <c r="AJ17" s="29">
        <v>0</v>
      </c>
      <c r="AK17" s="28"/>
      <c r="AL17" s="28"/>
      <c r="AM17" s="29">
        <v>0</v>
      </c>
      <c r="AN17" s="29">
        <v>0</v>
      </c>
      <c r="AO17" s="30"/>
    </row>
    <row r="18" spans="1:41" ht="42.75">
      <c r="A18" s="23" t="s">
        <v>52</v>
      </c>
      <c r="B18" s="23" t="s">
        <v>46</v>
      </c>
      <c r="C18" s="23" t="s">
        <v>36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>
        <v>316</v>
      </c>
      <c r="O18" s="24">
        <v>310</v>
      </c>
      <c r="P18" s="25">
        <v>316</v>
      </c>
      <c r="Q18" s="25">
        <v>310</v>
      </c>
      <c r="R18" s="24">
        <v>4</v>
      </c>
      <c r="S18" s="24">
        <v>4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6">
        <v>4</v>
      </c>
      <c r="AA18" s="26">
        <v>4</v>
      </c>
      <c r="AB18" s="27">
        <v>320</v>
      </c>
      <c r="AC18" s="27">
        <v>314</v>
      </c>
      <c r="AD18" s="28">
        <v>848524.9</v>
      </c>
      <c r="AE18" s="28">
        <v>29330.31</v>
      </c>
      <c r="AF18" s="28"/>
      <c r="AG18" s="28">
        <v>44795.3</v>
      </c>
      <c r="AH18" s="28">
        <v>191.85</v>
      </c>
      <c r="AI18" s="28">
        <v>80835.27</v>
      </c>
      <c r="AJ18" s="29">
        <v>1003677.63</v>
      </c>
      <c r="AK18" s="28"/>
      <c r="AL18" s="28"/>
      <c r="AM18" s="29">
        <v>0</v>
      </c>
      <c r="AN18" s="29">
        <v>1003677.63</v>
      </c>
      <c r="AO18" s="30"/>
    </row>
    <row r="19" spans="1:41" ht="14.2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7"/>
      <c r="AC19" s="27"/>
      <c r="AD19" s="28"/>
      <c r="AE19" s="28"/>
      <c r="AF19" s="28"/>
      <c r="AG19" s="28"/>
      <c r="AH19" s="28"/>
      <c r="AI19" s="28"/>
      <c r="AJ19" s="29"/>
      <c r="AK19" s="28"/>
      <c r="AL19" s="28"/>
      <c r="AM19" s="29"/>
      <c r="AN19" s="29"/>
      <c r="AO19" s="30"/>
    </row>
    <row r="20" spans="1:41" ht="14.25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6"/>
      <c r="AA20" s="26"/>
      <c r="AB20" s="27"/>
      <c r="AC20" s="27"/>
      <c r="AD20" s="28"/>
      <c r="AE20" s="28"/>
      <c r="AF20" s="28"/>
      <c r="AG20" s="28"/>
      <c r="AH20" s="28"/>
      <c r="AI20" s="28"/>
      <c r="AJ20" s="29"/>
      <c r="AK20" s="28"/>
      <c r="AL20" s="28"/>
      <c r="AM20" s="29"/>
      <c r="AN20" s="29"/>
      <c r="AO20" s="30"/>
    </row>
    <row r="21" spans="1:41" ht="14.25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4"/>
      <c r="S21" s="24"/>
      <c r="T21" s="24"/>
      <c r="U21" s="24"/>
      <c r="V21" s="24"/>
      <c r="W21" s="24"/>
      <c r="X21" s="24"/>
      <c r="Y21" s="24"/>
      <c r="Z21" s="26"/>
      <c r="AA21" s="26"/>
      <c r="AB21" s="27"/>
      <c r="AC21" s="27"/>
      <c r="AD21" s="28"/>
      <c r="AE21" s="28"/>
      <c r="AF21" s="28"/>
      <c r="AG21" s="28"/>
      <c r="AH21" s="28"/>
      <c r="AI21" s="28"/>
      <c r="AJ21" s="29"/>
      <c r="AK21" s="28"/>
      <c r="AL21" s="28"/>
      <c r="AM21" s="29"/>
      <c r="AN21" s="29"/>
      <c r="AO21" s="30"/>
    </row>
    <row r="22" spans="1:41" ht="14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4"/>
      <c r="S22" s="24"/>
      <c r="T22" s="24"/>
      <c r="U22" s="24"/>
      <c r="V22" s="24"/>
      <c r="W22" s="24"/>
      <c r="X22" s="24"/>
      <c r="Y22" s="24"/>
      <c r="Z22" s="26"/>
      <c r="AA22" s="26"/>
      <c r="AB22" s="27"/>
      <c r="AC22" s="27"/>
      <c r="AD22" s="28"/>
      <c r="AE22" s="28"/>
      <c r="AF22" s="28"/>
      <c r="AG22" s="28"/>
      <c r="AH22" s="28"/>
      <c r="AI22" s="28"/>
      <c r="AJ22" s="29"/>
      <c r="AK22" s="28"/>
      <c r="AL22" s="28"/>
      <c r="AM22" s="29"/>
      <c r="AN22" s="29"/>
      <c r="AO22" s="30"/>
    </row>
    <row r="23" spans="1:41" ht="14.25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4"/>
      <c r="S23" s="24"/>
      <c r="T23" s="24"/>
      <c r="U23" s="24"/>
      <c r="V23" s="24"/>
      <c r="W23" s="24"/>
      <c r="X23" s="24"/>
      <c r="Y23" s="24"/>
      <c r="Z23" s="26"/>
      <c r="AA23" s="26"/>
      <c r="AB23" s="27"/>
      <c r="AC23" s="27"/>
      <c r="AD23" s="28"/>
      <c r="AE23" s="28"/>
      <c r="AF23" s="28"/>
      <c r="AG23" s="28"/>
      <c r="AH23" s="28"/>
      <c r="AI23" s="28"/>
      <c r="AJ23" s="29"/>
      <c r="AK23" s="28"/>
      <c r="AL23" s="28"/>
      <c r="AM23" s="29"/>
      <c r="AN23" s="29"/>
      <c r="AO23" s="30"/>
    </row>
    <row r="24" spans="1:41" ht="14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7"/>
      <c r="AC24" s="27"/>
      <c r="AD24" s="28"/>
      <c r="AE24" s="28"/>
      <c r="AF24" s="28"/>
      <c r="AG24" s="28"/>
      <c r="AH24" s="28"/>
      <c r="AI24" s="28"/>
      <c r="AJ24" s="29"/>
      <c r="AK24" s="28"/>
      <c r="AL24" s="28"/>
      <c r="AM24" s="29"/>
      <c r="AN24" s="29"/>
      <c r="AO24" s="30"/>
    </row>
    <row r="25" spans="1:41" ht="14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4"/>
      <c r="S25" s="24"/>
      <c r="T25" s="24"/>
      <c r="U25" s="24"/>
      <c r="V25" s="24"/>
      <c r="W25" s="24"/>
      <c r="X25" s="24"/>
      <c r="Y25" s="24"/>
      <c r="Z25" s="26"/>
      <c r="AA25" s="26"/>
      <c r="AB25" s="27"/>
      <c r="AC25" s="27"/>
      <c r="AD25" s="28"/>
      <c r="AE25" s="28"/>
      <c r="AF25" s="28"/>
      <c r="AG25" s="28"/>
      <c r="AH25" s="28"/>
      <c r="AI25" s="28"/>
      <c r="AJ25" s="29"/>
      <c r="AK25" s="28"/>
      <c r="AL25" s="28"/>
      <c r="AM25" s="29"/>
      <c r="AN25" s="29"/>
      <c r="AO25" s="30"/>
    </row>
    <row r="26" spans="1:41" ht="14.25">
      <c r="A26" s="2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4"/>
      <c r="S26" s="24"/>
      <c r="T26" s="24"/>
      <c r="U26" s="24"/>
      <c r="V26" s="24"/>
      <c r="W26" s="24"/>
      <c r="X26" s="24"/>
      <c r="Y26" s="24"/>
      <c r="Z26" s="26"/>
      <c r="AA26" s="26"/>
      <c r="AB26" s="27"/>
      <c r="AC26" s="27"/>
      <c r="AD26" s="28"/>
      <c r="AE26" s="28"/>
      <c r="AF26" s="28"/>
      <c r="AG26" s="28"/>
      <c r="AH26" s="28"/>
      <c r="AI26" s="28"/>
      <c r="AJ26" s="29"/>
      <c r="AK26" s="28"/>
      <c r="AL26" s="28"/>
      <c r="AM26" s="29"/>
      <c r="AN26" s="29"/>
      <c r="AO26" s="30"/>
    </row>
    <row r="27" spans="1:41" ht="14.25">
      <c r="A27" s="23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4"/>
      <c r="S27" s="24"/>
      <c r="T27" s="24"/>
      <c r="U27" s="24"/>
      <c r="V27" s="24"/>
      <c r="W27" s="24"/>
      <c r="X27" s="24"/>
      <c r="Y27" s="24"/>
      <c r="Z27" s="26"/>
      <c r="AA27" s="26"/>
      <c r="AB27" s="27"/>
      <c r="AC27" s="27"/>
      <c r="AD27" s="28"/>
      <c r="AE27" s="28"/>
      <c r="AF27" s="28"/>
      <c r="AG27" s="28"/>
      <c r="AH27" s="28"/>
      <c r="AI27" s="28"/>
      <c r="AJ27" s="29"/>
      <c r="AK27" s="28"/>
      <c r="AL27" s="28"/>
      <c r="AM27" s="29"/>
      <c r="AN27" s="29"/>
      <c r="AO27" s="30"/>
    </row>
    <row r="28" spans="1:41" ht="14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7"/>
      <c r="AC28" s="27"/>
      <c r="AD28" s="28"/>
      <c r="AE28" s="28"/>
      <c r="AF28" s="28"/>
      <c r="AG28" s="28"/>
      <c r="AH28" s="28"/>
      <c r="AI28" s="28"/>
      <c r="AJ28" s="29"/>
      <c r="AK28" s="28"/>
      <c r="AL28" s="28"/>
      <c r="AM28" s="29"/>
      <c r="AN28" s="29"/>
      <c r="AO28" s="30"/>
    </row>
    <row r="29" spans="1:41" ht="14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7"/>
      <c r="AC29" s="27"/>
      <c r="AD29" s="28"/>
      <c r="AE29" s="28"/>
      <c r="AF29" s="28"/>
      <c r="AG29" s="28"/>
      <c r="AH29" s="28"/>
      <c r="AI29" s="28"/>
      <c r="AJ29" s="29"/>
      <c r="AK29" s="28"/>
      <c r="AL29" s="28"/>
      <c r="AM29" s="29"/>
      <c r="AN29" s="29"/>
      <c r="AO29" s="30"/>
    </row>
    <row r="30" spans="1:41" ht="14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4"/>
      <c r="W30" s="24"/>
      <c r="X30" s="24"/>
      <c r="Y30" s="24"/>
      <c r="Z30" s="26"/>
      <c r="AA30" s="26"/>
      <c r="AB30" s="27"/>
      <c r="AC30" s="27"/>
      <c r="AD30" s="28"/>
      <c r="AE30" s="28"/>
      <c r="AF30" s="28"/>
      <c r="AG30" s="28"/>
      <c r="AH30" s="28"/>
      <c r="AI30" s="28"/>
      <c r="AJ30" s="29"/>
      <c r="AK30" s="28"/>
      <c r="AL30" s="28"/>
      <c r="AM30" s="29"/>
      <c r="AN30" s="29"/>
      <c r="AO30" s="30"/>
    </row>
    <row r="31" spans="1:41" ht="14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4"/>
      <c r="S31" s="24"/>
      <c r="T31" s="24"/>
      <c r="U31" s="24"/>
      <c r="V31" s="24"/>
      <c r="W31" s="24"/>
      <c r="X31" s="24"/>
      <c r="Y31" s="24"/>
      <c r="Z31" s="26"/>
      <c r="AA31" s="26"/>
      <c r="AB31" s="27"/>
      <c r="AC31" s="27"/>
      <c r="AD31" s="28"/>
      <c r="AE31" s="28"/>
      <c r="AF31" s="28"/>
      <c r="AG31" s="28"/>
      <c r="AH31" s="28"/>
      <c r="AI31" s="28"/>
      <c r="AJ31" s="29"/>
      <c r="AK31" s="28"/>
      <c r="AL31" s="28"/>
      <c r="AM31" s="29"/>
      <c r="AN31" s="29"/>
      <c r="AO31" s="30"/>
    </row>
    <row r="32" spans="1:41" ht="14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7"/>
      <c r="AC32" s="27"/>
      <c r="AD32" s="28"/>
      <c r="AE32" s="28"/>
      <c r="AF32" s="28"/>
      <c r="AG32" s="28"/>
      <c r="AH32" s="28"/>
      <c r="AI32" s="28"/>
      <c r="AJ32" s="29"/>
      <c r="AK32" s="28"/>
      <c r="AL32" s="28"/>
      <c r="AM32" s="29"/>
      <c r="AN32" s="29"/>
      <c r="AO32" s="30"/>
    </row>
    <row r="33" spans="1:41" ht="14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4"/>
      <c r="S33" s="24"/>
      <c r="T33" s="24"/>
      <c r="U33" s="24"/>
      <c r="V33" s="24"/>
      <c r="W33" s="24"/>
      <c r="X33" s="24"/>
      <c r="Y33" s="24"/>
      <c r="Z33" s="26"/>
      <c r="AA33" s="26"/>
      <c r="AB33" s="27"/>
      <c r="AC33" s="27"/>
      <c r="AD33" s="28"/>
      <c r="AE33" s="28"/>
      <c r="AF33" s="28"/>
      <c r="AG33" s="28"/>
      <c r="AH33" s="28"/>
      <c r="AI33" s="28"/>
      <c r="AJ33" s="29"/>
      <c r="AK33" s="28"/>
      <c r="AL33" s="28"/>
      <c r="AM33" s="29"/>
      <c r="AN33" s="29"/>
      <c r="AO33" s="30"/>
    </row>
    <row r="34" spans="1:41" ht="14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4"/>
      <c r="S34" s="24"/>
      <c r="T34" s="24"/>
      <c r="U34" s="24"/>
      <c r="V34" s="24"/>
      <c r="W34" s="24"/>
      <c r="X34" s="24"/>
      <c r="Y34" s="24"/>
      <c r="Z34" s="26"/>
      <c r="AA34" s="26"/>
      <c r="AB34" s="27"/>
      <c r="AC34" s="27"/>
      <c r="AD34" s="28"/>
      <c r="AE34" s="28"/>
      <c r="AF34" s="28"/>
      <c r="AG34" s="28"/>
      <c r="AH34" s="28"/>
      <c r="AI34" s="28"/>
      <c r="AJ34" s="29"/>
      <c r="AK34" s="28"/>
      <c r="AL34" s="28"/>
      <c r="AM34" s="29"/>
      <c r="AN34" s="29"/>
      <c r="AO34" s="30"/>
    </row>
    <row r="35" spans="1:41" ht="14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7"/>
      <c r="AC35" s="27"/>
      <c r="AD35" s="28"/>
      <c r="AE35" s="28"/>
      <c r="AF35" s="28"/>
      <c r="AG35" s="28"/>
      <c r="AH35" s="28"/>
      <c r="AI35" s="28"/>
      <c r="AJ35" s="29"/>
      <c r="AK35" s="28"/>
      <c r="AL35" s="28"/>
      <c r="AM35" s="29"/>
      <c r="AN35" s="29"/>
      <c r="AO35" s="30"/>
    </row>
    <row r="36" spans="1:41" ht="14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4"/>
      <c r="S36" s="24"/>
      <c r="T36" s="24"/>
      <c r="U36" s="24"/>
      <c r="V36" s="24"/>
      <c r="W36" s="24"/>
      <c r="X36" s="24"/>
      <c r="Y36" s="24"/>
      <c r="Z36" s="26"/>
      <c r="AA36" s="26"/>
      <c r="AB36" s="27"/>
      <c r="AC36" s="27"/>
      <c r="AD36" s="28"/>
      <c r="AE36" s="28"/>
      <c r="AF36" s="28"/>
      <c r="AG36" s="28"/>
      <c r="AH36" s="28"/>
      <c r="AI36" s="28"/>
      <c r="AJ36" s="29"/>
      <c r="AK36" s="28"/>
      <c r="AL36" s="28"/>
      <c r="AM36" s="29"/>
      <c r="AN36" s="29"/>
      <c r="AO36" s="30"/>
    </row>
    <row r="37" spans="1:41" ht="14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4"/>
      <c r="S37" s="24"/>
      <c r="T37" s="24"/>
      <c r="U37" s="24"/>
      <c r="V37" s="24"/>
      <c r="W37" s="24"/>
      <c r="X37" s="24"/>
      <c r="Y37" s="24"/>
      <c r="Z37" s="26"/>
      <c r="AA37" s="26"/>
      <c r="AB37" s="27"/>
      <c r="AC37" s="27"/>
      <c r="AD37" s="28"/>
      <c r="AE37" s="28"/>
      <c r="AF37" s="28"/>
      <c r="AG37" s="28"/>
      <c r="AH37" s="28"/>
      <c r="AI37" s="28"/>
      <c r="AJ37" s="29"/>
      <c r="AK37" s="28"/>
      <c r="AL37" s="28"/>
      <c r="AM37" s="29"/>
      <c r="AN37" s="29"/>
      <c r="AO37" s="30"/>
    </row>
    <row r="38" spans="1:41" ht="14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7"/>
      <c r="AC38" s="27"/>
      <c r="AD38" s="28"/>
      <c r="AE38" s="28"/>
      <c r="AF38" s="28"/>
      <c r="AG38" s="28"/>
      <c r="AH38" s="28"/>
      <c r="AI38" s="28"/>
      <c r="AJ38" s="29"/>
      <c r="AK38" s="28"/>
      <c r="AL38" s="28"/>
      <c r="AM38" s="29"/>
      <c r="AN38" s="29"/>
      <c r="AO38" s="30"/>
    </row>
    <row r="39" spans="1:41" ht="14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7"/>
      <c r="AC39" s="27"/>
      <c r="AD39" s="28"/>
      <c r="AE39" s="28"/>
      <c r="AF39" s="28"/>
      <c r="AG39" s="28"/>
      <c r="AH39" s="28"/>
      <c r="AI39" s="28"/>
      <c r="AJ39" s="29"/>
      <c r="AK39" s="28"/>
      <c r="AL39" s="28"/>
      <c r="AM39" s="29"/>
      <c r="AN39" s="29"/>
      <c r="AO39" s="30"/>
    </row>
    <row r="40" spans="1:41" ht="14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7"/>
      <c r="AC40" s="27"/>
      <c r="AD40" s="28"/>
      <c r="AE40" s="28"/>
      <c r="AF40" s="28"/>
      <c r="AG40" s="28"/>
      <c r="AH40" s="28"/>
      <c r="AI40" s="28"/>
      <c r="AJ40" s="29"/>
      <c r="AK40" s="28"/>
      <c r="AL40" s="28"/>
      <c r="AM40" s="29"/>
      <c r="AN40" s="29"/>
      <c r="AO40" s="30"/>
    </row>
    <row r="41" spans="1:41" ht="14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7"/>
      <c r="AC41" s="27"/>
      <c r="AD41" s="28"/>
      <c r="AE41" s="28"/>
      <c r="AF41" s="28"/>
      <c r="AG41" s="28"/>
      <c r="AH41" s="28"/>
      <c r="AI41" s="28"/>
      <c r="AJ41" s="29"/>
      <c r="AK41" s="28"/>
      <c r="AL41" s="28"/>
      <c r="AM41" s="29"/>
      <c r="AN41" s="29"/>
      <c r="AO41" s="30"/>
    </row>
    <row r="42" spans="1:41" ht="14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4"/>
      <c r="S42" s="24"/>
      <c r="T42" s="24"/>
      <c r="U42" s="24"/>
      <c r="V42" s="24"/>
      <c r="W42" s="24"/>
      <c r="X42" s="24"/>
      <c r="Y42" s="24"/>
      <c r="Z42" s="26"/>
      <c r="AA42" s="26"/>
      <c r="AB42" s="27"/>
      <c r="AC42" s="27"/>
      <c r="AD42" s="28"/>
      <c r="AE42" s="28"/>
      <c r="AF42" s="28"/>
      <c r="AG42" s="28"/>
      <c r="AH42" s="28"/>
      <c r="AI42" s="28"/>
      <c r="AJ42" s="29"/>
      <c r="AK42" s="28"/>
      <c r="AL42" s="28"/>
      <c r="AM42" s="29"/>
      <c r="AN42" s="29"/>
      <c r="AO42" s="30"/>
    </row>
    <row r="43" spans="1:41" ht="14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4"/>
      <c r="S43" s="24"/>
      <c r="T43" s="24"/>
      <c r="U43" s="24"/>
      <c r="V43" s="24"/>
      <c r="W43" s="24"/>
      <c r="X43" s="24"/>
      <c r="Y43" s="24"/>
      <c r="Z43" s="26"/>
      <c r="AA43" s="26"/>
      <c r="AB43" s="27"/>
      <c r="AC43" s="27"/>
      <c r="AD43" s="28"/>
      <c r="AE43" s="28"/>
      <c r="AF43" s="28"/>
      <c r="AG43" s="28"/>
      <c r="AH43" s="28"/>
      <c r="AI43" s="28"/>
      <c r="AJ43" s="29"/>
      <c r="AK43" s="28"/>
      <c r="AL43" s="28"/>
      <c r="AM43" s="29"/>
      <c r="AN43" s="29"/>
      <c r="AO43" s="30"/>
    </row>
    <row r="44" spans="1:41" ht="14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7"/>
      <c r="AC44" s="27"/>
      <c r="AD44" s="28"/>
      <c r="AE44" s="28"/>
      <c r="AF44" s="28"/>
      <c r="AG44" s="28"/>
      <c r="AH44" s="28"/>
      <c r="AI44" s="28"/>
      <c r="AJ44" s="29"/>
      <c r="AK44" s="28"/>
      <c r="AL44" s="28"/>
      <c r="AM44" s="29"/>
      <c r="AN44" s="29"/>
      <c r="AO44" s="30"/>
    </row>
    <row r="45" spans="1:41" ht="14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6"/>
      <c r="AA45" s="26"/>
      <c r="AB45" s="27"/>
      <c r="AC45" s="27"/>
      <c r="AD45" s="28"/>
      <c r="AE45" s="28"/>
      <c r="AF45" s="28"/>
      <c r="AG45" s="28"/>
      <c r="AH45" s="28"/>
      <c r="AI45" s="28"/>
      <c r="AJ45" s="29"/>
      <c r="AK45" s="28"/>
      <c r="AL45" s="28"/>
      <c r="AM45" s="29"/>
      <c r="AN45" s="29"/>
      <c r="AO45" s="30"/>
    </row>
    <row r="46" spans="1:41" ht="14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6"/>
      <c r="AA46" s="26"/>
      <c r="AB46" s="27"/>
      <c r="AC46" s="27"/>
      <c r="AD46" s="28"/>
      <c r="AE46" s="28"/>
      <c r="AF46" s="28"/>
      <c r="AG46" s="28"/>
      <c r="AH46" s="28"/>
      <c r="AI46" s="28"/>
      <c r="AJ46" s="29"/>
      <c r="AK46" s="28"/>
      <c r="AL46" s="28"/>
      <c r="AM46" s="29"/>
      <c r="AN46" s="29"/>
      <c r="AO46" s="30"/>
    </row>
    <row r="47" spans="1:41" ht="14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6"/>
      <c r="AA47" s="26"/>
      <c r="AB47" s="27"/>
      <c r="AC47" s="27"/>
      <c r="AD47" s="28"/>
      <c r="AE47" s="28"/>
      <c r="AF47" s="28"/>
      <c r="AG47" s="28"/>
      <c r="AH47" s="28"/>
      <c r="AI47" s="28"/>
      <c r="AJ47" s="29"/>
      <c r="AK47" s="28"/>
      <c r="AL47" s="28"/>
      <c r="AM47" s="29"/>
      <c r="AN47" s="29"/>
      <c r="AO47" s="30"/>
    </row>
    <row r="48" spans="1:41" ht="14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6"/>
      <c r="AA48" s="26"/>
      <c r="AB48" s="27"/>
      <c r="AC48" s="27"/>
      <c r="AD48" s="28"/>
      <c r="AE48" s="28"/>
      <c r="AF48" s="28"/>
      <c r="AG48" s="28"/>
      <c r="AH48" s="28"/>
      <c r="AI48" s="28"/>
      <c r="AJ48" s="29"/>
      <c r="AK48" s="28"/>
      <c r="AL48" s="28"/>
      <c r="AM48" s="29"/>
      <c r="AN48" s="29"/>
      <c r="AO48" s="30"/>
    </row>
    <row r="49" spans="1:41" ht="14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4"/>
      <c r="S49" s="24"/>
      <c r="T49" s="24"/>
      <c r="U49" s="24"/>
      <c r="V49" s="24"/>
      <c r="W49" s="24"/>
      <c r="X49" s="24"/>
      <c r="Y49" s="24"/>
      <c r="Z49" s="26"/>
      <c r="AA49" s="26"/>
      <c r="AB49" s="27"/>
      <c r="AC49" s="27"/>
      <c r="AD49" s="28"/>
      <c r="AE49" s="28"/>
      <c r="AF49" s="28"/>
      <c r="AG49" s="28"/>
      <c r="AH49" s="28"/>
      <c r="AI49" s="28"/>
      <c r="AJ49" s="29"/>
      <c r="AK49" s="28"/>
      <c r="AL49" s="28"/>
      <c r="AM49" s="29"/>
      <c r="AN49" s="29"/>
      <c r="AO49" s="30"/>
    </row>
    <row r="50" spans="1:41" ht="14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7"/>
      <c r="AC50" s="27"/>
      <c r="AD50" s="28"/>
      <c r="AE50" s="28"/>
      <c r="AF50" s="28"/>
      <c r="AG50" s="28"/>
      <c r="AH50" s="28"/>
      <c r="AI50" s="28"/>
      <c r="AJ50" s="29"/>
      <c r="AK50" s="28"/>
      <c r="AL50" s="28"/>
      <c r="AM50" s="29"/>
      <c r="AN50" s="29"/>
      <c r="AO50" s="30"/>
    </row>
    <row r="51" spans="1:41" ht="14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4"/>
      <c r="S51" s="24"/>
      <c r="T51" s="24"/>
      <c r="U51" s="24"/>
      <c r="V51" s="24"/>
      <c r="W51" s="24"/>
      <c r="X51" s="24"/>
      <c r="Y51" s="24"/>
      <c r="Z51" s="26"/>
      <c r="AA51" s="26"/>
      <c r="AB51" s="27"/>
      <c r="AC51" s="27"/>
      <c r="AD51" s="28"/>
      <c r="AE51" s="28"/>
      <c r="AF51" s="28"/>
      <c r="AG51" s="28"/>
      <c r="AH51" s="28"/>
      <c r="AI51" s="28"/>
      <c r="AJ51" s="29"/>
      <c r="AK51" s="28"/>
      <c r="AL51" s="28"/>
      <c r="AM51" s="29"/>
      <c r="AN51" s="29"/>
      <c r="AO51" s="30"/>
    </row>
    <row r="52" spans="1:41" ht="14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6"/>
      <c r="AA52" s="26"/>
      <c r="AB52" s="27"/>
      <c r="AC52" s="27"/>
      <c r="AD52" s="28"/>
      <c r="AE52" s="28"/>
      <c r="AF52" s="28"/>
      <c r="AG52" s="28"/>
      <c r="AH52" s="28"/>
      <c r="AI52" s="28"/>
      <c r="AJ52" s="29"/>
      <c r="AK52" s="28"/>
      <c r="AL52" s="28"/>
      <c r="AM52" s="29"/>
      <c r="AN52" s="29"/>
      <c r="AO52" s="30"/>
    </row>
    <row r="53" spans="1:41" ht="14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6"/>
      <c r="AA53" s="26"/>
      <c r="AB53" s="27"/>
      <c r="AC53" s="27"/>
      <c r="AD53" s="28"/>
      <c r="AE53" s="28"/>
      <c r="AF53" s="28"/>
      <c r="AG53" s="28"/>
      <c r="AH53" s="28"/>
      <c r="AI53" s="28"/>
      <c r="AJ53" s="29"/>
      <c r="AK53" s="28"/>
      <c r="AL53" s="28"/>
      <c r="AM53" s="29"/>
      <c r="AN53" s="29"/>
      <c r="AO53" s="30"/>
    </row>
    <row r="54" spans="1:41" ht="14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6"/>
      <c r="AA54" s="26"/>
      <c r="AB54" s="27"/>
      <c r="AC54" s="27"/>
      <c r="AD54" s="28"/>
      <c r="AE54" s="28"/>
      <c r="AF54" s="28"/>
      <c r="AG54" s="28"/>
      <c r="AH54" s="28"/>
      <c r="AI54" s="28"/>
      <c r="AJ54" s="29"/>
      <c r="AK54" s="28"/>
      <c r="AL54" s="28"/>
      <c r="AM54" s="29"/>
      <c r="AN54" s="29"/>
      <c r="AO54" s="30"/>
    </row>
    <row r="55" spans="1:41" ht="14.25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6"/>
      <c r="AA55" s="26"/>
      <c r="AB55" s="27"/>
      <c r="AC55" s="27"/>
      <c r="AD55" s="28"/>
      <c r="AE55" s="28"/>
      <c r="AF55" s="28"/>
      <c r="AG55" s="28"/>
      <c r="AH55" s="28"/>
      <c r="AI55" s="28"/>
      <c r="AJ55" s="29"/>
      <c r="AK55" s="28"/>
      <c r="AL55" s="28"/>
      <c r="AM55" s="29"/>
      <c r="AN55" s="29"/>
      <c r="AO55" s="30"/>
    </row>
    <row r="56" spans="1:41" ht="14.25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6"/>
      <c r="AA56" s="26"/>
      <c r="AB56" s="27"/>
      <c r="AC56" s="27"/>
      <c r="AD56" s="28"/>
      <c r="AE56" s="28"/>
      <c r="AF56" s="28"/>
      <c r="AG56" s="28"/>
      <c r="AH56" s="28"/>
      <c r="AI56" s="28"/>
      <c r="AJ56" s="29"/>
      <c r="AK56" s="28"/>
      <c r="AL56" s="28"/>
      <c r="AM56" s="29"/>
      <c r="AN56" s="29"/>
      <c r="AO56" s="30"/>
    </row>
    <row r="57" spans="1:41" ht="14.25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6"/>
      <c r="AA57" s="26"/>
      <c r="AB57" s="27"/>
      <c r="AC57" s="27"/>
      <c r="AD57" s="28"/>
      <c r="AE57" s="28"/>
      <c r="AF57" s="28"/>
      <c r="AG57" s="28"/>
      <c r="AH57" s="28"/>
      <c r="AI57" s="28"/>
      <c r="AJ57" s="29"/>
      <c r="AK57" s="28"/>
      <c r="AL57" s="28"/>
      <c r="AM57" s="29"/>
      <c r="AN57" s="29"/>
      <c r="AO57" s="30"/>
    </row>
    <row r="58" spans="1:41" ht="14.25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6"/>
      <c r="AA58" s="26"/>
      <c r="AB58" s="27"/>
      <c r="AC58" s="27"/>
      <c r="AD58" s="28"/>
      <c r="AE58" s="28"/>
      <c r="AF58" s="28"/>
      <c r="AG58" s="28"/>
      <c r="AH58" s="28"/>
      <c r="AI58" s="28"/>
      <c r="AJ58" s="29"/>
      <c r="AK58" s="28"/>
      <c r="AL58" s="28"/>
      <c r="AM58" s="29"/>
      <c r="AN58" s="29"/>
      <c r="AO58" s="30"/>
    </row>
    <row r="59" spans="1:41" ht="14.25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6"/>
      <c r="AA59" s="26"/>
      <c r="AB59" s="27"/>
      <c r="AC59" s="27"/>
      <c r="AD59" s="28"/>
      <c r="AE59" s="28"/>
      <c r="AF59" s="28"/>
      <c r="AG59" s="28"/>
      <c r="AH59" s="28"/>
      <c r="AI59" s="28"/>
      <c r="AJ59" s="29"/>
      <c r="AK59" s="28"/>
      <c r="AL59" s="28"/>
      <c r="AM59" s="29"/>
      <c r="AN59" s="29"/>
      <c r="AO59" s="30"/>
    </row>
    <row r="60" spans="1:41" ht="14.25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6"/>
      <c r="AA60" s="26"/>
      <c r="AB60" s="27"/>
      <c r="AC60" s="27"/>
      <c r="AD60" s="28"/>
      <c r="AE60" s="28"/>
      <c r="AF60" s="28"/>
      <c r="AG60" s="28"/>
      <c r="AH60" s="28"/>
      <c r="AI60" s="28"/>
      <c r="AJ60" s="29"/>
      <c r="AK60" s="28"/>
      <c r="AL60" s="28"/>
      <c r="AM60" s="29"/>
      <c r="AN60" s="29"/>
      <c r="AO60" s="30"/>
    </row>
    <row r="61" spans="1:41" ht="14.25">
      <c r="A61" s="23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6"/>
      <c r="AA61" s="26"/>
      <c r="AB61" s="27"/>
      <c r="AC61" s="27"/>
      <c r="AD61" s="28"/>
      <c r="AE61" s="28"/>
      <c r="AF61" s="28"/>
      <c r="AG61" s="28"/>
      <c r="AH61" s="28"/>
      <c r="AI61" s="28"/>
      <c r="AJ61" s="29"/>
      <c r="AK61" s="28"/>
      <c r="AL61" s="28"/>
      <c r="AM61" s="29"/>
      <c r="AN61" s="29"/>
      <c r="AO61" s="30"/>
    </row>
    <row r="62" spans="1:41" ht="14.25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6"/>
      <c r="AA62" s="26"/>
      <c r="AB62" s="27"/>
      <c r="AC62" s="27"/>
      <c r="AD62" s="28"/>
      <c r="AE62" s="28"/>
      <c r="AF62" s="28"/>
      <c r="AG62" s="28"/>
      <c r="AH62" s="28"/>
      <c r="AI62" s="28"/>
      <c r="AJ62" s="29"/>
      <c r="AK62" s="28"/>
      <c r="AL62" s="28"/>
      <c r="AM62" s="29"/>
      <c r="AN62" s="29"/>
      <c r="AO62" s="30"/>
    </row>
    <row r="63" spans="1:41" ht="14.25">
      <c r="A63" s="23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7"/>
      <c r="AC63" s="27"/>
      <c r="AD63" s="28"/>
      <c r="AE63" s="28"/>
      <c r="AF63" s="28"/>
      <c r="AG63" s="28"/>
      <c r="AH63" s="28"/>
      <c r="AI63" s="28"/>
      <c r="AJ63" s="29"/>
      <c r="AK63" s="28"/>
      <c r="AL63" s="28"/>
      <c r="AM63" s="29"/>
      <c r="AN63" s="29"/>
      <c r="AO63" s="30"/>
    </row>
    <row r="64" spans="1:41" ht="14.25">
      <c r="A64" s="23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6"/>
      <c r="AA64" s="26"/>
      <c r="AB64" s="27"/>
      <c r="AC64" s="27"/>
      <c r="AD64" s="28"/>
      <c r="AE64" s="28"/>
      <c r="AF64" s="28"/>
      <c r="AG64" s="28"/>
      <c r="AH64" s="28"/>
      <c r="AI64" s="28"/>
      <c r="AJ64" s="29"/>
      <c r="AK64" s="28"/>
      <c r="AL64" s="28"/>
      <c r="AM64" s="29"/>
      <c r="AN64" s="29"/>
      <c r="AO64" s="30"/>
    </row>
    <row r="65" spans="1:41" ht="14.25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6"/>
      <c r="AA65" s="26"/>
      <c r="AB65" s="27"/>
      <c r="AC65" s="27"/>
      <c r="AD65" s="28"/>
      <c r="AE65" s="28"/>
      <c r="AF65" s="28"/>
      <c r="AG65" s="28"/>
      <c r="AH65" s="28"/>
      <c r="AI65" s="28"/>
      <c r="AJ65" s="29"/>
      <c r="AK65" s="28"/>
      <c r="AL65" s="28"/>
      <c r="AM65" s="29"/>
      <c r="AN65" s="29"/>
      <c r="AO65" s="30"/>
    </row>
    <row r="66" spans="1:41" ht="14.25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6"/>
      <c r="AA66" s="26"/>
      <c r="AB66" s="27"/>
      <c r="AC66" s="27"/>
      <c r="AD66" s="28"/>
      <c r="AE66" s="28"/>
      <c r="AF66" s="28"/>
      <c r="AG66" s="28"/>
      <c r="AH66" s="28"/>
      <c r="AI66" s="28"/>
      <c r="AJ66" s="29"/>
      <c r="AK66" s="28"/>
      <c r="AL66" s="28"/>
      <c r="AM66" s="29"/>
      <c r="AN66" s="29"/>
      <c r="AO66" s="30"/>
    </row>
    <row r="67" spans="1:41" ht="14.25">
      <c r="A67" s="23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6"/>
      <c r="AA67" s="26"/>
      <c r="AB67" s="27"/>
      <c r="AC67" s="27"/>
      <c r="AD67" s="28"/>
      <c r="AE67" s="28"/>
      <c r="AF67" s="28"/>
      <c r="AG67" s="28"/>
      <c r="AH67" s="28"/>
      <c r="AI67" s="28"/>
      <c r="AJ67" s="29"/>
      <c r="AK67" s="28"/>
      <c r="AL67" s="28"/>
      <c r="AM67" s="29"/>
      <c r="AN67" s="29"/>
      <c r="AO67" s="30"/>
    </row>
    <row r="68" spans="1:41" ht="14.25">
      <c r="A68" s="23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6"/>
      <c r="AA68" s="26"/>
      <c r="AB68" s="27"/>
      <c r="AC68" s="27"/>
      <c r="AD68" s="28"/>
      <c r="AE68" s="28"/>
      <c r="AF68" s="28"/>
      <c r="AG68" s="28"/>
      <c r="AH68" s="28"/>
      <c r="AI68" s="28"/>
      <c r="AJ68" s="29"/>
      <c r="AK68" s="28"/>
      <c r="AL68" s="28"/>
      <c r="AM68" s="29"/>
      <c r="AN68" s="29"/>
      <c r="AO68" s="30"/>
    </row>
    <row r="69" spans="1:41" ht="14.2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6"/>
      <c r="AA69" s="26"/>
      <c r="AB69" s="27"/>
      <c r="AC69" s="27"/>
      <c r="AD69" s="28"/>
      <c r="AE69" s="28"/>
      <c r="AF69" s="28"/>
      <c r="AG69" s="28"/>
      <c r="AH69" s="28"/>
      <c r="AI69" s="28"/>
      <c r="AJ69" s="29"/>
      <c r="AK69" s="28"/>
      <c r="AL69" s="28"/>
      <c r="AM69" s="29"/>
      <c r="AN69" s="29"/>
      <c r="AO69" s="30"/>
    </row>
    <row r="70" spans="1:41" ht="14.25">
      <c r="A70" s="23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6"/>
      <c r="AA70" s="26"/>
      <c r="AB70" s="27"/>
      <c r="AC70" s="27"/>
      <c r="AD70" s="28"/>
      <c r="AE70" s="28"/>
      <c r="AF70" s="28"/>
      <c r="AG70" s="28"/>
      <c r="AH70" s="28"/>
      <c r="AI70" s="28"/>
      <c r="AJ70" s="29"/>
      <c r="AK70" s="28"/>
      <c r="AL70" s="28"/>
      <c r="AM70" s="29"/>
      <c r="AN70" s="29"/>
      <c r="AO70" s="30"/>
    </row>
    <row r="71" spans="1:41" ht="14.25">
      <c r="A71" s="23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6"/>
      <c r="AA71" s="26"/>
      <c r="AB71" s="27"/>
      <c r="AC71" s="27"/>
      <c r="AD71" s="28"/>
      <c r="AE71" s="28"/>
      <c r="AF71" s="28"/>
      <c r="AG71" s="28"/>
      <c r="AH71" s="28"/>
      <c r="AI71" s="28"/>
      <c r="AJ71" s="29"/>
      <c r="AK71" s="28"/>
      <c r="AL71" s="28"/>
      <c r="AM71" s="29"/>
      <c r="AN71" s="29"/>
      <c r="AO71" s="30"/>
    </row>
    <row r="72" spans="1:41" ht="14.25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  <c r="Q72" s="25"/>
      <c r="R72" s="24"/>
      <c r="S72" s="24"/>
      <c r="T72" s="24"/>
      <c r="U72" s="24"/>
      <c r="V72" s="24"/>
      <c r="W72" s="24"/>
      <c r="X72" s="24"/>
      <c r="Y72" s="24"/>
      <c r="Z72" s="26"/>
      <c r="AA72" s="26"/>
      <c r="AB72" s="27"/>
      <c r="AC72" s="27"/>
      <c r="AD72" s="28"/>
      <c r="AE72" s="28"/>
      <c r="AF72" s="28"/>
      <c r="AG72" s="28"/>
      <c r="AH72" s="28"/>
      <c r="AI72" s="28"/>
      <c r="AJ72" s="29"/>
      <c r="AK72" s="28"/>
      <c r="AL72" s="28"/>
      <c r="AM72" s="29"/>
      <c r="AN72" s="29"/>
      <c r="AO72" s="30"/>
    </row>
    <row r="73" spans="1:41" ht="14.2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  <c r="Q73" s="25"/>
      <c r="R73" s="24"/>
      <c r="S73" s="24"/>
      <c r="T73" s="24"/>
      <c r="U73" s="24"/>
      <c r="V73" s="24"/>
      <c r="W73" s="24"/>
      <c r="X73" s="24"/>
      <c r="Y73" s="24"/>
      <c r="Z73" s="26"/>
      <c r="AA73" s="26"/>
      <c r="AB73" s="27"/>
      <c r="AC73" s="27"/>
      <c r="AD73" s="28"/>
      <c r="AE73" s="28"/>
      <c r="AF73" s="28"/>
      <c r="AG73" s="28"/>
      <c r="AH73" s="28"/>
      <c r="AI73" s="28"/>
      <c r="AJ73" s="29"/>
      <c r="AK73" s="28"/>
      <c r="AL73" s="28"/>
      <c r="AM73" s="29"/>
      <c r="AN73" s="29"/>
      <c r="AO73" s="30"/>
    </row>
    <row r="74" spans="1:41" ht="14.25">
      <c r="A74" s="23"/>
      <c r="B74" s="23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25"/>
      <c r="R74" s="24"/>
      <c r="S74" s="24"/>
      <c r="T74" s="24"/>
      <c r="U74" s="24"/>
      <c r="V74" s="24"/>
      <c r="W74" s="24"/>
      <c r="X74" s="24"/>
      <c r="Y74" s="24"/>
      <c r="Z74" s="26"/>
      <c r="AA74" s="26"/>
      <c r="AB74" s="27"/>
      <c r="AC74" s="27"/>
      <c r="AD74" s="28"/>
      <c r="AE74" s="28"/>
      <c r="AF74" s="28"/>
      <c r="AG74" s="28"/>
      <c r="AH74" s="28"/>
      <c r="AI74" s="28"/>
      <c r="AJ74" s="29"/>
      <c r="AK74" s="28"/>
      <c r="AL74" s="28"/>
      <c r="AM74" s="29"/>
      <c r="AN74" s="29"/>
      <c r="AO74" s="30"/>
    </row>
    <row r="75" spans="1:41" ht="14.25">
      <c r="A75" s="23"/>
      <c r="B75" s="23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25"/>
      <c r="R75" s="24"/>
      <c r="S75" s="24"/>
      <c r="T75" s="24"/>
      <c r="U75" s="24"/>
      <c r="V75" s="24"/>
      <c r="W75" s="24"/>
      <c r="X75" s="24"/>
      <c r="Y75" s="24"/>
      <c r="Z75" s="26"/>
      <c r="AA75" s="26"/>
      <c r="AB75" s="27"/>
      <c r="AC75" s="27"/>
      <c r="AD75" s="28"/>
      <c r="AE75" s="28"/>
      <c r="AF75" s="28"/>
      <c r="AG75" s="28"/>
      <c r="AH75" s="28"/>
      <c r="AI75" s="28"/>
      <c r="AJ75" s="29"/>
      <c r="AK75" s="28"/>
      <c r="AL75" s="28"/>
      <c r="AM75" s="29"/>
      <c r="AN75" s="29"/>
      <c r="AO75" s="30"/>
    </row>
    <row r="76" spans="1:41" ht="14.25">
      <c r="A76" s="23"/>
      <c r="B76" s="23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  <c r="Q76" s="25"/>
      <c r="R76" s="24"/>
      <c r="S76" s="24"/>
      <c r="T76" s="24"/>
      <c r="U76" s="24"/>
      <c r="V76" s="24"/>
      <c r="W76" s="24"/>
      <c r="X76" s="24"/>
      <c r="Y76" s="24"/>
      <c r="Z76" s="26"/>
      <c r="AA76" s="26"/>
      <c r="AB76" s="27"/>
      <c r="AC76" s="27"/>
      <c r="AD76" s="28"/>
      <c r="AE76" s="28"/>
      <c r="AF76" s="28"/>
      <c r="AG76" s="28"/>
      <c r="AH76" s="28"/>
      <c r="AI76" s="28"/>
      <c r="AJ76" s="29"/>
      <c r="AK76" s="28"/>
      <c r="AL76" s="28"/>
      <c r="AM76" s="29"/>
      <c r="AN76" s="29"/>
      <c r="AO76" s="30"/>
    </row>
    <row r="77" spans="1:41" ht="14.25">
      <c r="A77" s="23"/>
      <c r="B77" s="23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25"/>
      <c r="R77" s="24"/>
      <c r="S77" s="24"/>
      <c r="T77" s="24"/>
      <c r="U77" s="24"/>
      <c r="V77" s="24"/>
      <c r="W77" s="24"/>
      <c r="X77" s="24"/>
      <c r="Y77" s="24"/>
      <c r="Z77" s="26"/>
      <c r="AA77" s="26"/>
      <c r="AB77" s="27"/>
      <c r="AC77" s="27"/>
      <c r="AD77" s="28"/>
      <c r="AE77" s="28"/>
      <c r="AF77" s="28"/>
      <c r="AG77" s="28"/>
      <c r="AH77" s="28"/>
      <c r="AI77" s="28"/>
      <c r="AJ77" s="29"/>
      <c r="AK77" s="28"/>
      <c r="AL77" s="28"/>
      <c r="AM77" s="29"/>
      <c r="AN77" s="29"/>
      <c r="AO77" s="30"/>
    </row>
    <row r="78" spans="1:41" ht="14.25">
      <c r="A78" s="23"/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  <c r="R78" s="24"/>
      <c r="S78" s="24"/>
      <c r="T78" s="24"/>
      <c r="U78" s="24"/>
      <c r="V78" s="24"/>
      <c r="W78" s="24"/>
      <c r="X78" s="24"/>
      <c r="Y78" s="24"/>
      <c r="Z78" s="26"/>
      <c r="AA78" s="26"/>
      <c r="AB78" s="27"/>
      <c r="AC78" s="27"/>
      <c r="AD78" s="28"/>
      <c r="AE78" s="28"/>
      <c r="AF78" s="28"/>
      <c r="AG78" s="28"/>
      <c r="AH78" s="28"/>
      <c r="AI78" s="28"/>
      <c r="AJ78" s="29"/>
      <c r="AK78" s="28"/>
      <c r="AL78" s="28"/>
      <c r="AM78" s="29"/>
      <c r="AN78" s="29"/>
      <c r="AO78" s="30"/>
    </row>
    <row r="79" spans="1:41" ht="14.25">
      <c r="A79" s="23"/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25"/>
      <c r="R79" s="24"/>
      <c r="S79" s="24"/>
      <c r="T79" s="24"/>
      <c r="U79" s="24"/>
      <c r="V79" s="24"/>
      <c r="W79" s="24"/>
      <c r="X79" s="24"/>
      <c r="Y79" s="24"/>
      <c r="Z79" s="26"/>
      <c r="AA79" s="26"/>
      <c r="AB79" s="27"/>
      <c r="AC79" s="27"/>
      <c r="AD79" s="28"/>
      <c r="AE79" s="28"/>
      <c r="AF79" s="28"/>
      <c r="AG79" s="28"/>
      <c r="AH79" s="28"/>
      <c r="AI79" s="28"/>
      <c r="AJ79" s="29"/>
      <c r="AK79" s="28"/>
      <c r="AL79" s="28"/>
      <c r="AM79" s="29"/>
      <c r="AN79" s="29"/>
      <c r="AO79" s="30"/>
    </row>
    <row r="80" spans="1:41" ht="14.25">
      <c r="A80" s="23"/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5"/>
      <c r="R80" s="24"/>
      <c r="S80" s="24"/>
      <c r="T80" s="24"/>
      <c r="U80" s="24"/>
      <c r="V80" s="24"/>
      <c r="W80" s="24"/>
      <c r="X80" s="24"/>
      <c r="Y80" s="24"/>
      <c r="Z80" s="26"/>
      <c r="AA80" s="26"/>
      <c r="AB80" s="27"/>
      <c r="AC80" s="27"/>
      <c r="AD80" s="28"/>
      <c r="AE80" s="28"/>
      <c r="AF80" s="28"/>
      <c r="AG80" s="28"/>
      <c r="AH80" s="28"/>
      <c r="AI80" s="28"/>
      <c r="AJ80" s="29"/>
      <c r="AK80" s="28"/>
      <c r="AL80" s="28"/>
      <c r="AM80" s="29"/>
      <c r="AN80" s="29"/>
      <c r="AO80" s="30"/>
    </row>
    <row r="81" spans="1:41" ht="14.25">
      <c r="A81" s="23"/>
      <c r="B81" s="23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5"/>
      <c r="R81" s="24"/>
      <c r="S81" s="24"/>
      <c r="T81" s="24"/>
      <c r="U81" s="24"/>
      <c r="V81" s="24"/>
      <c r="W81" s="24"/>
      <c r="X81" s="24"/>
      <c r="Y81" s="24"/>
      <c r="Z81" s="26"/>
      <c r="AA81" s="26"/>
      <c r="AB81" s="27"/>
      <c r="AC81" s="27"/>
      <c r="AD81" s="28"/>
      <c r="AE81" s="28"/>
      <c r="AF81" s="28"/>
      <c r="AG81" s="28"/>
      <c r="AH81" s="28"/>
      <c r="AI81" s="28"/>
      <c r="AJ81" s="29"/>
      <c r="AK81" s="28"/>
      <c r="AL81" s="28"/>
      <c r="AM81" s="29"/>
      <c r="AN81" s="29"/>
      <c r="AO81" s="30"/>
    </row>
    <row r="82" spans="1:41" ht="14.25">
      <c r="A82" s="23"/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4"/>
      <c r="S82" s="24"/>
      <c r="T82" s="24"/>
      <c r="U82" s="24"/>
      <c r="V82" s="24"/>
      <c r="W82" s="24"/>
      <c r="X82" s="24"/>
      <c r="Y82" s="24"/>
      <c r="Z82" s="26"/>
      <c r="AA82" s="26"/>
      <c r="AB82" s="27"/>
      <c r="AC82" s="27"/>
      <c r="AD82" s="28"/>
      <c r="AE82" s="28"/>
      <c r="AF82" s="28"/>
      <c r="AG82" s="28"/>
      <c r="AH82" s="28"/>
      <c r="AI82" s="28"/>
      <c r="AJ82" s="29"/>
      <c r="AK82" s="28"/>
      <c r="AL82" s="28"/>
      <c r="AM82" s="29"/>
      <c r="AN82" s="29"/>
      <c r="AO82" s="30"/>
    </row>
    <row r="83" spans="1:41" ht="14.25">
      <c r="A83" s="23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6"/>
      <c r="AA83" s="26"/>
      <c r="AB83" s="27"/>
      <c r="AC83" s="27"/>
      <c r="AD83" s="28"/>
      <c r="AE83" s="28"/>
      <c r="AF83" s="28"/>
      <c r="AG83" s="28"/>
      <c r="AH83" s="28"/>
      <c r="AI83" s="28"/>
      <c r="AJ83" s="29"/>
      <c r="AK83" s="28"/>
      <c r="AL83" s="28"/>
      <c r="AM83" s="29"/>
      <c r="AN83" s="29"/>
      <c r="AO83" s="30"/>
    </row>
    <row r="84" spans="1:41" ht="14.25">
      <c r="A84" s="23"/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4"/>
      <c r="S84" s="24"/>
      <c r="T84" s="24"/>
      <c r="U84" s="24"/>
      <c r="V84" s="24"/>
      <c r="W84" s="24"/>
      <c r="X84" s="24"/>
      <c r="Y84" s="24"/>
      <c r="Z84" s="26"/>
      <c r="AA84" s="26"/>
      <c r="AB84" s="27"/>
      <c r="AC84" s="27"/>
      <c r="AD84" s="28"/>
      <c r="AE84" s="28"/>
      <c r="AF84" s="28"/>
      <c r="AG84" s="28"/>
      <c r="AH84" s="28"/>
      <c r="AI84" s="28"/>
      <c r="AJ84" s="29"/>
      <c r="AK84" s="28"/>
      <c r="AL84" s="28"/>
      <c r="AM84" s="29"/>
      <c r="AN84" s="29"/>
      <c r="AO84" s="30"/>
    </row>
    <row r="85" spans="1:41" ht="14.25">
      <c r="A85" s="23"/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6"/>
      <c r="AA85" s="26"/>
      <c r="AB85" s="27"/>
      <c r="AC85" s="27"/>
      <c r="AD85" s="28"/>
      <c r="AE85" s="28"/>
      <c r="AF85" s="28"/>
      <c r="AG85" s="28"/>
      <c r="AH85" s="28"/>
      <c r="AI85" s="28"/>
      <c r="AJ85" s="29"/>
      <c r="AK85" s="28"/>
      <c r="AL85" s="28"/>
      <c r="AM85" s="29"/>
      <c r="AN85" s="29"/>
      <c r="AO85" s="30"/>
    </row>
    <row r="86" spans="1:41" ht="14.25">
      <c r="A86" s="23"/>
      <c r="B86" s="23"/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/>
      <c r="Q86" s="25"/>
      <c r="R86" s="24"/>
      <c r="S86" s="24"/>
      <c r="T86" s="24"/>
      <c r="U86" s="24"/>
      <c r="V86" s="24"/>
      <c r="W86" s="24"/>
      <c r="X86" s="24"/>
      <c r="Y86" s="24"/>
      <c r="Z86" s="26"/>
      <c r="AA86" s="26"/>
      <c r="AB86" s="27"/>
      <c r="AC86" s="27"/>
      <c r="AD86" s="28"/>
      <c r="AE86" s="28"/>
      <c r="AF86" s="28"/>
      <c r="AG86" s="28"/>
      <c r="AH86" s="28"/>
      <c r="AI86" s="28"/>
      <c r="AJ86" s="29"/>
      <c r="AK86" s="28"/>
      <c r="AL86" s="28"/>
      <c r="AM86" s="29"/>
      <c r="AN86" s="29"/>
      <c r="AO86" s="30"/>
    </row>
    <row r="87" spans="1:41" ht="14.25">
      <c r="A87" s="23"/>
      <c r="B87" s="23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  <c r="Q87" s="25"/>
      <c r="R87" s="24"/>
      <c r="S87" s="24"/>
      <c r="T87" s="24"/>
      <c r="U87" s="24"/>
      <c r="V87" s="24"/>
      <c r="W87" s="24"/>
      <c r="X87" s="24"/>
      <c r="Y87" s="24"/>
      <c r="Z87" s="26"/>
      <c r="AA87" s="26"/>
      <c r="AB87" s="27"/>
      <c r="AC87" s="27"/>
      <c r="AD87" s="28"/>
      <c r="AE87" s="28"/>
      <c r="AF87" s="28"/>
      <c r="AG87" s="28"/>
      <c r="AH87" s="28"/>
      <c r="AI87" s="28"/>
      <c r="AJ87" s="29"/>
      <c r="AK87" s="28"/>
      <c r="AL87" s="28"/>
      <c r="AM87" s="29"/>
      <c r="AN87" s="29"/>
      <c r="AO87" s="30"/>
    </row>
    <row r="88" spans="1:41" ht="14.25">
      <c r="A88" s="23"/>
      <c r="B88" s="23"/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  <c r="Q88" s="25"/>
      <c r="R88" s="24"/>
      <c r="S88" s="24"/>
      <c r="T88" s="24"/>
      <c r="U88" s="24"/>
      <c r="V88" s="24"/>
      <c r="W88" s="24"/>
      <c r="X88" s="24"/>
      <c r="Y88" s="24"/>
      <c r="Z88" s="26"/>
      <c r="AA88" s="26"/>
      <c r="AB88" s="27"/>
      <c r="AC88" s="27"/>
      <c r="AD88" s="28"/>
      <c r="AE88" s="28"/>
      <c r="AF88" s="28"/>
      <c r="AG88" s="28"/>
      <c r="AH88" s="28"/>
      <c r="AI88" s="28"/>
      <c r="AJ88" s="29"/>
      <c r="AK88" s="28"/>
      <c r="AL88" s="28"/>
      <c r="AM88" s="29"/>
      <c r="AN88" s="29"/>
      <c r="AO88" s="30"/>
    </row>
    <row r="89" spans="1:41" ht="14.25">
      <c r="A89" s="23"/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  <c r="Q89" s="25"/>
      <c r="R89" s="24"/>
      <c r="S89" s="24"/>
      <c r="T89" s="24"/>
      <c r="U89" s="24"/>
      <c r="V89" s="24"/>
      <c r="W89" s="24"/>
      <c r="X89" s="24"/>
      <c r="Y89" s="24"/>
      <c r="Z89" s="26"/>
      <c r="AA89" s="26"/>
      <c r="AB89" s="27"/>
      <c r="AC89" s="27"/>
      <c r="AD89" s="28"/>
      <c r="AE89" s="28"/>
      <c r="AF89" s="28"/>
      <c r="AG89" s="28"/>
      <c r="AH89" s="28"/>
      <c r="AI89" s="28"/>
      <c r="AJ89" s="29"/>
      <c r="AK89" s="28"/>
      <c r="AL89" s="28"/>
      <c r="AM89" s="29"/>
      <c r="AN89" s="29"/>
      <c r="AO89" s="30"/>
    </row>
    <row r="90" spans="1:41" ht="14.25">
      <c r="A90" s="23"/>
      <c r="B90" s="23"/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25"/>
      <c r="R90" s="24"/>
      <c r="S90" s="24"/>
      <c r="T90" s="24"/>
      <c r="U90" s="24"/>
      <c r="V90" s="24"/>
      <c r="W90" s="24"/>
      <c r="X90" s="24"/>
      <c r="Y90" s="24"/>
      <c r="Z90" s="26"/>
      <c r="AA90" s="26"/>
      <c r="AB90" s="27"/>
      <c r="AC90" s="27"/>
      <c r="AD90" s="28"/>
      <c r="AE90" s="28"/>
      <c r="AF90" s="28"/>
      <c r="AG90" s="28"/>
      <c r="AH90" s="28"/>
      <c r="AI90" s="28"/>
      <c r="AJ90" s="29"/>
      <c r="AK90" s="28"/>
      <c r="AL90" s="28"/>
      <c r="AM90" s="29"/>
      <c r="AN90" s="29"/>
      <c r="AO90" s="30"/>
    </row>
    <row r="91" spans="1:41" ht="14.25">
      <c r="A91" s="23"/>
      <c r="B91" s="23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5"/>
      <c r="R91" s="24"/>
      <c r="S91" s="24"/>
      <c r="T91" s="24"/>
      <c r="U91" s="24"/>
      <c r="V91" s="24"/>
      <c r="W91" s="24"/>
      <c r="X91" s="24"/>
      <c r="Y91" s="24"/>
      <c r="Z91" s="26"/>
      <c r="AA91" s="26"/>
      <c r="AB91" s="27"/>
      <c r="AC91" s="27"/>
      <c r="AD91" s="28"/>
      <c r="AE91" s="28"/>
      <c r="AF91" s="28"/>
      <c r="AG91" s="28"/>
      <c r="AH91" s="28"/>
      <c r="AI91" s="28"/>
      <c r="AJ91" s="29"/>
      <c r="AK91" s="28"/>
      <c r="AL91" s="28"/>
      <c r="AM91" s="29"/>
      <c r="AN91" s="29"/>
      <c r="AO91" s="30"/>
    </row>
    <row r="92" spans="1:41" ht="14.25">
      <c r="A92" s="23"/>
      <c r="B92" s="23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  <c r="Q92" s="25"/>
      <c r="R92" s="24"/>
      <c r="S92" s="24"/>
      <c r="T92" s="24"/>
      <c r="U92" s="24"/>
      <c r="V92" s="24"/>
      <c r="W92" s="24"/>
      <c r="X92" s="24"/>
      <c r="Y92" s="24"/>
      <c r="Z92" s="26"/>
      <c r="AA92" s="26"/>
      <c r="AB92" s="27"/>
      <c r="AC92" s="27"/>
      <c r="AD92" s="28"/>
      <c r="AE92" s="28"/>
      <c r="AF92" s="28"/>
      <c r="AG92" s="28"/>
      <c r="AH92" s="28"/>
      <c r="AI92" s="28"/>
      <c r="AJ92" s="29"/>
      <c r="AK92" s="28"/>
      <c r="AL92" s="28"/>
      <c r="AM92" s="29"/>
      <c r="AN92" s="29"/>
      <c r="AO92" s="30"/>
    </row>
    <row r="93" spans="1:41" ht="14.25">
      <c r="A93" s="23"/>
      <c r="B93" s="23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  <c r="Q93" s="25"/>
      <c r="R93" s="24"/>
      <c r="S93" s="24"/>
      <c r="T93" s="24"/>
      <c r="U93" s="24"/>
      <c r="V93" s="24"/>
      <c r="W93" s="24"/>
      <c r="X93" s="24"/>
      <c r="Y93" s="24"/>
      <c r="Z93" s="26"/>
      <c r="AA93" s="26"/>
      <c r="AB93" s="27"/>
      <c r="AC93" s="27"/>
      <c r="AD93" s="28"/>
      <c r="AE93" s="28"/>
      <c r="AF93" s="28"/>
      <c r="AG93" s="28"/>
      <c r="AH93" s="28"/>
      <c r="AI93" s="28"/>
      <c r="AJ93" s="29"/>
      <c r="AK93" s="28"/>
      <c r="AL93" s="28"/>
      <c r="AM93" s="29"/>
      <c r="AN93" s="29"/>
      <c r="AO93" s="30"/>
    </row>
    <row r="94" spans="1:41" ht="14.25">
      <c r="A94" s="23"/>
      <c r="B94" s="23"/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  <c r="Q94" s="25"/>
      <c r="R94" s="24"/>
      <c r="S94" s="24"/>
      <c r="T94" s="24"/>
      <c r="U94" s="24"/>
      <c r="V94" s="24"/>
      <c r="W94" s="24"/>
      <c r="X94" s="24"/>
      <c r="Y94" s="24"/>
      <c r="Z94" s="26"/>
      <c r="AA94" s="26"/>
      <c r="AB94" s="27"/>
      <c r="AC94" s="27"/>
      <c r="AD94" s="28"/>
      <c r="AE94" s="28"/>
      <c r="AF94" s="28"/>
      <c r="AG94" s="28"/>
      <c r="AH94" s="28"/>
      <c r="AI94" s="28"/>
      <c r="AJ94" s="29"/>
      <c r="AK94" s="28"/>
      <c r="AL94" s="28"/>
      <c r="AM94" s="29"/>
      <c r="AN94" s="29"/>
      <c r="AO94" s="30"/>
    </row>
    <row r="95" spans="1:41" ht="14.25">
      <c r="A95" s="23"/>
      <c r="B95" s="23"/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  <c r="Q95" s="25"/>
      <c r="R95" s="24"/>
      <c r="S95" s="24"/>
      <c r="T95" s="24"/>
      <c r="U95" s="24"/>
      <c r="V95" s="24"/>
      <c r="W95" s="24"/>
      <c r="X95" s="24"/>
      <c r="Y95" s="24"/>
      <c r="Z95" s="26"/>
      <c r="AA95" s="26"/>
      <c r="AB95" s="27"/>
      <c r="AC95" s="27"/>
      <c r="AD95" s="28"/>
      <c r="AE95" s="28"/>
      <c r="AF95" s="28"/>
      <c r="AG95" s="28"/>
      <c r="AH95" s="28"/>
      <c r="AI95" s="28"/>
      <c r="AJ95" s="29"/>
      <c r="AK95" s="28"/>
      <c r="AL95" s="28"/>
      <c r="AM95" s="29"/>
      <c r="AN95" s="29"/>
      <c r="AO95" s="30"/>
    </row>
    <row r="96" spans="1:41" ht="14.25">
      <c r="A96" s="23"/>
      <c r="B96" s="23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5"/>
      <c r="Q96" s="25"/>
      <c r="R96" s="24"/>
      <c r="S96" s="24"/>
      <c r="T96" s="24"/>
      <c r="U96" s="24"/>
      <c r="V96" s="24"/>
      <c r="W96" s="24"/>
      <c r="X96" s="24"/>
      <c r="Y96" s="24"/>
      <c r="Z96" s="26"/>
      <c r="AA96" s="26"/>
      <c r="AB96" s="27"/>
      <c r="AC96" s="27"/>
      <c r="AD96" s="28"/>
      <c r="AE96" s="28"/>
      <c r="AF96" s="28"/>
      <c r="AG96" s="28"/>
      <c r="AH96" s="28"/>
      <c r="AI96" s="28"/>
      <c r="AJ96" s="29"/>
      <c r="AK96" s="28"/>
      <c r="AL96" s="28"/>
      <c r="AM96" s="29"/>
      <c r="AN96" s="29"/>
      <c r="AO96" s="30"/>
    </row>
    <row r="97" spans="1:41" ht="14.25">
      <c r="A97" s="23"/>
      <c r="B97" s="23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5"/>
      <c r="R97" s="24"/>
      <c r="S97" s="24"/>
      <c r="T97" s="24"/>
      <c r="U97" s="24"/>
      <c r="V97" s="24"/>
      <c r="W97" s="24"/>
      <c r="X97" s="24"/>
      <c r="Y97" s="24"/>
      <c r="Z97" s="26"/>
      <c r="AA97" s="26"/>
      <c r="AB97" s="27"/>
      <c r="AC97" s="27"/>
      <c r="AD97" s="28"/>
      <c r="AE97" s="28"/>
      <c r="AF97" s="28"/>
      <c r="AG97" s="28"/>
      <c r="AH97" s="28"/>
      <c r="AI97" s="28"/>
      <c r="AJ97" s="29"/>
      <c r="AK97" s="28"/>
      <c r="AL97" s="28"/>
      <c r="AM97" s="29"/>
      <c r="AN97" s="29"/>
      <c r="AO97" s="30"/>
    </row>
    <row r="98" spans="1:41" ht="14.25">
      <c r="A98" s="23"/>
      <c r="B98" s="23"/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25"/>
      <c r="R98" s="24"/>
      <c r="S98" s="24"/>
      <c r="T98" s="24"/>
      <c r="U98" s="24"/>
      <c r="V98" s="24"/>
      <c r="W98" s="24"/>
      <c r="X98" s="24"/>
      <c r="Y98" s="24"/>
      <c r="Z98" s="26"/>
      <c r="AA98" s="26"/>
      <c r="AB98" s="27"/>
      <c r="AC98" s="27"/>
      <c r="AD98" s="28"/>
      <c r="AE98" s="28"/>
      <c r="AF98" s="28"/>
      <c r="AG98" s="28"/>
      <c r="AH98" s="28"/>
      <c r="AI98" s="28"/>
      <c r="AJ98" s="29"/>
      <c r="AK98" s="28"/>
      <c r="AL98" s="28"/>
      <c r="AM98" s="29"/>
      <c r="AN98" s="29"/>
      <c r="AO98" s="30"/>
    </row>
    <row r="99" spans="1:41" ht="14.25">
      <c r="A99" s="23"/>
      <c r="B99" s="23"/>
      <c r="C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  <c r="Q99" s="25"/>
      <c r="R99" s="24"/>
      <c r="S99" s="24"/>
      <c r="T99" s="24"/>
      <c r="U99" s="24"/>
      <c r="V99" s="24"/>
      <c r="W99" s="24"/>
      <c r="X99" s="24"/>
      <c r="Y99" s="24"/>
      <c r="Z99" s="26"/>
      <c r="AA99" s="26"/>
      <c r="AB99" s="27"/>
      <c r="AC99" s="27"/>
      <c r="AD99" s="28"/>
      <c r="AE99" s="28"/>
      <c r="AF99" s="28"/>
      <c r="AG99" s="28"/>
      <c r="AH99" s="28"/>
      <c r="AI99" s="28"/>
      <c r="AJ99" s="29"/>
      <c r="AK99" s="28"/>
      <c r="AL99" s="28"/>
      <c r="AM99" s="29"/>
      <c r="AN99" s="29"/>
      <c r="AO99" s="30"/>
    </row>
    <row r="100" spans="1:41" ht="14.25">
      <c r="A100" s="23"/>
      <c r="B100" s="23"/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  <c r="Q100" s="25"/>
      <c r="R100" s="24"/>
      <c r="S100" s="24"/>
      <c r="T100" s="24"/>
      <c r="U100" s="24"/>
      <c r="V100" s="24"/>
      <c r="W100" s="24"/>
      <c r="X100" s="24"/>
      <c r="Y100" s="24"/>
      <c r="Z100" s="26"/>
      <c r="AA100" s="26"/>
      <c r="AB100" s="27"/>
      <c r="AC100" s="27"/>
      <c r="AD100" s="28"/>
      <c r="AE100" s="28"/>
      <c r="AF100" s="28"/>
      <c r="AG100" s="28"/>
      <c r="AH100" s="28"/>
      <c r="AI100" s="28"/>
      <c r="AJ100" s="29"/>
      <c r="AK100" s="28"/>
      <c r="AL100" s="28"/>
      <c r="AM100" s="29"/>
      <c r="AN100" s="29"/>
      <c r="AO100" s="3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">
    <cfRule type="expression" priority="3" dxfId="22" stopIfTrue="1">
      <formula>AND(NOT(ISBLANK(E4)),ISBLANK(D4))</formula>
    </cfRule>
  </conditionalFormatting>
  <conditionalFormatting sqref="E4:E100">
    <cfRule type="expression" priority="4" dxfId="22" stopIfTrue="1">
      <formula>AND(NOT(ISBLANK(D4)),ISBLANK(E4))</formula>
    </cfRule>
  </conditionalFormatting>
  <conditionalFormatting sqref="F4:F100">
    <cfRule type="expression" priority="5" dxfId="22" stopIfTrue="1">
      <formula>AND(NOT(ISBLANK(G4)),ISBLANK(F4))</formula>
    </cfRule>
  </conditionalFormatting>
  <conditionalFormatting sqref="G4:G100">
    <cfRule type="expression" priority="6" dxfId="22" stopIfTrue="1">
      <formula>AND(NOT(ISBLANK(F4)),ISBLANK(G4))</formula>
    </cfRule>
  </conditionalFormatting>
  <conditionalFormatting sqref="H4:H100">
    <cfRule type="expression" priority="7" dxfId="22" stopIfTrue="1">
      <formula>AND(NOT(ISBLANK(I4)),ISBLANK(H4))</formula>
    </cfRule>
  </conditionalFormatting>
  <conditionalFormatting sqref="I4:I100">
    <cfRule type="expression" priority="8" dxfId="22" stopIfTrue="1">
      <formula>AND(NOT(ISBLANK(H4)),ISBLANK(I4))</formula>
    </cfRule>
  </conditionalFormatting>
  <conditionalFormatting sqref="J4:J100">
    <cfRule type="expression" priority="9" dxfId="22" stopIfTrue="1">
      <formula>AND(NOT(ISBLANK(K4)),ISBLANK(J4))</formula>
    </cfRule>
  </conditionalFormatting>
  <conditionalFormatting sqref="K4:K100">
    <cfRule type="expression" priority="10" dxfId="22" stopIfTrue="1">
      <formula>AND(NOT(ISBLANK(J4)),ISBLANK(K4))</formula>
    </cfRule>
  </conditionalFormatting>
  <conditionalFormatting sqref="L4:L100">
    <cfRule type="expression" priority="11" dxfId="22" stopIfTrue="1">
      <formula>AND(NOT(ISBLANK(M4)),ISBLANK(L4))</formula>
    </cfRule>
  </conditionalFormatting>
  <conditionalFormatting sqref="M4:M100">
    <cfRule type="expression" priority="12" dxfId="22" stopIfTrue="1">
      <formula>AND(NOT(ISBLANK(L4)),ISBLANK(M4))</formula>
    </cfRule>
  </conditionalFormatting>
  <conditionalFormatting sqref="N4:N100">
    <cfRule type="expression" priority="13" dxfId="22" stopIfTrue="1">
      <formula>AND(NOT(ISBLANK(O4)),ISBLANK(N4))</formula>
    </cfRule>
  </conditionalFormatting>
  <conditionalFormatting sqref="O4:O100">
    <cfRule type="expression" priority="14" dxfId="22" stopIfTrue="1">
      <formula>AND(NOT(ISBLANK(N4)),ISBLANK(O4))</formula>
    </cfRule>
  </conditionalFormatting>
  <conditionalFormatting sqref="R4:R100">
    <cfRule type="expression" priority="15" dxfId="22" stopIfTrue="1">
      <formula>AND(NOT(ISBLANK(S4)),ISBLANK(R4))</formula>
    </cfRule>
  </conditionalFormatting>
  <conditionalFormatting sqref="S4:S100">
    <cfRule type="expression" priority="16" dxfId="22" stopIfTrue="1">
      <formula>AND(NOT(ISBLANK(R4)),ISBLANK(S4))</formula>
    </cfRule>
  </conditionalFormatting>
  <conditionalFormatting sqref="T4:T100">
    <cfRule type="expression" priority="17" dxfId="22" stopIfTrue="1">
      <formula>AND(NOT(ISBLANK(U4)),ISBLANK(T4))</formula>
    </cfRule>
  </conditionalFormatting>
  <conditionalFormatting sqref="U4:U100">
    <cfRule type="expression" priority="18" dxfId="22" stopIfTrue="1">
      <formula>AND(NOT(ISBLANK(T4)),ISBLANK(U4))</formula>
    </cfRule>
  </conditionalFormatting>
  <conditionalFormatting sqref="V4:V100">
    <cfRule type="expression" priority="19" dxfId="22" stopIfTrue="1">
      <formula>AND(NOT(ISBLANK(W4)),ISBLANK(V4))</formula>
    </cfRule>
  </conditionalFormatting>
  <conditionalFormatting sqref="W4:W100">
    <cfRule type="expression" priority="20" dxfId="22" stopIfTrue="1">
      <formula>AND(NOT(ISBLANK(V4)),ISBLANK(W4))</formula>
    </cfRule>
  </conditionalFormatting>
  <conditionalFormatting sqref="X4:X100">
    <cfRule type="expression" priority="21" dxfId="22" stopIfTrue="1">
      <formula>AND(NOT(ISBLANK(Y4)),ISBLANK(X4))</formula>
    </cfRule>
  </conditionalFormatting>
  <conditionalFormatting sqref="Y4:Y100">
    <cfRule type="expression" priority="22" dxfId="22" stopIfTrue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4:AK100 AL5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L13">
      <selection activeCell="AQ16" sqref="AQ16"/>
    </sheetView>
  </sheetViews>
  <sheetFormatPr defaultColWidth="8.88671875" defaultRowHeight="15"/>
  <cols>
    <col min="1" max="1" width="23.5546875" style="22" customWidth="1"/>
    <col min="2" max="3" width="14.99609375" style="22" customWidth="1"/>
    <col min="4" max="17" width="10.4453125" style="31" customWidth="1"/>
    <col min="18" max="27" width="12.77734375" style="31" customWidth="1"/>
    <col min="28" max="29" width="11.10546875" style="22" customWidth="1"/>
    <col min="30" max="36" width="15.5546875" style="22" customWidth="1"/>
    <col min="37" max="39" width="19.10546875" style="22" customWidth="1"/>
    <col min="40" max="40" width="20.77734375" style="22" customWidth="1"/>
    <col min="41" max="41" width="17.99609375" style="22" customWidth="1"/>
    <col min="42" max="16384" width="8.88671875" style="22" customWidth="1"/>
  </cols>
  <sheetData>
    <row r="1" spans="1:41" s="21" customFormat="1" ht="15" customHeight="1">
      <c r="A1" s="64" t="s">
        <v>12</v>
      </c>
      <c r="B1" s="64" t="s">
        <v>1</v>
      </c>
      <c r="C1" s="64" t="s">
        <v>0</v>
      </c>
      <c r="D1" s="67" t="s">
        <v>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76" t="s">
        <v>15</v>
      </c>
      <c r="S1" s="82"/>
      <c r="T1" s="82"/>
      <c r="U1" s="82"/>
      <c r="V1" s="82"/>
      <c r="W1" s="82"/>
      <c r="X1" s="82"/>
      <c r="Y1" s="82"/>
      <c r="Z1" s="82"/>
      <c r="AA1" s="77"/>
      <c r="AB1" s="41" t="s">
        <v>25</v>
      </c>
      <c r="AC1" s="79"/>
      <c r="AD1" s="38" t="s">
        <v>11</v>
      </c>
      <c r="AE1" s="39"/>
      <c r="AF1" s="39"/>
      <c r="AG1" s="39"/>
      <c r="AH1" s="39"/>
      <c r="AI1" s="39"/>
      <c r="AJ1" s="40"/>
      <c r="AK1" s="75" t="s">
        <v>32</v>
      </c>
      <c r="AL1" s="75"/>
      <c r="AM1" s="75"/>
      <c r="AN1" s="72" t="s">
        <v>24</v>
      </c>
      <c r="AO1" s="64" t="s">
        <v>33</v>
      </c>
    </row>
    <row r="2" spans="1:41" s="21" customFormat="1" ht="53.25" customHeight="1">
      <c r="A2" s="78"/>
      <c r="B2" s="78"/>
      <c r="C2" s="78"/>
      <c r="D2" s="70" t="s">
        <v>28</v>
      </c>
      <c r="E2" s="71"/>
      <c r="F2" s="70" t="s">
        <v>29</v>
      </c>
      <c r="G2" s="71"/>
      <c r="H2" s="70" t="s">
        <v>30</v>
      </c>
      <c r="I2" s="71"/>
      <c r="J2" s="70" t="s">
        <v>6</v>
      </c>
      <c r="K2" s="71"/>
      <c r="L2" s="70" t="s">
        <v>31</v>
      </c>
      <c r="M2" s="71"/>
      <c r="N2" s="70" t="s">
        <v>5</v>
      </c>
      <c r="O2" s="71"/>
      <c r="P2" s="67" t="s">
        <v>9</v>
      </c>
      <c r="Q2" s="69"/>
      <c r="R2" s="67" t="s">
        <v>13</v>
      </c>
      <c r="S2" s="77"/>
      <c r="T2" s="76" t="s">
        <v>3</v>
      </c>
      <c r="U2" s="77"/>
      <c r="V2" s="76" t="s">
        <v>4</v>
      </c>
      <c r="W2" s="77"/>
      <c r="X2" s="76" t="s">
        <v>14</v>
      </c>
      <c r="Y2" s="77"/>
      <c r="Z2" s="67" t="s">
        <v>10</v>
      </c>
      <c r="AA2" s="69"/>
      <c r="AB2" s="80"/>
      <c r="AC2" s="81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83" t="s">
        <v>23</v>
      </c>
      <c r="AK2" s="64" t="s">
        <v>26</v>
      </c>
      <c r="AL2" s="64" t="s">
        <v>27</v>
      </c>
      <c r="AM2" s="64" t="s">
        <v>22</v>
      </c>
      <c r="AN2" s="73"/>
      <c r="AO2" s="65"/>
    </row>
    <row r="3" spans="1:41" ht="57.75" customHeight="1">
      <c r="A3" s="56"/>
      <c r="B3" s="56"/>
      <c r="C3" s="56"/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  <c r="N3" s="20" t="s">
        <v>2</v>
      </c>
      <c r="O3" s="20" t="s">
        <v>7</v>
      </c>
      <c r="P3" s="20" t="s">
        <v>2</v>
      </c>
      <c r="Q3" s="20" t="s">
        <v>7</v>
      </c>
      <c r="R3" s="19" t="s">
        <v>2</v>
      </c>
      <c r="S3" s="19" t="s">
        <v>7</v>
      </c>
      <c r="T3" s="19" t="s">
        <v>2</v>
      </c>
      <c r="U3" s="19" t="s">
        <v>7</v>
      </c>
      <c r="V3" s="19" t="s">
        <v>2</v>
      </c>
      <c r="W3" s="19" t="s">
        <v>7</v>
      </c>
      <c r="X3" s="19" t="s">
        <v>2</v>
      </c>
      <c r="Y3" s="19" t="s">
        <v>7</v>
      </c>
      <c r="Z3" s="19" t="s">
        <v>2</v>
      </c>
      <c r="AA3" s="19" t="s">
        <v>7</v>
      </c>
      <c r="AB3" s="5" t="s">
        <v>2</v>
      </c>
      <c r="AC3" s="4" t="s">
        <v>7</v>
      </c>
      <c r="AD3" s="66"/>
      <c r="AE3" s="66"/>
      <c r="AF3" s="66"/>
      <c r="AG3" s="66"/>
      <c r="AH3" s="66"/>
      <c r="AI3" s="66"/>
      <c r="AJ3" s="83"/>
      <c r="AK3" s="66"/>
      <c r="AL3" s="66"/>
      <c r="AM3" s="66"/>
      <c r="AN3" s="74"/>
      <c r="AO3" s="66"/>
    </row>
    <row r="4" spans="1:41" ht="28.5">
      <c r="A4" s="23" t="s">
        <v>34</v>
      </c>
      <c r="B4" s="23" t="s">
        <v>35</v>
      </c>
      <c r="C4" s="23" t="s">
        <v>36</v>
      </c>
      <c r="D4" s="24">
        <v>156</v>
      </c>
      <c r="E4" s="24">
        <v>150.4</v>
      </c>
      <c r="F4" s="24">
        <v>232</v>
      </c>
      <c r="G4" s="24">
        <v>222.9</v>
      </c>
      <c r="H4" s="24">
        <v>716</v>
      </c>
      <c r="I4" s="24">
        <v>701.2</v>
      </c>
      <c r="J4" s="24">
        <v>587</v>
      </c>
      <c r="K4" s="24">
        <v>569.5</v>
      </c>
      <c r="L4" s="24">
        <v>120</v>
      </c>
      <c r="M4" s="24">
        <v>117.5</v>
      </c>
      <c r="N4" s="24"/>
      <c r="O4" s="24"/>
      <c r="P4" s="25">
        <v>1811</v>
      </c>
      <c r="Q4" s="25">
        <v>1761.5</v>
      </c>
      <c r="R4" s="24"/>
      <c r="S4" s="24"/>
      <c r="T4" s="24">
        <v>21</v>
      </c>
      <c r="U4" s="24">
        <v>21</v>
      </c>
      <c r="V4" s="24">
        <v>19</v>
      </c>
      <c r="W4" s="24">
        <v>19</v>
      </c>
      <c r="X4" s="24"/>
      <c r="Y4" s="24"/>
      <c r="Z4" s="26">
        <v>40</v>
      </c>
      <c r="AA4" s="26">
        <v>40</v>
      </c>
      <c r="AB4" s="27">
        <v>1851</v>
      </c>
      <c r="AC4" s="27">
        <v>1801.5</v>
      </c>
      <c r="AD4" s="28">
        <v>6800428.7</v>
      </c>
      <c r="AE4" s="28">
        <v>24162.4</v>
      </c>
      <c r="AF4" s="28">
        <v>254788.35</v>
      </c>
      <c r="AG4" s="28">
        <v>85650.58</v>
      </c>
      <c r="AH4" s="28">
        <v>1054240.7</v>
      </c>
      <c r="AI4" s="28">
        <v>561874.7</v>
      </c>
      <c r="AJ4" s="29">
        <f>SUM(AD4:AI4)</f>
        <v>8781145.43</v>
      </c>
      <c r="AK4" s="32">
        <v>390261.9</v>
      </c>
      <c r="AL4" s="33">
        <v>592014.08</v>
      </c>
      <c r="AM4" s="29">
        <v>982275.98</v>
      </c>
      <c r="AN4" s="29">
        <v>9763421.41</v>
      </c>
      <c r="AO4" s="30"/>
    </row>
    <row r="5" spans="1:41" ht="28.5">
      <c r="A5" s="23" t="s">
        <v>37</v>
      </c>
      <c r="B5" s="23" t="s">
        <v>38</v>
      </c>
      <c r="C5" s="23" t="s">
        <v>36</v>
      </c>
      <c r="D5" s="24">
        <v>383</v>
      </c>
      <c r="E5" s="24">
        <v>327.4</v>
      </c>
      <c r="F5" s="24">
        <v>1879</v>
      </c>
      <c r="G5" s="24">
        <v>1760.7</v>
      </c>
      <c r="H5" s="24">
        <v>262</v>
      </c>
      <c r="I5" s="24">
        <v>256.2</v>
      </c>
      <c r="J5" s="24">
        <v>53</v>
      </c>
      <c r="K5" s="24">
        <v>53</v>
      </c>
      <c r="L5" s="24">
        <v>3</v>
      </c>
      <c r="M5" s="24">
        <v>3</v>
      </c>
      <c r="N5" s="24"/>
      <c r="O5" s="24"/>
      <c r="P5" s="25">
        <v>2580</v>
      </c>
      <c r="Q5" s="25">
        <v>2400.3</v>
      </c>
      <c r="R5" s="24"/>
      <c r="S5" s="24"/>
      <c r="T5" s="24"/>
      <c r="U5" s="24"/>
      <c r="V5" s="24"/>
      <c r="W5" s="24"/>
      <c r="X5" s="24"/>
      <c r="Y5" s="24"/>
      <c r="Z5" s="26">
        <v>0</v>
      </c>
      <c r="AA5" s="26">
        <v>0</v>
      </c>
      <c r="AB5" s="27">
        <v>2580</v>
      </c>
      <c r="AC5" s="27">
        <v>2400.3</v>
      </c>
      <c r="AD5" s="28">
        <v>5068246.99</v>
      </c>
      <c r="AE5" s="28">
        <v>109382.37</v>
      </c>
      <c r="AF5" s="28"/>
      <c r="AG5" s="28">
        <v>352496.49</v>
      </c>
      <c r="AH5" s="28">
        <v>934088.15</v>
      </c>
      <c r="AI5" s="28">
        <v>402276</v>
      </c>
      <c r="AJ5" s="29">
        <v>6866490.000000001</v>
      </c>
      <c r="AK5" s="28"/>
      <c r="AL5" s="28">
        <v>3905.96</v>
      </c>
      <c r="AM5" s="29">
        <v>3905.96</v>
      </c>
      <c r="AN5" s="29">
        <v>6870395.96</v>
      </c>
      <c r="AO5" s="30"/>
    </row>
    <row r="6" spans="1:41" ht="28.5">
      <c r="A6" s="23" t="s">
        <v>39</v>
      </c>
      <c r="B6" s="23" t="s">
        <v>38</v>
      </c>
      <c r="C6" s="23" t="s">
        <v>36</v>
      </c>
      <c r="D6" s="24">
        <v>4613</v>
      </c>
      <c r="E6" s="24">
        <v>4127.4</v>
      </c>
      <c r="F6" s="24">
        <v>939</v>
      </c>
      <c r="G6" s="24">
        <v>894</v>
      </c>
      <c r="H6" s="24">
        <v>653</v>
      </c>
      <c r="I6" s="24">
        <v>642.5</v>
      </c>
      <c r="J6" s="24">
        <v>128</v>
      </c>
      <c r="K6" s="24">
        <v>123.7</v>
      </c>
      <c r="L6" s="24">
        <v>8</v>
      </c>
      <c r="M6" s="24">
        <v>8</v>
      </c>
      <c r="N6" s="24"/>
      <c r="O6" s="24"/>
      <c r="P6" s="25">
        <v>6341</v>
      </c>
      <c r="Q6" s="25">
        <v>5795.6</v>
      </c>
      <c r="R6" s="24"/>
      <c r="S6" s="24"/>
      <c r="T6" s="24">
        <v>2</v>
      </c>
      <c r="U6" s="24">
        <v>1.5</v>
      </c>
      <c r="V6" s="24">
        <v>17</v>
      </c>
      <c r="W6" s="24">
        <v>17</v>
      </c>
      <c r="X6" s="24"/>
      <c r="Y6" s="24"/>
      <c r="Z6" s="26">
        <v>16</v>
      </c>
      <c r="AA6" s="26">
        <v>15.5</v>
      </c>
      <c r="AB6" s="27">
        <v>6357</v>
      </c>
      <c r="AC6" s="27">
        <v>5811.1</v>
      </c>
      <c r="AD6" s="28">
        <v>9761199.959999999</v>
      </c>
      <c r="AE6" s="28">
        <v>72631.2</v>
      </c>
      <c r="AF6" s="28">
        <v>24139.6</v>
      </c>
      <c r="AG6" s="28">
        <v>306483.45</v>
      </c>
      <c r="AH6" s="28">
        <v>1742835.5</v>
      </c>
      <c r="AI6" s="28">
        <v>640842.52</v>
      </c>
      <c r="AJ6" s="29">
        <v>12548132.229999997</v>
      </c>
      <c r="AK6" s="28">
        <v>207905.85</v>
      </c>
      <c r="AL6" s="28"/>
      <c r="AM6" s="29">
        <v>207905.85</v>
      </c>
      <c r="AN6" s="29">
        <v>12756038.079999996</v>
      </c>
      <c r="AO6" s="30"/>
    </row>
    <row r="7" spans="1:41" ht="28.5">
      <c r="A7" s="23" t="s">
        <v>40</v>
      </c>
      <c r="B7" s="23" t="s">
        <v>38</v>
      </c>
      <c r="C7" s="23" t="s">
        <v>36</v>
      </c>
      <c r="D7" s="24">
        <v>15</v>
      </c>
      <c r="E7" s="24">
        <v>15</v>
      </c>
      <c r="F7" s="24">
        <v>177</v>
      </c>
      <c r="G7" s="24">
        <v>169</v>
      </c>
      <c r="H7" s="24">
        <v>15</v>
      </c>
      <c r="I7" s="24">
        <v>15</v>
      </c>
      <c r="J7" s="24">
        <v>1</v>
      </c>
      <c r="K7" s="24">
        <v>1</v>
      </c>
      <c r="L7" s="24"/>
      <c r="M7" s="24"/>
      <c r="N7" s="24"/>
      <c r="O7" s="24"/>
      <c r="P7" s="25">
        <v>208</v>
      </c>
      <c r="Q7" s="25">
        <v>200</v>
      </c>
      <c r="R7" s="24">
        <v>4</v>
      </c>
      <c r="S7" s="24">
        <v>4</v>
      </c>
      <c r="T7" s="24"/>
      <c r="U7" s="24"/>
      <c r="V7" s="24"/>
      <c r="W7" s="24"/>
      <c r="X7" s="24"/>
      <c r="Y7" s="24"/>
      <c r="Z7" s="26">
        <v>4</v>
      </c>
      <c r="AA7" s="26">
        <v>4</v>
      </c>
      <c r="AB7" s="27">
        <v>212</v>
      </c>
      <c r="AC7" s="27">
        <v>204</v>
      </c>
      <c r="AD7" s="28">
        <v>450559</v>
      </c>
      <c r="AE7" s="28">
        <v>40159</v>
      </c>
      <c r="AF7" s="28"/>
      <c r="AG7" s="28">
        <v>63699</v>
      </c>
      <c r="AH7" s="28">
        <v>93447</v>
      </c>
      <c r="AI7" s="28">
        <v>43828</v>
      </c>
      <c r="AJ7" s="29">
        <v>691692</v>
      </c>
      <c r="AK7" s="28">
        <v>8631</v>
      </c>
      <c r="AL7" s="28"/>
      <c r="AM7" s="29">
        <v>8631</v>
      </c>
      <c r="AN7" s="29">
        <v>700323</v>
      </c>
      <c r="AO7" s="30"/>
    </row>
    <row r="8" spans="1:41" ht="28.5">
      <c r="A8" s="23" t="s">
        <v>41</v>
      </c>
      <c r="B8" s="23" t="s">
        <v>38</v>
      </c>
      <c r="C8" s="23" t="s">
        <v>36</v>
      </c>
      <c r="D8" s="24">
        <v>1624</v>
      </c>
      <c r="E8" s="24">
        <v>1586.9</v>
      </c>
      <c r="F8" s="24">
        <v>356</v>
      </c>
      <c r="G8" s="24">
        <v>338.6</v>
      </c>
      <c r="H8" s="24">
        <v>1291</v>
      </c>
      <c r="I8" s="24">
        <v>1257.5</v>
      </c>
      <c r="J8" s="24">
        <v>292</v>
      </c>
      <c r="K8" s="24">
        <v>284.3</v>
      </c>
      <c r="L8" s="24">
        <v>30</v>
      </c>
      <c r="M8" s="24">
        <v>29.1</v>
      </c>
      <c r="N8" s="24"/>
      <c r="O8" s="24"/>
      <c r="P8" s="25">
        <v>3593</v>
      </c>
      <c r="Q8" s="25">
        <v>3496.4</v>
      </c>
      <c r="R8" s="24"/>
      <c r="S8" s="24"/>
      <c r="T8" s="24"/>
      <c r="U8" s="24"/>
      <c r="V8" s="24">
        <v>18</v>
      </c>
      <c r="W8" s="24">
        <v>18</v>
      </c>
      <c r="X8" s="24"/>
      <c r="Y8" s="24"/>
      <c r="Z8" s="26">
        <v>18</v>
      </c>
      <c r="AA8" s="26">
        <v>18</v>
      </c>
      <c r="AB8" s="27">
        <v>3611</v>
      </c>
      <c r="AC8" s="27">
        <v>3514.4</v>
      </c>
      <c r="AD8" s="28">
        <v>8022646.880000006</v>
      </c>
      <c r="AE8" s="28">
        <v>626883.62</v>
      </c>
      <c r="AF8" s="28">
        <v>19142.83</v>
      </c>
      <c r="AG8" s="28">
        <v>68496.29</v>
      </c>
      <c r="AH8" s="28">
        <v>1589818.64</v>
      </c>
      <c r="AI8" s="28">
        <v>676958.99</v>
      </c>
      <c r="AJ8" s="29">
        <v>11003947.250000006</v>
      </c>
      <c r="AK8" s="28">
        <v>177660.24</v>
      </c>
      <c r="AL8" s="28"/>
      <c r="AM8" s="29">
        <v>177660.24</v>
      </c>
      <c r="AN8" s="29">
        <v>11181607.490000006</v>
      </c>
      <c r="AO8" s="30"/>
    </row>
    <row r="9" spans="1:41" ht="28.5">
      <c r="A9" s="23" t="s">
        <v>42</v>
      </c>
      <c r="B9" s="23" t="s">
        <v>38</v>
      </c>
      <c r="C9" s="23" t="s">
        <v>36</v>
      </c>
      <c r="D9" s="24">
        <v>483</v>
      </c>
      <c r="E9" s="24">
        <v>451.7</v>
      </c>
      <c r="F9" s="24">
        <v>239</v>
      </c>
      <c r="G9" s="24">
        <v>232.4</v>
      </c>
      <c r="H9" s="24">
        <v>296</v>
      </c>
      <c r="I9" s="24">
        <v>276.6</v>
      </c>
      <c r="J9" s="24">
        <v>112</v>
      </c>
      <c r="K9" s="24">
        <v>110.6</v>
      </c>
      <c r="L9" s="24">
        <v>5</v>
      </c>
      <c r="M9" s="24">
        <v>4.5</v>
      </c>
      <c r="N9" s="24"/>
      <c r="O9" s="24"/>
      <c r="P9" s="25">
        <v>1135</v>
      </c>
      <c r="Q9" s="25">
        <v>1075.8</v>
      </c>
      <c r="R9" s="24">
        <v>9</v>
      </c>
      <c r="S9" s="24">
        <v>9</v>
      </c>
      <c r="T9" s="24"/>
      <c r="U9" s="24"/>
      <c r="V9" s="24"/>
      <c r="W9" s="24"/>
      <c r="X9" s="24"/>
      <c r="Y9" s="24"/>
      <c r="Z9" s="26">
        <v>9</v>
      </c>
      <c r="AA9" s="26">
        <v>9</v>
      </c>
      <c r="AB9" s="27">
        <v>1144</v>
      </c>
      <c r="AC9" s="27">
        <v>1084.8</v>
      </c>
      <c r="AD9" s="28">
        <v>2403923.02</v>
      </c>
      <c r="AE9" s="28">
        <v>219448.41</v>
      </c>
      <c r="AF9" s="28">
        <v>12625</v>
      </c>
      <c r="AG9" s="28">
        <v>150848.84</v>
      </c>
      <c r="AH9" s="28">
        <v>497972.17</v>
      </c>
      <c r="AI9" s="28">
        <v>217247.38</v>
      </c>
      <c r="AJ9" s="29">
        <v>3502064.82</v>
      </c>
      <c r="AK9" s="28">
        <v>29046.9</v>
      </c>
      <c r="AL9" s="28"/>
      <c r="AM9" s="29">
        <v>29046.9</v>
      </c>
      <c r="AN9" s="29">
        <v>3531111.72</v>
      </c>
      <c r="AO9" s="30"/>
    </row>
    <row r="10" spans="1:41" ht="28.5">
      <c r="A10" s="23" t="s">
        <v>43</v>
      </c>
      <c r="B10" s="23" t="s">
        <v>38</v>
      </c>
      <c r="C10" s="23" t="s">
        <v>36</v>
      </c>
      <c r="D10" s="24">
        <v>39</v>
      </c>
      <c r="E10" s="24">
        <v>34.6</v>
      </c>
      <c r="F10" s="24">
        <v>28</v>
      </c>
      <c r="G10" s="24">
        <v>26.9</v>
      </c>
      <c r="H10" s="24">
        <v>73</v>
      </c>
      <c r="I10" s="24">
        <v>70.8</v>
      </c>
      <c r="J10" s="24">
        <v>9</v>
      </c>
      <c r="K10" s="24">
        <v>9</v>
      </c>
      <c r="L10" s="24">
        <v>1</v>
      </c>
      <c r="M10" s="24">
        <v>1</v>
      </c>
      <c r="N10" s="24"/>
      <c r="O10" s="24"/>
      <c r="P10" s="25">
        <v>150</v>
      </c>
      <c r="Q10" s="25">
        <v>142.3</v>
      </c>
      <c r="R10" s="24">
        <v>3</v>
      </c>
      <c r="S10" s="24">
        <v>3</v>
      </c>
      <c r="T10" s="24"/>
      <c r="U10" s="24"/>
      <c r="V10" s="24"/>
      <c r="W10" s="24"/>
      <c r="X10" s="24"/>
      <c r="Y10" s="24"/>
      <c r="Z10" s="26">
        <v>3</v>
      </c>
      <c r="AA10" s="26">
        <v>3</v>
      </c>
      <c r="AB10" s="27">
        <v>153</v>
      </c>
      <c r="AC10" s="27">
        <v>145.3</v>
      </c>
      <c r="AD10" s="28">
        <v>415469.19</v>
      </c>
      <c r="AE10" s="28">
        <v>17027.47</v>
      </c>
      <c r="AF10" s="28"/>
      <c r="AG10" s="28">
        <v>5895.56</v>
      </c>
      <c r="AH10" s="28">
        <v>72360.81</v>
      </c>
      <c r="AI10" s="28">
        <v>73492.44</v>
      </c>
      <c r="AJ10" s="29">
        <v>584245.47</v>
      </c>
      <c r="AK10" s="28">
        <v>17166.45</v>
      </c>
      <c r="AL10" s="28"/>
      <c r="AM10" s="29">
        <v>17166.45</v>
      </c>
      <c r="AN10" s="29">
        <v>601411.92</v>
      </c>
      <c r="AO10" s="30"/>
    </row>
    <row r="11" spans="1:41" ht="28.5">
      <c r="A11" s="23" t="s">
        <v>44</v>
      </c>
      <c r="B11" s="23" t="s">
        <v>38</v>
      </c>
      <c r="C11" s="23" t="s">
        <v>36</v>
      </c>
      <c r="D11" s="24">
        <v>1035</v>
      </c>
      <c r="E11" s="24">
        <v>972.9</v>
      </c>
      <c r="F11" s="24">
        <v>845</v>
      </c>
      <c r="G11" s="24">
        <v>832.9</v>
      </c>
      <c r="H11" s="24">
        <v>361</v>
      </c>
      <c r="I11" s="24">
        <v>357</v>
      </c>
      <c r="J11" s="24">
        <v>35</v>
      </c>
      <c r="K11" s="24">
        <v>34.9</v>
      </c>
      <c r="L11" s="24">
        <v>3</v>
      </c>
      <c r="M11" s="24">
        <v>3</v>
      </c>
      <c r="N11" s="24"/>
      <c r="O11" s="24"/>
      <c r="P11" s="25">
        <v>2279</v>
      </c>
      <c r="Q11" s="25">
        <v>2200.7</v>
      </c>
      <c r="R11" s="24">
        <v>60</v>
      </c>
      <c r="S11" s="24">
        <v>59.2</v>
      </c>
      <c r="T11" s="24"/>
      <c r="U11" s="24"/>
      <c r="V11" s="24">
        <v>2</v>
      </c>
      <c r="W11" s="24">
        <v>1.6</v>
      </c>
      <c r="X11" s="24"/>
      <c r="Y11" s="24"/>
      <c r="Z11" s="26">
        <v>62</v>
      </c>
      <c r="AA11" s="26">
        <v>60.8</v>
      </c>
      <c r="AB11" s="27">
        <v>2341</v>
      </c>
      <c r="AC11" s="27">
        <v>2261.5</v>
      </c>
      <c r="AD11" s="28">
        <v>4547238.33</v>
      </c>
      <c r="AE11" s="28">
        <v>312274.38</v>
      </c>
      <c r="AF11" s="28">
        <v>8750</v>
      </c>
      <c r="AG11" s="28">
        <v>161654.57</v>
      </c>
      <c r="AH11" s="28">
        <v>901207.67</v>
      </c>
      <c r="AI11" s="28">
        <v>374500.53</v>
      </c>
      <c r="AJ11" s="29">
        <v>6305625.48</v>
      </c>
      <c r="AK11" s="28">
        <v>122349.67</v>
      </c>
      <c r="AL11" s="28">
        <v>20792</v>
      </c>
      <c r="AM11" s="29">
        <v>143141.67</v>
      </c>
      <c r="AN11" s="29">
        <v>6448767.15</v>
      </c>
      <c r="AO11" s="30"/>
    </row>
    <row r="12" spans="1:41" ht="42.75">
      <c r="A12" s="23" t="s">
        <v>45</v>
      </c>
      <c r="B12" s="23" t="s">
        <v>46</v>
      </c>
      <c r="C12" s="23" t="s">
        <v>36</v>
      </c>
      <c r="D12" s="24">
        <v>0</v>
      </c>
      <c r="E12" s="24">
        <v>0</v>
      </c>
      <c r="F12" s="24">
        <v>1</v>
      </c>
      <c r="G12" s="24">
        <v>1</v>
      </c>
      <c r="H12" s="24">
        <v>6</v>
      </c>
      <c r="I12" s="24">
        <v>5.5</v>
      </c>
      <c r="J12" s="24">
        <v>1</v>
      </c>
      <c r="K12" s="24">
        <v>1</v>
      </c>
      <c r="L12" s="24">
        <v>2</v>
      </c>
      <c r="M12" s="24">
        <v>2</v>
      </c>
      <c r="N12" s="24"/>
      <c r="O12" s="24"/>
      <c r="P12" s="25">
        <v>10</v>
      </c>
      <c r="Q12" s="25">
        <v>9.5</v>
      </c>
      <c r="R12" s="24"/>
      <c r="S12" s="24"/>
      <c r="T12" s="24"/>
      <c r="U12" s="24"/>
      <c r="V12" s="24">
        <v>1</v>
      </c>
      <c r="W12" s="24">
        <v>1</v>
      </c>
      <c r="X12" s="24"/>
      <c r="Y12" s="24"/>
      <c r="Z12" s="26">
        <v>1</v>
      </c>
      <c r="AA12" s="26">
        <v>1</v>
      </c>
      <c r="AB12" s="27">
        <v>11</v>
      </c>
      <c r="AC12" s="27">
        <v>10.5</v>
      </c>
      <c r="AD12" s="28">
        <v>33966</v>
      </c>
      <c r="AE12" s="28">
        <v>3418</v>
      </c>
      <c r="AF12" s="28">
        <v>2000</v>
      </c>
      <c r="AG12" s="28">
        <v>413</v>
      </c>
      <c r="AH12" s="28">
        <v>4344</v>
      </c>
      <c r="AI12" s="28">
        <v>3580</v>
      </c>
      <c r="AJ12" s="29">
        <v>47721</v>
      </c>
      <c r="AK12" s="28">
        <v>4800</v>
      </c>
      <c r="AL12" s="28">
        <v>9418</v>
      </c>
      <c r="AM12" s="29">
        <v>14218</v>
      </c>
      <c r="AN12" s="29">
        <v>57139</v>
      </c>
      <c r="AO12" s="30"/>
    </row>
    <row r="13" spans="1:41" ht="42.75">
      <c r="A13" s="23" t="s">
        <v>47</v>
      </c>
      <c r="B13" s="23" t="s">
        <v>46</v>
      </c>
      <c r="C13" s="23" t="s">
        <v>36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>
        <v>5</v>
      </c>
      <c r="O13" s="24">
        <v>2.8</v>
      </c>
      <c r="P13" s="25">
        <v>5</v>
      </c>
      <c r="Q13" s="25">
        <v>2.8</v>
      </c>
      <c r="R13" s="24"/>
      <c r="S13" s="24"/>
      <c r="T13" s="24"/>
      <c r="U13" s="24"/>
      <c r="V13" s="24">
        <v>2</v>
      </c>
      <c r="W13" s="24">
        <v>1.05</v>
      </c>
      <c r="X13" s="24"/>
      <c r="Y13" s="24"/>
      <c r="Z13" s="26">
        <v>2</v>
      </c>
      <c r="AA13" s="26">
        <v>1.05</v>
      </c>
      <c r="AB13" s="27">
        <v>7</v>
      </c>
      <c r="AC13" s="27">
        <v>3.85</v>
      </c>
      <c r="AD13" s="28">
        <v>25750</v>
      </c>
      <c r="AE13" s="28"/>
      <c r="AF13" s="28">
        <v>16250</v>
      </c>
      <c r="AG13" s="28"/>
      <c r="AH13" s="28">
        <v>4061.67</v>
      </c>
      <c r="AI13" s="28">
        <v>5700.05</v>
      </c>
      <c r="AJ13" s="29">
        <v>51761.72</v>
      </c>
      <c r="AK13" s="28">
        <v>15350</v>
      </c>
      <c r="AL13" s="28"/>
      <c r="AM13" s="29">
        <v>15350</v>
      </c>
      <c r="AN13" s="29">
        <v>67111.72</v>
      </c>
      <c r="AO13" s="30"/>
    </row>
    <row r="14" spans="1:41" ht="42.75">
      <c r="A14" s="23" t="s">
        <v>48</v>
      </c>
      <c r="B14" s="23" t="s">
        <v>46</v>
      </c>
      <c r="C14" s="23" t="s">
        <v>36</v>
      </c>
      <c r="D14" s="24">
        <v>7</v>
      </c>
      <c r="E14" s="24">
        <v>7</v>
      </c>
      <c r="F14" s="24">
        <v>4</v>
      </c>
      <c r="G14" s="24">
        <v>4</v>
      </c>
      <c r="H14" s="24">
        <v>9</v>
      </c>
      <c r="I14" s="24">
        <v>8.9</v>
      </c>
      <c r="J14" s="24">
        <v>25</v>
      </c>
      <c r="K14" s="24">
        <v>24.6</v>
      </c>
      <c r="L14" s="24">
        <v>4</v>
      </c>
      <c r="M14" s="24">
        <v>3.9</v>
      </c>
      <c r="N14" s="24">
        <v>2</v>
      </c>
      <c r="O14" s="24">
        <v>2</v>
      </c>
      <c r="P14" s="25">
        <v>51</v>
      </c>
      <c r="Q14" s="25">
        <v>50.4</v>
      </c>
      <c r="R14" s="24">
        <v>13</v>
      </c>
      <c r="S14" s="24">
        <v>13</v>
      </c>
      <c r="T14" s="24">
        <v>10</v>
      </c>
      <c r="U14" s="24">
        <v>9.8</v>
      </c>
      <c r="V14" s="24">
        <v>6</v>
      </c>
      <c r="W14" s="24">
        <v>5.9</v>
      </c>
      <c r="X14" s="24">
        <v>0</v>
      </c>
      <c r="Y14" s="24">
        <v>0</v>
      </c>
      <c r="Z14" s="26">
        <v>29</v>
      </c>
      <c r="AA14" s="26">
        <v>28.7</v>
      </c>
      <c r="AB14" s="27">
        <v>80</v>
      </c>
      <c r="AC14" s="27">
        <v>79.1</v>
      </c>
      <c r="AD14" s="28">
        <v>244846.25</v>
      </c>
      <c r="AE14" s="28">
        <v>1252.5</v>
      </c>
      <c r="AF14" s="28">
        <v>16500</v>
      </c>
      <c r="AG14" s="28">
        <v>3005.2</v>
      </c>
      <c r="AH14" s="28">
        <v>31388.3</v>
      </c>
      <c r="AI14" s="28">
        <v>29757.3</v>
      </c>
      <c r="AJ14" s="29">
        <v>326749.55</v>
      </c>
      <c r="AK14" s="28">
        <v>165882.71</v>
      </c>
      <c r="AL14" s="28"/>
      <c r="AM14" s="29">
        <v>165882.71</v>
      </c>
      <c r="AN14" s="29">
        <v>492632.26</v>
      </c>
      <c r="AO14" s="30"/>
    </row>
    <row r="15" spans="1:41" ht="42.75">
      <c r="A15" s="23" t="s">
        <v>49</v>
      </c>
      <c r="B15" s="23" t="s">
        <v>46</v>
      </c>
      <c r="C15" s="23" t="s">
        <v>36</v>
      </c>
      <c r="D15" s="24">
        <v>30</v>
      </c>
      <c r="E15" s="24">
        <v>11</v>
      </c>
      <c r="F15" s="24">
        <v>22</v>
      </c>
      <c r="G15" s="24">
        <v>22</v>
      </c>
      <c r="H15" s="24">
        <v>75</v>
      </c>
      <c r="I15" s="24">
        <v>74.7</v>
      </c>
      <c r="J15" s="24">
        <v>15</v>
      </c>
      <c r="K15" s="24">
        <v>14.8</v>
      </c>
      <c r="L15" s="24">
        <v>4</v>
      </c>
      <c r="M15" s="24">
        <v>4</v>
      </c>
      <c r="N15" s="24">
        <v>72</v>
      </c>
      <c r="O15" s="24">
        <v>66.6</v>
      </c>
      <c r="P15" s="25">
        <v>218</v>
      </c>
      <c r="Q15" s="25">
        <v>193.1</v>
      </c>
      <c r="R15" s="24"/>
      <c r="S15" s="24"/>
      <c r="T15" s="24"/>
      <c r="U15" s="24"/>
      <c r="V15" s="24">
        <v>4</v>
      </c>
      <c r="W15" s="24">
        <v>1.3</v>
      </c>
      <c r="X15" s="24"/>
      <c r="Y15" s="24"/>
      <c r="Z15" s="26">
        <v>4</v>
      </c>
      <c r="AA15" s="26">
        <v>1.3</v>
      </c>
      <c r="AB15" s="27">
        <v>222</v>
      </c>
      <c r="AC15" s="27">
        <v>194.4</v>
      </c>
      <c r="AD15" s="28">
        <v>537733.97</v>
      </c>
      <c r="AE15" s="28">
        <v>9489.619999999999</v>
      </c>
      <c r="AF15" s="28"/>
      <c r="AG15" s="28">
        <v>22617.86</v>
      </c>
      <c r="AH15" s="28">
        <v>2958.94</v>
      </c>
      <c r="AI15" s="28">
        <v>47664.39</v>
      </c>
      <c r="AJ15" s="29">
        <v>620464.78</v>
      </c>
      <c r="AK15" s="28">
        <v>7855</v>
      </c>
      <c r="AL15" s="28"/>
      <c r="AM15" s="29">
        <v>7855</v>
      </c>
      <c r="AN15" s="29">
        <v>628319.78</v>
      </c>
      <c r="AO15" s="30"/>
    </row>
    <row r="16" spans="1:41" ht="42.75">
      <c r="A16" s="23" t="s">
        <v>50</v>
      </c>
      <c r="B16" s="23" t="s">
        <v>46</v>
      </c>
      <c r="C16" s="23" t="s">
        <v>36</v>
      </c>
      <c r="D16" s="24">
        <v>2</v>
      </c>
      <c r="E16" s="24">
        <v>2</v>
      </c>
      <c r="F16" s="24">
        <v>11</v>
      </c>
      <c r="G16" s="24">
        <v>10.8</v>
      </c>
      <c r="H16" s="24">
        <v>13</v>
      </c>
      <c r="I16" s="24">
        <v>13</v>
      </c>
      <c r="J16" s="24">
        <v>12</v>
      </c>
      <c r="K16" s="24">
        <v>12</v>
      </c>
      <c r="L16" s="24">
        <v>3</v>
      </c>
      <c r="M16" s="24">
        <v>3</v>
      </c>
      <c r="N16" s="24"/>
      <c r="O16" s="24"/>
      <c r="P16" s="25">
        <v>41</v>
      </c>
      <c r="Q16" s="25">
        <v>40.8</v>
      </c>
      <c r="R16" s="24">
        <v>1</v>
      </c>
      <c r="S16" s="24">
        <v>1</v>
      </c>
      <c r="T16" s="24">
        <v>1</v>
      </c>
      <c r="U16" s="24">
        <v>0.4</v>
      </c>
      <c r="V16" s="24">
        <v>3</v>
      </c>
      <c r="W16" s="24">
        <v>0.7</v>
      </c>
      <c r="X16" s="24"/>
      <c r="Y16" s="24"/>
      <c r="Z16" s="26">
        <v>5</v>
      </c>
      <c r="AA16" s="26">
        <v>2.1</v>
      </c>
      <c r="AB16" s="27">
        <v>46</v>
      </c>
      <c r="AC16" s="27">
        <v>42.9</v>
      </c>
      <c r="AD16" s="28">
        <v>143726</v>
      </c>
      <c r="AE16" s="28">
        <v>374</v>
      </c>
      <c r="AF16" s="28"/>
      <c r="AG16" s="28">
        <v>89</v>
      </c>
      <c r="AH16" s="28">
        <v>27016</v>
      </c>
      <c r="AI16" s="28">
        <v>14831</v>
      </c>
      <c r="AJ16" s="29">
        <v>186036</v>
      </c>
      <c r="AK16" s="28">
        <v>7928.93</v>
      </c>
      <c r="AL16" s="28"/>
      <c r="AM16" s="29">
        <v>7928.93</v>
      </c>
      <c r="AN16" s="29">
        <v>193964.93</v>
      </c>
      <c r="AO16" s="30"/>
    </row>
    <row r="17" spans="1:41" ht="42.75">
      <c r="A17" s="23" t="s">
        <v>51</v>
      </c>
      <c r="B17" s="23" t="s">
        <v>46</v>
      </c>
      <c r="C17" s="23" t="s">
        <v>36</v>
      </c>
      <c r="D17" s="24"/>
      <c r="E17" s="24"/>
      <c r="F17" s="24"/>
      <c r="G17" s="24"/>
      <c r="H17" s="24"/>
      <c r="I17" s="24"/>
      <c r="J17" s="24">
        <v>1</v>
      </c>
      <c r="K17" s="24">
        <v>1</v>
      </c>
      <c r="L17" s="24"/>
      <c r="M17" s="24"/>
      <c r="N17" s="24"/>
      <c r="O17" s="24"/>
      <c r="P17" s="25">
        <v>1</v>
      </c>
      <c r="Q17" s="25">
        <v>1</v>
      </c>
      <c r="R17" s="24"/>
      <c r="S17" s="24"/>
      <c r="T17" s="24"/>
      <c r="U17" s="24"/>
      <c r="V17" s="24"/>
      <c r="W17" s="24"/>
      <c r="X17" s="24"/>
      <c r="Y17" s="24"/>
      <c r="Z17" s="26">
        <v>0</v>
      </c>
      <c r="AA17" s="26">
        <v>0</v>
      </c>
      <c r="AB17" s="27">
        <v>1</v>
      </c>
      <c r="AC17" s="27">
        <v>1</v>
      </c>
      <c r="AD17" s="28"/>
      <c r="AE17" s="28"/>
      <c r="AF17" s="28"/>
      <c r="AG17" s="28"/>
      <c r="AH17" s="28"/>
      <c r="AI17" s="28"/>
      <c r="AJ17" s="29">
        <v>0</v>
      </c>
      <c r="AK17" s="28"/>
      <c r="AL17" s="28"/>
      <c r="AM17" s="29">
        <v>0</v>
      </c>
      <c r="AN17" s="29">
        <v>0</v>
      </c>
      <c r="AO17" s="30"/>
    </row>
    <row r="18" spans="1:41" ht="42.75">
      <c r="A18" s="23" t="s">
        <v>52</v>
      </c>
      <c r="B18" s="23" t="s">
        <v>46</v>
      </c>
      <c r="C18" s="23" t="s">
        <v>36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>
        <v>316</v>
      </c>
      <c r="O18" s="24">
        <v>309</v>
      </c>
      <c r="P18" s="25">
        <v>316</v>
      </c>
      <c r="Q18" s="25">
        <v>309</v>
      </c>
      <c r="R18" s="24">
        <v>5</v>
      </c>
      <c r="S18" s="24">
        <v>5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6">
        <v>5</v>
      </c>
      <c r="AA18" s="26">
        <v>5</v>
      </c>
      <c r="AB18" s="27">
        <v>321</v>
      </c>
      <c r="AC18" s="27">
        <v>314</v>
      </c>
      <c r="AD18" s="28">
        <v>841878.88</v>
      </c>
      <c r="AE18" s="28">
        <v>16759.42</v>
      </c>
      <c r="AF18" s="28"/>
      <c r="AG18" s="28">
        <v>17599.15</v>
      </c>
      <c r="AH18" s="28">
        <v>189.77</v>
      </c>
      <c r="AI18" s="28">
        <v>80835.27</v>
      </c>
      <c r="AJ18" s="29">
        <v>957262.49</v>
      </c>
      <c r="AK18" s="28"/>
      <c r="AL18" s="28"/>
      <c r="AM18" s="29">
        <v>0</v>
      </c>
      <c r="AN18" s="29">
        <v>957262.49</v>
      </c>
      <c r="AO18" s="30"/>
    </row>
    <row r="19" spans="1:41" ht="14.2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7"/>
      <c r="AC19" s="27"/>
      <c r="AD19" s="28"/>
      <c r="AE19" s="28"/>
      <c r="AF19" s="28"/>
      <c r="AG19" s="28"/>
      <c r="AH19" s="28"/>
      <c r="AI19" s="28"/>
      <c r="AJ19" s="29"/>
      <c r="AK19" s="28"/>
      <c r="AL19" s="28"/>
      <c r="AM19" s="29"/>
      <c r="AN19" s="29"/>
      <c r="AO19" s="30"/>
    </row>
    <row r="20" spans="1:41" ht="14.25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6"/>
      <c r="AA20" s="26"/>
      <c r="AB20" s="27"/>
      <c r="AC20" s="27"/>
      <c r="AD20" s="28"/>
      <c r="AE20" s="28"/>
      <c r="AF20" s="28"/>
      <c r="AG20" s="28"/>
      <c r="AH20" s="28"/>
      <c r="AI20" s="28"/>
      <c r="AJ20" s="29"/>
      <c r="AK20" s="28"/>
      <c r="AL20" s="28"/>
      <c r="AM20" s="29"/>
      <c r="AN20" s="29"/>
      <c r="AO20" s="30"/>
    </row>
    <row r="21" spans="1:41" ht="14.25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4"/>
      <c r="S21" s="24"/>
      <c r="T21" s="24"/>
      <c r="U21" s="24"/>
      <c r="V21" s="24"/>
      <c r="W21" s="24"/>
      <c r="X21" s="24"/>
      <c r="Y21" s="24"/>
      <c r="Z21" s="26"/>
      <c r="AA21" s="26"/>
      <c r="AB21" s="27"/>
      <c r="AC21" s="27"/>
      <c r="AD21" s="28"/>
      <c r="AE21" s="28"/>
      <c r="AF21" s="28"/>
      <c r="AG21" s="28"/>
      <c r="AH21" s="28"/>
      <c r="AI21" s="28"/>
      <c r="AJ21" s="29"/>
      <c r="AK21" s="28"/>
      <c r="AL21" s="28"/>
      <c r="AM21" s="29"/>
      <c r="AN21" s="29"/>
      <c r="AO21" s="30"/>
    </row>
    <row r="22" spans="1:41" ht="14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4"/>
      <c r="S22" s="24"/>
      <c r="T22" s="24"/>
      <c r="U22" s="24"/>
      <c r="V22" s="24"/>
      <c r="W22" s="24"/>
      <c r="X22" s="24"/>
      <c r="Y22" s="24"/>
      <c r="Z22" s="26"/>
      <c r="AA22" s="26"/>
      <c r="AB22" s="27"/>
      <c r="AC22" s="27"/>
      <c r="AD22" s="28"/>
      <c r="AE22" s="28"/>
      <c r="AF22" s="28"/>
      <c r="AG22" s="28"/>
      <c r="AH22" s="28"/>
      <c r="AI22" s="28"/>
      <c r="AJ22" s="29"/>
      <c r="AK22" s="28"/>
      <c r="AL22" s="28"/>
      <c r="AM22" s="29"/>
      <c r="AN22" s="29"/>
      <c r="AO22" s="30"/>
    </row>
    <row r="23" spans="1:41" ht="14.25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4"/>
      <c r="S23" s="24"/>
      <c r="T23" s="24"/>
      <c r="U23" s="24"/>
      <c r="V23" s="24"/>
      <c r="W23" s="24"/>
      <c r="X23" s="24"/>
      <c r="Y23" s="24"/>
      <c r="Z23" s="26"/>
      <c r="AA23" s="26"/>
      <c r="AB23" s="27"/>
      <c r="AC23" s="27"/>
      <c r="AD23" s="28"/>
      <c r="AE23" s="28"/>
      <c r="AF23" s="28"/>
      <c r="AG23" s="28"/>
      <c r="AH23" s="28"/>
      <c r="AI23" s="28"/>
      <c r="AJ23" s="29"/>
      <c r="AK23" s="28"/>
      <c r="AL23" s="28"/>
      <c r="AM23" s="29"/>
      <c r="AN23" s="29"/>
      <c r="AO23" s="30"/>
    </row>
    <row r="24" spans="1:41" ht="14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7"/>
      <c r="AC24" s="27"/>
      <c r="AD24" s="28"/>
      <c r="AE24" s="28"/>
      <c r="AF24" s="28"/>
      <c r="AG24" s="28"/>
      <c r="AH24" s="28"/>
      <c r="AI24" s="28"/>
      <c r="AJ24" s="29"/>
      <c r="AK24" s="28"/>
      <c r="AL24" s="28"/>
      <c r="AM24" s="29"/>
      <c r="AN24" s="29"/>
      <c r="AO24" s="30"/>
    </row>
    <row r="25" spans="1:41" ht="14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4"/>
      <c r="S25" s="24"/>
      <c r="T25" s="24"/>
      <c r="U25" s="24"/>
      <c r="V25" s="24"/>
      <c r="W25" s="24"/>
      <c r="X25" s="24"/>
      <c r="Y25" s="24"/>
      <c r="Z25" s="26"/>
      <c r="AA25" s="26"/>
      <c r="AB25" s="27"/>
      <c r="AC25" s="27"/>
      <c r="AD25" s="28"/>
      <c r="AE25" s="28"/>
      <c r="AF25" s="28"/>
      <c r="AG25" s="28"/>
      <c r="AH25" s="28"/>
      <c r="AI25" s="28"/>
      <c r="AJ25" s="29"/>
      <c r="AK25" s="28"/>
      <c r="AL25" s="28"/>
      <c r="AM25" s="29"/>
      <c r="AN25" s="29"/>
      <c r="AO25" s="30"/>
    </row>
    <row r="26" spans="1:41" ht="14.25">
      <c r="A26" s="2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4"/>
      <c r="S26" s="24"/>
      <c r="T26" s="24"/>
      <c r="U26" s="24"/>
      <c r="V26" s="24"/>
      <c r="W26" s="24"/>
      <c r="X26" s="24"/>
      <c r="Y26" s="24"/>
      <c r="Z26" s="26"/>
      <c r="AA26" s="26"/>
      <c r="AB26" s="27"/>
      <c r="AC26" s="27"/>
      <c r="AD26" s="28"/>
      <c r="AE26" s="28"/>
      <c r="AF26" s="28"/>
      <c r="AG26" s="28"/>
      <c r="AH26" s="28"/>
      <c r="AI26" s="28"/>
      <c r="AJ26" s="29"/>
      <c r="AK26" s="28"/>
      <c r="AL26" s="28"/>
      <c r="AM26" s="29"/>
      <c r="AN26" s="29"/>
      <c r="AO26" s="30"/>
    </row>
    <row r="27" spans="1:41" ht="14.25">
      <c r="A27" s="23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4"/>
      <c r="S27" s="24"/>
      <c r="T27" s="24"/>
      <c r="U27" s="24"/>
      <c r="V27" s="24"/>
      <c r="W27" s="24"/>
      <c r="X27" s="24"/>
      <c r="Y27" s="24"/>
      <c r="Z27" s="26"/>
      <c r="AA27" s="26"/>
      <c r="AB27" s="27"/>
      <c r="AC27" s="27"/>
      <c r="AD27" s="28"/>
      <c r="AE27" s="28"/>
      <c r="AF27" s="28"/>
      <c r="AG27" s="28"/>
      <c r="AH27" s="28"/>
      <c r="AI27" s="28"/>
      <c r="AJ27" s="29"/>
      <c r="AK27" s="28"/>
      <c r="AL27" s="28"/>
      <c r="AM27" s="29"/>
      <c r="AN27" s="29"/>
      <c r="AO27" s="30"/>
    </row>
    <row r="28" spans="1:41" ht="14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7"/>
      <c r="AC28" s="27"/>
      <c r="AD28" s="28"/>
      <c r="AE28" s="28"/>
      <c r="AF28" s="28"/>
      <c r="AG28" s="28"/>
      <c r="AH28" s="28"/>
      <c r="AI28" s="28"/>
      <c r="AJ28" s="29"/>
      <c r="AK28" s="28"/>
      <c r="AL28" s="28"/>
      <c r="AM28" s="29"/>
      <c r="AN28" s="29"/>
      <c r="AO28" s="30"/>
    </row>
    <row r="29" spans="1:41" ht="14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7"/>
      <c r="AC29" s="27"/>
      <c r="AD29" s="28"/>
      <c r="AE29" s="28"/>
      <c r="AF29" s="28"/>
      <c r="AG29" s="28"/>
      <c r="AH29" s="28"/>
      <c r="AI29" s="28"/>
      <c r="AJ29" s="29"/>
      <c r="AK29" s="28"/>
      <c r="AL29" s="28"/>
      <c r="AM29" s="29"/>
      <c r="AN29" s="29"/>
      <c r="AO29" s="30"/>
    </row>
    <row r="30" spans="1:41" ht="14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4"/>
      <c r="W30" s="24"/>
      <c r="X30" s="24"/>
      <c r="Y30" s="24"/>
      <c r="Z30" s="26"/>
      <c r="AA30" s="26"/>
      <c r="AB30" s="27"/>
      <c r="AC30" s="27"/>
      <c r="AD30" s="28"/>
      <c r="AE30" s="28"/>
      <c r="AF30" s="28"/>
      <c r="AG30" s="28"/>
      <c r="AH30" s="28"/>
      <c r="AI30" s="28"/>
      <c r="AJ30" s="29"/>
      <c r="AK30" s="28"/>
      <c r="AL30" s="28"/>
      <c r="AM30" s="29"/>
      <c r="AN30" s="29"/>
      <c r="AO30" s="30"/>
    </row>
    <row r="31" spans="1:41" ht="14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4"/>
      <c r="S31" s="24"/>
      <c r="T31" s="24"/>
      <c r="U31" s="24"/>
      <c r="V31" s="24"/>
      <c r="W31" s="24"/>
      <c r="X31" s="24"/>
      <c r="Y31" s="24"/>
      <c r="Z31" s="26"/>
      <c r="AA31" s="26"/>
      <c r="AB31" s="27"/>
      <c r="AC31" s="27"/>
      <c r="AD31" s="28"/>
      <c r="AE31" s="28"/>
      <c r="AF31" s="28"/>
      <c r="AG31" s="28"/>
      <c r="AH31" s="28"/>
      <c r="AI31" s="28"/>
      <c r="AJ31" s="29"/>
      <c r="AK31" s="28"/>
      <c r="AL31" s="28"/>
      <c r="AM31" s="29"/>
      <c r="AN31" s="29"/>
      <c r="AO31" s="30"/>
    </row>
    <row r="32" spans="1:41" ht="14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7"/>
      <c r="AC32" s="27"/>
      <c r="AD32" s="28"/>
      <c r="AE32" s="28"/>
      <c r="AF32" s="28"/>
      <c r="AG32" s="28"/>
      <c r="AH32" s="28"/>
      <c r="AI32" s="28"/>
      <c r="AJ32" s="29"/>
      <c r="AK32" s="28"/>
      <c r="AL32" s="28"/>
      <c r="AM32" s="29"/>
      <c r="AN32" s="29"/>
      <c r="AO32" s="30"/>
    </row>
    <row r="33" spans="1:41" ht="14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4"/>
      <c r="S33" s="24"/>
      <c r="T33" s="24"/>
      <c r="U33" s="24"/>
      <c r="V33" s="24"/>
      <c r="W33" s="24"/>
      <c r="X33" s="24"/>
      <c r="Y33" s="24"/>
      <c r="Z33" s="26"/>
      <c r="AA33" s="26"/>
      <c r="AB33" s="27"/>
      <c r="AC33" s="27"/>
      <c r="AD33" s="28"/>
      <c r="AE33" s="28"/>
      <c r="AF33" s="28"/>
      <c r="AG33" s="28"/>
      <c r="AH33" s="28"/>
      <c r="AI33" s="28"/>
      <c r="AJ33" s="29"/>
      <c r="AK33" s="28"/>
      <c r="AL33" s="28"/>
      <c r="AM33" s="29"/>
      <c r="AN33" s="29"/>
      <c r="AO33" s="30"/>
    </row>
    <row r="34" spans="1:41" ht="14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4"/>
      <c r="S34" s="24"/>
      <c r="T34" s="24"/>
      <c r="U34" s="24"/>
      <c r="V34" s="24"/>
      <c r="W34" s="24"/>
      <c r="X34" s="24"/>
      <c r="Y34" s="24"/>
      <c r="Z34" s="26"/>
      <c r="AA34" s="26"/>
      <c r="AB34" s="27"/>
      <c r="AC34" s="27"/>
      <c r="AD34" s="28"/>
      <c r="AE34" s="28"/>
      <c r="AF34" s="28"/>
      <c r="AG34" s="28"/>
      <c r="AH34" s="28"/>
      <c r="AI34" s="28"/>
      <c r="AJ34" s="29"/>
      <c r="AK34" s="28"/>
      <c r="AL34" s="28"/>
      <c r="AM34" s="29"/>
      <c r="AN34" s="29"/>
      <c r="AO34" s="30"/>
    </row>
    <row r="35" spans="1:41" ht="14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7"/>
      <c r="AC35" s="27"/>
      <c r="AD35" s="28"/>
      <c r="AE35" s="28"/>
      <c r="AF35" s="28"/>
      <c r="AG35" s="28"/>
      <c r="AH35" s="28"/>
      <c r="AI35" s="28"/>
      <c r="AJ35" s="29"/>
      <c r="AK35" s="28"/>
      <c r="AL35" s="28"/>
      <c r="AM35" s="29"/>
      <c r="AN35" s="29"/>
      <c r="AO35" s="30"/>
    </row>
    <row r="36" spans="1:41" ht="14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4"/>
      <c r="S36" s="24"/>
      <c r="T36" s="24"/>
      <c r="U36" s="24"/>
      <c r="V36" s="24"/>
      <c r="W36" s="24"/>
      <c r="X36" s="24"/>
      <c r="Y36" s="24"/>
      <c r="Z36" s="26"/>
      <c r="AA36" s="26"/>
      <c r="AB36" s="27"/>
      <c r="AC36" s="27"/>
      <c r="AD36" s="28"/>
      <c r="AE36" s="28"/>
      <c r="AF36" s="28"/>
      <c r="AG36" s="28"/>
      <c r="AH36" s="28"/>
      <c r="AI36" s="28"/>
      <c r="AJ36" s="29"/>
      <c r="AK36" s="28"/>
      <c r="AL36" s="28"/>
      <c r="AM36" s="29"/>
      <c r="AN36" s="29"/>
      <c r="AO36" s="30"/>
    </row>
    <row r="37" spans="1:41" ht="14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4"/>
      <c r="S37" s="24"/>
      <c r="T37" s="24"/>
      <c r="U37" s="24"/>
      <c r="V37" s="24"/>
      <c r="W37" s="24"/>
      <c r="X37" s="24"/>
      <c r="Y37" s="24"/>
      <c r="Z37" s="26"/>
      <c r="AA37" s="26"/>
      <c r="AB37" s="27"/>
      <c r="AC37" s="27"/>
      <c r="AD37" s="28"/>
      <c r="AE37" s="28"/>
      <c r="AF37" s="28"/>
      <c r="AG37" s="28"/>
      <c r="AH37" s="28"/>
      <c r="AI37" s="28"/>
      <c r="AJ37" s="29"/>
      <c r="AK37" s="28"/>
      <c r="AL37" s="28"/>
      <c r="AM37" s="29"/>
      <c r="AN37" s="29"/>
      <c r="AO37" s="30"/>
    </row>
    <row r="38" spans="1:41" ht="14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7"/>
      <c r="AC38" s="27"/>
      <c r="AD38" s="28"/>
      <c r="AE38" s="28"/>
      <c r="AF38" s="28"/>
      <c r="AG38" s="28"/>
      <c r="AH38" s="28"/>
      <c r="AI38" s="28"/>
      <c r="AJ38" s="29"/>
      <c r="AK38" s="28"/>
      <c r="AL38" s="28"/>
      <c r="AM38" s="29"/>
      <c r="AN38" s="29"/>
      <c r="AO38" s="30"/>
    </row>
    <row r="39" spans="1:41" ht="14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7"/>
      <c r="AC39" s="27"/>
      <c r="AD39" s="28"/>
      <c r="AE39" s="28"/>
      <c r="AF39" s="28"/>
      <c r="AG39" s="28"/>
      <c r="AH39" s="28"/>
      <c r="AI39" s="28"/>
      <c r="AJ39" s="29"/>
      <c r="AK39" s="28"/>
      <c r="AL39" s="28"/>
      <c r="AM39" s="29"/>
      <c r="AN39" s="29"/>
      <c r="AO39" s="30"/>
    </row>
    <row r="40" spans="1:41" ht="14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7"/>
      <c r="AC40" s="27"/>
      <c r="AD40" s="28"/>
      <c r="AE40" s="28"/>
      <c r="AF40" s="28"/>
      <c r="AG40" s="28"/>
      <c r="AH40" s="28"/>
      <c r="AI40" s="28"/>
      <c r="AJ40" s="29"/>
      <c r="AK40" s="28"/>
      <c r="AL40" s="28"/>
      <c r="AM40" s="29"/>
      <c r="AN40" s="29"/>
      <c r="AO40" s="30"/>
    </row>
    <row r="41" spans="1:41" ht="14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7"/>
      <c r="AC41" s="27"/>
      <c r="AD41" s="28"/>
      <c r="AE41" s="28"/>
      <c r="AF41" s="28"/>
      <c r="AG41" s="28"/>
      <c r="AH41" s="28"/>
      <c r="AI41" s="28"/>
      <c r="AJ41" s="29"/>
      <c r="AK41" s="28"/>
      <c r="AL41" s="28"/>
      <c r="AM41" s="29"/>
      <c r="AN41" s="29"/>
      <c r="AO41" s="30"/>
    </row>
    <row r="42" spans="1:41" ht="14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4"/>
      <c r="S42" s="24"/>
      <c r="T42" s="24"/>
      <c r="U42" s="24"/>
      <c r="V42" s="24"/>
      <c r="W42" s="24"/>
      <c r="X42" s="24"/>
      <c r="Y42" s="24"/>
      <c r="Z42" s="26"/>
      <c r="AA42" s="26"/>
      <c r="AB42" s="27"/>
      <c r="AC42" s="27"/>
      <c r="AD42" s="28"/>
      <c r="AE42" s="28"/>
      <c r="AF42" s="28"/>
      <c r="AG42" s="28"/>
      <c r="AH42" s="28"/>
      <c r="AI42" s="28"/>
      <c r="AJ42" s="29"/>
      <c r="AK42" s="28"/>
      <c r="AL42" s="28"/>
      <c r="AM42" s="29"/>
      <c r="AN42" s="29"/>
      <c r="AO42" s="30"/>
    </row>
    <row r="43" spans="1:41" ht="14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4"/>
      <c r="S43" s="24"/>
      <c r="T43" s="24"/>
      <c r="U43" s="24"/>
      <c r="V43" s="24"/>
      <c r="W43" s="24"/>
      <c r="X43" s="24"/>
      <c r="Y43" s="24"/>
      <c r="Z43" s="26"/>
      <c r="AA43" s="26"/>
      <c r="AB43" s="27"/>
      <c r="AC43" s="27"/>
      <c r="AD43" s="28"/>
      <c r="AE43" s="28"/>
      <c r="AF43" s="28"/>
      <c r="AG43" s="28"/>
      <c r="AH43" s="28"/>
      <c r="AI43" s="28"/>
      <c r="AJ43" s="29"/>
      <c r="AK43" s="28"/>
      <c r="AL43" s="28"/>
      <c r="AM43" s="29"/>
      <c r="AN43" s="29"/>
      <c r="AO43" s="30"/>
    </row>
    <row r="44" spans="1:41" ht="14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7"/>
      <c r="AC44" s="27"/>
      <c r="AD44" s="28"/>
      <c r="AE44" s="28"/>
      <c r="AF44" s="28"/>
      <c r="AG44" s="28"/>
      <c r="AH44" s="28"/>
      <c r="AI44" s="28"/>
      <c r="AJ44" s="29"/>
      <c r="AK44" s="28"/>
      <c r="AL44" s="28"/>
      <c r="AM44" s="29"/>
      <c r="AN44" s="29"/>
      <c r="AO44" s="30"/>
    </row>
    <row r="45" spans="1:41" ht="14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6"/>
      <c r="AA45" s="26"/>
      <c r="AB45" s="27"/>
      <c r="AC45" s="27"/>
      <c r="AD45" s="28"/>
      <c r="AE45" s="28"/>
      <c r="AF45" s="28"/>
      <c r="AG45" s="28"/>
      <c r="AH45" s="28"/>
      <c r="AI45" s="28"/>
      <c r="AJ45" s="29"/>
      <c r="AK45" s="28"/>
      <c r="AL45" s="28"/>
      <c r="AM45" s="29"/>
      <c r="AN45" s="29"/>
      <c r="AO45" s="30"/>
    </row>
    <row r="46" spans="1:41" ht="14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6"/>
      <c r="AA46" s="26"/>
      <c r="AB46" s="27"/>
      <c r="AC46" s="27"/>
      <c r="AD46" s="28"/>
      <c r="AE46" s="28"/>
      <c r="AF46" s="28"/>
      <c r="AG46" s="28"/>
      <c r="AH46" s="28"/>
      <c r="AI46" s="28"/>
      <c r="AJ46" s="29"/>
      <c r="AK46" s="28"/>
      <c r="AL46" s="28"/>
      <c r="AM46" s="29"/>
      <c r="AN46" s="29"/>
      <c r="AO46" s="30"/>
    </row>
    <row r="47" spans="1:41" ht="14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6"/>
      <c r="AA47" s="26"/>
      <c r="AB47" s="27"/>
      <c r="AC47" s="27"/>
      <c r="AD47" s="28"/>
      <c r="AE47" s="28"/>
      <c r="AF47" s="28"/>
      <c r="AG47" s="28"/>
      <c r="AH47" s="28"/>
      <c r="AI47" s="28"/>
      <c r="AJ47" s="29"/>
      <c r="AK47" s="28"/>
      <c r="AL47" s="28"/>
      <c r="AM47" s="29"/>
      <c r="AN47" s="29"/>
      <c r="AO47" s="30"/>
    </row>
    <row r="48" spans="1:41" ht="14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6"/>
      <c r="AA48" s="26"/>
      <c r="AB48" s="27"/>
      <c r="AC48" s="27"/>
      <c r="AD48" s="28"/>
      <c r="AE48" s="28"/>
      <c r="AF48" s="28"/>
      <c r="AG48" s="28"/>
      <c r="AH48" s="28"/>
      <c r="AI48" s="28"/>
      <c r="AJ48" s="29"/>
      <c r="AK48" s="28"/>
      <c r="AL48" s="28"/>
      <c r="AM48" s="29"/>
      <c r="AN48" s="29"/>
      <c r="AO48" s="30"/>
    </row>
    <row r="49" spans="1:41" ht="14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4"/>
      <c r="S49" s="24"/>
      <c r="T49" s="24"/>
      <c r="U49" s="24"/>
      <c r="V49" s="24"/>
      <c r="W49" s="24"/>
      <c r="X49" s="24"/>
      <c r="Y49" s="24"/>
      <c r="Z49" s="26"/>
      <c r="AA49" s="26"/>
      <c r="AB49" s="27"/>
      <c r="AC49" s="27"/>
      <c r="AD49" s="28"/>
      <c r="AE49" s="28"/>
      <c r="AF49" s="28"/>
      <c r="AG49" s="28"/>
      <c r="AH49" s="28"/>
      <c r="AI49" s="28"/>
      <c r="AJ49" s="29"/>
      <c r="AK49" s="28"/>
      <c r="AL49" s="28"/>
      <c r="AM49" s="29"/>
      <c r="AN49" s="29"/>
      <c r="AO49" s="30"/>
    </row>
    <row r="50" spans="1:41" ht="14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7"/>
      <c r="AC50" s="27"/>
      <c r="AD50" s="28"/>
      <c r="AE50" s="28"/>
      <c r="AF50" s="28"/>
      <c r="AG50" s="28"/>
      <c r="AH50" s="28"/>
      <c r="AI50" s="28"/>
      <c r="AJ50" s="29"/>
      <c r="AK50" s="28"/>
      <c r="AL50" s="28"/>
      <c r="AM50" s="29"/>
      <c r="AN50" s="29"/>
      <c r="AO50" s="30"/>
    </row>
    <row r="51" spans="1:41" ht="14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4"/>
      <c r="S51" s="24"/>
      <c r="T51" s="24"/>
      <c r="U51" s="24"/>
      <c r="V51" s="24"/>
      <c r="W51" s="24"/>
      <c r="X51" s="24"/>
      <c r="Y51" s="24"/>
      <c r="Z51" s="26"/>
      <c r="AA51" s="26"/>
      <c r="AB51" s="27"/>
      <c r="AC51" s="27"/>
      <c r="AD51" s="28"/>
      <c r="AE51" s="28"/>
      <c r="AF51" s="28"/>
      <c r="AG51" s="28"/>
      <c r="AH51" s="28"/>
      <c r="AI51" s="28"/>
      <c r="AJ51" s="29"/>
      <c r="AK51" s="28"/>
      <c r="AL51" s="28"/>
      <c r="AM51" s="29"/>
      <c r="AN51" s="29"/>
      <c r="AO51" s="30"/>
    </row>
    <row r="52" spans="1:41" ht="14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6"/>
      <c r="AA52" s="26"/>
      <c r="AB52" s="27"/>
      <c r="AC52" s="27"/>
      <c r="AD52" s="28"/>
      <c r="AE52" s="28"/>
      <c r="AF52" s="28"/>
      <c r="AG52" s="28"/>
      <c r="AH52" s="28"/>
      <c r="AI52" s="28"/>
      <c r="AJ52" s="29"/>
      <c r="AK52" s="28"/>
      <c r="AL52" s="28"/>
      <c r="AM52" s="29"/>
      <c r="AN52" s="29"/>
      <c r="AO52" s="30"/>
    </row>
    <row r="53" spans="1:41" ht="14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6"/>
      <c r="AA53" s="26"/>
      <c r="AB53" s="27"/>
      <c r="AC53" s="27"/>
      <c r="AD53" s="28"/>
      <c r="AE53" s="28"/>
      <c r="AF53" s="28"/>
      <c r="AG53" s="28"/>
      <c r="AH53" s="28"/>
      <c r="AI53" s="28"/>
      <c r="AJ53" s="29"/>
      <c r="AK53" s="28"/>
      <c r="AL53" s="28"/>
      <c r="AM53" s="29"/>
      <c r="AN53" s="29"/>
      <c r="AO53" s="30"/>
    </row>
    <row r="54" spans="1:41" ht="14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6"/>
      <c r="AA54" s="26"/>
      <c r="AB54" s="27"/>
      <c r="AC54" s="27"/>
      <c r="AD54" s="28"/>
      <c r="AE54" s="28"/>
      <c r="AF54" s="28"/>
      <c r="AG54" s="28"/>
      <c r="AH54" s="28"/>
      <c r="AI54" s="28"/>
      <c r="AJ54" s="29"/>
      <c r="AK54" s="28"/>
      <c r="AL54" s="28"/>
      <c r="AM54" s="29"/>
      <c r="AN54" s="29"/>
      <c r="AO54" s="30"/>
    </row>
    <row r="55" spans="1:41" ht="14.25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6"/>
      <c r="AA55" s="26"/>
      <c r="AB55" s="27"/>
      <c r="AC55" s="27"/>
      <c r="AD55" s="28"/>
      <c r="AE55" s="28"/>
      <c r="AF55" s="28"/>
      <c r="AG55" s="28"/>
      <c r="AH55" s="28"/>
      <c r="AI55" s="28"/>
      <c r="AJ55" s="29"/>
      <c r="AK55" s="28"/>
      <c r="AL55" s="28"/>
      <c r="AM55" s="29"/>
      <c r="AN55" s="29"/>
      <c r="AO55" s="30"/>
    </row>
    <row r="56" spans="1:41" ht="14.25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6"/>
      <c r="AA56" s="26"/>
      <c r="AB56" s="27"/>
      <c r="AC56" s="27"/>
      <c r="AD56" s="28"/>
      <c r="AE56" s="28"/>
      <c r="AF56" s="28"/>
      <c r="AG56" s="28"/>
      <c r="AH56" s="28"/>
      <c r="AI56" s="28"/>
      <c r="AJ56" s="29"/>
      <c r="AK56" s="28"/>
      <c r="AL56" s="28"/>
      <c r="AM56" s="29"/>
      <c r="AN56" s="29"/>
      <c r="AO56" s="30"/>
    </row>
    <row r="57" spans="1:41" ht="14.25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6"/>
      <c r="AA57" s="26"/>
      <c r="AB57" s="27"/>
      <c r="AC57" s="27"/>
      <c r="AD57" s="28"/>
      <c r="AE57" s="28"/>
      <c r="AF57" s="28"/>
      <c r="AG57" s="28"/>
      <c r="AH57" s="28"/>
      <c r="AI57" s="28"/>
      <c r="AJ57" s="29"/>
      <c r="AK57" s="28"/>
      <c r="AL57" s="28"/>
      <c r="AM57" s="29"/>
      <c r="AN57" s="29"/>
      <c r="AO57" s="30"/>
    </row>
    <row r="58" spans="1:41" ht="14.25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6"/>
      <c r="AA58" s="26"/>
      <c r="AB58" s="27"/>
      <c r="AC58" s="27"/>
      <c r="AD58" s="28"/>
      <c r="AE58" s="28"/>
      <c r="AF58" s="28"/>
      <c r="AG58" s="28"/>
      <c r="AH58" s="28"/>
      <c r="AI58" s="28"/>
      <c r="AJ58" s="29"/>
      <c r="AK58" s="28"/>
      <c r="AL58" s="28"/>
      <c r="AM58" s="29"/>
      <c r="AN58" s="29"/>
      <c r="AO58" s="30"/>
    </row>
    <row r="59" spans="1:41" ht="14.25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6"/>
      <c r="AA59" s="26"/>
      <c r="AB59" s="27"/>
      <c r="AC59" s="27"/>
      <c r="AD59" s="28"/>
      <c r="AE59" s="28"/>
      <c r="AF59" s="28"/>
      <c r="AG59" s="28"/>
      <c r="AH59" s="28"/>
      <c r="AI59" s="28"/>
      <c r="AJ59" s="29"/>
      <c r="AK59" s="28"/>
      <c r="AL59" s="28"/>
      <c r="AM59" s="29"/>
      <c r="AN59" s="29"/>
      <c r="AO59" s="30"/>
    </row>
    <row r="60" spans="1:41" ht="14.25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6"/>
      <c r="AA60" s="26"/>
      <c r="AB60" s="27"/>
      <c r="AC60" s="27"/>
      <c r="AD60" s="28"/>
      <c r="AE60" s="28"/>
      <c r="AF60" s="28"/>
      <c r="AG60" s="28"/>
      <c r="AH60" s="28"/>
      <c r="AI60" s="28"/>
      <c r="AJ60" s="29"/>
      <c r="AK60" s="28"/>
      <c r="AL60" s="28"/>
      <c r="AM60" s="29"/>
      <c r="AN60" s="29"/>
      <c r="AO60" s="30"/>
    </row>
    <row r="61" spans="1:41" ht="14.25">
      <c r="A61" s="23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6"/>
      <c r="AA61" s="26"/>
      <c r="AB61" s="27"/>
      <c r="AC61" s="27"/>
      <c r="AD61" s="28"/>
      <c r="AE61" s="28"/>
      <c r="AF61" s="28"/>
      <c r="AG61" s="28"/>
      <c r="AH61" s="28"/>
      <c r="AI61" s="28"/>
      <c r="AJ61" s="29"/>
      <c r="AK61" s="28"/>
      <c r="AL61" s="28"/>
      <c r="AM61" s="29"/>
      <c r="AN61" s="29"/>
      <c r="AO61" s="30"/>
    </row>
    <row r="62" spans="1:41" ht="14.25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6"/>
      <c r="AA62" s="26"/>
      <c r="AB62" s="27"/>
      <c r="AC62" s="27"/>
      <c r="AD62" s="28"/>
      <c r="AE62" s="28"/>
      <c r="AF62" s="28"/>
      <c r="AG62" s="28"/>
      <c r="AH62" s="28"/>
      <c r="AI62" s="28"/>
      <c r="AJ62" s="29"/>
      <c r="AK62" s="28"/>
      <c r="AL62" s="28"/>
      <c r="AM62" s="29"/>
      <c r="AN62" s="29"/>
      <c r="AO62" s="30"/>
    </row>
    <row r="63" spans="1:41" ht="14.25">
      <c r="A63" s="23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7"/>
      <c r="AC63" s="27"/>
      <c r="AD63" s="28"/>
      <c r="AE63" s="28"/>
      <c r="AF63" s="28"/>
      <c r="AG63" s="28"/>
      <c r="AH63" s="28"/>
      <c r="AI63" s="28"/>
      <c r="AJ63" s="29"/>
      <c r="AK63" s="28"/>
      <c r="AL63" s="28"/>
      <c r="AM63" s="29"/>
      <c r="AN63" s="29"/>
      <c r="AO63" s="30"/>
    </row>
    <row r="64" spans="1:41" ht="14.25">
      <c r="A64" s="23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6"/>
      <c r="AA64" s="26"/>
      <c r="AB64" s="27"/>
      <c r="AC64" s="27"/>
      <c r="AD64" s="28"/>
      <c r="AE64" s="28"/>
      <c r="AF64" s="28"/>
      <c r="AG64" s="28"/>
      <c r="AH64" s="28"/>
      <c r="AI64" s="28"/>
      <c r="AJ64" s="29"/>
      <c r="AK64" s="28"/>
      <c r="AL64" s="28"/>
      <c r="AM64" s="29"/>
      <c r="AN64" s="29"/>
      <c r="AO64" s="30"/>
    </row>
    <row r="65" spans="1:41" ht="14.25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6"/>
      <c r="AA65" s="26"/>
      <c r="AB65" s="27"/>
      <c r="AC65" s="27"/>
      <c r="AD65" s="28"/>
      <c r="AE65" s="28"/>
      <c r="AF65" s="28"/>
      <c r="AG65" s="28"/>
      <c r="AH65" s="28"/>
      <c r="AI65" s="28"/>
      <c r="AJ65" s="29"/>
      <c r="AK65" s="28"/>
      <c r="AL65" s="28"/>
      <c r="AM65" s="29"/>
      <c r="AN65" s="29"/>
      <c r="AO65" s="30"/>
    </row>
    <row r="66" spans="1:41" ht="14.25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6"/>
      <c r="AA66" s="26"/>
      <c r="AB66" s="27"/>
      <c r="AC66" s="27"/>
      <c r="AD66" s="28"/>
      <c r="AE66" s="28"/>
      <c r="AF66" s="28"/>
      <c r="AG66" s="28"/>
      <c r="AH66" s="28"/>
      <c r="AI66" s="28"/>
      <c r="AJ66" s="29"/>
      <c r="AK66" s="28"/>
      <c r="AL66" s="28"/>
      <c r="AM66" s="29"/>
      <c r="AN66" s="29"/>
      <c r="AO66" s="30"/>
    </row>
    <row r="67" spans="1:41" ht="14.25">
      <c r="A67" s="23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6"/>
      <c r="AA67" s="26"/>
      <c r="AB67" s="27"/>
      <c r="AC67" s="27"/>
      <c r="AD67" s="28"/>
      <c r="AE67" s="28"/>
      <c r="AF67" s="28"/>
      <c r="AG67" s="28"/>
      <c r="AH67" s="28"/>
      <c r="AI67" s="28"/>
      <c r="AJ67" s="29"/>
      <c r="AK67" s="28"/>
      <c r="AL67" s="28"/>
      <c r="AM67" s="29"/>
      <c r="AN67" s="29"/>
      <c r="AO67" s="30"/>
    </row>
    <row r="68" spans="1:41" ht="14.25">
      <c r="A68" s="23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6"/>
      <c r="AA68" s="26"/>
      <c r="AB68" s="27"/>
      <c r="AC68" s="27"/>
      <c r="AD68" s="28"/>
      <c r="AE68" s="28"/>
      <c r="AF68" s="28"/>
      <c r="AG68" s="28"/>
      <c r="AH68" s="28"/>
      <c r="AI68" s="28"/>
      <c r="AJ68" s="29"/>
      <c r="AK68" s="28"/>
      <c r="AL68" s="28"/>
      <c r="AM68" s="29"/>
      <c r="AN68" s="29"/>
      <c r="AO68" s="30"/>
    </row>
    <row r="69" spans="1:41" ht="14.2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6"/>
      <c r="AA69" s="26"/>
      <c r="AB69" s="27"/>
      <c r="AC69" s="27"/>
      <c r="AD69" s="28"/>
      <c r="AE69" s="28"/>
      <c r="AF69" s="28"/>
      <c r="AG69" s="28"/>
      <c r="AH69" s="28"/>
      <c r="AI69" s="28"/>
      <c r="AJ69" s="29"/>
      <c r="AK69" s="28"/>
      <c r="AL69" s="28"/>
      <c r="AM69" s="29"/>
      <c r="AN69" s="29"/>
      <c r="AO69" s="30"/>
    </row>
    <row r="70" spans="1:41" ht="14.25">
      <c r="A70" s="23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6"/>
      <c r="AA70" s="26"/>
      <c r="AB70" s="27"/>
      <c r="AC70" s="27"/>
      <c r="AD70" s="28"/>
      <c r="AE70" s="28"/>
      <c r="AF70" s="28"/>
      <c r="AG70" s="28"/>
      <c r="AH70" s="28"/>
      <c r="AI70" s="28"/>
      <c r="AJ70" s="29"/>
      <c r="AK70" s="28"/>
      <c r="AL70" s="28"/>
      <c r="AM70" s="29"/>
      <c r="AN70" s="29"/>
      <c r="AO70" s="30"/>
    </row>
    <row r="71" spans="1:41" ht="14.25">
      <c r="A71" s="23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6"/>
      <c r="AA71" s="26"/>
      <c r="AB71" s="27"/>
      <c r="AC71" s="27"/>
      <c r="AD71" s="28"/>
      <c r="AE71" s="28"/>
      <c r="AF71" s="28"/>
      <c r="AG71" s="28"/>
      <c r="AH71" s="28"/>
      <c r="AI71" s="28"/>
      <c r="AJ71" s="29"/>
      <c r="AK71" s="28"/>
      <c r="AL71" s="28"/>
      <c r="AM71" s="29"/>
      <c r="AN71" s="29"/>
      <c r="AO71" s="30"/>
    </row>
    <row r="72" spans="1:41" ht="14.25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  <c r="Q72" s="25"/>
      <c r="R72" s="24"/>
      <c r="S72" s="24"/>
      <c r="T72" s="24"/>
      <c r="U72" s="24"/>
      <c r="V72" s="24"/>
      <c r="W72" s="24"/>
      <c r="X72" s="24"/>
      <c r="Y72" s="24"/>
      <c r="Z72" s="26"/>
      <c r="AA72" s="26"/>
      <c r="AB72" s="27"/>
      <c r="AC72" s="27"/>
      <c r="AD72" s="28"/>
      <c r="AE72" s="28"/>
      <c r="AF72" s="28"/>
      <c r="AG72" s="28"/>
      <c r="AH72" s="28"/>
      <c r="AI72" s="28"/>
      <c r="AJ72" s="29"/>
      <c r="AK72" s="28"/>
      <c r="AL72" s="28"/>
      <c r="AM72" s="29"/>
      <c r="AN72" s="29"/>
      <c r="AO72" s="30"/>
    </row>
    <row r="73" spans="1:41" ht="14.2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  <c r="Q73" s="25"/>
      <c r="R73" s="24"/>
      <c r="S73" s="24"/>
      <c r="T73" s="24"/>
      <c r="U73" s="24"/>
      <c r="V73" s="24"/>
      <c r="W73" s="24"/>
      <c r="X73" s="24"/>
      <c r="Y73" s="24"/>
      <c r="Z73" s="26"/>
      <c r="AA73" s="26"/>
      <c r="AB73" s="27"/>
      <c r="AC73" s="27"/>
      <c r="AD73" s="28"/>
      <c r="AE73" s="28"/>
      <c r="AF73" s="28"/>
      <c r="AG73" s="28"/>
      <c r="AH73" s="28"/>
      <c r="AI73" s="28"/>
      <c r="AJ73" s="29"/>
      <c r="AK73" s="28"/>
      <c r="AL73" s="28"/>
      <c r="AM73" s="29"/>
      <c r="AN73" s="29"/>
      <c r="AO73" s="30"/>
    </row>
    <row r="74" spans="1:41" ht="14.25">
      <c r="A74" s="23"/>
      <c r="B74" s="23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25"/>
      <c r="R74" s="24"/>
      <c r="S74" s="24"/>
      <c r="T74" s="24"/>
      <c r="U74" s="24"/>
      <c r="V74" s="24"/>
      <c r="W74" s="24"/>
      <c r="X74" s="24"/>
      <c r="Y74" s="24"/>
      <c r="Z74" s="26"/>
      <c r="AA74" s="26"/>
      <c r="AB74" s="27"/>
      <c r="AC74" s="27"/>
      <c r="AD74" s="28"/>
      <c r="AE74" s="28"/>
      <c r="AF74" s="28"/>
      <c r="AG74" s="28"/>
      <c r="AH74" s="28"/>
      <c r="AI74" s="28"/>
      <c r="AJ74" s="29"/>
      <c r="AK74" s="28"/>
      <c r="AL74" s="28"/>
      <c r="AM74" s="29"/>
      <c r="AN74" s="29"/>
      <c r="AO74" s="30"/>
    </row>
    <row r="75" spans="1:41" ht="14.25">
      <c r="A75" s="23"/>
      <c r="B75" s="23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25"/>
      <c r="R75" s="24"/>
      <c r="S75" s="24"/>
      <c r="T75" s="24"/>
      <c r="U75" s="24"/>
      <c r="V75" s="24"/>
      <c r="W75" s="24"/>
      <c r="X75" s="24"/>
      <c r="Y75" s="24"/>
      <c r="Z75" s="26"/>
      <c r="AA75" s="26"/>
      <c r="AB75" s="27"/>
      <c r="AC75" s="27"/>
      <c r="AD75" s="28"/>
      <c r="AE75" s="28"/>
      <c r="AF75" s="28"/>
      <c r="AG75" s="28"/>
      <c r="AH75" s="28"/>
      <c r="AI75" s="28"/>
      <c r="AJ75" s="29"/>
      <c r="AK75" s="28"/>
      <c r="AL75" s="28"/>
      <c r="AM75" s="29"/>
      <c r="AN75" s="29"/>
      <c r="AO75" s="30"/>
    </row>
    <row r="76" spans="1:41" ht="14.25">
      <c r="A76" s="23"/>
      <c r="B76" s="23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  <c r="Q76" s="25"/>
      <c r="R76" s="24"/>
      <c r="S76" s="24"/>
      <c r="T76" s="24"/>
      <c r="U76" s="24"/>
      <c r="V76" s="24"/>
      <c r="W76" s="24"/>
      <c r="X76" s="24"/>
      <c r="Y76" s="24"/>
      <c r="Z76" s="26"/>
      <c r="AA76" s="26"/>
      <c r="AB76" s="27"/>
      <c r="AC76" s="27"/>
      <c r="AD76" s="28"/>
      <c r="AE76" s="28"/>
      <c r="AF76" s="28"/>
      <c r="AG76" s="28"/>
      <c r="AH76" s="28"/>
      <c r="AI76" s="28"/>
      <c r="AJ76" s="29"/>
      <c r="AK76" s="28"/>
      <c r="AL76" s="28"/>
      <c r="AM76" s="29"/>
      <c r="AN76" s="29"/>
      <c r="AO76" s="30"/>
    </row>
    <row r="77" spans="1:41" ht="14.25">
      <c r="A77" s="23"/>
      <c r="B77" s="23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25"/>
      <c r="R77" s="24"/>
      <c r="S77" s="24"/>
      <c r="T77" s="24"/>
      <c r="U77" s="24"/>
      <c r="V77" s="24"/>
      <c r="W77" s="24"/>
      <c r="X77" s="24"/>
      <c r="Y77" s="24"/>
      <c r="Z77" s="26"/>
      <c r="AA77" s="26"/>
      <c r="AB77" s="27"/>
      <c r="AC77" s="27"/>
      <c r="AD77" s="28"/>
      <c r="AE77" s="28"/>
      <c r="AF77" s="28"/>
      <c r="AG77" s="28"/>
      <c r="AH77" s="28"/>
      <c r="AI77" s="28"/>
      <c r="AJ77" s="29"/>
      <c r="AK77" s="28"/>
      <c r="AL77" s="28"/>
      <c r="AM77" s="29"/>
      <c r="AN77" s="29"/>
      <c r="AO77" s="30"/>
    </row>
    <row r="78" spans="1:41" ht="14.25">
      <c r="A78" s="23"/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  <c r="R78" s="24"/>
      <c r="S78" s="24"/>
      <c r="T78" s="24"/>
      <c r="U78" s="24"/>
      <c r="V78" s="24"/>
      <c r="W78" s="24"/>
      <c r="X78" s="24"/>
      <c r="Y78" s="24"/>
      <c r="Z78" s="26"/>
      <c r="AA78" s="26"/>
      <c r="AB78" s="27"/>
      <c r="AC78" s="27"/>
      <c r="AD78" s="28"/>
      <c r="AE78" s="28"/>
      <c r="AF78" s="28"/>
      <c r="AG78" s="28"/>
      <c r="AH78" s="28"/>
      <c r="AI78" s="28"/>
      <c r="AJ78" s="29"/>
      <c r="AK78" s="28"/>
      <c r="AL78" s="28"/>
      <c r="AM78" s="29"/>
      <c r="AN78" s="29"/>
      <c r="AO78" s="30"/>
    </row>
    <row r="79" spans="1:41" ht="14.25">
      <c r="A79" s="23"/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25"/>
      <c r="R79" s="24"/>
      <c r="S79" s="24"/>
      <c r="T79" s="24"/>
      <c r="U79" s="24"/>
      <c r="V79" s="24"/>
      <c r="W79" s="24"/>
      <c r="X79" s="24"/>
      <c r="Y79" s="24"/>
      <c r="Z79" s="26"/>
      <c r="AA79" s="26"/>
      <c r="AB79" s="27"/>
      <c r="AC79" s="27"/>
      <c r="AD79" s="28"/>
      <c r="AE79" s="28"/>
      <c r="AF79" s="28"/>
      <c r="AG79" s="28"/>
      <c r="AH79" s="28"/>
      <c r="AI79" s="28"/>
      <c r="AJ79" s="29"/>
      <c r="AK79" s="28"/>
      <c r="AL79" s="28"/>
      <c r="AM79" s="29"/>
      <c r="AN79" s="29"/>
      <c r="AO79" s="30"/>
    </row>
    <row r="80" spans="1:41" ht="14.25">
      <c r="A80" s="23"/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5"/>
      <c r="R80" s="24"/>
      <c r="S80" s="24"/>
      <c r="T80" s="24"/>
      <c r="U80" s="24"/>
      <c r="V80" s="24"/>
      <c r="W80" s="24"/>
      <c r="X80" s="24"/>
      <c r="Y80" s="24"/>
      <c r="Z80" s="26"/>
      <c r="AA80" s="26"/>
      <c r="AB80" s="27"/>
      <c r="AC80" s="27"/>
      <c r="AD80" s="28"/>
      <c r="AE80" s="28"/>
      <c r="AF80" s="28"/>
      <c r="AG80" s="28"/>
      <c r="AH80" s="28"/>
      <c r="AI80" s="28"/>
      <c r="AJ80" s="29"/>
      <c r="AK80" s="28"/>
      <c r="AL80" s="28"/>
      <c r="AM80" s="29"/>
      <c r="AN80" s="29"/>
      <c r="AO80" s="30"/>
    </row>
    <row r="81" spans="1:41" ht="14.25">
      <c r="A81" s="23"/>
      <c r="B81" s="23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5"/>
      <c r="R81" s="24"/>
      <c r="S81" s="24"/>
      <c r="T81" s="24"/>
      <c r="U81" s="24"/>
      <c r="V81" s="24"/>
      <c r="W81" s="24"/>
      <c r="X81" s="24"/>
      <c r="Y81" s="24"/>
      <c r="Z81" s="26"/>
      <c r="AA81" s="26"/>
      <c r="AB81" s="27"/>
      <c r="AC81" s="27"/>
      <c r="AD81" s="28"/>
      <c r="AE81" s="28"/>
      <c r="AF81" s="28"/>
      <c r="AG81" s="28"/>
      <c r="AH81" s="28"/>
      <c r="AI81" s="28"/>
      <c r="AJ81" s="29"/>
      <c r="AK81" s="28"/>
      <c r="AL81" s="28"/>
      <c r="AM81" s="29"/>
      <c r="AN81" s="29"/>
      <c r="AO81" s="30"/>
    </row>
    <row r="82" spans="1:41" ht="14.25">
      <c r="A82" s="23"/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4"/>
      <c r="S82" s="24"/>
      <c r="T82" s="24"/>
      <c r="U82" s="24"/>
      <c r="V82" s="24"/>
      <c r="W82" s="24"/>
      <c r="X82" s="24"/>
      <c r="Y82" s="24"/>
      <c r="Z82" s="26"/>
      <c r="AA82" s="26"/>
      <c r="AB82" s="27"/>
      <c r="AC82" s="27"/>
      <c r="AD82" s="28"/>
      <c r="AE82" s="28"/>
      <c r="AF82" s="28"/>
      <c r="AG82" s="28"/>
      <c r="AH82" s="28"/>
      <c r="AI82" s="28"/>
      <c r="AJ82" s="29"/>
      <c r="AK82" s="28"/>
      <c r="AL82" s="28"/>
      <c r="AM82" s="29"/>
      <c r="AN82" s="29"/>
      <c r="AO82" s="30"/>
    </row>
    <row r="83" spans="1:41" ht="14.25">
      <c r="A83" s="23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6"/>
      <c r="AA83" s="26"/>
      <c r="AB83" s="27"/>
      <c r="AC83" s="27"/>
      <c r="AD83" s="28"/>
      <c r="AE83" s="28"/>
      <c r="AF83" s="28"/>
      <c r="AG83" s="28"/>
      <c r="AH83" s="28"/>
      <c r="AI83" s="28"/>
      <c r="AJ83" s="29"/>
      <c r="AK83" s="28"/>
      <c r="AL83" s="28"/>
      <c r="AM83" s="29"/>
      <c r="AN83" s="29"/>
      <c r="AO83" s="30"/>
    </row>
    <row r="84" spans="1:41" ht="14.25">
      <c r="A84" s="23"/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4"/>
      <c r="S84" s="24"/>
      <c r="T84" s="24"/>
      <c r="U84" s="24"/>
      <c r="V84" s="24"/>
      <c r="W84" s="24"/>
      <c r="X84" s="24"/>
      <c r="Y84" s="24"/>
      <c r="Z84" s="26"/>
      <c r="AA84" s="26"/>
      <c r="AB84" s="27"/>
      <c r="AC84" s="27"/>
      <c r="AD84" s="28"/>
      <c r="AE84" s="28"/>
      <c r="AF84" s="28"/>
      <c r="AG84" s="28"/>
      <c r="AH84" s="28"/>
      <c r="AI84" s="28"/>
      <c r="AJ84" s="29"/>
      <c r="AK84" s="28"/>
      <c r="AL84" s="28"/>
      <c r="AM84" s="29"/>
      <c r="AN84" s="29"/>
      <c r="AO84" s="30"/>
    </row>
    <row r="85" spans="1:41" ht="14.25">
      <c r="A85" s="23"/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6"/>
      <c r="AA85" s="26"/>
      <c r="AB85" s="27"/>
      <c r="AC85" s="27"/>
      <c r="AD85" s="28"/>
      <c r="AE85" s="28"/>
      <c r="AF85" s="28"/>
      <c r="AG85" s="28"/>
      <c r="AH85" s="28"/>
      <c r="AI85" s="28"/>
      <c r="AJ85" s="29"/>
      <c r="AK85" s="28"/>
      <c r="AL85" s="28"/>
      <c r="AM85" s="29"/>
      <c r="AN85" s="29"/>
      <c r="AO85" s="30"/>
    </row>
    <row r="86" spans="1:41" ht="14.25">
      <c r="A86" s="23"/>
      <c r="B86" s="23"/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/>
      <c r="Q86" s="25"/>
      <c r="R86" s="24"/>
      <c r="S86" s="24"/>
      <c r="T86" s="24"/>
      <c r="U86" s="24"/>
      <c r="V86" s="24"/>
      <c r="W86" s="24"/>
      <c r="X86" s="24"/>
      <c r="Y86" s="24"/>
      <c r="Z86" s="26"/>
      <c r="AA86" s="26"/>
      <c r="AB86" s="27"/>
      <c r="AC86" s="27"/>
      <c r="AD86" s="28"/>
      <c r="AE86" s="28"/>
      <c r="AF86" s="28"/>
      <c r="AG86" s="28"/>
      <c r="AH86" s="28"/>
      <c r="AI86" s="28"/>
      <c r="AJ86" s="29"/>
      <c r="AK86" s="28"/>
      <c r="AL86" s="28"/>
      <c r="AM86" s="29"/>
      <c r="AN86" s="29"/>
      <c r="AO86" s="30"/>
    </row>
    <row r="87" spans="1:41" ht="14.25">
      <c r="A87" s="23"/>
      <c r="B87" s="23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  <c r="Q87" s="25"/>
      <c r="R87" s="24"/>
      <c r="S87" s="24"/>
      <c r="T87" s="24"/>
      <c r="U87" s="24"/>
      <c r="V87" s="24"/>
      <c r="W87" s="24"/>
      <c r="X87" s="24"/>
      <c r="Y87" s="24"/>
      <c r="Z87" s="26"/>
      <c r="AA87" s="26"/>
      <c r="AB87" s="27"/>
      <c r="AC87" s="27"/>
      <c r="AD87" s="28"/>
      <c r="AE87" s="28"/>
      <c r="AF87" s="28"/>
      <c r="AG87" s="28"/>
      <c r="AH87" s="28"/>
      <c r="AI87" s="28"/>
      <c r="AJ87" s="29"/>
      <c r="AK87" s="28"/>
      <c r="AL87" s="28"/>
      <c r="AM87" s="29"/>
      <c r="AN87" s="29"/>
      <c r="AO87" s="30"/>
    </row>
    <row r="88" spans="1:41" ht="14.25">
      <c r="A88" s="23"/>
      <c r="B88" s="23"/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  <c r="Q88" s="25"/>
      <c r="R88" s="24"/>
      <c r="S88" s="24"/>
      <c r="T88" s="24"/>
      <c r="U88" s="24"/>
      <c r="V88" s="24"/>
      <c r="W88" s="24"/>
      <c r="X88" s="24"/>
      <c r="Y88" s="24"/>
      <c r="Z88" s="26"/>
      <c r="AA88" s="26"/>
      <c r="AB88" s="27"/>
      <c r="AC88" s="27"/>
      <c r="AD88" s="28"/>
      <c r="AE88" s="28"/>
      <c r="AF88" s="28"/>
      <c r="AG88" s="28"/>
      <c r="AH88" s="28"/>
      <c r="AI88" s="28"/>
      <c r="AJ88" s="29"/>
      <c r="AK88" s="28"/>
      <c r="AL88" s="28"/>
      <c r="AM88" s="29"/>
      <c r="AN88" s="29"/>
      <c r="AO88" s="30"/>
    </row>
    <row r="89" spans="1:41" ht="14.25">
      <c r="A89" s="23"/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  <c r="Q89" s="25"/>
      <c r="R89" s="24"/>
      <c r="S89" s="24"/>
      <c r="T89" s="24"/>
      <c r="U89" s="24"/>
      <c r="V89" s="24"/>
      <c r="W89" s="24"/>
      <c r="X89" s="24"/>
      <c r="Y89" s="24"/>
      <c r="Z89" s="26"/>
      <c r="AA89" s="26"/>
      <c r="AB89" s="27"/>
      <c r="AC89" s="27"/>
      <c r="AD89" s="28"/>
      <c r="AE89" s="28"/>
      <c r="AF89" s="28"/>
      <c r="AG89" s="28"/>
      <c r="AH89" s="28"/>
      <c r="AI89" s="28"/>
      <c r="AJ89" s="29"/>
      <c r="AK89" s="28"/>
      <c r="AL89" s="28"/>
      <c r="AM89" s="29"/>
      <c r="AN89" s="29"/>
      <c r="AO89" s="30"/>
    </row>
    <row r="90" spans="1:41" ht="14.25">
      <c r="A90" s="23"/>
      <c r="B90" s="23"/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25"/>
      <c r="R90" s="24"/>
      <c r="S90" s="24"/>
      <c r="T90" s="24"/>
      <c r="U90" s="24"/>
      <c r="V90" s="24"/>
      <c r="W90" s="24"/>
      <c r="X90" s="24"/>
      <c r="Y90" s="24"/>
      <c r="Z90" s="26"/>
      <c r="AA90" s="26"/>
      <c r="AB90" s="27"/>
      <c r="AC90" s="27"/>
      <c r="AD90" s="28"/>
      <c r="AE90" s="28"/>
      <c r="AF90" s="28"/>
      <c r="AG90" s="28"/>
      <c r="AH90" s="28"/>
      <c r="AI90" s="28"/>
      <c r="AJ90" s="29"/>
      <c r="AK90" s="28"/>
      <c r="AL90" s="28"/>
      <c r="AM90" s="29"/>
      <c r="AN90" s="29"/>
      <c r="AO90" s="30"/>
    </row>
    <row r="91" spans="1:41" ht="14.25">
      <c r="A91" s="23"/>
      <c r="B91" s="23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5"/>
      <c r="R91" s="24"/>
      <c r="S91" s="24"/>
      <c r="T91" s="24"/>
      <c r="U91" s="24"/>
      <c r="V91" s="24"/>
      <c r="W91" s="24"/>
      <c r="X91" s="24"/>
      <c r="Y91" s="24"/>
      <c r="Z91" s="26"/>
      <c r="AA91" s="26"/>
      <c r="AB91" s="27"/>
      <c r="AC91" s="27"/>
      <c r="AD91" s="28"/>
      <c r="AE91" s="28"/>
      <c r="AF91" s="28"/>
      <c r="AG91" s="28"/>
      <c r="AH91" s="28"/>
      <c r="AI91" s="28"/>
      <c r="AJ91" s="29"/>
      <c r="AK91" s="28"/>
      <c r="AL91" s="28"/>
      <c r="AM91" s="29"/>
      <c r="AN91" s="29"/>
      <c r="AO91" s="30"/>
    </row>
    <row r="92" spans="1:41" ht="14.25">
      <c r="A92" s="23"/>
      <c r="B92" s="23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  <c r="Q92" s="25"/>
      <c r="R92" s="24"/>
      <c r="S92" s="24"/>
      <c r="T92" s="24"/>
      <c r="U92" s="24"/>
      <c r="V92" s="24"/>
      <c r="W92" s="24"/>
      <c r="X92" s="24"/>
      <c r="Y92" s="24"/>
      <c r="Z92" s="26"/>
      <c r="AA92" s="26"/>
      <c r="AB92" s="27"/>
      <c r="AC92" s="27"/>
      <c r="AD92" s="28"/>
      <c r="AE92" s="28"/>
      <c r="AF92" s="28"/>
      <c r="AG92" s="28"/>
      <c r="AH92" s="28"/>
      <c r="AI92" s="28"/>
      <c r="AJ92" s="29"/>
      <c r="AK92" s="28"/>
      <c r="AL92" s="28"/>
      <c r="AM92" s="29"/>
      <c r="AN92" s="29"/>
      <c r="AO92" s="30"/>
    </row>
    <row r="93" spans="1:41" ht="14.25">
      <c r="A93" s="23"/>
      <c r="B93" s="23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  <c r="Q93" s="25"/>
      <c r="R93" s="24"/>
      <c r="S93" s="24"/>
      <c r="T93" s="24"/>
      <c r="U93" s="24"/>
      <c r="V93" s="24"/>
      <c r="W93" s="24"/>
      <c r="X93" s="24"/>
      <c r="Y93" s="24"/>
      <c r="Z93" s="26"/>
      <c r="AA93" s="26"/>
      <c r="AB93" s="27"/>
      <c r="AC93" s="27"/>
      <c r="AD93" s="28"/>
      <c r="AE93" s="28"/>
      <c r="AF93" s="28"/>
      <c r="AG93" s="28"/>
      <c r="AH93" s="28"/>
      <c r="AI93" s="28"/>
      <c r="AJ93" s="29"/>
      <c r="AK93" s="28"/>
      <c r="AL93" s="28"/>
      <c r="AM93" s="29"/>
      <c r="AN93" s="29"/>
      <c r="AO93" s="30"/>
    </row>
    <row r="94" spans="1:41" ht="14.25">
      <c r="A94" s="23"/>
      <c r="B94" s="23"/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  <c r="Q94" s="25"/>
      <c r="R94" s="24"/>
      <c r="S94" s="24"/>
      <c r="T94" s="24"/>
      <c r="U94" s="24"/>
      <c r="V94" s="24"/>
      <c r="W94" s="24"/>
      <c r="X94" s="24"/>
      <c r="Y94" s="24"/>
      <c r="Z94" s="26"/>
      <c r="AA94" s="26"/>
      <c r="AB94" s="27"/>
      <c r="AC94" s="27"/>
      <c r="AD94" s="28"/>
      <c r="AE94" s="28"/>
      <c r="AF94" s="28"/>
      <c r="AG94" s="28"/>
      <c r="AH94" s="28"/>
      <c r="AI94" s="28"/>
      <c r="AJ94" s="29"/>
      <c r="AK94" s="28"/>
      <c r="AL94" s="28"/>
      <c r="AM94" s="29"/>
      <c r="AN94" s="29"/>
      <c r="AO94" s="30"/>
    </row>
    <row r="95" spans="1:41" ht="14.25">
      <c r="A95" s="23"/>
      <c r="B95" s="23"/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  <c r="Q95" s="25"/>
      <c r="R95" s="24"/>
      <c r="S95" s="24"/>
      <c r="T95" s="24"/>
      <c r="U95" s="24"/>
      <c r="V95" s="24"/>
      <c r="W95" s="24"/>
      <c r="X95" s="24"/>
      <c r="Y95" s="24"/>
      <c r="Z95" s="26"/>
      <c r="AA95" s="26"/>
      <c r="AB95" s="27"/>
      <c r="AC95" s="27"/>
      <c r="AD95" s="28"/>
      <c r="AE95" s="28"/>
      <c r="AF95" s="28"/>
      <c r="AG95" s="28"/>
      <c r="AH95" s="28"/>
      <c r="AI95" s="28"/>
      <c r="AJ95" s="29"/>
      <c r="AK95" s="28"/>
      <c r="AL95" s="28"/>
      <c r="AM95" s="29"/>
      <c r="AN95" s="29"/>
      <c r="AO95" s="30"/>
    </row>
    <row r="96" spans="1:41" ht="14.25">
      <c r="A96" s="23"/>
      <c r="B96" s="23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5"/>
      <c r="Q96" s="25"/>
      <c r="R96" s="24"/>
      <c r="S96" s="24"/>
      <c r="T96" s="24"/>
      <c r="U96" s="24"/>
      <c r="V96" s="24"/>
      <c r="W96" s="24"/>
      <c r="X96" s="24"/>
      <c r="Y96" s="24"/>
      <c r="Z96" s="26"/>
      <c r="AA96" s="26"/>
      <c r="AB96" s="27"/>
      <c r="AC96" s="27"/>
      <c r="AD96" s="28"/>
      <c r="AE96" s="28"/>
      <c r="AF96" s="28"/>
      <c r="AG96" s="28"/>
      <c r="AH96" s="28"/>
      <c r="AI96" s="28"/>
      <c r="AJ96" s="29"/>
      <c r="AK96" s="28"/>
      <c r="AL96" s="28"/>
      <c r="AM96" s="29"/>
      <c r="AN96" s="29"/>
      <c r="AO96" s="30"/>
    </row>
    <row r="97" spans="1:41" ht="14.25">
      <c r="A97" s="23"/>
      <c r="B97" s="23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5"/>
      <c r="R97" s="24"/>
      <c r="S97" s="24"/>
      <c r="T97" s="24"/>
      <c r="U97" s="24"/>
      <c r="V97" s="24"/>
      <c r="W97" s="24"/>
      <c r="X97" s="24"/>
      <c r="Y97" s="24"/>
      <c r="Z97" s="26"/>
      <c r="AA97" s="26"/>
      <c r="AB97" s="27"/>
      <c r="AC97" s="27"/>
      <c r="AD97" s="28"/>
      <c r="AE97" s="28"/>
      <c r="AF97" s="28"/>
      <c r="AG97" s="28"/>
      <c r="AH97" s="28"/>
      <c r="AI97" s="28"/>
      <c r="AJ97" s="29"/>
      <c r="AK97" s="28"/>
      <c r="AL97" s="28"/>
      <c r="AM97" s="29"/>
      <c r="AN97" s="29"/>
      <c r="AO97" s="30"/>
    </row>
    <row r="98" spans="1:41" ht="14.25">
      <c r="A98" s="23"/>
      <c r="B98" s="23"/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25"/>
      <c r="R98" s="24"/>
      <c r="S98" s="24"/>
      <c r="T98" s="24"/>
      <c r="U98" s="24"/>
      <c r="V98" s="24"/>
      <c r="W98" s="24"/>
      <c r="X98" s="24"/>
      <c r="Y98" s="24"/>
      <c r="Z98" s="26"/>
      <c r="AA98" s="26"/>
      <c r="AB98" s="27"/>
      <c r="AC98" s="27"/>
      <c r="AD98" s="28"/>
      <c r="AE98" s="28"/>
      <c r="AF98" s="28"/>
      <c r="AG98" s="28"/>
      <c r="AH98" s="28"/>
      <c r="AI98" s="28"/>
      <c r="AJ98" s="29"/>
      <c r="AK98" s="28"/>
      <c r="AL98" s="28"/>
      <c r="AM98" s="29"/>
      <c r="AN98" s="29"/>
      <c r="AO98" s="30"/>
    </row>
    <row r="99" spans="1:41" ht="14.25">
      <c r="A99" s="23"/>
      <c r="B99" s="23"/>
      <c r="C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  <c r="Q99" s="25"/>
      <c r="R99" s="24"/>
      <c r="S99" s="24"/>
      <c r="T99" s="24"/>
      <c r="U99" s="24"/>
      <c r="V99" s="24"/>
      <c r="W99" s="24"/>
      <c r="X99" s="24"/>
      <c r="Y99" s="24"/>
      <c r="Z99" s="26"/>
      <c r="AA99" s="26"/>
      <c r="AB99" s="27"/>
      <c r="AC99" s="27"/>
      <c r="AD99" s="28"/>
      <c r="AE99" s="28"/>
      <c r="AF99" s="28"/>
      <c r="AG99" s="28"/>
      <c r="AH99" s="28"/>
      <c r="AI99" s="28"/>
      <c r="AJ99" s="29"/>
      <c r="AK99" s="28"/>
      <c r="AL99" s="28"/>
      <c r="AM99" s="29"/>
      <c r="AN99" s="29"/>
      <c r="AO99" s="30"/>
    </row>
    <row r="100" spans="1:41" ht="14.25">
      <c r="A100" s="23"/>
      <c r="B100" s="23"/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  <c r="Q100" s="25"/>
      <c r="R100" s="24"/>
      <c r="S100" s="24"/>
      <c r="T100" s="24"/>
      <c r="U100" s="24"/>
      <c r="V100" s="24"/>
      <c r="W100" s="24"/>
      <c r="X100" s="24"/>
      <c r="Y100" s="24"/>
      <c r="Z100" s="26"/>
      <c r="AA100" s="26"/>
      <c r="AB100" s="27"/>
      <c r="AC100" s="27"/>
      <c r="AD100" s="28"/>
      <c r="AE100" s="28"/>
      <c r="AF100" s="28"/>
      <c r="AG100" s="28"/>
      <c r="AH100" s="28"/>
      <c r="AI100" s="28"/>
      <c r="AJ100" s="29"/>
      <c r="AK100" s="28"/>
      <c r="AL100" s="28"/>
      <c r="AM100" s="29"/>
      <c r="AN100" s="29"/>
      <c r="AO100" s="3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5:AK100 AL5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workbookViewId="0" topLeftCell="AJ1">
      <selection activeCell="AJ1" sqref="A1:IV16384"/>
    </sheetView>
  </sheetViews>
  <sheetFormatPr defaultColWidth="8.88671875" defaultRowHeight="15"/>
  <cols>
    <col min="1" max="1" width="23.5546875" style="22" customWidth="1"/>
    <col min="2" max="3" width="14.99609375" style="22" customWidth="1"/>
    <col min="4" max="17" width="10.4453125" style="31" customWidth="1"/>
    <col min="18" max="27" width="12.77734375" style="31" customWidth="1"/>
    <col min="28" max="29" width="11.10546875" style="22" customWidth="1"/>
    <col min="30" max="36" width="15.5546875" style="22" customWidth="1"/>
    <col min="37" max="39" width="19.10546875" style="22" customWidth="1"/>
    <col min="40" max="40" width="20.77734375" style="22" customWidth="1"/>
    <col min="41" max="41" width="17.99609375" style="22" customWidth="1"/>
    <col min="42" max="16384" width="8.88671875" style="22" customWidth="1"/>
  </cols>
  <sheetData>
    <row r="1" spans="1:41" s="21" customFormat="1" ht="15" customHeight="1">
      <c r="A1" s="64" t="s">
        <v>12</v>
      </c>
      <c r="B1" s="64" t="s">
        <v>1</v>
      </c>
      <c r="C1" s="64" t="s">
        <v>0</v>
      </c>
      <c r="D1" s="67" t="s">
        <v>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76" t="s">
        <v>15</v>
      </c>
      <c r="S1" s="82"/>
      <c r="T1" s="82"/>
      <c r="U1" s="82"/>
      <c r="V1" s="82"/>
      <c r="W1" s="82"/>
      <c r="X1" s="82"/>
      <c r="Y1" s="82"/>
      <c r="Z1" s="82"/>
      <c r="AA1" s="77"/>
      <c r="AB1" s="41" t="s">
        <v>25</v>
      </c>
      <c r="AC1" s="79"/>
      <c r="AD1" s="38" t="s">
        <v>11</v>
      </c>
      <c r="AE1" s="39"/>
      <c r="AF1" s="39"/>
      <c r="AG1" s="39"/>
      <c r="AH1" s="39"/>
      <c r="AI1" s="39"/>
      <c r="AJ1" s="40"/>
      <c r="AK1" s="75" t="s">
        <v>32</v>
      </c>
      <c r="AL1" s="75"/>
      <c r="AM1" s="75"/>
      <c r="AN1" s="72" t="s">
        <v>24</v>
      </c>
      <c r="AO1" s="64" t="s">
        <v>33</v>
      </c>
    </row>
    <row r="2" spans="1:41" s="21" customFormat="1" ht="53.25" customHeight="1">
      <c r="A2" s="78"/>
      <c r="B2" s="78"/>
      <c r="C2" s="78"/>
      <c r="D2" s="70" t="s">
        <v>28</v>
      </c>
      <c r="E2" s="71"/>
      <c r="F2" s="70" t="s">
        <v>29</v>
      </c>
      <c r="G2" s="71"/>
      <c r="H2" s="70" t="s">
        <v>30</v>
      </c>
      <c r="I2" s="71"/>
      <c r="J2" s="70" t="s">
        <v>6</v>
      </c>
      <c r="K2" s="71"/>
      <c r="L2" s="70" t="s">
        <v>31</v>
      </c>
      <c r="M2" s="71"/>
      <c r="N2" s="70" t="s">
        <v>5</v>
      </c>
      <c r="O2" s="71"/>
      <c r="P2" s="67" t="s">
        <v>9</v>
      </c>
      <c r="Q2" s="69"/>
      <c r="R2" s="67" t="s">
        <v>13</v>
      </c>
      <c r="S2" s="77"/>
      <c r="T2" s="76" t="s">
        <v>3</v>
      </c>
      <c r="U2" s="77"/>
      <c r="V2" s="76" t="s">
        <v>4</v>
      </c>
      <c r="W2" s="77"/>
      <c r="X2" s="76" t="s">
        <v>14</v>
      </c>
      <c r="Y2" s="77"/>
      <c r="Z2" s="67" t="s">
        <v>10</v>
      </c>
      <c r="AA2" s="69"/>
      <c r="AB2" s="80"/>
      <c r="AC2" s="81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83" t="s">
        <v>23</v>
      </c>
      <c r="AK2" s="64" t="s">
        <v>26</v>
      </c>
      <c r="AL2" s="64" t="s">
        <v>27</v>
      </c>
      <c r="AM2" s="64" t="s">
        <v>22</v>
      </c>
      <c r="AN2" s="73"/>
      <c r="AO2" s="65"/>
    </row>
    <row r="3" spans="1:41" ht="57.75" customHeight="1">
      <c r="A3" s="56"/>
      <c r="B3" s="56"/>
      <c r="C3" s="56"/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  <c r="N3" s="20" t="s">
        <v>2</v>
      </c>
      <c r="O3" s="20" t="s">
        <v>7</v>
      </c>
      <c r="P3" s="20" t="s">
        <v>2</v>
      </c>
      <c r="Q3" s="20" t="s">
        <v>7</v>
      </c>
      <c r="R3" s="19" t="s">
        <v>2</v>
      </c>
      <c r="S3" s="19" t="s">
        <v>7</v>
      </c>
      <c r="T3" s="19" t="s">
        <v>2</v>
      </c>
      <c r="U3" s="19" t="s">
        <v>7</v>
      </c>
      <c r="V3" s="19" t="s">
        <v>2</v>
      </c>
      <c r="W3" s="19" t="s">
        <v>7</v>
      </c>
      <c r="X3" s="19" t="s">
        <v>2</v>
      </c>
      <c r="Y3" s="19" t="s">
        <v>7</v>
      </c>
      <c r="Z3" s="19" t="s">
        <v>2</v>
      </c>
      <c r="AA3" s="19" t="s">
        <v>7</v>
      </c>
      <c r="AB3" s="5" t="s">
        <v>2</v>
      </c>
      <c r="AC3" s="4" t="s">
        <v>7</v>
      </c>
      <c r="AD3" s="66"/>
      <c r="AE3" s="66"/>
      <c r="AF3" s="66"/>
      <c r="AG3" s="66"/>
      <c r="AH3" s="66"/>
      <c r="AI3" s="66"/>
      <c r="AJ3" s="83"/>
      <c r="AK3" s="66"/>
      <c r="AL3" s="66"/>
      <c r="AM3" s="66"/>
      <c r="AN3" s="74"/>
      <c r="AO3" s="66"/>
    </row>
    <row r="4" spans="1:41" ht="28.5">
      <c r="A4" s="23" t="s">
        <v>34</v>
      </c>
      <c r="B4" s="23" t="s">
        <v>35</v>
      </c>
      <c r="C4" s="23" t="s">
        <v>36</v>
      </c>
      <c r="D4" s="24">
        <v>131</v>
      </c>
      <c r="E4" s="24">
        <v>127</v>
      </c>
      <c r="F4" s="24">
        <v>217</v>
      </c>
      <c r="G4" s="24">
        <v>209.8</v>
      </c>
      <c r="H4" s="24">
        <v>696</v>
      </c>
      <c r="I4" s="24">
        <v>682.1</v>
      </c>
      <c r="J4" s="24">
        <v>580</v>
      </c>
      <c r="K4" s="24">
        <v>563.8</v>
      </c>
      <c r="L4" s="24">
        <v>116</v>
      </c>
      <c r="M4" s="24">
        <v>114.6</v>
      </c>
      <c r="N4" s="24"/>
      <c r="O4" s="24"/>
      <c r="P4" s="25">
        <v>1740</v>
      </c>
      <c r="Q4" s="25">
        <v>1697.3</v>
      </c>
      <c r="R4" s="24">
        <v>0</v>
      </c>
      <c r="S4" s="24">
        <v>0</v>
      </c>
      <c r="T4" s="24">
        <v>21</v>
      </c>
      <c r="U4" s="24">
        <v>21</v>
      </c>
      <c r="V4" s="24">
        <v>15</v>
      </c>
      <c r="W4" s="24">
        <v>15</v>
      </c>
      <c r="X4" s="24">
        <v>0</v>
      </c>
      <c r="Y4" s="24">
        <v>0</v>
      </c>
      <c r="Z4" s="26">
        <v>36</v>
      </c>
      <c r="AA4" s="26">
        <v>36</v>
      </c>
      <c r="AB4" s="27">
        <v>1776</v>
      </c>
      <c r="AC4" s="27">
        <v>1733.3</v>
      </c>
      <c r="AD4" s="28">
        <v>6844791.21</v>
      </c>
      <c r="AE4" s="28">
        <v>14047.41</v>
      </c>
      <c r="AF4" s="28">
        <v>1108692.33</v>
      </c>
      <c r="AG4" s="28">
        <v>94333.5</v>
      </c>
      <c r="AH4" s="28">
        <v>1357731.38</v>
      </c>
      <c r="AI4" s="28">
        <v>779591.44</v>
      </c>
      <c r="AJ4" s="29">
        <v>10199187.27</v>
      </c>
      <c r="AK4" s="53">
        <v>533269.8999999999</v>
      </c>
      <c r="AL4" s="33">
        <v>284751.50999999995</v>
      </c>
      <c r="AM4" s="29">
        <v>818021.4099999999</v>
      </c>
      <c r="AN4" s="29">
        <v>11017208.68</v>
      </c>
      <c r="AO4" s="30"/>
    </row>
    <row r="5" spans="1:41" ht="28.5">
      <c r="A5" s="23" t="s">
        <v>37</v>
      </c>
      <c r="B5" s="23" t="s">
        <v>38</v>
      </c>
      <c r="C5" s="23" t="s">
        <v>36</v>
      </c>
      <c r="D5" s="24">
        <v>363</v>
      </c>
      <c r="E5" s="24">
        <v>308.5</v>
      </c>
      <c r="F5" s="24">
        <v>1882</v>
      </c>
      <c r="G5" s="24">
        <v>1763.3</v>
      </c>
      <c r="H5" s="24">
        <v>259</v>
      </c>
      <c r="I5" s="24">
        <v>253.5</v>
      </c>
      <c r="J5" s="24">
        <v>53</v>
      </c>
      <c r="K5" s="24">
        <v>53</v>
      </c>
      <c r="L5" s="24">
        <v>3</v>
      </c>
      <c r="M5" s="24">
        <v>3</v>
      </c>
      <c r="N5" s="24"/>
      <c r="O5" s="24"/>
      <c r="P5" s="25">
        <v>2560</v>
      </c>
      <c r="Q5" s="25">
        <v>2381.3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6">
        <v>0</v>
      </c>
      <c r="AA5" s="26">
        <v>0</v>
      </c>
      <c r="AB5" s="27">
        <v>2560</v>
      </c>
      <c r="AC5" s="27">
        <v>2381.3</v>
      </c>
      <c r="AD5" s="28">
        <v>5582581.07</v>
      </c>
      <c r="AE5" s="28">
        <v>116816.74</v>
      </c>
      <c r="AF5" s="28"/>
      <c r="AG5" s="28">
        <v>454605.15</v>
      </c>
      <c r="AH5" s="28">
        <v>954376.84</v>
      </c>
      <c r="AI5" s="28">
        <v>419616.67</v>
      </c>
      <c r="AJ5" s="29">
        <v>7527996.470000001</v>
      </c>
      <c r="AK5" s="28"/>
      <c r="AL5" s="28">
        <v>5296.85</v>
      </c>
      <c r="AM5" s="29">
        <v>5296.85</v>
      </c>
      <c r="AN5" s="29">
        <v>7533293.32</v>
      </c>
      <c r="AO5" s="30"/>
    </row>
    <row r="6" spans="1:41" ht="28.5">
      <c r="A6" s="23" t="s">
        <v>39</v>
      </c>
      <c r="B6" s="23" t="s">
        <v>38</v>
      </c>
      <c r="C6" s="23" t="s">
        <v>36</v>
      </c>
      <c r="D6" s="24">
        <v>4596</v>
      </c>
      <c r="E6" s="24">
        <v>4109.7</v>
      </c>
      <c r="F6" s="24">
        <v>939</v>
      </c>
      <c r="G6" s="24">
        <v>893.1</v>
      </c>
      <c r="H6" s="24">
        <v>655</v>
      </c>
      <c r="I6" s="24">
        <v>644.1</v>
      </c>
      <c r="J6" s="24">
        <v>131</v>
      </c>
      <c r="K6" s="24">
        <v>126.7</v>
      </c>
      <c r="L6" s="24">
        <v>8</v>
      </c>
      <c r="M6" s="24">
        <v>8</v>
      </c>
      <c r="N6" s="24"/>
      <c r="O6" s="24"/>
      <c r="P6" s="25">
        <v>6329</v>
      </c>
      <c r="Q6" s="25">
        <v>5781.6</v>
      </c>
      <c r="R6" s="24">
        <v>0</v>
      </c>
      <c r="S6" s="24">
        <v>0</v>
      </c>
      <c r="T6" s="24">
        <v>2</v>
      </c>
      <c r="U6" s="24">
        <v>1.5</v>
      </c>
      <c r="V6" s="24">
        <v>17</v>
      </c>
      <c r="W6" s="24">
        <v>16.5</v>
      </c>
      <c r="X6" s="24">
        <v>0</v>
      </c>
      <c r="Y6" s="24">
        <v>0</v>
      </c>
      <c r="Z6" s="26">
        <v>16</v>
      </c>
      <c r="AA6" s="26">
        <v>15</v>
      </c>
      <c r="AB6" s="27">
        <v>6345</v>
      </c>
      <c r="AC6" s="27">
        <v>5796.6</v>
      </c>
      <c r="AD6" s="28">
        <v>10843167.55</v>
      </c>
      <c r="AE6" s="28">
        <v>103136.77</v>
      </c>
      <c r="AF6" s="28">
        <v>1824</v>
      </c>
      <c r="AG6" s="28">
        <v>386863.8</v>
      </c>
      <c r="AH6" s="28">
        <v>1925512.02</v>
      </c>
      <c r="AI6" s="28">
        <v>757375.36</v>
      </c>
      <c r="AJ6" s="29">
        <v>14017879.5</v>
      </c>
      <c r="AK6" s="28">
        <v>256887.33</v>
      </c>
      <c r="AL6" s="28"/>
      <c r="AM6" s="29">
        <v>256887.33</v>
      </c>
      <c r="AN6" s="29">
        <v>14274766.83</v>
      </c>
      <c r="AO6" s="30"/>
    </row>
    <row r="7" spans="1:41" ht="28.5">
      <c r="A7" s="23" t="s">
        <v>40</v>
      </c>
      <c r="B7" s="23" t="s">
        <v>38</v>
      </c>
      <c r="C7" s="23" t="s">
        <v>36</v>
      </c>
      <c r="D7" s="24">
        <v>14</v>
      </c>
      <c r="E7" s="24">
        <v>14</v>
      </c>
      <c r="F7" s="24">
        <v>165</v>
      </c>
      <c r="G7" s="24">
        <v>157</v>
      </c>
      <c r="H7" s="24">
        <v>15</v>
      </c>
      <c r="I7" s="24">
        <v>15</v>
      </c>
      <c r="J7" s="24">
        <v>1</v>
      </c>
      <c r="K7" s="24">
        <v>1</v>
      </c>
      <c r="L7" s="24"/>
      <c r="M7" s="24"/>
      <c r="N7" s="24"/>
      <c r="O7" s="24"/>
      <c r="P7" s="25">
        <v>195</v>
      </c>
      <c r="Q7" s="25">
        <v>187</v>
      </c>
      <c r="R7" s="24">
        <v>4</v>
      </c>
      <c r="S7" s="24">
        <v>4</v>
      </c>
      <c r="T7" s="24"/>
      <c r="U7" s="24"/>
      <c r="V7" s="24"/>
      <c r="W7" s="24"/>
      <c r="X7" s="24"/>
      <c r="Y7" s="24"/>
      <c r="Z7" s="26">
        <v>4</v>
      </c>
      <c r="AA7" s="26">
        <v>4</v>
      </c>
      <c r="AB7" s="27">
        <v>199</v>
      </c>
      <c r="AC7" s="27">
        <v>191</v>
      </c>
      <c r="AD7" s="28">
        <v>579792</v>
      </c>
      <c r="AE7" s="28">
        <v>36210</v>
      </c>
      <c r="AF7" s="28"/>
      <c r="AG7" s="28">
        <v>55661</v>
      </c>
      <c r="AH7" s="28">
        <v>94133</v>
      </c>
      <c r="AI7" s="28">
        <v>60167</v>
      </c>
      <c r="AJ7" s="29">
        <v>825963</v>
      </c>
      <c r="AK7" s="28">
        <v>17799.2</v>
      </c>
      <c r="AL7" s="28"/>
      <c r="AM7" s="29">
        <v>17799.2</v>
      </c>
      <c r="AN7" s="29">
        <v>843762.2</v>
      </c>
      <c r="AO7" s="30"/>
    </row>
    <row r="8" spans="1:41" ht="28.5">
      <c r="A8" s="23" t="s">
        <v>41</v>
      </c>
      <c r="B8" s="23" t="s">
        <v>38</v>
      </c>
      <c r="C8" s="23" t="s">
        <v>36</v>
      </c>
      <c r="D8" s="24">
        <v>1603</v>
      </c>
      <c r="E8" s="24">
        <v>1567.2</v>
      </c>
      <c r="F8" s="24">
        <v>350</v>
      </c>
      <c r="G8" s="24">
        <v>332.7</v>
      </c>
      <c r="H8" s="24">
        <v>1294</v>
      </c>
      <c r="I8" s="24">
        <v>1260</v>
      </c>
      <c r="J8" s="24">
        <v>289</v>
      </c>
      <c r="K8" s="24">
        <v>280.8</v>
      </c>
      <c r="L8" s="24">
        <v>30</v>
      </c>
      <c r="M8" s="24">
        <v>29.1</v>
      </c>
      <c r="N8" s="24">
        <v>0</v>
      </c>
      <c r="O8" s="24">
        <v>0</v>
      </c>
      <c r="P8" s="25">
        <v>3566</v>
      </c>
      <c r="Q8" s="25">
        <v>3469.8</v>
      </c>
      <c r="R8" s="24">
        <v>0</v>
      </c>
      <c r="S8" s="24">
        <v>0</v>
      </c>
      <c r="T8" s="24">
        <v>0</v>
      </c>
      <c r="U8" s="24">
        <v>0</v>
      </c>
      <c r="V8" s="24">
        <v>18</v>
      </c>
      <c r="W8" s="24">
        <v>18</v>
      </c>
      <c r="X8" s="24">
        <v>0</v>
      </c>
      <c r="Y8" s="24">
        <v>0</v>
      </c>
      <c r="Z8" s="26">
        <v>18</v>
      </c>
      <c r="AA8" s="26">
        <v>18</v>
      </c>
      <c r="AB8" s="27">
        <v>3584</v>
      </c>
      <c r="AC8" s="27">
        <v>3487.8</v>
      </c>
      <c r="AD8" s="28">
        <v>8144785.53</v>
      </c>
      <c r="AE8" s="28">
        <v>643299.38</v>
      </c>
      <c r="AF8" s="28">
        <v>-267331.24</v>
      </c>
      <c r="AG8" s="28">
        <v>106978.38</v>
      </c>
      <c r="AH8" s="28">
        <v>1712141.62</v>
      </c>
      <c r="AI8" s="28">
        <v>799764.27</v>
      </c>
      <c r="AJ8" s="29">
        <v>11139637.94</v>
      </c>
      <c r="AK8" s="28">
        <v>161498.27</v>
      </c>
      <c r="AL8" s="28"/>
      <c r="AM8" s="29">
        <v>161498.27</v>
      </c>
      <c r="AN8" s="29">
        <v>11301136.21</v>
      </c>
      <c r="AO8" s="30"/>
    </row>
    <row r="9" spans="1:41" ht="28.5">
      <c r="A9" s="23" t="s">
        <v>42</v>
      </c>
      <c r="B9" s="23" t="s">
        <v>38</v>
      </c>
      <c r="C9" s="23" t="s">
        <v>36</v>
      </c>
      <c r="D9" s="24">
        <v>488</v>
      </c>
      <c r="E9" s="24">
        <v>455.51</v>
      </c>
      <c r="F9" s="24">
        <v>238</v>
      </c>
      <c r="G9" s="24">
        <v>231.36</v>
      </c>
      <c r="H9" s="24">
        <v>295</v>
      </c>
      <c r="I9" s="24">
        <v>276.39</v>
      </c>
      <c r="J9" s="24">
        <v>111</v>
      </c>
      <c r="K9" s="24">
        <v>109.6</v>
      </c>
      <c r="L9" s="24">
        <v>5</v>
      </c>
      <c r="M9" s="24">
        <v>4.5</v>
      </c>
      <c r="N9" s="24">
        <v>0</v>
      </c>
      <c r="O9" s="24">
        <v>0</v>
      </c>
      <c r="P9" s="25">
        <v>1137</v>
      </c>
      <c r="Q9" s="25">
        <v>1077.36</v>
      </c>
      <c r="R9" s="24">
        <v>9</v>
      </c>
      <c r="S9" s="24">
        <v>9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6">
        <v>9</v>
      </c>
      <c r="AA9" s="26">
        <v>9</v>
      </c>
      <c r="AB9" s="27">
        <v>1146</v>
      </c>
      <c r="AC9" s="27">
        <v>1086.36</v>
      </c>
      <c r="AD9" s="28">
        <v>2473563.07</v>
      </c>
      <c r="AE9" s="28">
        <v>244942.89</v>
      </c>
      <c r="AF9" s="28">
        <v>687725.31</v>
      </c>
      <c r="AG9" s="28">
        <v>181496.06</v>
      </c>
      <c r="AH9" s="28">
        <v>507821.79</v>
      </c>
      <c r="AI9" s="28">
        <v>258890.98</v>
      </c>
      <c r="AJ9" s="29">
        <v>4354440.1</v>
      </c>
      <c r="AK9" s="28">
        <v>22215.85</v>
      </c>
      <c r="AL9" s="28"/>
      <c r="AM9" s="29">
        <v>22215.85</v>
      </c>
      <c r="AN9" s="29">
        <v>4376655.95</v>
      </c>
      <c r="AO9" s="30"/>
    </row>
    <row r="10" spans="1:41" ht="28.5">
      <c r="A10" s="23" t="s">
        <v>43</v>
      </c>
      <c r="B10" s="23" t="s">
        <v>38</v>
      </c>
      <c r="C10" s="23" t="s">
        <v>36</v>
      </c>
      <c r="D10" s="24">
        <v>39</v>
      </c>
      <c r="E10" s="24">
        <v>34.7</v>
      </c>
      <c r="F10" s="24">
        <v>28</v>
      </c>
      <c r="G10" s="24">
        <v>26.5</v>
      </c>
      <c r="H10" s="24">
        <v>72</v>
      </c>
      <c r="I10" s="24">
        <v>69.8</v>
      </c>
      <c r="J10" s="24">
        <v>9</v>
      </c>
      <c r="K10" s="24">
        <v>9</v>
      </c>
      <c r="L10" s="24">
        <v>1</v>
      </c>
      <c r="M10" s="24">
        <v>1</v>
      </c>
      <c r="N10" s="24">
        <v>0</v>
      </c>
      <c r="O10" s="24">
        <v>0</v>
      </c>
      <c r="P10" s="25">
        <v>149</v>
      </c>
      <c r="Q10" s="25">
        <v>141</v>
      </c>
      <c r="R10" s="24">
        <v>2</v>
      </c>
      <c r="S10" s="24">
        <v>2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6">
        <v>2</v>
      </c>
      <c r="AA10" s="26">
        <v>2</v>
      </c>
      <c r="AB10" s="27">
        <v>151</v>
      </c>
      <c r="AC10" s="27">
        <v>143</v>
      </c>
      <c r="AD10" s="28">
        <v>427618.44</v>
      </c>
      <c r="AE10" s="28">
        <v>17027.47</v>
      </c>
      <c r="AF10" s="28">
        <v>18650</v>
      </c>
      <c r="AG10" s="28">
        <v>3827</v>
      </c>
      <c r="AH10" s="28">
        <v>76458</v>
      </c>
      <c r="AI10" s="28">
        <v>38747</v>
      </c>
      <c r="AJ10" s="29">
        <v>582327.91</v>
      </c>
      <c r="AK10" s="28">
        <v>3147</v>
      </c>
      <c r="AL10" s="28"/>
      <c r="AM10" s="29">
        <v>3147</v>
      </c>
      <c r="AN10" s="29">
        <v>585474.91</v>
      </c>
      <c r="AO10" s="30"/>
    </row>
    <row r="11" spans="1:41" ht="28.5">
      <c r="A11" s="23" t="s">
        <v>44</v>
      </c>
      <c r="B11" s="23" t="s">
        <v>38</v>
      </c>
      <c r="C11" s="23" t="s">
        <v>36</v>
      </c>
      <c r="D11" s="24">
        <v>1026</v>
      </c>
      <c r="E11" s="24">
        <v>964.47</v>
      </c>
      <c r="F11" s="24">
        <v>842</v>
      </c>
      <c r="G11" s="24">
        <v>828.87</v>
      </c>
      <c r="H11" s="24">
        <v>366</v>
      </c>
      <c r="I11" s="24">
        <v>361.71</v>
      </c>
      <c r="J11" s="24">
        <v>35</v>
      </c>
      <c r="K11" s="24">
        <v>34.92</v>
      </c>
      <c r="L11" s="24">
        <v>3</v>
      </c>
      <c r="M11" s="24">
        <v>3</v>
      </c>
      <c r="N11" s="24">
        <v>0</v>
      </c>
      <c r="O11" s="24">
        <v>0</v>
      </c>
      <c r="P11" s="25">
        <v>2272</v>
      </c>
      <c r="Q11" s="25">
        <v>2192.97</v>
      </c>
      <c r="R11" s="24">
        <v>63</v>
      </c>
      <c r="S11" s="24">
        <v>61.5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6">
        <v>63</v>
      </c>
      <c r="AA11" s="26">
        <v>61.5</v>
      </c>
      <c r="AB11" s="27">
        <v>2335</v>
      </c>
      <c r="AC11" s="27">
        <v>2254.47</v>
      </c>
      <c r="AD11" s="28">
        <v>4623774.88</v>
      </c>
      <c r="AE11" s="28">
        <v>316005.87</v>
      </c>
      <c r="AF11" s="28">
        <v>10150</v>
      </c>
      <c r="AG11" s="28">
        <v>231665.09</v>
      </c>
      <c r="AH11" s="28">
        <v>911690.89</v>
      </c>
      <c r="AI11" s="28">
        <v>398322.92</v>
      </c>
      <c r="AJ11" s="29">
        <v>6491609.649999999</v>
      </c>
      <c r="AK11" s="28">
        <v>96503.91</v>
      </c>
      <c r="AL11" s="28"/>
      <c r="AM11" s="29">
        <v>96503.91</v>
      </c>
      <c r="AN11" s="29">
        <v>6588113.56</v>
      </c>
      <c r="AO11" s="30"/>
    </row>
    <row r="12" spans="1:41" ht="42.75">
      <c r="A12" s="23" t="s">
        <v>48</v>
      </c>
      <c r="B12" s="23" t="s">
        <v>46</v>
      </c>
      <c r="C12" s="23" t="s">
        <v>36</v>
      </c>
      <c r="D12" s="24">
        <v>9</v>
      </c>
      <c r="E12" s="24">
        <v>9</v>
      </c>
      <c r="F12" s="24">
        <v>4</v>
      </c>
      <c r="G12" s="24">
        <v>4</v>
      </c>
      <c r="H12" s="24">
        <v>12</v>
      </c>
      <c r="I12" s="24">
        <v>11.9</v>
      </c>
      <c r="J12" s="24">
        <v>25</v>
      </c>
      <c r="K12" s="24">
        <v>24.6</v>
      </c>
      <c r="L12" s="24">
        <v>4</v>
      </c>
      <c r="M12" s="24">
        <v>3.9</v>
      </c>
      <c r="N12" s="24">
        <v>0</v>
      </c>
      <c r="O12" s="24">
        <v>0</v>
      </c>
      <c r="P12" s="25">
        <v>54</v>
      </c>
      <c r="Q12" s="25">
        <v>53.4</v>
      </c>
      <c r="R12" s="24">
        <v>11</v>
      </c>
      <c r="S12" s="24">
        <v>11</v>
      </c>
      <c r="T12" s="24">
        <v>10</v>
      </c>
      <c r="U12" s="24">
        <v>9.8</v>
      </c>
      <c r="V12" s="24">
        <v>6</v>
      </c>
      <c r="W12" s="24">
        <v>5.9</v>
      </c>
      <c r="X12" s="24">
        <v>0</v>
      </c>
      <c r="Y12" s="24">
        <v>0</v>
      </c>
      <c r="Z12" s="26">
        <v>27</v>
      </c>
      <c r="AA12" s="26">
        <v>26.7</v>
      </c>
      <c r="AB12" s="27">
        <v>81</v>
      </c>
      <c r="AC12" s="27">
        <v>80.1</v>
      </c>
      <c r="AD12" s="28">
        <v>245743.75</v>
      </c>
      <c r="AE12" s="28">
        <v>1252.5</v>
      </c>
      <c r="AF12" s="28"/>
      <c r="AG12" s="28">
        <v>6003.41</v>
      </c>
      <c r="AH12" s="28">
        <v>28134.47</v>
      </c>
      <c r="AI12" s="28">
        <v>27098.48</v>
      </c>
      <c r="AJ12" s="29">
        <v>308232.61</v>
      </c>
      <c r="AK12" s="28">
        <v>186995.69</v>
      </c>
      <c r="AL12" s="28"/>
      <c r="AM12" s="29">
        <v>186995.69</v>
      </c>
      <c r="AN12" s="29">
        <v>495228.3</v>
      </c>
      <c r="AO12" s="30"/>
    </row>
    <row r="13" spans="1:41" ht="42.75">
      <c r="A13" s="23" t="s">
        <v>49</v>
      </c>
      <c r="B13" s="23" t="s">
        <v>46</v>
      </c>
      <c r="C13" s="23" t="s">
        <v>36</v>
      </c>
      <c r="D13" s="24">
        <v>30</v>
      </c>
      <c r="E13" s="24">
        <v>11</v>
      </c>
      <c r="F13" s="24">
        <v>22</v>
      </c>
      <c r="G13" s="24">
        <v>22</v>
      </c>
      <c r="H13" s="24">
        <v>76</v>
      </c>
      <c r="I13" s="24">
        <v>75.7</v>
      </c>
      <c r="J13" s="24">
        <v>15</v>
      </c>
      <c r="K13" s="24">
        <v>14.8</v>
      </c>
      <c r="L13" s="24">
        <v>4</v>
      </c>
      <c r="M13" s="24">
        <v>4</v>
      </c>
      <c r="N13" s="24">
        <v>71</v>
      </c>
      <c r="O13" s="24">
        <v>65.6</v>
      </c>
      <c r="P13" s="25">
        <v>218</v>
      </c>
      <c r="Q13" s="25">
        <v>193.1</v>
      </c>
      <c r="R13" s="24"/>
      <c r="S13" s="24"/>
      <c r="T13" s="24"/>
      <c r="U13" s="24"/>
      <c r="V13" s="24">
        <v>5</v>
      </c>
      <c r="W13" s="24">
        <v>1.6</v>
      </c>
      <c r="X13" s="24"/>
      <c r="Y13" s="24"/>
      <c r="Z13" s="26">
        <v>5</v>
      </c>
      <c r="AA13" s="26">
        <v>1.6</v>
      </c>
      <c r="AB13" s="27">
        <v>223</v>
      </c>
      <c r="AC13" s="27">
        <v>194.7</v>
      </c>
      <c r="AD13" s="28">
        <v>548342.71</v>
      </c>
      <c r="AE13" s="28">
        <v>9915.58</v>
      </c>
      <c r="AF13" s="28"/>
      <c r="AG13" s="28">
        <v>17254.03</v>
      </c>
      <c r="AH13" s="28">
        <v>2999.95</v>
      </c>
      <c r="AI13" s="28">
        <v>47456.36</v>
      </c>
      <c r="AJ13" s="29">
        <v>625968.63</v>
      </c>
      <c r="AK13" s="28">
        <v>7042</v>
      </c>
      <c r="AL13" s="28"/>
      <c r="AM13" s="29">
        <v>7042</v>
      </c>
      <c r="AN13" s="29">
        <v>633010.63</v>
      </c>
      <c r="AO13" s="30"/>
    </row>
    <row r="14" spans="1:41" ht="42.75">
      <c r="A14" s="23" t="s">
        <v>50</v>
      </c>
      <c r="B14" s="23" t="s">
        <v>46</v>
      </c>
      <c r="C14" s="23" t="s">
        <v>36</v>
      </c>
      <c r="D14" s="24">
        <v>2</v>
      </c>
      <c r="E14" s="24">
        <v>2</v>
      </c>
      <c r="F14" s="24">
        <v>11</v>
      </c>
      <c r="G14" s="24">
        <v>10.56</v>
      </c>
      <c r="H14" s="24">
        <v>13</v>
      </c>
      <c r="I14" s="24">
        <v>13</v>
      </c>
      <c r="J14" s="24">
        <v>12</v>
      </c>
      <c r="K14" s="24">
        <v>12</v>
      </c>
      <c r="L14" s="24">
        <v>3</v>
      </c>
      <c r="M14" s="24">
        <v>3</v>
      </c>
      <c r="N14" s="24"/>
      <c r="O14" s="24"/>
      <c r="P14" s="25">
        <v>41</v>
      </c>
      <c r="Q14" s="25">
        <v>40.56</v>
      </c>
      <c r="R14" s="24">
        <v>1</v>
      </c>
      <c r="S14" s="24">
        <v>1</v>
      </c>
      <c r="T14" s="24">
        <v>1</v>
      </c>
      <c r="U14" s="24">
        <v>0.4</v>
      </c>
      <c r="V14" s="24">
        <v>3</v>
      </c>
      <c r="W14" s="24">
        <v>0.7</v>
      </c>
      <c r="X14" s="24"/>
      <c r="Y14" s="24"/>
      <c r="Z14" s="26">
        <v>5</v>
      </c>
      <c r="AA14" s="26">
        <v>2.1</v>
      </c>
      <c r="AB14" s="27">
        <v>46</v>
      </c>
      <c r="AC14" s="27">
        <v>42.66</v>
      </c>
      <c r="AD14" s="28">
        <v>143700</v>
      </c>
      <c r="AE14" s="28">
        <v>510</v>
      </c>
      <c r="AF14" s="28"/>
      <c r="AG14" s="28"/>
      <c r="AH14" s="28">
        <v>26965</v>
      </c>
      <c r="AI14" s="28">
        <v>13407</v>
      </c>
      <c r="AJ14" s="29">
        <v>184582</v>
      </c>
      <c r="AK14" s="28">
        <v>5228</v>
      </c>
      <c r="AL14" s="28"/>
      <c r="AM14" s="29">
        <v>5228</v>
      </c>
      <c r="AN14" s="29">
        <v>189810</v>
      </c>
      <c r="AO14" s="30"/>
    </row>
    <row r="15" spans="1:41" ht="42.75">
      <c r="A15" s="23" t="s">
        <v>52</v>
      </c>
      <c r="B15" s="23" t="s">
        <v>46</v>
      </c>
      <c r="C15" s="23" t="s">
        <v>36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312</v>
      </c>
      <c r="O15" s="24">
        <v>305</v>
      </c>
      <c r="P15" s="25">
        <v>312</v>
      </c>
      <c r="Q15" s="25">
        <v>305</v>
      </c>
      <c r="R15" s="24">
        <v>4</v>
      </c>
      <c r="S15" s="24">
        <v>4</v>
      </c>
      <c r="T15" s="24"/>
      <c r="U15" s="24"/>
      <c r="V15" s="24"/>
      <c r="W15" s="24"/>
      <c r="X15" s="24"/>
      <c r="Y15" s="24"/>
      <c r="Z15" s="26">
        <v>4</v>
      </c>
      <c r="AA15" s="26">
        <v>4</v>
      </c>
      <c r="AB15" s="27">
        <v>316</v>
      </c>
      <c r="AC15" s="27">
        <v>309</v>
      </c>
      <c r="AD15" s="28">
        <v>1031881.97</v>
      </c>
      <c r="AE15" s="28">
        <v>21244.17</v>
      </c>
      <c r="AF15" s="28">
        <v>650</v>
      </c>
      <c r="AG15" s="28">
        <v>36078.18</v>
      </c>
      <c r="AH15" s="28">
        <v>192.06</v>
      </c>
      <c r="AI15" s="28">
        <v>100029.87</v>
      </c>
      <c r="AJ15" s="29">
        <v>1190076.25</v>
      </c>
      <c r="AK15" s="28"/>
      <c r="AL15" s="28"/>
      <c r="AM15" s="29">
        <v>0</v>
      </c>
      <c r="AN15" s="29">
        <v>1190076.25</v>
      </c>
      <c r="AO15" s="30"/>
    </row>
    <row r="16" spans="1:41" ht="42.75">
      <c r="A16" s="23" t="s">
        <v>47</v>
      </c>
      <c r="B16" s="23" t="s">
        <v>46</v>
      </c>
      <c r="C16" s="23" t="s">
        <v>36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>
        <v>5</v>
      </c>
      <c r="O16" s="24">
        <v>2.8</v>
      </c>
      <c r="P16" s="25">
        <v>5</v>
      </c>
      <c r="Q16" s="25">
        <v>2.8</v>
      </c>
      <c r="R16" s="24"/>
      <c r="S16" s="24"/>
      <c r="T16" s="24"/>
      <c r="U16" s="24"/>
      <c r="V16" s="24">
        <v>2</v>
      </c>
      <c r="W16" s="24">
        <v>1.05</v>
      </c>
      <c r="X16" s="24"/>
      <c r="Y16" s="24"/>
      <c r="Z16" s="26">
        <v>2</v>
      </c>
      <c r="AA16" s="26">
        <v>1.05</v>
      </c>
      <c r="AB16" s="27">
        <v>7</v>
      </c>
      <c r="AC16" s="27">
        <v>3.85</v>
      </c>
      <c r="AD16" s="28">
        <v>25750</v>
      </c>
      <c r="AE16" s="28"/>
      <c r="AF16" s="28"/>
      <c r="AG16" s="28"/>
      <c r="AH16" s="28">
        <v>4061.67</v>
      </c>
      <c r="AI16" s="28">
        <v>3218.17875</v>
      </c>
      <c r="AJ16" s="29">
        <v>33029.84875</v>
      </c>
      <c r="AK16" s="28">
        <v>14950</v>
      </c>
      <c r="AL16" s="28"/>
      <c r="AM16" s="29">
        <v>14950</v>
      </c>
      <c r="AN16" s="29">
        <v>47979.84875</v>
      </c>
      <c r="AO16" s="30"/>
    </row>
    <row r="17" spans="1:41" ht="42.75">
      <c r="A17" s="23" t="s">
        <v>51</v>
      </c>
      <c r="B17" s="23" t="s">
        <v>46</v>
      </c>
      <c r="C17" s="23" t="s">
        <v>36</v>
      </c>
      <c r="D17" s="24"/>
      <c r="E17" s="24"/>
      <c r="F17" s="24"/>
      <c r="G17" s="24"/>
      <c r="H17" s="24"/>
      <c r="I17" s="24"/>
      <c r="J17" s="24">
        <v>1</v>
      </c>
      <c r="K17" s="24">
        <v>1</v>
      </c>
      <c r="L17" s="24"/>
      <c r="M17" s="24"/>
      <c r="N17" s="24"/>
      <c r="O17" s="24"/>
      <c r="P17" s="25">
        <v>1</v>
      </c>
      <c r="Q17" s="25">
        <v>1</v>
      </c>
      <c r="R17" s="24"/>
      <c r="S17" s="24"/>
      <c r="T17" s="24"/>
      <c r="U17" s="24"/>
      <c r="V17" s="24"/>
      <c r="W17" s="24"/>
      <c r="X17" s="24"/>
      <c r="Y17" s="24"/>
      <c r="Z17" s="26">
        <v>0</v>
      </c>
      <c r="AA17" s="26">
        <v>0</v>
      </c>
      <c r="AB17" s="27">
        <v>1</v>
      </c>
      <c r="AC17" s="27">
        <v>1</v>
      </c>
      <c r="AD17" s="28"/>
      <c r="AE17" s="28"/>
      <c r="AF17" s="28"/>
      <c r="AG17" s="28"/>
      <c r="AH17" s="28"/>
      <c r="AI17" s="28"/>
      <c r="AJ17" s="29">
        <v>0</v>
      </c>
      <c r="AK17" s="28"/>
      <c r="AL17" s="28"/>
      <c r="AM17" s="29">
        <v>0</v>
      </c>
      <c r="AN17" s="29">
        <v>0</v>
      </c>
      <c r="AO17" s="30"/>
    </row>
    <row r="18" spans="1:41" ht="42.75">
      <c r="A18" s="23" t="s">
        <v>45</v>
      </c>
      <c r="B18" s="23" t="s">
        <v>46</v>
      </c>
      <c r="C18" s="23" t="s">
        <v>36</v>
      </c>
      <c r="D18" s="24">
        <v>0</v>
      </c>
      <c r="E18" s="24">
        <v>0</v>
      </c>
      <c r="F18" s="24">
        <v>1</v>
      </c>
      <c r="G18" s="24">
        <v>1</v>
      </c>
      <c r="H18" s="24">
        <v>6</v>
      </c>
      <c r="I18" s="24">
        <v>5.5</v>
      </c>
      <c r="J18" s="24">
        <v>1</v>
      </c>
      <c r="K18" s="24">
        <v>1</v>
      </c>
      <c r="L18" s="24">
        <v>2</v>
      </c>
      <c r="M18" s="24">
        <v>2</v>
      </c>
      <c r="N18" s="24"/>
      <c r="O18" s="24"/>
      <c r="P18" s="25">
        <v>10</v>
      </c>
      <c r="Q18" s="25">
        <v>9.5</v>
      </c>
      <c r="R18" s="24"/>
      <c r="S18" s="24"/>
      <c r="T18" s="24"/>
      <c r="U18" s="24"/>
      <c r="V18" s="24">
        <v>1</v>
      </c>
      <c r="W18" s="24">
        <v>1</v>
      </c>
      <c r="X18" s="24"/>
      <c r="Y18" s="24"/>
      <c r="Z18" s="26">
        <v>1</v>
      </c>
      <c r="AA18" s="26">
        <v>1</v>
      </c>
      <c r="AB18" s="27">
        <v>11</v>
      </c>
      <c r="AC18" s="27">
        <v>10.5</v>
      </c>
      <c r="AD18" s="28">
        <v>32759</v>
      </c>
      <c r="AE18" s="28">
        <v>3418</v>
      </c>
      <c r="AF18" s="28"/>
      <c r="AG18" s="28">
        <v>265</v>
      </c>
      <c r="AH18" s="28">
        <v>4383</v>
      </c>
      <c r="AI18" s="28">
        <v>3178</v>
      </c>
      <c r="AJ18" s="29">
        <v>44003</v>
      </c>
      <c r="AK18" s="28">
        <v>5040</v>
      </c>
      <c r="AL18" s="28">
        <v>7386</v>
      </c>
      <c r="AM18" s="29">
        <v>12426</v>
      </c>
      <c r="AN18" s="29">
        <v>56429</v>
      </c>
      <c r="AO18" s="30"/>
    </row>
    <row r="19" spans="1:41" ht="14.2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7"/>
      <c r="AC19" s="27"/>
      <c r="AD19" s="28"/>
      <c r="AE19" s="28"/>
      <c r="AF19" s="28"/>
      <c r="AG19" s="28"/>
      <c r="AH19" s="28"/>
      <c r="AI19" s="28"/>
      <c r="AJ19" s="29"/>
      <c r="AK19" s="28"/>
      <c r="AL19" s="28"/>
      <c r="AM19" s="29"/>
      <c r="AN19" s="29"/>
      <c r="AO19" s="30"/>
    </row>
    <row r="20" spans="1:41" ht="14.25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6"/>
      <c r="AA20" s="26"/>
      <c r="AB20" s="27"/>
      <c r="AC20" s="27"/>
      <c r="AD20" s="28"/>
      <c r="AE20" s="28"/>
      <c r="AF20" s="28"/>
      <c r="AG20" s="28"/>
      <c r="AH20" s="28"/>
      <c r="AI20" s="28"/>
      <c r="AJ20" s="29"/>
      <c r="AK20" s="28"/>
      <c r="AL20" s="28"/>
      <c r="AM20" s="29"/>
      <c r="AN20" s="29"/>
      <c r="AO20" s="30"/>
    </row>
    <row r="21" spans="1:41" ht="14.25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4"/>
      <c r="S21" s="24"/>
      <c r="T21" s="24"/>
      <c r="U21" s="24"/>
      <c r="V21" s="24"/>
      <c r="W21" s="24"/>
      <c r="X21" s="24"/>
      <c r="Y21" s="24"/>
      <c r="Z21" s="26"/>
      <c r="AA21" s="26"/>
      <c r="AB21" s="27"/>
      <c r="AC21" s="27"/>
      <c r="AD21" s="28"/>
      <c r="AE21" s="28"/>
      <c r="AF21" s="28"/>
      <c r="AG21" s="28"/>
      <c r="AH21" s="28"/>
      <c r="AI21" s="28"/>
      <c r="AJ21" s="29"/>
      <c r="AK21" s="28"/>
      <c r="AL21" s="28"/>
      <c r="AM21" s="29"/>
      <c r="AN21" s="29"/>
      <c r="AO21" s="30"/>
    </row>
    <row r="22" spans="1:41" ht="14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4"/>
      <c r="S22" s="24"/>
      <c r="T22" s="24"/>
      <c r="U22" s="24"/>
      <c r="V22" s="24"/>
      <c r="W22" s="24"/>
      <c r="X22" s="24"/>
      <c r="Y22" s="24"/>
      <c r="Z22" s="26"/>
      <c r="AA22" s="26"/>
      <c r="AB22" s="27"/>
      <c r="AC22" s="27"/>
      <c r="AD22" s="28"/>
      <c r="AE22" s="28"/>
      <c r="AF22" s="28"/>
      <c r="AG22" s="28"/>
      <c r="AH22" s="28"/>
      <c r="AI22" s="28"/>
      <c r="AJ22" s="29"/>
      <c r="AK22" s="28"/>
      <c r="AL22" s="28"/>
      <c r="AM22" s="29"/>
      <c r="AN22" s="29"/>
      <c r="AO22" s="30"/>
    </row>
    <row r="23" spans="1:41" ht="14.25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4"/>
      <c r="S23" s="24"/>
      <c r="T23" s="24"/>
      <c r="U23" s="24"/>
      <c r="V23" s="24"/>
      <c r="W23" s="24"/>
      <c r="X23" s="24"/>
      <c r="Y23" s="24"/>
      <c r="Z23" s="26"/>
      <c r="AA23" s="26"/>
      <c r="AB23" s="27"/>
      <c r="AC23" s="27"/>
      <c r="AD23" s="28"/>
      <c r="AE23" s="28"/>
      <c r="AF23" s="28"/>
      <c r="AG23" s="28"/>
      <c r="AH23" s="28"/>
      <c r="AI23" s="28"/>
      <c r="AJ23" s="29"/>
      <c r="AK23" s="28"/>
      <c r="AL23" s="28"/>
      <c r="AM23" s="29"/>
      <c r="AN23" s="29"/>
      <c r="AO23" s="30"/>
    </row>
    <row r="24" spans="1:41" ht="14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7"/>
      <c r="AC24" s="27"/>
      <c r="AD24" s="28"/>
      <c r="AE24" s="28"/>
      <c r="AF24" s="28"/>
      <c r="AG24" s="28"/>
      <c r="AH24" s="28"/>
      <c r="AI24" s="28"/>
      <c r="AJ24" s="29"/>
      <c r="AK24" s="28"/>
      <c r="AL24" s="28"/>
      <c r="AM24" s="29"/>
      <c r="AN24" s="29"/>
      <c r="AO24" s="30"/>
    </row>
    <row r="25" spans="1:41" ht="14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4"/>
      <c r="S25" s="24"/>
      <c r="T25" s="24"/>
      <c r="U25" s="24"/>
      <c r="V25" s="24"/>
      <c r="W25" s="24"/>
      <c r="X25" s="24"/>
      <c r="Y25" s="24"/>
      <c r="Z25" s="26"/>
      <c r="AA25" s="26"/>
      <c r="AB25" s="27"/>
      <c r="AC25" s="27"/>
      <c r="AD25" s="28"/>
      <c r="AE25" s="28"/>
      <c r="AF25" s="28"/>
      <c r="AG25" s="28"/>
      <c r="AH25" s="28"/>
      <c r="AI25" s="28"/>
      <c r="AJ25" s="29"/>
      <c r="AK25" s="28"/>
      <c r="AL25" s="28"/>
      <c r="AM25" s="29"/>
      <c r="AN25" s="29"/>
      <c r="AO25" s="30"/>
    </row>
    <row r="26" spans="1:41" ht="14.25">
      <c r="A26" s="2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4"/>
      <c r="S26" s="24"/>
      <c r="T26" s="24"/>
      <c r="U26" s="24"/>
      <c r="V26" s="24"/>
      <c r="W26" s="24"/>
      <c r="X26" s="24"/>
      <c r="Y26" s="24"/>
      <c r="Z26" s="26"/>
      <c r="AA26" s="26"/>
      <c r="AB26" s="27"/>
      <c r="AC26" s="27"/>
      <c r="AD26" s="28"/>
      <c r="AE26" s="28"/>
      <c r="AF26" s="28"/>
      <c r="AG26" s="28"/>
      <c r="AH26" s="28"/>
      <c r="AI26" s="28"/>
      <c r="AJ26" s="29"/>
      <c r="AK26" s="28"/>
      <c r="AL26" s="28"/>
      <c r="AM26" s="29"/>
      <c r="AN26" s="29"/>
      <c r="AO26" s="30"/>
    </row>
    <row r="27" spans="1:41" ht="14.25">
      <c r="A27" s="23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4"/>
      <c r="S27" s="24"/>
      <c r="T27" s="24"/>
      <c r="U27" s="24"/>
      <c r="V27" s="24"/>
      <c r="W27" s="24"/>
      <c r="X27" s="24"/>
      <c r="Y27" s="24"/>
      <c r="Z27" s="26"/>
      <c r="AA27" s="26"/>
      <c r="AB27" s="27"/>
      <c r="AC27" s="27"/>
      <c r="AD27" s="28"/>
      <c r="AE27" s="28"/>
      <c r="AF27" s="28"/>
      <c r="AG27" s="28"/>
      <c r="AH27" s="28"/>
      <c r="AI27" s="28"/>
      <c r="AJ27" s="29"/>
      <c r="AK27" s="28"/>
      <c r="AL27" s="28"/>
      <c r="AM27" s="29"/>
      <c r="AN27" s="29"/>
      <c r="AO27" s="30"/>
    </row>
    <row r="28" spans="1:41" ht="14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7"/>
      <c r="AC28" s="27"/>
      <c r="AD28" s="28"/>
      <c r="AE28" s="28"/>
      <c r="AF28" s="28"/>
      <c r="AG28" s="28"/>
      <c r="AH28" s="28"/>
      <c r="AI28" s="28"/>
      <c r="AJ28" s="29"/>
      <c r="AK28" s="28"/>
      <c r="AL28" s="28"/>
      <c r="AM28" s="29"/>
      <c r="AN28" s="29"/>
      <c r="AO28" s="30"/>
    </row>
    <row r="29" spans="1:41" ht="14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7"/>
      <c r="AC29" s="27"/>
      <c r="AD29" s="28"/>
      <c r="AE29" s="28"/>
      <c r="AF29" s="28"/>
      <c r="AG29" s="28"/>
      <c r="AH29" s="28"/>
      <c r="AI29" s="28"/>
      <c r="AJ29" s="29"/>
      <c r="AK29" s="28"/>
      <c r="AL29" s="28"/>
      <c r="AM29" s="29"/>
      <c r="AN29" s="29"/>
      <c r="AO29" s="30"/>
    </row>
    <row r="30" spans="1:41" ht="14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4"/>
      <c r="W30" s="24"/>
      <c r="X30" s="24"/>
      <c r="Y30" s="24"/>
      <c r="Z30" s="26"/>
      <c r="AA30" s="26"/>
      <c r="AB30" s="27"/>
      <c r="AC30" s="27"/>
      <c r="AD30" s="28"/>
      <c r="AE30" s="28"/>
      <c r="AF30" s="28"/>
      <c r="AG30" s="28"/>
      <c r="AH30" s="28"/>
      <c r="AI30" s="28"/>
      <c r="AJ30" s="29"/>
      <c r="AK30" s="28"/>
      <c r="AL30" s="28"/>
      <c r="AM30" s="29"/>
      <c r="AN30" s="29"/>
      <c r="AO30" s="30"/>
    </row>
    <row r="31" spans="1:41" ht="14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4"/>
      <c r="S31" s="24"/>
      <c r="T31" s="24"/>
      <c r="U31" s="24"/>
      <c r="V31" s="24"/>
      <c r="W31" s="24"/>
      <c r="X31" s="24"/>
      <c r="Y31" s="24"/>
      <c r="Z31" s="26"/>
      <c r="AA31" s="26"/>
      <c r="AB31" s="27"/>
      <c r="AC31" s="27"/>
      <c r="AD31" s="28"/>
      <c r="AE31" s="28"/>
      <c r="AF31" s="28"/>
      <c r="AG31" s="28"/>
      <c r="AH31" s="28"/>
      <c r="AI31" s="28"/>
      <c r="AJ31" s="29"/>
      <c r="AK31" s="28"/>
      <c r="AL31" s="28"/>
      <c r="AM31" s="29"/>
      <c r="AN31" s="29"/>
      <c r="AO31" s="30"/>
    </row>
    <row r="32" spans="1:41" ht="14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7"/>
      <c r="AC32" s="27"/>
      <c r="AD32" s="28"/>
      <c r="AE32" s="28"/>
      <c r="AF32" s="28"/>
      <c r="AG32" s="28"/>
      <c r="AH32" s="28"/>
      <c r="AI32" s="28"/>
      <c r="AJ32" s="29"/>
      <c r="AK32" s="28"/>
      <c r="AL32" s="28"/>
      <c r="AM32" s="29"/>
      <c r="AN32" s="29"/>
      <c r="AO32" s="30"/>
    </row>
    <row r="33" spans="1:41" ht="14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4"/>
      <c r="S33" s="24"/>
      <c r="T33" s="24"/>
      <c r="U33" s="24"/>
      <c r="V33" s="24"/>
      <c r="W33" s="24"/>
      <c r="X33" s="24"/>
      <c r="Y33" s="24"/>
      <c r="Z33" s="26"/>
      <c r="AA33" s="26"/>
      <c r="AB33" s="27"/>
      <c r="AC33" s="27"/>
      <c r="AD33" s="28"/>
      <c r="AE33" s="28"/>
      <c r="AF33" s="28"/>
      <c r="AG33" s="28"/>
      <c r="AH33" s="28"/>
      <c r="AI33" s="28"/>
      <c r="AJ33" s="29"/>
      <c r="AK33" s="28"/>
      <c r="AL33" s="28"/>
      <c r="AM33" s="29"/>
      <c r="AN33" s="29"/>
      <c r="AO33" s="30"/>
    </row>
    <row r="34" spans="1:41" ht="14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4"/>
      <c r="S34" s="24"/>
      <c r="T34" s="24"/>
      <c r="U34" s="24"/>
      <c r="V34" s="24"/>
      <c r="W34" s="24"/>
      <c r="X34" s="24"/>
      <c r="Y34" s="24"/>
      <c r="Z34" s="26"/>
      <c r="AA34" s="26"/>
      <c r="AB34" s="27"/>
      <c r="AC34" s="27"/>
      <c r="AD34" s="28"/>
      <c r="AE34" s="28"/>
      <c r="AF34" s="28"/>
      <c r="AG34" s="28"/>
      <c r="AH34" s="28"/>
      <c r="AI34" s="28"/>
      <c r="AJ34" s="29"/>
      <c r="AK34" s="28"/>
      <c r="AL34" s="28"/>
      <c r="AM34" s="29"/>
      <c r="AN34" s="29"/>
      <c r="AO34" s="30"/>
    </row>
    <row r="35" spans="1:41" ht="14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7"/>
      <c r="AC35" s="27"/>
      <c r="AD35" s="28"/>
      <c r="AE35" s="28"/>
      <c r="AF35" s="28"/>
      <c r="AG35" s="28"/>
      <c r="AH35" s="28"/>
      <c r="AI35" s="28"/>
      <c r="AJ35" s="29"/>
      <c r="AK35" s="28"/>
      <c r="AL35" s="28"/>
      <c r="AM35" s="29"/>
      <c r="AN35" s="29"/>
      <c r="AO35" s="30"/>
    </row>
    <row r="36" spans="1:41" ht="14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4"/>
      <c r="S36" s="24"/>
      <c r="T36" s="24"/>
      <c r="U36" s="24"/>
      <c r="V36" s="24"/>
      <c r="W36" s="24"/>
      <c r="X36" s="24"/>
      <c r="Y36" s="24"/>
      <c r="Z36" s="26"/>
      <c r="AA36" s="26"/>
      <c r="AB36" s="27"/>
      <c r="AC36" s="27"/>
      <c r="AD36" s="28"/>
      <c r="AE36" s="28"/>
      <c r="AF36" s="28"/>
      <c r="AG36" s="28"/>
      <c r="AH36" s="28"/>
      <c r="AI36" s="28"/>
      <c r="AJ36" s="29"/>
      <c r="AK36" s="28"/>
      <c r="AL36" s="28"/>
      <c r="AM36" s="29"/>
      <c r="AN36" s="29"/>
      <c r="AO36" s="30"/>
    </row>
    <row r="37" spans="1:41" ht="14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4"/>
      <c r="S37" s="24"/>
      <c r="T37" s="24"/>
      <c r="U37" s="24"/>
      <c r="V37" s="24"/>
      <c r="W37" s="24"/>
      <c r="X37" s="24"/>
      <c r="Y37" s="24"/>
      <c r="Z37" s="26"/>
      <c r="AA37" s="26"/>
      <c r="AB37" s="27"/>
      <c r="AC37" s="27"/>
      <c r="AD37" s="28"/>
      <c r="AE37" s="28"/>
      <c r="AF37" s="28"/>
      <c r="AG37" s="28"/>
      <c r="AH37" s="28"/>
      <c r="AI37" s="28"/>
      <c r="AJ37" s="29"/>
      <c r="AK37" s="28"/>
      <c r="AL37" s="28"/>
      <c r="AM37" s="29"/>
      <c r="AN37" s="29"/>
      <c r="AO37" s="30"/>
    </row>
    <row r="38" spans="1:41" ht="14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7"/>
      <c r="AC38" s="27"/>
      <c r="AD38" s="28"/>
      <c r="AE38" s="28"/>
      <c r="AF38" s="28"/>
      <c r="AG38" s="28"/>
      <c r="AH38" s="28"/>
      <c r="AI38" s="28"/>
      <c r="AJ38" s="29"/>
      <c r="AK38" s="28"/>
      <c r="AL38" s="28"/>
      <c r="AM38" s="29"/>
      <c r="AN38" s="29"/>
      <c r="AO38" s="30"/>
    </row>
    <row r="39" spans="1:41" ht="14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7"/>
      <c r="AC39" s="27"/>
      <c r="AD39" s="28"/>
      <c r="AE39" s="28"/>
      <c r="AF39" s="28"/>
      <c r="AG39" s="28"/>
      <c r="AH39" s="28"/>
      <c r="AI39" s="28"/>
      <c r="AJ39" s="29"/>
      <c r="AK39" s="28"/>
      <c r="AL39" s="28"/>
      <c r="AM39" s="29"/>
      <c r="AN39" s="29"/>
      <c r="AO39" s="30"/>
    </row>
    <row r="40" spans="1:41" ht="14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7"/>
      <c r="AC40" s="27"/>
      <c r="AD40" s="28"/>
      <c r="AE40" s="28"/>
      <c r="AF40" s="28"/>
      <c r="AG40" s="28"/>
      <c r="AH40" s="28"/>
      <c r="AI40" s="28"/>
      <c r="AJ40" s="29"/>
      <c r="AK40" s="28"/>
      <c r="AL40" s="28"/>
      <c r="AM40" s="29"/>
      <c r="AN40" s="29"/>
      <c r="AO40" s="30"/>
    </row>
    <row r="41" spans="1:41" ht="14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7"/>
      <c r="AC41" s="27"/>
      <c r="AD41" s="28"/>
      <c r="AE41" s="28"/>
      <c r="AF41" s="28"/>
      <c r="AG41" s="28"/>
      <c r="AH41" s="28"/>
      <c r="AI41" s="28"/>
      <c r="AJ41" s="29"/>
      <c r="AK41" s="28"/>
      <c r="AL41" s="28"/>
      <c r="AM41" s="29"/>
      <c r="AN41" s="29"/>
      <c r="AO41" s="30"/>
    </row>
    <row r="42" spans="1:41" ht="14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4"/>
      <c r="S42" s="24"/>
      <c r="T42" s="24"/>
      <c r="U42" s="24"/>
      <c r="V42" s="24"/>
      <c r="W42" s="24"/>
      <c r="X42" s="24"/>
      <c r="Y42" s="24"/>
      <c r="Z42" s="26"/>
      <c r="AA42" s="26"/>
      <c r="AB42" s="27"/>
      <c r="AC42" s="27"/>
      <c r="AD42" s="28"/>
      <c r="AE42" s="28"/>
      <c r="AF42" s="28"/>
      <c r="AG42" s="28"/>
      <c r="AH42" s="28"/>
      <c r="AI42" s="28"/>
      <c r="AJ42" s="29"/>
      <c r="AK42" s="28"/>
      <c r="AL42" s="28"/>
      <c r="AM42" s="29"/>
      <c r="AN42" s="29"/>
      <c r="AO42" s="30"/>
    </row>
    <row r="43" spans="1:41" ht="14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4"/>
      <c r="S43" s="24"/>
      <c r="T43" s="24"/>
      <c r="U43" s="24"/>
      <c r="V43" s="24"/>
      <c r="W43" s="24"/>
      <c r="X43" s="24"/>
      <c r="Y43" s="24"/>
      <c r="Z43" s="26"/>
      <c r="AA43" s="26"/>
      <c r="AB43" s="27"/>
      <c r="AC43" s="27"/>
      <c r="AD43" s="28"/>
      <c r="AE43" s="28"/>
      <c r="AF43" s="28"/>
      <c r="AG43" s="28"/>
      <c r="AH43" s="28"/>
      <c r="AI43" s="28"/>
      <c r="AJ43" s="29"/>
      <c r="AK43" s="28"/>
      <c r="AL43" s="28"/>
      <c r="AM43" s="29"/>
      <c r="AN43" s="29"/>
      <c r="AO43" s="30"/>
    </row>
    <row r="44" spans="1:41" ht="14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7"/>
      <c r="AC44" s="27"/>
      <c r="AD44" s="28"/>
      <c r="AE44" s="28"/>
      <c r="AF44" s="28"/>
      <c r="AG44" s="28"/>
      <c r="AH44" s="28"/>
      <c r="AI44" s="28"/>
      <c r="AJ44" s="29"/>
      <c r="AK44" s="28"/>
      <c r="AL44" s="28"/>
      <c r="AM44" s="29"/>
      <c r="AN44" s="29"/>
      <c r="AO44" s="30"/>
    </row>
    <row r="45" spans="1:41" ht="14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6"/>
      <c r="AA45" s="26"/>
      <c r="AB45" s="27"/>
      <c r="AC45" s="27"/>
      <c r="AD45" s="28"/>
      <c r="AE45" s="28"/>
      <c r="AF45" s="28"/>
      <c r="AG45" s="28"/>
      <c r="AH45" s="28"/>
      <c r="AI45" s="28"/>
      <c r="AJ45" s="29"/>
      <c r="AK45" s="28"/>
      <c r="AL45" s="28"/>
      <c r="AM45" s="29"/>
      <c r="AN45" s="29"/>
      <c r="AO45" s="30"/>
    </row>
    <row r="46" spans="1:41" ht="14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6"/>
      <c r="AA46" s="26"/>
      <c r="AB46" s="27"/>
      <c r="AC46" s="27"/>
      <c r="AD46" s="28"/>
      <c r="AE46" s="28"/>
      <c r="AF46" s="28"/>
      <c r="AG46" s="28"/>
      <c r="AH46" s="28"/>
      <c r="AI46" s="28"/>
      <c r="AJ46" s="29"/>
      <c r="AK46" s="28"/>
      <c r="AL46" s="28"/>
      <c r="AM46" s="29"/>
      <c r="AN46" s="29"/>
      <c r="AO46" s="30"/>
    </row>
    <row r="47" spans="1:41" ht="14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6"/>
      <c r="AA47" s="26"/>
      <c r="AB47" s="27"/>
      <c r="AC47" s="27"/>
      <c r="AD47" s="28"/>
      <c r="AE47" s="28"/>
      <c r="AF47" s="28"/>
      <c r="AG47" s="28"/>
      <c r="AH47" s="28"/>
      <c r="AI47" s="28"/>
      <c r="AJ47" s="29"/>
      <c r="AK47" s="28"/>
      <c r="AL47" s="28"/>
      <c r="AM47" s="29"/>
      <c r="AN47" s="29"/>
      <c r="AO47" s="30"/>
    </row>
    <row r="48" spans="1:41" ht="14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6"/>
      <c r="AA48" s="26"/>
      <c r="AB48" s="27"/>
      <c r="AC48" s="27"/>
      <c r="AD48" s="28"/>
      <c r="AE48" s="28"/>
      <c r="AF48" s="28"/>
      <c r="AG48" s="28"/>
      <c r="AH48" s="28"/>
      <c r="AI48" s="28"/>
      <c r="AJ48" s="29"/>
      <c r="AK48" s="28"/>
      <c r="AL48" s="28"/>
      <c r="AM48" s="29"/>
      <c r="AN48" s="29"/>
      <c r="AO48" s="30"/>
    </row>
    <row r="49" spans="1:41" ht="14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4"/>
      <c r="S49" s="24"/>
      <c r="T49" s="24"/>
      <c r="U49" s="24"/>
      <c r="V49" s="24"/>
      <c r="W49" s="24"/>
      <c r="X49" s="24"/>
      <c r="Y49" s="24"/>
      <c r="Z49" s="26"/>
      <c r="AA49" s="26"/>
      <c r="AB49" s="27"/>
      <c r="AC49" s="27"/>
      <c r="AD49" s="28"/>
      <c r="AE49" s="28"/>
      <c r="AF49" s="28"/>
      <c r="AG49" s="28"/>
      <c r="AH49" s="28"/>
      <c r="AI49" s="28"/>
      <c r="AJ49" s="29"/>
      <c r="AK49" s="28"/>
      <c r="AL49" s="28"/>
      <c r="AM49" s="29"/>
      <c r="AN49" s="29"/>
      <c r="AO49" s="30"/>
    </row>
    <row r="50" spans="1:41" ht="14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7"/>
      <c r="AC50" s="27"/>
      <c r="AD50" s="28"/>
      <c r="AE50" s="28"/>
      <c r="AF50" s="28"/>
      <c r="AG50" s="28"/>
      <c r="AH50" s="28"/>
      <c r="AI50" s="28"/>
      <c r="AJ50" s="29"/>
      <c r="AK50" s="28"/>
      <c r="AL50" s="28"/>
      <c r="AM50" s="29"/>
      <c r="AN50" s="29"/>
      <c r="AO50" s="30"/>
    </row>
    <row r="51" spans="1:41" ht="14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4"/>
      <c r="S51" s="24"/>
      <c r="T51" s="24"/>
      <c r="U51" s="24"/>
      <c r="V51" s="24"/>
      <c r="W51" s="24"/>
      <c r="X51" s="24"/>
      <c r="Y51" s="24"/>
      <c r="Z51" s="26"/>
      <c r="AA51" s="26"/>
      <c r="AB51" s="27"/>
      <c r="AC51" s="27"/>
      <c r="AD51" s="28"/>
      <c r="AE51" s="28"/>
      <c r="AF51" s="28"/>
      <c r="AG51" s="28"/>
      <c r="AH51" s="28"/>
      <c r="AI51" s="28"/>
      <c r="AJ51" s="29"/>
      <c r="AK51" s="28"/>
      <c r="AL51" s="28"/>
      <c r="AM51" s="29"/>
      <c r="AN51" s="29"/>
      <c r="AO51" s="30"/>
    </row>
    <row r="52" spans="1:41" ht="14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6"/>
      <c r="AA52" s="26"/>
      <c r="AB52" s="27"/>
      <c r="AC52" s="27"/>
      <c r="AD52" s="28"/>
      <c r="AE52" s="28"/>
      <c r="AF52" s="28"/>
      <c r="AG52" s="28"/>
      <c r="AH52" s="28"/>
      <c r="AI52" s="28"/>
      <c r="AJ52" s="29"/>
      <c r="AK52" s="28"/>
      <c r="AL52" s="28"/>
      <c r="AM52" s="29"/>
      <c r="AN52" s="29"/>
      <c r="AO52" s="30"/>
    </row>
    <row r="53" spans="1:41" ht="14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6"/>
      <c r="AA53" s="26"/>
      <c r="AB53" s="27"/>
      <c r="AC53" s="27"/>
      <c r="AD53" s="28"/>
      <c r="AE53" s="28"/>
      <c r="AF53" s="28"/>
      <c r="AG53" s="28"/>
      <c r="AH53" s="28"/>
      <c r="AI53" s="28"/>
      <c r="AJ53" s="29"/>
      <c r="AK53" s="28"/>
      <c r="AL53" s="28"/>
      <c r="AM53" s="29"/>
      <c r="AN53" s="29"/>
      <c r="AO53" s="30"/>
    </row>
    <row r="54" spans="1:41" ht="14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6"/>
      <c r="AA54" s="26"/>
      <c r="AB54" s="27"/>
      <c r="AC54" s="27"/>
      <c r="AD54" s="28"/>
      <c r="AE54" s="28"/>
      <c r="AF54" s="28"/>
      <c r="AG54" s="28"/>
      <c r="AH54" s="28"/>
      <c r="AI54" s="28"/>
      <c r="AJ54" s="29"/>
      <c r="AK54" s="28"/>
      <c r="AL54" s="28"/>
      <c r="AM54" s="29"/>
      <c r="AN54" s="29"/>
      <c r="AO54" s="30"/>
    </row>
    <row r="55" spans="1:41" ht="14.25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6"/>
      <c r="AA55" s="26"/>
      <c r="AB55" s="27"/>
      <c r="AC55" s="27"/>
      <c r="AD55" s="28"/>
      <c r="AE55" s="28"/>
      <c r="AF55" s="28"/>
      <c r="AG55" s="28"/>
      <c r="AH55" s="28"/>
      <c r="AI55" s="28"/>
      <c r="AJ55" s="29"/>
      <c r="AK55" s="28"/>
      <c r="AL55" s="28"/>
      <c r="AM55" s="29"/>
      <c r="AN55" s="29"/>
      <c r="AO55" s="30"/>
    </row>
    <row r="56" spans="1:41" ht="14.25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6"/>
      <c r="AA56" s="26"/>
      <c r="AB56" s="27"/>
      <c r="AC56" s="27"/>
      <c r="AD56" s="28"/>
      <c r="AE56" s="28"/>
      <c r="AF56" s="28"/>
      <c r="AG56" s="28"/>
      <c r="AH56" s="28"/>
      <c r="AI56" s="28"/>
      <c r="AJ56" s="29"/>
      <c r="AK56" s="28"/>
      <c r="AL56" s="28"/>
      <c r="AM56" s="29"/>
      <c r="AN56" s="29"/>
      <c r="AO56" s="30"/>
    </row>
    <row r="57" spans="1:41" ht="14.25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6"/>
      <c r="AA57" s="26"/>
      <c r="AB57" s="27"/>
      <c r="AC57" s="27"/>
      <c r="AD57" s="28"/>
      <c r="AE57" s="28"/>
      <c r="AF57" s="28"/>
      <c r="AG57" s="28"/>
      <c r="AH57" s="28"/>
      <c r="AI57" s="28"/>
      <c r="AJ57" s="29"/>
      <c r="AK57" s="28"/>
      <c r="AL57" s="28"/>
      <c r="AM57" s="29"/>
      <c r="AN57" s="29"/>
      <c r="AO57" s="30"/>
    </row>
    <row r="58" spans="1:41" ht="14.25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6"/>
      <c r="AA58" s="26"/>
      <c r="AB58" s="27"/>
      <c r="AC58" s="27"/>
      <c r="AD58" s="28"/>
      <c r="AE58" s="28"/>
      <c r="AF58" s="28"/>
      <c r="AG58" s="28"/>
      <c r="AH58" s="28"/>
      <c r="AI58" s="28"/>
      <c r="AJ58" s="29"/>
      <c r="AK58" s="28"/>
      <c r="AL58" s="28"/>
      <c r="AM58" s="29"/>
      <c r="AN58" s="29"/>
      <c r="AO58" s="30"/>
    </row>
    <row r="59" spans="1:41" ht="14.25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6"/>
      <c r="AA59" s="26"/>
      <c r="AB59" s="27"/>
      <c r="AC59" s="27"/>
      <c r="AD59" s="28"/>
      <c r="AE59" s="28"/>
      <c r="AF59" s="28"/>
      <c r="AG59" s="28"/>
      <c r="AH59" s="28"/>
      <c r="AI59" s="28"/>
      <c r="AJ59" s="29"/>
      <c r="AK59" s="28"/>
      <c r="AL59" s="28"/>
      <c r="AM59" s="29"/>
      <c r="AN59" s="29"/>
      <c r="AO59" s="30"/>
    </row>
    <row r="60" spans="1:41" ht="14.25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6"/>
      <c r="AA60" s="26"/>
      <c r="AB60" s="27"/>
      <c r="AC60" s="27"/>
      <c r="AD60" s="28"/>
      <c r="AE60" s="28"/>
      <c r="AF60" s="28"/>
      <c r="AG60" s="28"/>
      <c r="AH60" s="28"/>
      <c r="AI60" s="28"/>
      <c r="AJ60" s="29"/>
      <c r="AK60" s="28"/>
      <c r="AL60" s="28"/>
      <c r="AM60" s="29"/>
      <c r="AN60" s="29"/>
      <c r="AO60" s="30"/>
    </row>
    <row r="61" spans="1:41" ht="14.25">
      <c r="A61" s="23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6"/>
      <c r="AA61" s="26"/>
      <c r="AB61" s="27"/>
      <c r="AC61" s="27"/>
      <c r="AD61" s="28"/>
      <c r="AE61" s="28"/>
      <c r="AF61" s="28"/>
      <c r="AG61" s="28"/>
      <c r="AH61" s="28"/>
      <c r="AI61" s="28"/>
      <c r="AJ61" s="29"/>
      <c r="AK61" s="28"/>
      <c r="AL61" s="28"/>
      <c r="AM61" s="29"/>
      <c r="AN61" s="29"/>
      <c r="AO61" s="30"/>
    </row>
    <row r="62" spans="1:41" ht="14.25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6"/>
      <c r="AA62" s="26"/>
      <c r="AB62" s="27"/>
      <c r="AC62" s="27"/>
      <c r="AD62" s="28"/>
      <c r="AE62" s="28"/>
      <c r="AF62" s="28"/>
      <c r="AG62" s="28"/>
      <c r="AH62" s="28"/>
      <c r="AI62" s="28"/>
      <c r="AJ62" s="29"/>
      <c r="AK62" s="28"/>
      <c r="AL62" s="28"/>
      <c r="AM62" s="29"/>
      <c r="AN62" s="29"/>
      <c r="AO62" s="30"/>
    </row>
    <row r="63" spans="1:41" ht="14.25">
      <c r="A63" s="23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7"/>
      <c r="AC63" s="27"/>
      <c r="AD63" s="28"/>
      <c r="AE63" s="28"/>
      <c r="AF63" s="28"/>
      <c r="AG63" s="28"/>
      <c r="AH63" s="28"/>
      <c r="AI63" s="28"/>
      <c r="AJ63" s="29"/>
      <c r="AK63" s="28"/>
      <c r="AL63" s="28"/>
      <c r="AM63" s="29"/>
      <c r="AN63" s="29"/>
      <c r="AO63" s="30"/>
    </row>
    <row r="64" spans="1:41" ht="14.25">
      <c r="A64" s="23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6"/>
      <c r="AA64" s="26"/>
      <c r="AB64" s="27"/>
      <c r="AC64" s="27"/>
      <c r="AD64" s="28"/>
      <c r="AE64" s="28"/>
      <c r="AF64" s="28"/>
      <c r="AG64" s="28"/>
      <c r="AH64" s="28"/>
      <c r="AI64" s="28"/>
      <c r="AJ64" s="29"/>
      <c r="AK64" s="28"/>
      <c r="AL64" s="28"/>
      <c r="AM64" s="29"/>
      <c r="AN64" s="29"/>
      <c r="AO64" s="30"/>
    </row>
    <row r="65" spans="1:41" ht="14.25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6"/>
      <c r="AA65" s="26"/>
      <c r="AB65" s="27"/>
      <c r="AC65" s="27"/>
      <c r="AD65" s="28"/>
      <c r="AE65" s="28"/>
      <c r="AF65" s="28"/>
      <c r="AG65" s="28"/>
      <c r="AH65" s="28"/>
      <c r="AI65" s="28"/>
      <c r="AJ65" s="29"/>
      <c r="AK65" s="28"/>
      <c r="AL65" s="28"/>
      <c r="AM65" s="29"/>
      <c r="AN65" s="29"/>
      <c r="AO65" s="30"/>
    </row>
    <row r="66" spans="1:41" ht="14.25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6"/>
      <c r="AA66" s="26"/>
      <c r="AB66" s="27"/>
      <c r="AC66" s="27"/>
      <c r="AD66" s="28"/>
      <c r="AE66" s="28"/>
      <c r="AF66" s="28"/>
      <c r="AG66" s="28"/>
      <c r="AH66" s="28"/>
      <c r="AI66" s="28"/>
      <c r="AJ66" s="29"/>
      <c r="AK66" s="28"/>
      <c r="AL66" s="28"/>
      <c r="AM66" s="29"/>
      <c r="AN66" s="29"/>
      <c r="AO66" s="30"/>
    </row>
    <row r="67" spans="1:41" ht="14.25">
      <c r="A67" s="23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6"/>
      <c r="AA67" s="26"/>
      <c r="AB67" s="27"/>
      <c r="AC67" s="27"/>
      <c r="AD67" s="28"/>
      <c r="AE67" s="28"/>
      <c r="AF67" s="28"/>
      <c r="AG67" s="28"/>
      <c r="AH67" s="28"/>
      <c r="AI67" s="28"/>
      <c r="AJ67" s="29"/>
      <c r="AK67" s="28"/>
      <c r="AL67" s="28"/>
      <c r="AM67" s="29"/>
      <c r="AN67" s="29"/>
      <c r="AO67" s="30"/>
    </row>
    <row r="68" spans="1:41" ht="14.25">
      <c r="A68" s="23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6"/>
      <c r="AA68" s="26"/>
      <c r="AB68" s="27"/>
      <c r="AC68" s="27"/>
      <c r="AD68" s="28"/>
      <c r="AE68" s="28"/>
      <c r="AF68" s="28"/>
      <c r="AG68" s="28"/>
      <c r="AH68" s="28"/>
      <c r="AI68" s="28"/>
      <c r="AJ68" s="29"/>
      <c r="AK68" s="28"/>
      <c r="AL68" s="28"/>
      <c r="AM68" s="29"/>
      <c r="AN68" s="29"/>
      <c r="AO68" s="30"/>
    </row>
    <row r="69" spans="1:41" ht="14.2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6"/>
      <c r="AA69" s="26"/>
      <c r="AB69" s="27"/>
      <c r="AC69" s="27"/>
      <c r="AD69" s="28"/>
      <c r="AE69" s="28"/>
      <c r="AF69" s="28"/>
      <c r="AG69" s="28"/>
      <c r="AH69" s="28"/>
      <c r="AI69" s="28"/>
      <c r="AJ69" s="29"/>
      <c r="AK69" s="28"/>
      <c r="AL69" s="28"/>
      <c r="AM69" s="29"/>
      <c r="AN69" s="29"/>
      <c r="AO69" s="30"/>
    </row>
    <row r="70" spans="1:41" ht="14.25">
      <c r="A70" s="23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6"/>
      <c r="AA70" s="26"/>
      <c r="AB70" s="27"/>
      <c r="AC70" s="27"/>
      <c r="AD70" s="28"/>
      <c r="AE70" s="28"/>
      <c r="AF70" s="28"/>
      <c r="AG70" s="28"/>
      <c r="AH70" s="28"/>
      <c r="AI70" s="28"/>
      <c r="AJ70" s="29"/>
      <c r="AK70" s="28"/>
      <c r="AL70" s="28"/>
      <c r="AM70" s="29"/>
      <c r="AN70" s="29"/>
      <c r="AO70" s="30"/>
    </row>
    <row r="71" spans="1:41" ht="14.25">
      <c r="A71" s="23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6"/>
      <c r="AA71" s="26"/>
      <c r="AB71" s="27"/>
      <c r="AC71" s="27"/>
      <c r="AD71" s="28"/>
      <c r="AE71" s="28"/>
      <c r="AF71" s="28"/>
      <c r="AG71" s="28"/>
      <c r="AH71" s="28"/>
      <c r="AI71" s="28"/>
      <c r="AJ71" s="29"/>
      <c r="AK71" s="28"/>
      <c r="AL71" s="28"/>
      <c r="AM71" s="29"/>
      <c r="AN71" s="29"/>
      <c r="AO71" s="30"/>
    </row>
    <row r="72" spans="1:41" ht="14.25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  <c r="Q72" s="25"/>
      <c r="R72" s="24"/>
      <c r="S72" s="24"/>
      <c r="T72" s="24"/>
      <c r="U72" s="24"/>
      <c r="V72" s="24"/>
      <c r="W72" s="24"/>
      <c r="X72" s="24"/>
      <c r="Y72" s="24"/>
      <c r="Z72" s="26"/>
      <c r="AA72" s="26"/>
      <c r="AB72" s="27"/>
      <c r="AC72" s="27"/>
      <c r="AD72" s="28"/>
      <c r="AE72" s="28"/>
      <c r="AF72" s="28"/>
      <c r="AG72" s="28"/>
      <c r="AH72" s="28"/>
      <c r="AI72" s="28"/>
      <c r="AJ72" s="29"/>
      <c r="AK72" s="28"/>
      <c r="AL72" s="28"/>
      <c r="AM72" s="29"/>
      <c r="AN72" s="29"/>
      <c r="AO72" s="30"/>
    </row>
    <row r="73" spans="1:41" ht="14.2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  <c r="Q73" s="25"/>
      <c r="R73" s="24"/>
      <c r="S73" s="24"/>
      <c r="T73" s="24"/>
      <c r="U73" s="24"/>
      <c r="V73" s="24"/>
      <c r="W73" s="24"/>
      <c r="X73" s="24"/>
      <c r="Y73" s="24"/>
      <c r="Z73" s="26"/>
      <c r="AA73" s="26"/>
      <c r="AB73" s="27"/>
      <c r="AC73" s="27"/>
      <c r="AD73" s="28"/>
      <c r="AE73" s="28"/>
      <c r="AF73" s="28"/>
      <c r="AG73" s="28"/>
      <c r="AH73" s="28"/>
      <c r="AI73" s="28"/>
      <c r="AJ73" s="29"/>
      <c r="AK73" s="28"/>
      <c r="AL73" s="28"/>
      <c r="AM73" s="29"/>
      <c r="AN73" s="29"/>
      <c r="AO73" s="30"/>
    </row>
    <row r="74" spans="1:41" ht="14.25">
      <c r="A74" s="23"/>
      <c r="B74" s="23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25"/>
      <c r="R74" s="24"/>
      <c r="S74" s="24"/>
      <c r="T74" s="24"/>
      <c r="U74" s="24"/>
      <c r="V74" s="24"/>
      <c r="W74" s="24"/>
      <c r="X74" s="24"/>
      <c r="Y74" s="24"/>
      <c r="Z74" s="26"/>
      <c r="AA74" s="26"/>
      <c r="AB74" s="27"/>
      <c r="AC74" s="27"/>
      <c r="AD74" s="28"/>
      <c r="AE74" s="28"/>
      <c r="AF74" s="28"/>
      <c r="AG74" s="28"/>
      <c r="AH74" s="28"/>
      <c r="AI74" s="28"/>
      <c r="AJ74" s="29"/>
      <c r="AK74" s="28"/>
      <c r="AL74" s="28"/>
      <c r="AM74" s="29"/>
      <c r="AN74" s="29"/>
      <c r="AO74" s="30"/>
    </row>
    <row r="75" spans="1:41" ht="14.25">
      <c r="A75" s="23"/>
      <c r="B75" s="23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25"/>
      <c r="R75" s="24"/>
      <c r="S75" s="24"/>
      <c r="T75" s="24"/>
      <c r="U75" s="24"/>
      <c r="V75" s="24"/>
      <c r="W75" s="24"/>
      <c r="X75" s="24"/>
      <c r="Y75" s="24"/>
      <c r="Z75" s="26"/>
      <c r="AA75" s="26"/>
      <c r="AB75" s="27"/>
      <c r="AC75" s="27"/>
      <c r="AD75" s="28"/>
      <c r="AE75" s="28"/>
      <c r="AF75" s="28"/>
      <c r="AG75" s="28"/>
      <c r="AH75" s="28"/>
      <c r="AI75" s="28"/>
      <c r="AJ75" s="29"/>
      <c r="AK75" s="28"/>
      <c r="AL75" s="28"/>
      <c r="AM75" s="29"/>
      <c r="AN75" s="29"/>
      <c r="AO75" s="30"/>
    </row>
    <row r="76" spans="1:41" ht="14.25">
      <c r="A76" s="23"/>
      <c r="B76" s="23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  <c r="Q76" s="25"/>
      <c r="R76" s="24"/>
      <c r="S76" s="24"/>
      <c r="T76" s="24"/>
      <c r="U76" s="24"/>
      <c r="V76" s="24"/>
      <c r="W76" s="24"/>
      <c r="X76" s="24"/>
      <c r="Y76" s="24"/>
      <c r="Z76" s="26"/>
      <c r="AA76" s="26"/>
      <c r="AB76" s="27"/>
      <c r="AC76" s="27"/>
      <c r="AD76" s="28"/>
      <c r="AE76" s="28"/>
      <c r="AF76" s="28"/>
      <c r="AG76" s="28"/>
      <c r="AH76" s="28"/>
      <c r="AI76" s="28"/>
      <c r="AJ76" s="29"/>
      <c r="AK76" s="28"/>
      <c r="AL76" s="28"/>
      <c r="AM76" s="29"/>
      <c r="AN76" s="29"/>
      <c r="AO76" s="30"/>
    </row>
    <row r="77" spans="1:41" ht="14.25">
      <c r="A77" s="23"/>
      <c r="B77" s="23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25"/>
      <c r="R77" s="24"/>
      <c r="S77" s="24"/>
      <c r="T77" s="24"/>
      <c r="U77" s="24"/>
      <c r="V77" s="24"/>
      <c r="W77" s="24"/>
      <c r="X77" s="24"/>
      <c r="Y77" s="24"/>
      <c r="Z77" s="26"/>
      <c r="AA77" s="26"/>
      <c r="AB77" s="27"/>
      <c r="AC77" s="27"/>
      <c r="AD77" s="28"/>
      <c r="AE77" s="28"/>
      <c r="AF77" s="28"/>
      <c r="AG77" s="28"/>
      <c r="AH77" s="28"/>
      <c r="AI77" s="28"/>
      <c r="AJ77" s="29"/>
      <c r="AK77" s="28"/>
      <c r="AL77" s="28"/>
      <c r="AM77" s="29"/>
      <c r="AN77" s="29"/>
      <c r="AO77" s="30"/>
    </row>
    <row r="78" spans="1:41" ht="14.25">
      <c r="A78" s="23"/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  <c r="R78" s="24"/>
      <c r="S78" s="24"/>
      <c r="T78" s="24"/>
      <c r="U78" s="24"/>
      <c r="V78" s="24"/>
      <c r="W78" s="24"/>
      <c r="X78" s="24"/>
      <c r="Y78" s="24"/>
      <c r="Z78" s="26"/>
      <c r="AA78" s="26"/>
      <c r="AB78" s="27"/>
      <c r="AC78" s="27"/>
      <c r="AD78" s="28"/>
      <c r="AE78" s="28"/>
      <c r="AF78" s="28"/>
      <c r="AG78" s="28"/>
      <c r="AH78" s="28"/>
      <c r="AI78" s="28"/>
      <c r="AJ78" s="29"/>
      <c r="AK78" s="28"/>
      <c r="AL78" s="28"/>
      <c r="AM78" s="29"/>
      <c r="AN78" s="29"/>
      <c r="AO78" s="30"/>
    </row>
    <row r="79" spans="1:41" ht="14.25">
      <c r="A79" s="23"/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25"/>
      <c r="R79" s="24"/>
      <c r="S79" s="24"/>
      <c r="T79" s="24"/>
      <c r="U79" s="24"/>
      <c r="V79" s="24"/>
      <c r="W79" s="24"/>
      <c r="X79" s="24"/>
      <c r="Y79" s="24"/>
      <c r="Z79" s="26"/>
      <c r="AA79" s="26"/>
      <c r="AB79" s="27"/>
      <c r="AC79" s="27"/>
      <c r="AD79" s="28"/>
      <c r="AE79" s="28"/>
      <c r="AF79" s="28"/>
      <c r="AG79" s="28"/>
      <c r="AH79" s="28"/>
      <c r="AI79" s="28"/>
      <c r="AJ79" s="29"/>
      <c r="AK79" s="28"/>
      <c r="AL79" s="28"/>
      <c r="AM79" s="29"/>
      <c r="AN79" s="29"/>
      <c r="AO79" s="30"/>
    </row>
    <row r="80" spans="1:41" ht="14.25">
      <c r="A80" s="23"/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5"/>
      <c r="R80" s="24"/>
      <c r="S80" s="24"/>
      <c r="T80" s="24"/>
      <c r="U80" s="24"/>
      <c r="V80" s="24"/>
      <c r="W80" s="24"/>
      <c r="X80" s="24"/>
      <c r="Y80" s="24"/>
      <c r="Z80" s="26"/>
      <c r="AA80" s="26"/>
      <c r="AB80" s="27"/>
      <c r="AC80" s="27"/>
      <c r="AD80" s="28"/>
      <c r="AE80" s="28"/>
      <c r="AF80" s="28"/>
      <c r="AG80" s="28"/>
      <c r="AH80" s="28"/>
      <c r="AI80" s="28"/>
      <c r="AJ80" s="29"/>
      <c r="AK80" s="28"/>
      <c r="AL80" s="28"/>
      <c r="AM80" s="29"/>
      <c r="AN80" s="29"/>
      <c r="AO80" s="30"/>
    </row>
    <row r="81" spans="1:41" ht="14.25">
      <c r="A81" s="23"/>
      <c r="B81" s="23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5"/>
      <c r="R81" s="24"/>
      <c r="S81" s="24"/>
      <c r="T81" s="24"/>
      <c r="U81" s="24"/>
      <c r="V81" s="24"/>
      <c r="W81" s="24"/>
      <c r="X81" s="24"/>
      <c r="Y81" s="24"/>
      <c r="Z81" s="26"/>
      <c r="AA81" s="26"/>
      <c r="AB81" s="27"/>
      <c r="AC81" s="27"/>
      <c r="AD81" s="28"/>
      <c r="AE81" s="28"/>
      <c r="AF81" s="28"/>
      <c r="AG81" s="28"/>
      <c r="AH81" s="28"/>
      <c r="AI81" s="28"/>
      <c r="AJ81" s="29"/>
      <c r="AK81" s="28"/>
      <c r="AL81" s="28"/>
      <c r="AM81" s="29"/>
      <c r="AN81" s="29"/>
      <c r="AO81" s="30"/>
    </row>
    <row r="82" spans="1:41" ht="14.25">
      <c r="A82" s="23"/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4"/>
      <c r="S82" s="24"/>
      <c r="T82" s="24"/>
      <c r="U82" s="24"/>
      <c r="V82" s="24"/>
      <c r="W82" s="24"/>
      <c r="X82" s="24"/>
      <c r="Y82" s="24"/>
      <c r="Z82" s="26"/>
      <c r="AA82" s="26"/>
      <c r="AB82" s="27"/>
      <c r="AC82" s="27"/>
      <c r="AD82" s="28"/>
      <c r="AE82" s="28"/>
      <c r="AF82" s="28"/>
      <c r="AG82" s="28"/>
      <c r="AH82" s="28"/>
      <c r="AI82" s="28"/>
      <c r="AJ82" s="29"/>
      <c r="AK82" s="28"/>
      <c r="AL82" s="28"/>
      <c r="AM82" s="29"/>
      <c r="AN82" s="29"/>
      <c r="AO82" s="30"/>
    </row>
    <row r="83" spans="1:41" ht="14.25">
      <c r="A83" s="23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6"/>
      <c r="AA83" s="26"/>
      <c r="AB83" s="27"/>
      <c r="AC83" s="27"/>
      <c r="AD83" s="28"/>
      <c r="AE83" s="28"/>
      <c r="AF83" s="28"/>
      <c r="AG83" s="28"/>
      <c r="AH83" s="28"/>
      <c r="AI83" s="28"/>
      <c r="AJ83" s="29"/>
      <c r="AK83" s="28"/>
      <c r="AL83" s="28"/>
      <c r="AM83" s="29"/>
      <c r="AN83" s="29"/>
      <c r="AO83" s="30"/>
    </row>
    <row r="84" spans="1:41" ht="14.25">
      <c r="A84" s="23"/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4"/>
      <c r="S84" s="24"/>
      <c r="T84" s="24"/>
      <c r="U84" s="24"/>
      <c r="V84" s="24"/>
      <c r="W84" s="24"/>
      <c r="X84" s="24"/>
      <c r="Y84" s="24"/>
      <c r="Z84" s="26"/>
      <c r="AA84" s="26"/>
      <c r="AB84" s="27"/>
      <c r="AC84" s="27"/>
      <c r="AD84" s="28"/>
      <c r="AE84" s="28"/>
      <c r="AF84" s="28"/>
      <c r="AG84" s="28"/>
      <c r="AH84" s="28"/>
      <c r="AI84" s="28"/>
      <c r="AJ84" s="29"/>
      <c r="AK84" s="28"/>
      <c r="AL84" s="28"/>
      <c r="AM84" s="29"/>
      <c r="AN84" s="29"/>
      <c r="AO84" s="30"/>
    </row>
    <row r="85" spans="1:41" ht="14.25">
      <c r="A85" s="23"/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6"/>
      <c r="AA85" s="26"/>
      <c r="AB85" s="27"/>
      <c r="AC85" s="27"/>
      <c r="AD85" s="28"/>
      <c r="AE85" s="28"/>
      <c r="AF85" s="28"/>
      <c r="AG85" s="28"/>
      <c r="AH85" s="28"/>
      <c r="AI85" s="28"/>
      <c r="AJ85" s="29"/>
      <c r="AK85" s="28"/>
      <c r="AL85" s="28"/>
      <c r="AM85" s="29"/>
      <c r="AN85" s="29"/>
      <c r="AO85" s="30"/>
    </row>
    <row r="86" spans="1:41" ht="14.25">
      <c r="A86" s="23"/>
      <c r="B86" s="23"/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/>
      <c r="Q86" s="25"/>
      <c r="R86" s="24"/>
      <c r="S86" s="24"/>
      <c r="T86" s="24"/>
      <c r="U86" s="24"/>
      <c r="V86" s="24"/>
      <c r="W86" s="24"/>
      <c r="X86" s="24"/>
      <c r="Y86" s="24"/>
      <c r="Z86" s="26"/>
      <c r="AA86" s="26"/>
      <c r="AB86" s="27"/>
      <c r="AC86" s="27"/>
      <c r="AD86" s="28"/>
      <c r="AE86" s="28"/>
      <c r="AF86" s="28"/>
      <c r="AG86" s="28"/>
      <c r="AH86" s="28"/>
      <c r="AI86" s="28"/>
      <c r="AJ86" s="29"/>
      <c r="AK86" s="28"/>
      <c r="AL86" s="28"/>
      <c r="AM86" s="29"/>
      <c r="AN86" s="29"/>
      <c r="AO86" s="30"/>
    </row>
    <row r="87" spans="1:41" ht="14.25">
      <c r="A87" s="23"/>
      <c r="B87" s="23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  <c r="Q87" s="25"/>
      <c r="R87" s="24"/>
      <c r="S87" s="24"/>
      <c r="T87" s="24"/>
      <c r="U87" s="24"/>
      <c r="V87" s="24"/>
      <c r="W87" s="24"/>
      <c r="X87" s="24"/>
      <c r="Y87" s="24"/>
      <c r="Z87" s="26"/>
      <c r="AA87" s="26"/>
      <c r="AB87" s="27"/>
      <c r="AC87" s="27"/>
      <c r="AD87" s="28"/>
      <c r="AE87" s="28"/>
      <c r="AF87" s="28"/>
      <c r="AG87" s="28"/>
      <c r="AH87" s="28"/>
      <c r="AI87" s="28"/>
      <c r="AJ87" s="29"/>
      <c r="AK87" s="28"/>
      <c r="AL87" s="28"/>
      <c r="AM87" s="29"/>
      <c r="AN87" s="29"/>
      <c r="AO87" s="30"/>
    </row>
    <row r="88" spans="1:41" ht="14.25">
      <c r="A88" s="23"/>
      <c r="B88" s="23"/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  <c r="Q88" s="25"/>
      <c r="R88" s="24"/>
      <c r="S88" s="24"/>
      <c r="T88" s="24"/>
      <c r="U88" s="24"/>
      <c r="V88" s="24"/>
      <c r="W88" s="24"/>
      <c r="X88" s="24"/>
      <c r="Y88" s="24"/>
      <c r="Z88" s="26"/>
      <c r="AA88" s="26"/>
      <c r="AB88" s="27"/>
      <c r="AC88" s="27"/>
      <c r="AD88" s="28"/>
      <c r="AE88" s="28"/>
      <c r="AF88" s="28"/>
      <c r="AG88" s="28"/>
      <c r="AH88" s="28"/>
      <c r="AI88" s="28"/>
      <c r="AJ88" s="29"/>
      <c r="AK88" s="28"/>
      <c r="AL88" s="28"/>
      <c r="AM88" s="29"/>
      <c r="AN88" s="29"/>
      <c r="AO88" s="30"/>
    </row>
    <row r="89" spans="1:41" ht="14.25">
      <c r="A89" s="23"/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  <c r="Q89" s="25"/>
      <c r="R89" s="24"/>
      <c r="S89" s="24"/>
      <c r="T89" s="24"/>
      <c r="U89" s="24"/>
      <c r="V89" s="24"/>
      <c r="W89" s="24"/>
      <c r="X89" s="24"/>
      <c r="Y89" s="24"/>
      <c r="Z89" s="26"/>
      <c r="AA89" s="26"/>
      <c r="AB89" s="27"/>
      <c r="AC89" s="27"/>
      <c r="AD89" s="28"/>
      <c r="AE89" s="28"/>
      <c r="AF89" s="28"/>
      <c r="AG89" s="28"/>
      <c r="AH89" s="28"/>
      <c r="AI89" s="28"/>
      <c r="AJ89" s="29"/>
      <c r="AK89" s="28"/>
      <c r="AL89" s="28"/>
      <c r="AM89" s="29"/>
      <c r="AN89" s="29"/>
      <c r="AO89" s="30"/>
    </row>
    <row r="90" spans="1:41" ht="14.25">
      <c r="A90" s="23"/>
      <c r="B90" s="23"/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25"/>
      <c r="R90" s="24"/>
      <c r="S90" s="24"/>
      <c r="T90" s="24"/>
      <c r="U90" s="24"/>
      <c r="V90" s="24"/>
      <c r="W90" s="24"/>
      <c r="X90" s="24"/>
      <c r="Y90" s="24"/>
      <c r="Z90" s="26"/>
      <c r="AA90" s="26"/>
      <c r="AB90" s="27"/>
      <c r="AC90" s="27"/>
      <c r="AD90" s="28"/>
      <c r="AE90" s="28"/>
      <c r="AF90" s="28"/>
      <c r="AG90" s="28"/>
      <c r="AH90" s="28"/>
      <c r="AI90" s="28"/>
      <c r="AJ90" s="29"/>
      <c r="AK90" s="28"/>
      <c r="AL90" s="28"/>
      <c r="AM90" s="29"/>
      <c r="AN90" s="29"/>
      <c r="AO90" s="30"/>
    </row>
    <row r="91" spans="1:41" ht="14.25">
      <c r="A91" s="23"/>
      <c r="B91" s="23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5"/>
      <c r="R91" s="24"/>
      <c r="S91" s="24"/>
      <c r="T91" s="24"/>
      <c r="U91" s="24"/>
      <c r="V91" s="24"/>
      <c r="W91" s="24"/>
      <c r="X91" s="24"/>
      <c r="Y91" s="24"/>
      <c r="Z91" s="26"/>
      <c r="AA91" s="26"/>
      <c r="AB91" s="27"/>
      <c r="AC91" s="27"/>
      <c r="AD91" s="28"/>
      <c r="AE91" s="28"/>
      <c r="AF91" s="28"/>
      <c r="AG91" s="28"/>
      <c r="AH91" s="28"/>
      <c r="AI91" s="28"/>
      <c r="AJ91" s="29"/>
      <c r="AK91" s="28"/>
      <c r="AL91" s="28"/>
      <c r="AM91" s="29"/>
      <c r="AN91" s="29"/>
      <c r="AO91" s="30"/>
    </row>
    <row r="92" spans="1:41" ht="14.25">
      <c r="A92" s="23"/>
      <c r="B92" s="23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  <c r="Q92" s="25"/>
      <c r="R92" s="24"/>
      <c r="S92" s="24"/>
      <c r="T92" s="24"/>
      <c r="U92" s="24"/>
      <c r="V92" s="24"/>
      <c r="W92" s="24"/>
      <c r="X92" s="24"/>
      <c r="Y92" s="24"/>
      <c r="Z92" s="26"/>
      <c r="AA92" s="26"/>
      <c r="AB92" s="27"/>
      <c r="AC92" s="27"/>
      <c r="AD92" s="28"/>
      <c r="AE92" s="28"/>
      <c r="AF92" s="28"/>
      <c r="AG92" s="28"/>
      <c r="AH92" s="28"/>
      <c r="AI92" s="28"/>
      <c r="AJ92" s="29"/>
      <c r="AK92" s="28"/>
      <c r="AL92" s="28"/>
      <c r="AM92" s="29"/>
      <c r="AN92" s="29"/>
      <c r="AO92" s="30"/>
    </row>
    <row r="93" spans="1:41" ht="14.25">
      <c r="A93" s="23"/>
      <c r="B93" s="23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  <c r="Q93" s="25"/>
      <c r="R93" s="24"/>
      <c r="S93" s="24"/>
      <c r="T93" s="24"/>
      <c r="U93" s="24"/>
      <c r="V93" s="24"/>
      <c r="W93" s="24"/>
      <c r="X93" s="24"/>
      <c r="Y93" s="24"/>
      <c r="Z93" s="26"/>
      <c r="AA93" s="26"/>
      <c r="AB93" s="27"/>
      <c r="AC93" s="27"/>
      <c r="AD93" s="28"/>
      <c r="AE93" s="28"/>
      <c r="AF93" s="28"/>
      <c r="AG93" s="28"/>
      <c r="AH93" s="28"/>
      <c r="AI93" s="28"/>
      <c r="AJ93" s="29"/>
      <c r="AK93" s="28"/>
      <c r="AL93" s="28"/>
      <c r="AM93" s="29"/>
      <c r="AN93" s="29"/>
      <c r="AO93" s="30"/>
    </row>
    <row r="94" spans="1:41" ht="14.25">
      <c r="A94" s="23"/>
      <c r="B94" s="23"/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  <c r="Q94" s="25"/>
      <c r="R94" s="24"/>
      <c r="S94" s="24"/>
      <c r="T94" s="24"/>
      <c r="U94" s="24"/>
      <c r="V94" s="24"/>
      <c r="W94" s="24"/>
      <c r="X94" s="24"/>
      <c r="Y94" s="24"/>
      <c r="Z94" s="26"/>
      <c r="AA94" s="26"/>
      <c r="AB94" s="27"/>
      <c r="AC94" s="27"/>
      <c r="AD94" s="28"/>
      <c r="AE94" s="28"/>
      <c r="AF94" s="28"/>
      <c r="AG94" s="28"/>
      <c r="AH94" s="28"/>
      <c r="AI94" s="28"/>
      <c r="AJ94" s="29"/>
      <c r="AK94" s="28"/>
      <c r="AL94" s="28"/>
      <c r="AM94" s="29"/>
      <c r="AN94" s="29"/>
      <c r="AO94" s="30"/>
    </row>
    <row r="95" spans="1:41" ht="14.25">
      <c r="A95" s="23"/>
      <c r="B95" s="23"/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  <c r="Q95" s="25"/>
      <c r="R95" s="24"/>
      <c r="S95" s="24"/>
      <c r="T95" s="24"/>
      <c r="U95" s="24"/>
      <c r="V95" s="24"/>
      <c r="W95" s="24"/>
      <c r="X95" s="24"/>
      <c r="Y95" s="24"/>
      <c r="Z95" s="26"/>
      <c r="AA95" s="26"/>
      <c r="AB95" s="27"/>
      <c r="AC95" s="27"/>
      <c r="AD95" s="28"/>
      <c r="AE95" s="28"/>
      <c r="AF95" s="28"/>
      <c r="AG95" s="28"/>
      <c r="AH95" s="28"/>
      <c r="AI95" s="28"/>
      <c r="AJ95" s="29"/>
      <c r="AK95" s="28"/>
      <c r="AL95" s="28"/>
      <c r="AM95" s="29"/>
      <c r="AN95" s="29"/>
      <c r="AO95" s="30"/>
    </row>
    <row r="96" spans="1:41" ht="14.25">
      <c r="A96" s="23"/>
      <c r="B96" s="23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5"/>
      <c r="Q96" s="25"/>
      <c r="R96" s="24"/>
      <c r="S96" s="24"/>
      <c r="T96" s="24"/>
      <c r="U96" s="24"/>
      <c r="V96" s="24"/>
      <c r="W96" s="24"/>
      <c r="X96" s="24"/>
      <c r="Y96" s="24"/>
      <c r="Z96" s="26"/>
      <c r="AA96" s="26"/>
      <c r="AB96" s="27"/>
      <c r="AC96" s="27"/>
      <c r="AD96" s="28"/>
      <c r="AE96" s="28"/>
      <c r="AF96" s="28"/>
      <c r="AG96" s="28"/>
      <c r="AH96" s="28"/>
      <c r="AI96" s="28"/>
      <c r="AJ96" s="29"/>
      <c r="AK96" s="28"/>
      <c r="AL96" s="28"/>
      <c r="AM96" s="29"/>
      <c r="AN96" s="29"/>
      <c r="AO96" s="30"/>
    </row>
    <row r="97" spans="1:41" ht="14.25">
      <c r="A97" s="23"/>
      <c r="B97" s="23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5"/>
      <c r="R97" s="24"/>
      <c r="S97" s="24"/>
      <c r="T97" s="24"/>
      <c r="U97" s="24"/>
      <c r="V97" s="24"/>
      <c r="W97" s="24"/>
      <c r="X97" s="24"/>
      <c r="Y97" s="24"/>
      <c r="Z97" s="26"/>
      <c r="AA97" s="26"/>
      <c r="AB97" s="27"/>
      <c r="AC97" s="27"/>
      <c r="AD97" s="28"/>
      <c r="AE97" s="28"/>
      <c r="AF97" s="28"/>
      <c r="AG97" s="28"/>
      <c r="AH97" s="28"/>
      <c r="AI97" s="28"/>
      <c r="AJ97" s="29"/>
      <c r="AK97" s="28"/>
      <c r="AL97" s="28"/>
      <c r="AM97" s="29"/>
      <c r="AN97" s="29"/>
      <c r="AO97" s="30"/>
    </row>
    <row r="98" spans="1:41" ht="14.25">
      <c r="A98" s="23"/>
      <c r="B98" s="23"/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25"/>
      <c r="R98" s="24"/>
      <c r="S98" s="24"/>
      <c r="T98" s="24"/>
      <c r="U98" s="24"/>
      <c r="V98" s="24"/>
      <c r="W98" s="24"/>
      <c r="X98" s="24"/>
      <c r="Y98" s="24"/>
      <c r="Z98" s="26"/>
      <c r="AA98" s="26"/>
      <c r="AB98" s="27"/>
      <c r="AC98" s="27"/>
      <c r="AD98" s="28"/>
      <c r="AE98" s="28"/>
      <c r="AF98" s="28"/>
      <c r="AG98" s="28"/>
      <c r="AH98" s="28"/>
      <c r="AI98" s="28"/>
      <c r="AJ98" s="29"/>
      <c r="AK98" s="28"/>
      <c r="AL98" s="28"/>
      <c r="AM98" s="29"/>
      <c r="AN98" s="29"/>
      <c r="AO98" s="30"/>
    </row>
    <row r="99" spans="1:41" ht="14.25">
      <c r="A99" s="23"/>
      <c r="B99" s="23"/>
      <c r="C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  <c r="Q99" s="25"/>
      <c r="R99" s="24"/>
      <c r="S99" s="24"/>
      <c r="T99" s="24"/>
      <c r="U99" s="24"/>
      <c r="V99" s="24"/>
      <c r="W99" s="24"/>
      <c r="X99" s="24"/>
      <c r="Y99" s="24"/>
      <c r="Z99" s="26"/>
      <c r="AA99" s="26"/>
      <c r="AB99" s="27"/>
      <c r="AC99" s="27"/>
      <c r="AD99" s="28"/>
      <c r="AE99" s="28"/>
      <c r="AF99" s="28"/>
      <c r="AG99" s="28"/>
      <c r="AH99" s="28"/>
      <c r="AI99" s="28"/>
      <c r="AJ99" s="29"/>
      <c r="AK99" s="28"/>
      <c r="AL99" s="28"/>
      <c r="AM99" s="29"/>
      <c r="AN99" s="29"/>
      <c r="AO99" s="30"/>
    </row>
    <row r="100" spans="1:41" ht="14.25">
      <c r="A100" s="23"/>
      <c r="B100" s="23"/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  <c r="Q100" s="25"/>
      <c r="R100" s="24"/>
      <c r="S100" s="24"/>
      <c r="T100" s="24"/>
      <c r="U100" s="24"/>
      <c r="V100" s="24"/>
      <c r="W100" s="24"/>
      <c r="X100" s="24"/>
      <c r="Y100" s="24"/>
      <c r="Z100" s="26"/>
      <c r="AA100" s="26"/>
      <c r="AB100" s="27"/>
      <c r="AC100" s="27"/>
      <c r="AD100" s="28"/>
      <c r="AE100" s="28"/>
      <c r="AF100" s="28"/>
      <c r="AG100" s="28"/>
      <c r="AH100" s="28"/>
      <c r="AI100" s="28"/>
      <c r="AJ100" s="29"/>
      <c r="AK100" s="28"/>
      <c r="AL100" s="28"/>
      <c r="AM100" s="29"/>
      <c r="AN100" s="29"/>
      <c r="AO100" s="3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">
    <cfRule type="expression" priority="3" dxfId="22" stopIfTrue="1">
      <formula>AND(NOT(ISBLANK(E4)),ISBLANK(D4))</formula>
    </cfRule>
  </conditionalFormatting>
  <conditionalFormatting sqref="E4:E100">
    <cfRule type="expression" priority="4" dxfId="22" stopIfTrue="1">
      <formula>AND(NOT(ISBLANK(D4)),ISBLANK(E4))</formula>
    </cfRule>
  </conditionalFormatting>
  <conditionalFormatting sqref="F4:F100">
    <cfRule type="expression" priority="5" dxfId="22" stopIfTrue="1">
      <formula>AND(NOT(ISBLANK(G4)),ISBLANK(F4))</formula>
    </cfRule>
  </conditionalFormatting>
  <conditionalFormatting sqref="G4:G100">
    <cfRule type="expression" priority="6" dxfId="22" stopIfTrue="1">
      <formula>AND(NOT(ISBLANK(F4)),ISBLANK(G4))</formula>
    </cfRule>
  </conditionalFormatting>
  <conditionalFormatting sqref="H4:H100">
    <cfRule type="expression" priority="7" dxfId="22" stopIfTrue="1">
      <formula>AND(NOT(ISBLANK(I4)),ISBLANK(H4))</formula>
    </cfRule>
  </conditionalFormatting>
  <conditionalFormatting sqref="I4:I100">
    <cfRule type="expression" priority="8" dxfId="22" stopIfTrue="1">
      <formula>AND(NOT(ISBLANK(H4)),ISBLANK(I4))</formula>
    </cfRule>
  </conditionalFormatting>
  <conditionalFormatting sqref="J4:J100">
    <cfRule type="expression" priority="9" dxfId="22" stopIfTrue="1">
      <formula>AND(NOT(ISBLANK(K4)),ISBLANK(J4))</formula>
    </cfRule>
  </conditionalFormatting>
  <conditionalFormatting sqref="K4:K100">
    <cfRule type="expression" priority="10" dxfId="22" stopIfTrue="1">
      <formula>AND(NOT(ISBLANK(J4)),ISBLANK(K4))</formula>
    </cfRule>
  </conditionalFormatting>
  <conditionalFormatting sqref="L4:L100">
    <cfRule type="expression" priority="11" dxfId="22" stopIfTrue="1">
      <formula>AND(NOT(ISBLANK(M4)),ISBLANK(L4))</formula>
    </cfRule>
  </conditionalFormatting>
  <conditionalFormatting sqref="M4:M100">
    <cfRule type="expression" priority="12" dxfId="22" stopIfTrue="1">
      <formula>AND(NOT(ISBLANK(L4)),ISBLANK(M4))</formula>
    </cfRule>
  </conditionalFormatting>
  <conditionalFormatting sqref="N4:N100">
    <cfRule type="expression" priority="13" dxfId="22" stopIfTrue="1">
      <formula>AND(NOT(ISBLANK(O4)),ISBLANK(N4))</formula>
    </cfRule>
  </conditionalFormatting>
  <conditionalFormatting sqref="O4:O100">
    <cfRule type="expression" priority="14" dxfId="22" stopIfTrue="1">
      <formula>AND(NOT(ISBLANK(N4)),ISBLANK(O4))</formula>
    </cfRule>
  </conditionalFormatting>
  <conditionalFormatting sqref="R4:R100">
    <cfRule type="expression" priority="15" dxfId="22" stopIfTrue="1">
      <formula>AND(NOT(ISBLANK(S4)),ISBLANK(R4))</formula>
    </cfRule>
  </conditionalFormatting>
  <conditionalFormatting sqref="S4:S100">
    <cfRule type="expression" priority="16" dxfId="22" stopIfTrue="1">
      <formula>AND(NOT(ISBLANK(R4)),ISBLANK(S4))</formula>
    </cfRule>
  </conditionalFormatting>
  <conditionalFormatting sqref="T4:T100">
    <cfRule type="expression" priority="17" dxfId="22" stopIfTrue="1">
      <formula>AND(NOT(ISBLANK(U4)),ISBLANK(T4))</formula>
    </cfRule>
  </conditionalFormatting>
  <conditionalFormatting sqref="U4:U100">
    <cfRule type="expression" priority="18" dxfId="22" stopIfTrue="1">
      <formula>AND(NOT(ISBLANK(T4)),ISBLANK(U4))</formula>
    </cfRule>
  </conditionalFormatting>
  <conditionalFormatting sqref="V4:V100">
    <cfRule type="expression" priority="19" dxfId="22" stopIfTrue="1">
      <formula>AND(NOT(ISBLANK(W4)),ISBLANK(V4))</formula>
    </cfRule>
  </conditionalFormatting>
  <conditionalFormatting sqref="W4:W100">
    <cfRule type="expression" priority="20" dxfId="22" stopIfTrue="1">
      <formula>AND(NOT(ISBLANK(V4)),ISBLANK(W4))</formula>
    </cfRule>
  </conditionalFormatting>
  <conditionalFormatting sqref="X4:X100">
    <cfRule type="expression" priority="21" dxfId="22" stopIfTrue="1">
      <formula>AND(NOT(ISBLANK(Y4)),ISBLANK(X4))</formula>
    </cfRule>
  </conditionalFormatting>
  <conditionalFormatting sqref="Y4:Y100">
    <cfRule type="expression" priority="22" dxfId="22" stopIfTrue="1">
      <formula>AND(NOT(ISBLANK(X4)),ISBLANK(Y4))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F9:AF100 AD4:AE100 AG4:AI100 AF4:AF7 AK5:AK100 AL5:AL100">
      <formula1>0</formula1>
    </dataValidation>
    <dataValidation type="decimal" operator="lessThan" allowBlank="1" showInputMessage="1" showErrorMessage="1" sqref="AF8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"/>
  <sheetViews>
    <sheetView workbookViewId="0" topLeftCell="AL13">
      <selection activeCell="AO17" sqref="AO17"/>
    </sheetView>
  </sheetViews>
  <sheetFormatPr defaultColWidth="8.88671875" defaultRowHeight="15"/>
  <cols>
    <col min="1" max="1" width="23.5546875" style="58" customWidth="1"/>
    <col min="2" max="3" width="14.99609375" style="58" customWidth="1"/>
    <col min="4" max="17" width="10.4453125" style="63" customWidth="1"/>
    <col min="18" max="27" width="12.77734375" style="63" customWidth="1"/>
    <col min="28" max="29" width="11.10546875" style="58" customWidth="1"/>
    <col min="30" max="36" width="15.5546875" style="58" customWidth="1"/>
    <col min="37" max="39" width="19.10546875" style="58" customWidth="1"/>
    <col min="40" max="40" width="20.77734375" style="58" customWidth="1"/>
    <col min="41" max="41" width="17.99609375" style="58" customWidth="1"/>
    <col min="42" max="16384" width="8.88671875" style="58" customWidth="1"/>
  </cols>
  <sheetData>
    <row r="1" spans="1:41" s="57" customFormat="1" ht="15" customHeight="1">
      <c r="A1" s="109" t="s">
        <v>12</v>
      </c>
      <c r="B1" s="109" t="s">
        <v>1</v>
      </c>
      <c r="C1" s="109" t="s">
        <v>0</v>
      </c>
      <c r="D1" s="112" t="s">
        <v>8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5" t="s">
        <v>15</v>
      </c>
      <c r="S1" s="116"/>
      <c r="T1" s="116"/>
      <c r="U1" s="116"/>
      <c r="V1" s="116"/>
      <c r="W1" s="116"/>
      <c r="X1" s="116"/>
      <c r="Y1" s="116"/>
      <c r="Z1" s="116"/>
      <c r="AA1" s="117"/>
      <c r="AB1" s="41" t="s">
        <v>25</v>
      </c>
      <c r="AC1" s="79"/>
      <c r="AD1" s="118" t="s">
        <v>11</v>
      </c>
      <c r="AE1" s="119"/>
      <c r="AF1" s="119"/>
      <c r="AG1" s="119"/>
      <c r="AH1" s="119"/>
      <c r="AI1" s="119"/>
      <c r="AJ1" s="120"/>
      <c r="AK1" s="121" t="s">
        <v>32</v>
      </c>
      <c r="AL1" s="121"/>
      <c r="AM1" s="121"/>
      <c r="AN1" s="72" t="s">
        <v>24</v>
      </c>
      <c r="AO1" s="109" t="s">
        <v>33</v>
      </c>
    </row>
    <row r="2" spans="1:41" s="57" customFormat="1" ht="53.25" customHeight="1">
      <c r="A2" s="110"/>
      <c r="B2" s="110"/>
      <c r="C2" s="110"/>
      <c r="D2" s="124" t="s">
        <v>28</v>
      </c>
      <c r="E2" s="125"/>
      <c r="F2" s="124" t="s">
        <v>29</v>
      </c>
      <c r="G2" s="125"/>
      <c r="H2" s="124" t="s">
        <v>30</v>
      </c>
      <c r="I2" s="125"/>
      <c r="J2" s="124" t="s">
        <v>6</v>
      </c>
      <c r="K2" s="125"/>
      <c r="L2" s="124" t="s">
        <v>31</v>
      </c>
      <c r="M2" s="125"/>
      <c r="N2" s="124" t="s">
        <v>5</v>
      </c>
      <c r="O2" s="125"/>
      <c r="P2" s="112" t="s">
        <v>9</v>
      </c>
      <c r="Q2" s="114"/>
      <c r="R2" s="112" t="s">
        <v>13</v>
      </c>
      <c r="S2" s="117"/>
      <c r="T2" s="115" t="s">
        <v>3</v>
      </c>
      <c r="U2" s="117"/>
      <c r="V2" s="115" t="s">
        <v>4</v>
      </c>
      <c r="W2" s="117"/>
      <c r="X2" s="115" t="s">
        <v>14</v>
      </c>
      <c r="Y2" s="117"/>
      <c r="Z2" s="112" t="s">
        <v>10</v>
      </c>
      <c r="AA2" s="114"/>
      <c r="AB2" s="80"/>
      <c r="AC2" s="81"/>
      <c r="AD2" s="109" t="s">
        <v>17</v>
      </c>
      <c r="AE2" s="109" t="s">
        <v>16</v>
      </c>
      <c r="AF2" s="109" t="s">
        <v>18</v>
      </c>
      <c r="AG2" s="109" t="s">
        <v>19</v>
      </c>
      <c r="AH2" s="109" t="s">
        <v>20</v>
      </c>
      <c r="AI2" s="109" t="s">
        <v>21</v>
      </c>
      <c r="AJ2" s="126" t="s">
        <v>23</v>
      </c>
      <c r="AK2" s="109" t="s">
        <v>26</v>
      </c>
      <c r="AL2" s="109" t="s">
        <v>27</v>
      </c>
      <c r="AM2" s="109" t="s">
        <v>22</v>
      </c>
      <c r="AN2" s="73"/>
      <c r="AO2" s="123"/>
    </row>
    <row r="3" spans="1:41" ht="57.75" customHeight="1">
      <c r="A3" s="111"/>
      <c r="B3" s="111"/>
      <c r="C3" s="111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4" t="s">
        <v>2</v>
      </c>
      <c r="S3" s="54" t="s">
        <v>7</v>
      </c>
      <c r="T3" s="54" t="s">
        <v>2</v>
      </c>
      <c r="U3" s="54" t="s">
        <v>7</v>
      </c>
      <c r="V3" s="54" t="s">
        <v>2</v>
      </c>
      <c r="W3" s="54" t="s">
        <v>7</v>
      </c>
      <c r="X3" s="54" t="s">
        <v>2</v>
      </c>
      <c r="Y3" s="54" t="s">
        <v>7</v>
      </c>
      <c r="Z3" s="54" t="s">
        <v>2</v>
      </c>
      <c r="AA3" s="54" t="s">
        <v>7</v>
      </c>
      <c r="AB3" s="5" t="s">
        <v>2</v>
      </c>
      <c r="AC3" s="4" t="s">
        <v>7</v>
      </c>
      <c r="AD3" s="122"/>
      <c r="AE3" s="122"/>
      <c r="AF3" s="122"/>
      <c r="AG3" s="122"/>
      <c r="AH3" s="122"/>
      <c r="AI3" s="122"/>
      <c r="AJ3" s="126"/>
      <c r="AK3" s="122"/>
      <c r="AL3" s="122"/>
      <c r="AM3" s="122"/>
      <c r="AN3" s="74"/>
      <c r="AO3" s="122"/>
    </row>
    <row r="4" spans="1:42" ht="28.5">
      <c r="A4" s="59" t="s">
        <v>34</v>
      </c>
      <c r="B4" s="59" t="s">
        <v>35</v>
      </c>
      <c r="C4" s="59" t="s">
        <v>36</v>
      </c>
      <c r="D4" s="42">
        <v>130</v>
      </c>
      <c r="E4" s="42">
        <v>126.51</v>
      </c>
      <c r="F4" s="42">
        <v>216</v>
      </c>
      <c r="G4" s="42">
        <v>208.35</v>
      </c>
      <c r="H4" s="42">
        <v>696</v>
      </c>
      <c r="I4" s="42">
        <v>684</v>
      </c>
      <c r="J4" s="42">
        <v>584</v>
      </c>
      <c r="K4" s="42">
        <v>568.08</v>
      </c>
      <c r="L4" s="42">
        <v>113</v>
      </c>
      <c r="M4" s="42">
        <v>110.07</v>
      </c>
      <c r="N4" s="42">
        <v>0</v>
      </c>
      <c r="O4" s="42">
        <v>0</v>
      </c>
      <c r="P4" s="43">
        <f>SUM(D4,F4,H4,J4,L4,N4)</f>
        <v>1739</v>
      </c>
      <c r="Q4" s="43">
        <f>SUM(E4,G4,I4,K4,M4,O4)</f>
        <v>1697.01</v>
      </c>
      <c r="R4" s="42">
        <v>1</v>
      </c>
      <c r="S4" s="42">
        <v>1</v>
      </c>
      <c r="T4" s="42">
        <v>23</v>
      </c>
      <c r="U4" s="42">
        <v>23</v>
      </c>
      <c r="V4" s="42">
        <v>16</v>
      </c>
      <c r="W4" s="42">
        <v>16</v>
      </c>
      <c r="X4" s="42">
        <v>0</v>
      </c>
      <c r="Y4" s="42">
        <v>0</v>
      </c>
      <c r="Z4" s="44">
        <f>SUM(R4,T4,V4,X4,)</f>
        <v>40</v>
      </c>
      <c r="AA4" s="44">
        <f>SUM(S4,U4,W4,Y4)</f>
        <v>40</v>
      </c>
      <c r="AB4" s="43">
        <f>P4+Z4</f>
        <v>1779</v>
      </c>
      <c r="AC4" s="43">
        <f>Q4+AA4</f>
        <v>1737.01</v>
      </c>
      <c r="AD4" s="3">
        <v>6843424.2</v>
      </c>
      <c r="AE4" s="3">
        <v>12302.47</v>
      </c>
      <c r="AF4" s="3">
        <v>96719.35</v>
      </c>
      <c r="AG4" s="3">
        <v>96912.93</v>
      </c>
      <c r="AH4" s="3">
        <v>1300452.31</v>
      </c>
      <c r="AI4" s="3">
        <v>662085.97</v>
      </c>
      <c r="AJ4" s="45">
        <f>SUM(AD4:AI4)</f>
        <v>9011897.23</v>
      </c>
      <c r="AK4" s="46">
        <v>270372.66</v>
      </c>
      <c r="AL4" s="47">
        <v>315052.81</v>
      </c>
      <c r="AM4" s="45">
        <f>SUM(AK4:AL4)</f>
        <v>585425.47</v>
      </c>
      <c r="AN4" s="45">
        <f>SUM(AM4,AJ4)</f>
        <v>9597322.700000001</v>
      </c>
      <c r="AO4" s="48"/>
      <c r="AP4" s="48"/>
    </row>
    <row r="5" spans="1:42" ht="28.5">
      <c r="A5" s="59" t="s">
        <v>37</v>
      </c>
      <c r="B5" s="59" t="s">
        <v>38</v>
      </c>
      <c r="C5" s="59" t="s">
        <v>36</v>
      </c>
      <c r="D5" s="42">
        <v>360</v>
      </c>
      <c r="E5" s="42">
        <v>306.3</v>
      </c>
      <c r="F5" s="42">
        <v>1897</v>
      </c>
      <c r="G5" s="42">
        <v>1776.5</v>
      </c>
      <c r="H5" s="42">
        <v>259</v>
      </c>
      <c r="I5" s="42">
        <v>253</v>
      </c>
      <c r="J5" s="42">
        <v>53</v>
      </c>
      <c r="K5" s="42">
        <v>53</v>
      </c>
      <c r="L5" s="42">
        <v>3</v>
      </c>
      <c r="M5" s="42">
        <v>3</v>
      </c>
      <c r="N5" s="42">
        <v>0</v>
      </c>
      <c r="O5" s="42">
        <v>0</v>
      </c>
      <c r="P5" s="43">
        <f aca="true" t="shared" si="0" ref="P5:Q18">SUM(D5,F5,H5,J5,L5,N5)</f>
        <v>2572</v>
      </c>
      <c r="Q5" s="43">
        <f t="shared" si="0"/>
        <v>2391.8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4">
        <f aca="true" t="shared" si="1" ref="Z5:Z18">SUM(R5,T5,V5,X5,)</f>
        <v>0</v>
      </c>
      <c r="AA5" s="44">
        <f aca="true" t="shared" si="2" ref="AA5:AA18">SUM(S5,U5,W5,Y5)</f>
        <v>0</v>
      </c>
      <c r="AB5" s="43">
        <f aca="true" t="shared" si="3" ref="AB5:AC18">P5+Z5</f>
        <v>2572</v>
      </c>
      <c r="AC5" s="43">
        <f t="shared" si="3"/>
        <v>2391.8</v>
      </c>
      <c r="AD5" s="3">
        <v>6107258.33</v>
      </c>
      <c r="AE5" s="3">
        <v>111694.74</v>
      </c>
      <c r="AF5" s="3"/>
      <c r="AG5" s="3">
        <v>424884.44</v>
      </c>
      <c r="AH5" s="3">
        <v>953355.86</v>
      </c>
      <c r="AI5" s="3">
        <v>418732.34</v>
      </c>
      <c r="AJ5" s="45">
        <f aca="true" t="shared" si="4" ref="AJ5:AJ18">SUM(AD5:AI5)</f>
        <v>8015925.710000001</v>
      </c>
      <c r="AK5" s="3"/>
      <c r="AL5" s="3">
        <v>3202.31</v>
      </c>
      <c r="AM5" s="45">
        <f aca="true" t="shared" si="5" ref="AM5:AM18">SUM(AK5:AL5)</f>
        <v>3202.31</v>
      </c>
      <c r="AN5" s="45">
        <f aca="true" t="shared" si="6" ref="AN5:AN18">SUM(AM5,AJ5)</f>
        <v>8019128.0200000005</v>
      </c>
      <c r="AO5" s="48"/>
      <c r="AP5" s="48"/>
    </row>
    <row r="6" spans="1:42" ht="28.5">
      <c r="A6" s="59" t="s">
        <v>39</v>
      </c>
      <c r="B6" s="59" t="s">
        <v>38</v>
      </c>
      <c r="C6" s="59" t="s">
        <v>36</v>
      </c>
      <c r="D6" s="42">
        <v>4621</v>
      </c>
      <c r="E6" s="42">
        <v>4129.5</v>
      </c>
      <c r="F6" s="42">
        <v>938</v>
      </c>
      <c r="G6" s="42">
        <v>891.6</v>
      </c>
      <c r="H6" s="42">
        <v>659</v>
      </c>
      <c r="I6" s="42">
        <v>647.6</v>
      </c>
      <c r="J6" s="42">
        <v>131</v>
      </c>
      <c r="K6" s="42">
        <v>126.7</v>
      </c>
      <c r="L6" s="42">
        <v>8</v>
      </c>
      <c r="M6" s="42">
        <v>8</v>
      </c>
      <c r="N6" s="42"/>
      <c r="O6" s="42"/>
      <c r="P6" s="43">
        <f t="shared" si="0"/>
        <v>6357</v>
      </c>
      <c r="Q6" s="43">
        <f t="shared" si="0"/>
        <v>5803.400000000001</v>
      </c>
      <c r="R6" s="42"/>
      <c r="S6" s="42"/>
      <c r="T6" s="42">
        <v>2</v>
      </c>
      <c r="U6" s="42">
        <v>1.5</v>
      </c>
      <c r="V6" s="42">
        <v>19</v>
      </c>
      <c r="W6" s="42">
        <v>15.8</v>
      </c>
      <c r="X6" s="42"/>
      <c r="Y6" s="42"/>
      <c r="Z6" s="44">
        <f t="shared" si="1"/>
        <v>21</v>
      </c>
      <c r="AA6" s="44">
        <f t="shared" si="2"/>
        <v>17.3</v>
      </c>
      <c r="AB6" s="43">
        <f t="shared" si="3"/>
        <v>6378</v>
      </c>
      <c r="AC6" s="43">
        <f t="shared" si="3"/>
        <v>5820.700000000001</v>
      </c>
      <c r="AD6" s="3">
        <v>9960399.47</v>
      </c>
      <c r="AE6" s="3">
        <v>95710.21</v>
      </c>
      <c r="AF6" s="3"/>
      <c r="AG6" s="3">
        <v>283753.53</v>
      </c>
      <c r="AH6" s="3">
        <v>1776729.85</v>
      </c>
      <c r="AI6" s="3">
        <v>668110.1</v>
      </c>
      <c r="AJ6" s="45">
        <f t="shared" si="4"/>
        <v>12784703.16</v>
      </c>
      <c r="AK6" s="3">
        <v>250895.24</v>
      </c>
      <c r="AL6" s="3"/>
      <c r="AM6" s="45">
        <f t="shared" si="5"/>
        <v>250895.24</v>
      </c>
      <c r="AN6" s="45">
        <f t="shared" si="6"/>
        <v>13035598.4</v>
      </c>
      <c r="AO6" s="48"/>
      <c r="AP6" s="48"/>
    </row>
    <row r="7" spans="1:42" ht="28.5">
      <c r="A7" s="59" t="s">
        <v>40</v>
      </c>
      <c r="B7" s="59" t="s">
        <v>38</v>
      </c>
      <c r="C7" s="59" t="s">
        <v>36</v>
      </c>
      <c r="D7" s="42">
        <v>13</v>
      </c>
      <c r="E7" s="42">
        <v>13</v>
      </c>
      <c r="F7" s="42">
        <v>164</v>
      </c>
      <c r="G7" s="42">
        <v>156</v>
      </c>
      <c r="H7" s="42">
        <v>15</v>
      </c>
      <c r="I7" s="42">
        <v>15</v>
      </c>
      <c r="J7" s="42">
        <v>1</v>
      </c>
      <c r="K7" s="42">
        <v>1</v>
      </c>
      <c r="L7" s="42">
        <v>0</v>
      </c>
      <c r="M7" s="42">
        <v>0</v>
      </c>
      <c r="N7" s="42">
        <v>0</v>
      </c>
      <c r="O7" s="42">
        <v>0</v>
      </c>
      <c r="P7" s="43">
        <f t="shared" si="0"/>
        <v>193</v>
      </c>
      <c r="Q7" s="43">
        <f t="shared" si="0"/>
        <v>185</v>
      </c>
      <c r="R7" s="42">
        <v>4</v>
      </c>
      <c r="S7" s="42">
        <v>4</v>
      </c>
      <c r="T7" s="42"/>
      <c r="U7" s="42"/>
      <c r="V7" s="42"/>
      <c r="W7" s="42"/>
      <c r="X7" s="42"/>
      <c r="Y7" s="42"/>
      <c r="Z7" s="44">
        <f t="shared" si="1"/>
        <v>4</v>
      </c>
      <c r="AA7" s="44">
        <f t="shared" si="2"/>
        <v>4</v>
      </c>
      <c r="AB7" s="43">
        <f t="shared" si="3"/>
        <v>197</v>
      </c>
      <c r="AC7" s="43">
        <f t="shared" si="3"/>
        <v>189</v>
      </c>
      <c r="AD7" s="3">
        <v>453953</v>
      </c>
      <c r="AE7" s="3">
        <v>36166</v>
      </c>
      <c r="AF7" s="3"/>
      <c r="AG7" s="3">
        <v>41561</v>
      </c>
      <c r="AH7" s="3">
        <v>91261</v>
      </c>
      <c r="AI7" s="3">
        <v>41672</v>
      </c>
      <c r="AJ7" s="45">
        <f t="shared" si="4"/>
        <v>664613</v>
      </c>
      <c r="AK7" s="3">
        <v>14491.37</v>
      </c>
      <c r="AL7" s="3">
        <v>2554.8</v>
      </c>
      <c r="AM7" s="45">
        <f t="shared" si="5"/>
        <v>17046.170000000002</v>
      </c>
      <c r="AN7" s="45">
        <f t="shared" si="6"/>
        <v>681659.17</v>
      </c>
      <c r="AO7" s="48"/>
      <c r="AP7" s="48"/>
    </row>
    <row r="8" spans="1:42" ht="28.5">
      <c r="A8" s="59" t="s">
        <v>41</v>
      </c>
      <c r="B8" s="59" t="s">
        <v>38</v>
      </c>
      <c r="C8" s="59" t="s">
        <v>36</v>
      </c>
      <c r="D8" s="42">
        <v>1589</v>
      </c>
      <c r="E8" s="42">
        <v>1553.1</v>
      </c>
      <c r="F8" s="42">
        <v>343</v>
      </c>
      <c r="G8" s="42">
        <v>325.2</v>
      </c>
      <c r="H8" s="42">
        <v>1307</v>
      </c>
      <c r="I8" s="42">
        <v>1273.4</v>
      </c>
      <c r="J8" s="42">
        <v>288</v>
      </c>
      <c r="K8" s="42">
        <v>279.1</v>
      </c>
      <c r="L8" s="42">
        <v>30</v>
      </c>
      <c r="M8" s="42">
        <v>29.1</v>
      </c>
      <c r="N8" s="42"/>
      <c r="O8" s="42"/>
      <c r="P8" s="43">
        <f t="shared" si="0"/>
        <v>3557</v>
      </c>
      <c r="Q8" s="43">
        <f t="shared" si="0"/>
        <v>3459.8999999999996</v>
      </c>
      <c r="R8" s="42"/>
      <c r="S8" s="42"/>
      <c r="T8" s="42"/>
      <c r="U8" s="42"/>
      <c r="V8" s="42">
        <v>17</v>
      </c>
      <c r="W8" s="42">
        <v>17</v>
      </c>
      <c r="X8" s="42"/>
      <c r="Y8" s="42"/>
      <c r="Z8" s="44">
        <f t="shared" si="1"/>
        <v>17</v>
      </c>
      <c r="AA8" s="44">
        <f t="shared" si="2"/>
        <v>17</v>
      </c>
      <c r="AB8" s="43">
        <f t="shared" si="3"/>
        <v>3574</v>
      </c>
      <c r="AC8" s="43">
        <f t="shared" si="3"/>
        <v>3476.8999999999996</v>
      </c>
      <c r="AD8" s="3">
        <v>8089680.4</v>
      </c>
      <c r="AE8" s="3">
        <v>651455.87</v>
      </c>
      <c r="AF8" s="3">
        <v>8627.15</v>
      </c>
      <c r="AG8" s="3">
        <v>112519.72</v>
      </c>
      <c r="AH8" s="3">
        <v>1608912.56</v>
      </c>
      <c r="AI8" s="3">
        <v>687132.98</v>
      </c>
      <c r="AJ8" s="45">
        <f t="shared" si="4"/>
        <v>11158328.680000002</v>
      </c>
      <c r="AK8" s="3">
        <v>392872.42</v>
      </c>
      <c r="AL8" s="3"/>
      <c r="AM8" s="45">
        <f t="shared" si="5"/>
        <v>392872.42</v>
      </c>
      <c r="AN8" s="45">
        <f t="shared" si="6"/>
        <v>11551201.100000001</v>
      </c>
      <c r="AO8" s="48"/>
      <c r="AP8" s="48"/>
    </row>
    <row r="9" spans="1:42" ht="28.5">
      <c r="A9" s="59" t="s">
        <v>42</v>
      </c>
      <c r="B9" s="59" t="s">
        <v>38</v>
      </c>
      <c r="C9" s="59" t="s">
        <v>36</v>
      </c>
      <c r="D9" s="42">
        <v>483</v>
      </c>
      <c r="E9" s="42">
        <v>450.8</v>
      </c>
      <c r="F9" s="42">
        <v>236</v>
      </c>
      <c r="G9" s="42">
        <v>229.5</v>
      </c>
      <c r="H9" s="42">
        <v>298</v>
      </c>
      <c r="I9" s="42">
        <v>279.2</v>
      </c>
      <c r="J9" s="42">
        <v>109</v>
      </c>
      <c r="K9" s="42">
        <v>107</v>
      </c>
      <c r="L9" s="42">
        <v>5</v>
      </c>
      <c r="M9" s="42">
        <v>4.5</v>
      </c>
      <c r="N9" s="42">
        <v>0</v>
      </c>
      <c r="O9" s="42">
        <v>0</v>
      </c>
      <c r="P9" s="43">
        <f t="shared" si="0"/>
        <v>1131</v>
      </c>
      <c r="Q9" s="43">
        <f t="shared" si="0"/>
        <v>1071</v>
      </c>
      <c r="R9" s="42">
        <v>11</v>
      </c>
      <c r="S9" s="42">
        <v>11</v>
      </c>
      <c r="T9" s="42"/>
      <c r="U9" s="42"/>
      <c r="V9" s="42"/>
      <c r="W9" s="42"/>
      <c r="X9" s="42"/>
      <c r="Y9" s="42"/>
      <c r="Z9" s="44">
        <f t="shared" si="1"/>
        <v>11</v>
      </c>
      <c r="AA9" s="44">
        <f t="shared" si="2"/>
        <v>11</v>
      </c>
      <c r="AB9" s="43">
        <f t="shared" si="3"/>
        <v>1142</v>
      </c>
      <c r="AC9" s="43">
        <f t="shared" si="3"/>
        <v>1082</v>
      </c>
      <c r="AD9" s="3">
        <v>2436690.22</v>
      </c>
      <c r="AE9" s="3">
        <v>224801.06</v>
      </c>
      <c r="AF9" s="3">
        <v>8467.69</v>
      </c>
      <c r="AG9" s="3">
        <v>144635.89</v>
      </c>
      <c r="AH9" s="3">
        <v>503930.58</v>
      </c>
      <c r="AI9" s="3">
        <v>220313.46</v>
      </c>
      <c r="AJ9" s="45">
        <f t="shared" si="4"/>
        <v>3538838.9000000004</v>
      </c>
      <c r="AK9" s="3">
        <v>21592.47</v>
      </c>
      <c r="AL9" s="3"/>
      <c r="AM9" s="45">
        <f t="shared" si="5"/>
        <v>21592.47</v>
      </c>
      <c r="AN9" s="45">
        <f t="shared" si="6"/>
        <v>3560431.3700000006</v>
      </c>
      <c r="AO9" s="48"/>
      <c r="AP9" s="48"/>
    </row>
    <row r="10" spans="1:42" ht="28.5">
      <c r="A10" s="59" t="s">
        <v>43</v>
      </c>
      <c r="B10" s="59" t="s">
        <v>38</v>
      </c>
      <c r="C10" s="59" t="s">
        <v>36</v>
      </c>
      <c r="D10" s="42">
        <v>40</v>
      </c>
      <c r="E10" s="42">
        <v>35</v>
      </c>
      <c r="F10" s="42">
        <v>30</v>
      </c>
      <c r="G10" s="42">
        <v>28.5</v>
      </c>
      <c r="H10" s="42">
        <v>72</v>
      </c>
      <c r="I10" s="42">
        <v>70.4</v>
      </c>
      <c r="J10" s="42">
        <v>9</v>
      </c>
      <c r="K10" s="42">
        <v>9</v>
      </c>
      <c r="L10" s="42">
        <v>1</v>
      </c>
      <c r="M10" s="42">
        <v>1</v>
      </c>
      <c r="N10" s="42">
        <v>0</v>
      </c>
      <c r="O10" s="42">
        <v>0</v>
      </c>
      <c r="P10" s="43">
        <f t="shared" si="0"/>
        <v>152</v>
      </c>
      <c r="Q10" s="43">
        <f t="shared" si="0"/>
        <v>143.9</v>
      </c>
      <c r="R10" s="42">
        <v>2</v>
      </c>
      <c r="S10" s="42">
        <v>2</v>
      </c>
      <c r="T10" s="42"/>
      <c r="U10" s="42"/>
      <c r="V10" s="42"/>
      <c r="W10" s="42"/>
      <c r="X10" s="42"/>
      <c r="Y10" s="42"/>
      <c r="Z10" s="44">
        <f t="shared" si="1"/>
        <v>2</v>
      </c>
      <c r="AA10" s="44">
        <f t="shared" si="2"/>
        <v>2</v>
      </c>
      <c r="AB10" s="43">
        <f t="shared" si="3"/>
        <v>154</v>
      </c>
      <c r="AC10" s="43">
        <f t="shared" si="3"/>
        <v>145.9</v>
      </c>
      <c r="AD10" s="49">
        <v>400622.79</v>
      </c>
      <c r="AE10" s="49">
        <v>16550.05</v>
      </c>
      <c r="AF10" s="3"/>
      <c r="AG10" s="49">
        <v>3126.79</v>
      </c>
      <c r="AH10" s="49">
        <v>73635.95</v>
      </c>
      <c r="AI10" s="49">
        <v>33352.53</v>
      </c>
      <c r="AJ10" s="45">
        <f t="shared" si="4"/>
        <v>527288.11</v>
      </c>
      <c r="AK10" s="49">
        <v>2665.8</v>
      </c>
      <c r="AL10" s="3"/>
      <c r="AM10" s="45">
        <f t="shared" si="5"/>
        <v>2665.8</v>
      </c>
      <c r="AN10" s="45">
        <f t="shared" si="6"/>
        <v>529953.91</v>
      </c>
      <c r="AO10" s="48"/>
      <c r="AP10" s="48"/>
    </row>
    <row r="11" spans="1:42" ht="28.5">
      <c r="A11" s="59" t="s">
        <v>44</v>
      </c>
      <c r="B11" s="59" t="s">
        <v>38</v>
      </c>
      <c r="C11" s="59" t="s">
        <v>36</v>
      </c>
      <c r="D11" s="42">
        <v>1012</v>
      </c>
      <c r="E11" s="42">
        <v>950.7</v>
      </c>
      <c r="F11" s="42">
        <v>821</v>
      </c>
      <c r="G11" s="42">
        <v>809.5</v>
      </c>
      <c r="H11" s="42">
        <v>366</v>
      </c>
      <c r="I11" s="42">
        <v>361.8</v>
      </c>
      <c r="J11" s="42">
        <v>33</v>
      </c>
      <c r="K11" s="42">
        <v>32.9</v>
      </c>
      <c r="L11" s="42">
        <v>3</v>
      </c>
      <c r="M11" s="42">
        <v>3</v>
      </c>
      <c r="N11" s="42">
        <v>0</v>
      </c>
      <c r="O11" s="42">
        <v>0</v>
      </c>
      <c r="P11" s="43">
        <f t="shared" si="0"/>
        <v>2235</v>
      </c>
      <c r="Q11" s="43">
        <f t="shared" si="0"/>
        <v>2157.9</v>
      </c>
      <c r="R11" s="42">
        <v>63</v>
      </c>
      <c r="S11" s="42">
        <v>61.5</v>
      </c>
      <c r="T11" s="42"/>
      <c r="U11" s="42"/>
      <c r="V11" s="42"/>
      <c r="W11" s="42"/>
      <c r="X11" s="42"/>
      <c r="Y11" s="42"/>
      <c r="Z11" s="44">
        <f t="shared" si="1"/>
        <v>63</v>
      </c>
      <c r="AA11" s="44">
        <f t="shared" si="2"/>
        <v>61.5</v>
      </c>
      <c r="AB11" s="43">
        <f t="shared" si="3"/>
        <v>2298</v>
      </c>
      <c r="AC11" s="43">
        <f t="shared" si="3"/>
        <v>2219.4</v>
      </c>
      <c r="AD11" s="3">
        <v>4607790.52</v>
      </c>
      <c r="AE11" s="3">
        <v>311244.68</v>
      </c>
      <c r="AF11" s="3">
        <v>775</v>
      </c>
      <c r="AG11" s="3">
        <v>171596.07</v>
      </c>
      <c r="AH11" s="3">
        <v>902320.67</v>
      </c>
      <c r="AI11" s="3">
        <v>381193.3</v>
      </c>
      <c r="AJ11" s="45">
        <f t="shared" si="4"/>
        <v>6374920.239999999</v>
      </c>
      <c r="AK11" s="3">
        <v>123120.69</v>
      </c>
      <c r="AL11" s="3"/>
      <c r="AM11" s="45">
        <f t="shared" si="5"/>
        <v>123120.69</v>
      </c>
      <c r="AN11" s="45">
        <f t="shared" si="6"/>
        <v>6498040.93</v>
      </c>
      <c r="AO11" s="48"/>
      <c r="AP11" s="48"/>
    </row>
    <row r="12" spans="1:42" ht="42.75">
      <c r="A12" s="59" t="s">
        <v>48</v>
      </c>
      <c r="B12" s="59" t="s">
        <v>46</v>
      </c>
      <c r="C12" s="59" t="s">
        <v>36</v>
      </c>
      <c r="D12" s="42">
        <v>10</v>
      </c>
      <c r="E12" s="42">
        <v>10</v>
      </c>
      <c r="F12" s="42">
        <v>4</v>
      </c>
      <c r="G12" s="42">
        <v>4</v>
      </c>
      <c r="H12" s="42">
        <v>17</v>
      </c>
      <c r="I12" s="42">
        <v>16.9</v>
      </c>
      <c r="J12" s="42">
        <v>24</v>
      </c>
      <c r="K12" s="42">
        <v>23.6</v>
      </c>
      <c r="L12" s="42">
        <v>4</v>
      </c>
      <c r="M12" s="42">
        <v>3.9</v>
      </c>
      <c r="N12" s="42">
        <v>0</v>
      </c>
      <c r="O12" s="42">
        <v>0</v>
      </c>
      <c r="P12" s="43">
        <f t="shared" si="0"/>
        <v>59</v>
      </c>
      <c r="Q12" s="43">
        <f t="shared" si="0"/>
        <v>58.4</v>
      </c>
      <c r="R12" s="42">
        <v>9</v>
      </c>
      <c r="S12" s="42">
        <v>9</v>
      </c>
      <c r="T12" s="42">
        <v>11</v>
      </c>
      <c r="U12" s="42">
        <v>10.7</v>
      </c>
      <c r="V12" s="42">
        <v>7</v>
      </c>
      <c r="W12" s="42">
        <v>7</v>
      </c>
      <c r="X12" s="42">
        <v>0</v>
      </c>
      <c r="Y12" s="42">
        <v>0</v>
      </c>
      <c r="Z12" s="44">
        <f t="shared" si="1"/>
        <v>27</v>
      </c>
      <c r="AA12" s="44">
        <f t="shared" si="2"/>
        <v>26.7</v>
      </c>
      <c r="AB12" s="43">
        <f t="shared" si="3"/>
        <v>86</v>
      </c>
      <c r="AC12" s="43">
        <f t="shared" si="3"/>
        <v>85.1</v>
      </c>
      <c r="AD12" s="3">
        <v>263511.55</v>
      </c>
      <c r="AE12" s="3">
        <v>1252.5</v>
      </c>
      <c r="AF12" s="3"/>
      <c r="AG12" s="3"/>
      <c r="AH12" s="3">
        <v>25993.12</v>
      </c>
      <c r="AI12" s="3">
        <v>29014.47</v>
      </c>
      <c r="AJ12" s="45">
        <f t="shared" si="4"/>
        <v>319771.64</v>
      </c>
      <c r="AK12" s="3">
        <v>194880.12</v>
      </c>
      <c r="AL12" s="3"/>
      <c r="AM12" s="45">
        <f t="shared" si="5"/>
        <v>194880.12</v>
      </c>
      <c r="AN12" s="45">
        <f t="shared" si="6"/>
        <v>514651.76</v>
      </c>
      <c r="AO12" s="48"/>
      <c r="AP12" s="48"/>
    </row>
    <row r="13" spans="1:42" ht="42.75">
      <c r="A13" s="59" t="s">
        <v>49</v>
      </c>
      <c r="B13" s="59" t="s">
        <v>46</v>
      </c>
      <c r="C13" s="59" t="s">
        <v>36</v>
      </c>
      <c r="D13" s="42">
        <v>30</v>
      </c>
      <c r="E13" s="42">
        <v>11</v>
      </c>
      <c r="F13" s="42">
        <v>22</v>
      </c>
      <c r="G13" s="42">
        <v>22</v>
      </c>
      <c r="H13" s="42">
        <v>76</v>
      </c>
      <c r="I13" s="42">
        <v>75.7</v>
      </c>
      <c r="J13" s="42">
        <v>15</v>
      </c>
      <c r="K13" s="42">
        <v>14.8</v>
      </c>
      <c r="L13" s="42">
        <v>4</v>
      </c>
      <c r="M13" s="42">
        <v>4</v>
      </c>
      <c r="N13" s="42">
        <v>70</v>
      </c>
      <c r="O13" s="42">
        <v>64.6</v>
      </c>
      <c r="P13" s="43">
        <f t="shared" si="0"/>
        <v>217</v>
      </c>
      <c r="Q13" s="43">
        <f t="shared" si="0"/>
        <v>192.1</v>
      </c>
      <c r="R13" s="42"/>
      <c r="S13" s="42"/>
      <c r="T13" s="42"/>
      <c r="U13" s="42"/>
      <c r="V13" s="42">
        <v>5</v>
      </c>
      <c r="W13" s="42">
        <v>1.1</v>
      </c>
      <c r="X13" s="42"/>
      <c r="Y13" s="42"/>
      <c r="Z13" s="44">
        <f t="shared" si="1"/>
        <v>5</v>
      </c>
      <c r="AA13" s="44">
        <f t="shared" si="2"/>
        <v>1.1</v>
      </c>
      <c r="AB13" s="43">
        <f t="shared" si="3"/>
        <v>222</v>
      </c>
      <c r="AC13" s="43">
        <f t="shared" si="3"/>
        <v>193.2</v>
      </c>
      <c r="AD13" s="3">
        <v>545968.67</v>
      </c>
      <c r="AE13" s="3">
        <v>10928.57</v>
      </c>
      <c r="AF13" s="3"/>
      <c r="AG13" s="3">
        <v>21068.79</v>
      </c>
      <c r="AH13" s="3">
        <v>3257.04</v>
      </c>
      <c r="AI13" s="3">
        <v>47455.850000000006</v>
      </c>
      <c r="AJ13" s="45">
        <f t="shared" si="4"/>
        <v>628678.92</v>
      </c>
      <c r="AK13" s="3">
        <v>6067</v>
      </c>
      <c r="AL13" s="3"/>
      <c r="AM13" s="45">
        <f t="shared" si="5"/>
        <v>6067</v>
      </c>
      <c r="AN13" s="45">
        <f t="shared" si="6"/>
        <v>634745.92</v>
      </c>
      <c r="AO13" s="48"/>
      <c r="AP13" s="48"/>
    </row>
    <row r="14" spans="1:42" ht="42.75">
      <c r="A14" s="59" t="s">
        <v>50</v>
      </c>
      <c r="B14" s="59" t="s">
        <v>46</v>
      </c>
      <c r="C14" s="59" t="s">
        <v>36</v>
      </c>
      <c r="D14" s="42">
        <v>2</v>
      </c>
      <c r="E14" s="42">
        <v>2</v>
      </c>
      <c r="F14" s="42">
        <v>15</v>
      </c>
      <c r="G14" s="42">
        <v>13.36</v>
      </c>
      <c r="H14" s="42">
        <v>13</v>
      </c>
      <c r="I14" s="42">
        <v>13</v>
      </c>
      <c r="J14" s="42">
        <v>11</v>
      </c>
      <c r="K14" s="42">
        <v>11</v>
      </c>
      <c r="L14" s="42">
        <v>3</v>
      </c>
      <c r="M14" s="42">
        <v>3</v>
      </c>
      <c r="N14" s="42"/>
      <c r="O14" s="42"/>
      <c r="P14" s="43">
        <f t="shared" si="0"/>
        <v>44</v>
      </c>
      <c r="Q14" s="43">
        <f t="shared" si="0"/>
        <v>42.36</v>
      </c>
      <c r="R14" s="42">
        <v>0</v>
      </c>
      <c r="S14" s="42">
        <v>0</v>
      </c>
      <c r="T14" s="42">
        <v>1</v>
      </c>
      <c r="U14" s="42">
        <v>0.4</v>
      </c>
      <c r="V14" s="42">
        <v>3</v>
      </c>
      <c r="W14" s="42">
        <v>0.7</v>
      </c>
      <c r="X14" s="42"/>
      <c r="Y14" s="42"/>
      <c r="Z14" s="44">
        <f t="shared" si="1"/>
        <v>4</v>
      </c>
      <c r="AA14" s="44">
        <f t="shared" si="2"/>
        <v>1.1</v>
      </c>
      <c r="AB14" s="43">
        <f t="shared" si="3"/>
        <v>48</v>
      </c>
      <c r="AC14" s="43">
        <f t="shared" si="3"/>
        <v>43.46</v>
      </c>
      <c r="AD14" s="3">
        <v>167567</v>
      </c>
      <c r="AE14" s="3">
        <v>532</v>
      </c>
      <c r="AF14" s="3"/>
      <c r="AG14" s="3"/>
      <c r="AH14" s="3">
        <v>27509</v>
      </c>
      <c r="AI14" s="3">
        <v>16481</v>
      </c>
      <c r="AJ14" s="45">
        <f t="shared" si="4"/>
        <v>212089</v>
      </c>
      <c r="AK14" s="3">
        <v>7725</v>
      </c>
      <c r="AL14" s="3">
        <v>-6829</v>
      </c>
      <c r="AM14" s="45">
        <f>SUM(AK14:AL14)</f>
        <v>896</v>
      </c>
      <c r="AN14" s="45">
        <f t="shared" si="6"/>
        <v>212985</v>
      </c>
      <c r="AO14" s="48"/>
      <c r="AP14" s="48"/>
    </row>
    <row r="15" spans="1:42" ht="42.75">
      <c r="A15" s="59" t="s">
        <v>52</v>
      </c>
      <c r="B15" s="59" t="s">
        <v>46</v>
      </c>
      <c r="C15" s="59" t="s">
        <v>36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315</v>
      </c>
      <c r="O15" s="42">
        <v>308</v>
      </c>
      <c r="P15" s="43">
        <f t="shared" si="0"/>
        <v>315</v>
      </c>
      <c r="Q15" s="43">
        <f t="shared" si="0"/>
        <v>308</v>
      </c>
      <c r="R15" s="42">
        <v>7</v>
      </c>
      <c r="S15" s="42">
        <v>7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4">
        <f t="shared" si="1"/>
        <v>7</v>
      </c>
      <c r="AA15" s="44">
        <f t="shared" si="2"/>
        <v>7</v>
      </c>
      <c r="AB15" s="43">
        <f t="shared" si="3"/>
        <v>322</v>
      </c>
      <c r="AC15" s="43">
        <f t="shared" si="3"/>
        <v>315</v>
      </c>
      <c r="AD15" s="3">
        <v>845235.91</v>
      </c>
      <c r="AE15" s="3">
        <v>22298.22</v>
      </c>
      <c r="AF15" s="3">
        <v>89</v>
      </c>
      <c r="AG15" s="3">
        <v>55180.44</v>
      </c>
      <c r="AH15" s="3">
        <v>192.06</v>
      </c>
      <c r="AI15" s="3">
        <v>83811.76</v>
      </c>
      <c r="AJ15" s="45">
        <f t="shared" si="4"/>
        <v>1006807.3900000001</v>
      </c>
      <c r="AK15" s="3"/>
      <c r="AM15" s="45">
        <f t="shared" si="5"/>
        <v>0</v>
      </c>
      <c r="AN15" s="45">
        <f t="shared" si="6"/>
        <v>1006807.3900000001</v>
      </c>
      <c r="AO15" s="48"/>
      <c r="AP15" s="48"/>
    </row>
    <row r="16" spans="1:42" ht="42.75">
      <c r="A16" s="59" t="s">
        <v>47</v>
      </c>
      <c r="B16" s="59" t="s">
        <v>46</v>
      </c>
      <c r="C16" s="59" t="s">
        <v>36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5</v>
      </c>
      <c r="O16" s="42">
        <v>2.8</v>
      </c>
      <c r="P16" s="43">
        <f>SUM(D16,F16,H16,J16,L16,N16)</f>
        <v>5</v>
      </c>
      <c r="Q16" s="43">
        <f>SUM(E16,G16,I16,K16,M16,O16)</f>
        <v>2.8</v>
      </c>
      <c r="R16" s="42"/>
      <c r="S16" s="42"/>
      <c r="T16" s="42"/>
      <c r="U16" s="42"/>
      <c r="V16" s="42">
        <v>2</v>
      </c>
      <c r="W16" s="42">
        <v>1.1</v>
      </c>
      <c r="X16" s="42"/>
      <c r="Y16" s="42"/>
      <c r="Z16" s="44">
        <f t="shared" si="1"/>
        <v>2</v>
      </c>
      <c r="AA16" s="44">
        <f t="shared" si="2"/>
        <v>1.1</v>
      </c>
      <c r="AB16" s="43">
        <f t="shared" si="3"/>
        <v>7</v>
      </c>
      <c r="AC16" s="43">
        <f t="shared" si="3"/>
        <v>3.9</v>
      </c>
      <c r="AD16" s="3">
        <v>25750</v>
      </c>
      <c r="AE16" s="3"/>
      <c r="AF16" s="3"/>
      <c r="AG16" s="3"/>
      <c r="AH16" s="3">
        <v>4061.67</v>
      </c>
      <c r="AI16" s="3">
        <v>3218.18</v>
      </c>
      <c r="AJ16" s="45">
        <f t="shared" si="4"/>
        <v>33029.85</v>
      </c>
      <c r="AK16" s="3">
        <v>14950</v>
      </c>
      <c r="AL16" s="3"/>
      <c r="AM16" s="45">
        <f t="shared" si="5"/>
        <v>14950</v>
      </c>
      <c r="AN16" s="45">
        <f t="shared" si="6"/>
        <v>47979.85</v>
      </c>
      <c r="AO16" s="48"/>
      <c r="AP16" s="50"/>
    </row>
    <row r="17" spans="1:42" ht="42.75">
      <c r="A17" s="59" t="s">
        <v>51</v>
      </c>
      <c r="B17" s="59" t="s">
        <v>46</v>
      </c>
      <c r="C17" s="59" t="s">
        <v>36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  <c r="P17" s="43">
        <f>SUM(D17,F17,H17,J17,L17,N17)</f>
        <v>1</v>
      </c>
      <c r="Q17" s="43">
        <f>SUM(E17,G17,I17,K17,M17,O17)</f>
        <v>1</v>
      </c>
      <c r="R17" s="42"/>
      <c r="S17" s="42"/>
      <c r="T17" s="42"/>
      <c r="U17" s="42"/>
      <c r="V17" s="42"/>
      <c r="W17" s="42"/>
      <c r="X17" s="42"/>
      <c r="Y17" s="42"/>
      <c r="Z17" s="44">
        <f t="shared" si="1"/>
        <v>0</v>
      </c>
      <c r="AA17" s="44">
        <f t="shared" si="2"/>
        <v>0</v>
      </c>
      <c r="AB17" s="43">
        <f t="shared" si="3"/>
        <v>1</v>
      </c>
      <c r="AC17" s="43">
        <f t="shared" si="3"/>
        <v>1</v>
      </c>
      <c r="AD17" s="3"/>
      <c r="AE17" s="3"/>
      <c r="AF17" s="3"/>
      <c r="AG17" s="3"/>
      <c r="AH17" s="3"/>
      <c r="AI17" s="3"/>
      <c r="AJ17" s="45">
        <f t="shared" si="4"/>
        <v>0</v>
      </c>
      <c r="AK17" s="3"/>
      <c r="AL17" s="3"/>
      <c r="AM17" s="45">
        <f t="shared" si="5"/>
        <v>0</v>
      </c>
      <c r="AN17" s="45">
        <f t="shared" si="6"/>
        <v>0</v>
      </c>
      <c r="AO17" s="48"/>
      <c r="AP17" s="48"/>
    </row>
    <row r="18" spans="1:42" ht="42.75">
      <c r="A18" s="59" t="s">
        <v>45</v>
      </c>
      <c r="B18" s="59" t="s">
        <v>46</v>
      </c>
      <c r="C18" s="59" t="s">
        <v>36</v>
      </c>
      <c r="D18" s="42">
        <v>0</v>
      </c>
      <c r="E18" s="42">
        <v>0</v>
      </c>
      <c r="F18" s="42">
        <v>1</v>
      </c>
      <c r="G18" s="42">
        <v>1</v>
      </c>
      <c r="H18" s="42">
        <v>5</v>
      </c>
      <c r="I18" s="42">
        <v>4.5</v>
      </c>
      <c r="J18" s="42">
        <v>1</v>
      </c>
      <c r="K18" s="42">
        <v>1</v>
      </c>
      <c r="L18" s="42">
        <v>2</v>
      </c>
      <c r="M18" s="42">
        <v>2</v>
      </c>
      <c r="N18" s="42">
        <v>0</v>
      </c>
      <c r="O18" s="42">
        <v>0</v>
      </c>
      <c r="P18" s="43">
        <f t="shared" si="0"/>
        <v>9</v>
      </c>
      <c r="Q18" s="43">
        <f t="shared" si="0"/>
        <v>8.5</v>
      </c>
      <c r="R18" s="42"/>
      <c r="S18" s="42"/>
      <c r="T18" s="42"/>
      <c r="U18" s="42"/>
      <c r="V18" s="42">
        <v>1</v>
      </c>
      <c r="W18" s="42">
        <v>1</v>
      </c>
      <c r="X18" s="42"/>
      <c r="Y18" s="42"/>
      <c r="Z18" s="44">
        <f t="shared" si="1"/>
        <v>1</v>
      </c>
      <c r="AA18" s="44">
        <f t="shared" si="2"/>
        <v>1</v>
      </c>
      <c r="AB18" s="43">
        <f t="shared" si="3"/>
        <v>10</v>
      </c>
      <c r="AC18" s="43">
        <f t="shared" si="3"/>
        <v>9.5</v>
      </c>
      <c r="AD18" s="3">
        <v>33647</v>
      </c>
      <c r="AE18" s="3">
        <v>3358</v>
      </c>
      <c r="AF18" s="3"/>
      <c r="AG18" s="3"/>
      <c r="AH18" s="3">
        <v>4295</v>
      </c>
      <c r="AI18" s="3">
        <v>3243</v>
      </c>
      <c r="AJ18" s="45">
        <f t="shared" si="4"/>
        <v>44543</v>
      </c>
      <c r="AK18" s="3">
        <v>5040</v>
      </c>
      <c r="AL18" s="3">
        <v>4074</v>
      </c>
      <c r="AM18" s="45">
        <f t="shared" si="5"/>
        <v>9114</v>
      </c>
      <c r="AN18" s="45">
        <f t="shared" si="6"/>
        <v>53657</v>
      </c>
      <c r="AO18" s="48"/>
      <c r="AP18" s="48"/>
    </row>
    <row r="19" spans="1:41" ht="14.25">
      <c r="A19" s="59"/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0"/>
      <c r="S19" s="60"/>
      <c r="T19" s="60"/>
      <c r="U19" s="60"/>
      <c r="V19" s="60"/>
      <c r="W19" s="60"/>
      <c r="X19" s="60"/>
      <c r="Y19" s="60"/>
      <c r="Z19" s="62"/>
      <c r="AA19" s="62"/>
      <c r="AB19" s="43"/>
      <c r="AC19" s="43"/>
      <c r="AD19" s="3"/>
      <c r="AE19" s="3"/>
      <c r="AF19" s="3"/>
      <c r="AG19" s="3"/>
      <c r="AH19" s="3"/>
      <c r="AI19" s="3"/>
      <c r="AJ19" s="45"/>
      <c r="AK19" s="3"/>
      <c r="AL19" s="3"/>
      <c r="AM19" s="45"/>
      <c r="AN19" s="45"/>
      <c r="AO19" s="48"/>
    </row>
    <row r="20" spans="1:41" ht="14.25">
      <c r="A20" s="59"/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1"/>
      <c r="R20" s="60"/>
      <c r="S20" s="60"/>
      <c r="T20" s="60"/>
      <c r="U20" s="60"/>
      <c r="V20" s="60"/>
      <c r="W20" s="60"/>
      <c r="X20" s="60"/>
      <c r="Y20" s="60"/>
      <c r="Z20" s="62"/>
      <c r="AA20" s="62"/>
      <c r="AB20" s="43"/>
      <c r="AC20" s="43"/>
      <c r="AD20" s="3"/>
      <c r="AE20" s="3"/>
      <c r="AF20" s="3"/>
      <c r="AG20" s="3"/>
      <c r="AH20" s="3"/>
      <c r="AI20" s="3"/>
      <c r="AJ20" s="45"/>
      <c r="AK20" s="3"/>
      <c r="AL20" s="3"/>
      <c r="AM20" s="45"/>
      <c r="AN20" s="45"/>
      <c r="AO20" s="48"/>
    </row>
    <row r="21" spans="1:41" ht="14.25">
      <c r="A21" s="59"/>
      <c r="B21" s="5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1"/>
      <c r="R21" s="60"/>
      <c r="S21" s="60"/>
      <c r="T21" s="60"/>
      <c r="U21" s="60"/>
      <c r="V21" s="60"/>
      <c r="W21" s="60"/>
      <c r="X21" s="60"/>
      <c r="Y21" s="60"/>
      <c r="Z21" s="62"/>
      <c r="AA21" s="62"/>
      <c r="AB21" s="43"/>
      <c r="AC21" s="43"/>
      <c r="AD21" s="3"/>
      <c r="AE21" s="3"/>
      <c r="AF21" s="3"/>
      <c r="AG21" s="3"/>
      <c r="AH21" s="3"/>
      <c r="AI21" s="3"/>
      <c r="AJ21" s="45"/>
      <c r="AK21" s="3"/>
      <c r="AL21" s="3"/>
      <c r="AM21" s="45"/>
      <c r="AN21" s="45"/>
      <c r="AO21" s="48"/>
    </row>
    <row r="22" spans="1:41" ht="14.25">
      <c r="A22" s="59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  <c r="Q22" s="61"/>
      <c r="R22" s="60"/>
      <c r="S22" s="60"/>
      <c r="T22" s="60"/>
      <c r="U22" s="60"/>
      <c r="V22" s="60"/>
      <c r="W22" s="60"/>
      <c r="X22" s="60"/>
      <c r="Y22" s="60"/>
      <c r="Z22" s="62"/>
      <c r="AA22" s="62"/>
      <c r="AB22" s="43"/>
      <c r="AC22" s="43"/>
      <c r="AD22" s="3"/>
      <c r="AE22" s="3"/>
      <c r="AF22" s="3"/>
      <c r="AG22" s="3"/>
      <c r="AH22" s="3"/>
      <c r="AI22" s="3"/>
      <c r="AJ22" s="45"/>
      <c r="AK22" s="3"/>
      <c r="AL22" s="3"/>
      <c r="AM22" s="45"/>
      <c r="AN22" s="45"/>
      <c r="AO22" s="48"/>
    </row>
    <row r="23" spans="1:41" ht="14.25">
      <c r="A23" s="59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  <c r="Q23" s="61"/>
      <c r="R23" s="60"/>
      <c r="S23" s="60"/>
      <c r="T23" s="60"/>
      <c r="U23" s="60"/>
      <c r="V23" s="60"/>
      <c r="W23" s="60"/>
      <c r="X23" s="60"/>
      <c r="Y23" s="60"/>
      <c r="Z23" s="62"/>
      <c r="AA23" s="62"/>
      <c r="AB23" s="43"/>
      <c r="AC23" s="43"/>
      <c r="AD23" s="3"/>
      <c r="AE23" s="3"/>
      <c r="AF23" s="3"/>
      <c r="AG23" s="3"/>
      <c r="AH23" s="3"/>
      <c r="AI23" s="3"/>
      <c r="AJ23" s="45"/>
      <c r="AK23" s="3"/>
      <c r="AL23" s="3"/>
      <c r="AM23" s="45"/>
      <c r="AN23" s="45"/>
      <c r="AO23" s="48"/>
    </row>
    <row r="24" spans="1:41" ht="14.25">
      <c r="A24" s="59"/>
      <c r="B24" s="59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61"/>
      <c r="R24" s="60"/>
      <c r="S24" s="60"/>
      <c r="T24" s="60"/>
      <c r="U24" s="60"/>
      <c r="V24" s="60"/>
      <c r="W24" s="60"/>
      <c r="X24" s="60"/>
      <c r="Y24" s="60"/>
      <c r="Z24" s="62"/>
      <c r="AA24" s="62"/>
      <c r="AB24" s="43"/>
      <c r="AC24" s="43"/>
      <c r="AD24" s="3"/>
      <c r="AE24" s="3"/>
      <c r="AF24" s="3"/>
      <c r="AG24" s="3"/>
      <c r="AH24" s="3"/>
      <c r="AI24" s="3"/>
      <c r="AJ24" s="45"/>
      <c r="AK24" s="3"/>
      <c r="AL24" s="3"/>
      <c r="AM24" s="45"/>
      <c r="AN24" s="45"/>
      <c r="AO24" s="48"/>
    </row>
    <row r="25" spans="1:41" ht="14.25">
      <c r="A25" s="59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1"/>
      <c r="R25" s="60"/>
      <c r="S25" s="60"/>
      <c r="T25" s="60"/>
      <c r="U25" s="60"/>
      <c r="V25" s="60"/>
      <c r="W25" s="60"/>
      <c r="X25" s="60"/>
      <c r="Y25" s="60"/>
      <c r="Z25" s="62"/>
      <c r="AA25" s="62"/>
      <c r="AB25" s="43"/>
      <c r="AC25" s="43"/>
      <c r="AD25" s="3"/>
      <c r="AE25" s="3"/>
      <c r="AF25" s="3"/>
      <c r="AG25" s="3"/>
      <c r="AH25" s="3"/>
      <c r="AI25" s="3"/>
      <c r="AJ25" s="45"/>
      <c r="AK25" s="3"/>
      <c r="AL25" s="3"/>
      <c r="AM25" s="45"/>
      <c r="AN25" s="45"/>
      <c r="AO25" s="48"/>
    </row>
    <row r="26" spans="1:41" ht="14.25">
      <c r="A26" s="59"/>
      <c r="B26" s="59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61"/>
      <c r="R26" s="60"/>
      <c r="S26" s="60"/>
      <c r="T26" s="60"/>
      <c r="U26" s="60"/>
      <c r="V26" s="60"/>
      <c r="W26" s="60"/>
      <c r="X26" s="60"/>
      <c r="Y26" s="60"/>
      <c r="Z26" s="62"/>
      <c r="AA26" s="62"/>
      <c r="AB26" s="43"/>
      <c r="AC26" s="43"/>
      <c r="AD26" s="3"/>
      <c r="AE26" s="3"/>
      <c r="AF26" s="3"/>
      <c r="AG26" s="3"/>
      <c r="AH26" s="3"/>
      <c r="AI26" s="3"/>
      <c r="AJ26" s="45"/>
      <c r="AK26" s="3"/>
      <c r="AL26" s="3"/>
      <c r="AM26" s="45"/>
      <c r="AN26" s="45"/>
      <c r="AO26" s="48"/>
    </row>
    <row r="27" spans="1:41" ht="14.25">
      <c r="A27" s="59"/>
      <c r="B27" s="59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61"/>
      <c r="R27" s="60"/>
      <c r="S27" s="60"/>
      <c r="T27" s="60"/>
      <c r="U27" s="60"/>
      <c r="V27" s="60"/>
      <c r="W27" s="60"/>
      <c r="X27" s="60"/>
      <c r="Y27" s="60"/>
      <c r="Z27" s="62"/>
      <c r="AA27" s="62"/>
      <c r="AB27" s="43"/>
      <c r="AC27" s="43"/>
      <c r="AD27" s="3"/>
      <c r="AE27" s="3"/>
      <c r="AF27" s="3"/>
      <c r="AG27" s="3"/>
      <c r="AH27" s="3"/>
      <c r="AI27" s="3"/>
      <c r="AJ27" s="45"/>
      <c r="AK27" s="3"/>
      <c r="AL27" s="3"/>
      <c r="AM27" s="45"/>
      <c r="AN27" s="45"/>
      <c r="AO27" s="48"/>
    </row>
    <row r="28" spans="1:41" ht="14.25">
      <c r="A28" s="59"/>
      <c r="B28" s="59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0"/>
      <c r="S28" s="60"/>
      <c r="T28" s="60"/>
      <c r="U28" s="60"/>
      <c r="V28" s="60"/>
      <c r="W28" s="60"/>
      <c r="X28" s="60"/>
      <c r="Y28" s="60"/>
      <c r="Z28" s="62"/>
      <c r="AA28" s="62"/>
      <c r="AB28" s="43"/>
      <c r="AC28" s="43"/>
      <c r="AD28" s="3"/>
      <c r="AE28" s="3"/>
      <c r="AF28" s="3"/>
      <c r="AG28" s="3"/>
      <c r="AH28" s="3"/>
      <c r="AI28" s="3"/>
      <c r="AJ28" s="45"/>
      <c r="AK28" s="3"/>
      <c r="AL28" s="3"/>
      <c r="AM28" s="45"/>
      <c r="AN28" s="45"/>
      <c r="AO28" s="48"/>
    </row>
    <row r="29" spans="1:41" ht="14.25">
      <c r="A29" s="59"/>
      <c r="B29" s="59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61"/>
      <c r="R29" s="60"/>
      <c r="S29" s="60"/>
      <c r="T29" s="60"/>
      <c r="U29" s="60"/>
      <c r="V29" s="60"/>
      <c r="W29" s="60"/>
      <c r="X29" s="60"/>
      <c r="Y29" s="60"/>
      <c r="Z29" s="62"/>
      <c r="AA29" s="62"/>
      <c r="AB29" s="43"/>
      <c r="AC29" s="43"/>
      <c r="AD29" s="3"/>
      <c r="AE29" s="3"/>
      <c r="AF29" s="3"/>
      <c r="AG29" s="3"/>
      <c r="AH29" s="3"/>
      <c r="AI29" s="3"/>
      <c r="AJ29" s="45"/>
      <c r="AK29" s="3"/>
      <c r="AL29" s="3"/>
      <c r="AM29" s="45"/>
      <c r="AN29" s="45"/>
      <c r="AO29" s="48"/>
    </row>
    <row r="30" spans="1:41" ht="14.25">
      <c r="A30" s="59"/>
      <c r="B30" s="59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  <c r="Q30" s="61"/>
      <c r="R30" s="60"/>
      <c r="S30" s="60"/>
      <c r="T30" s="60"/>
      <c r="U30" s="60"/>
      <c r="V30" s="60"/>
      <c r="W30" s="60"/>
      <c r="X30" s="60"/>
      <c r="Y30" s="60"/>
      <c r="Z30" s="62"/>
      <c r="AA30" s="62"/>
      <c r="AB30" s="43"/>
      <c r="AC30" s="43"/>
      <c r="AD30" s="3"/>
      <c r="AE30" s="3"/>
      <c r="AF30" s="3"/>
      <c r="AG30" s="3"/>
      <c r="AH30" s="3"/>
      <c r="AI30" s="3"/>
      <c r="AJ30" s="45"/>
      <c r="AK30" s="3"/>
      <c r="AL30" s="3"/>
      <c r="AM30" s="45"/>
      <c r="AN30" s="45"/>
      <c r="AO30" s="48"/>
    </row>
    <row r="31" spans="1:41" ht="14.25">
      <c r="A31" s="59"/>
      <c r="B31" s="59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  <c r="Q31" s="61"/>
      <c r="R31" s="60"/>
      <c r="S31" s="60"/>
      <c r="T31" s="60"/>
      <c r="U31" s="60"/>
      <c r="V31" s="60"/>
      <c r="W31" s="60"/>
      <c r="X31" s="60"/>
      <c r="Y31" s="60"/>
      <c r="Z31" s="62"/>
      <c r="AA31" s="62"/>
      <c r="AB31" s="43"/>
      <c r="AC31" s="43"/>
      <c r="AD31" s="3"/>
      <c r="AE31" s="3"/>
      <c r="AF31" s="3"/>
      <c r="AG31" s="3"/>
      <c r="AH31" s="3"/>
      <c r="AI31" s="3"/>
      <c r="AJ31" s="45"/>
      <c r="AK31" s="3"/>
      <c r="AL31" s="3"/>
      <c r="AM31" s="45"/>
      <c r="AN31" s="45"/>
      <c r="AO31" s="48"/>
    </row>
    <row r="32" spans="1:41" ht="14.25">
      <c r="A32" s="59"/>
      <c r="B32" s="59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61"/>
      <c r="R32" s="60"/>
      <c r="S32" s="60"/>
      <c r="T32" s="60"/>
      <c r="U32" s="60"/>
      <c r="V32" s="60"/>
      <c r="W32" s="60"/>
      <c r="X32" s="60"/>
      <c r="Y32" s="60"/>
      <c r="Z32" s="62"/>
      <c r="AA32" s="62"/>
      <c r="AB32" s="43"/>
      <c r="AC32" s="43"/>
      <c r="AD32" s="3"/>
      <c r="AE32" s="3"/>
      <c r="AF32" s="3"/>
      <c r="AG32" s="3"/>
      <c r="AH32" s="3"/>
      <c r="AI32" s="3"/>
      <c r="AJ32" s="45"/>
      <c r="AK32" s="3"/>
      <c r="AL32" s="3"/>
      <c r="AM32" s="45"/>
      <c r="AN32" s="45"/>
      <c r="AO32" s="48"/>
    </row>
    <row r="33" spans="1:41" ht="14.25">
      <c r="A33" s="59"/>
      <c r="B33" s="59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61"/>
      <c r="R33" s="60"/>
      <c r="S33" s="60"/>
      <c r="T33" s="60"/>
      <c r="U33" s="60"/>
      <c r="V33" s="60"/>
      <c r="W33" s="60"/>
      <c r="X33" s="60"/>
      <c r="Y33" s="60"/>
      <c r="Z33" s="62"/>
      <c r="AA33" s="62"/>
      <c r="AB33" s="43"/>
      <c r="AC33" s="43"/>
      <c r="AD33" s="3"/>
      <c r="AE33" s="3"/>
      <c r="AF33" s="3"/>
      <c r="AG33" s="3"/>
      <c r="AH33" s="3"/>
      <c r="AI33" s="3"/>
      <c r="AJ33" s="45"/>
      <c r="AK33" s="3"/>
      <c r="AL33" s="3"/>
      <c r="AM33" s="45"/>
      <c r="AN33" s="45"/>
      <c r="AO33" s="48"/>
    </row>
    <row r="34" spans="1:41" ht="14.25">
      <c r="A34" s="59"/>
      <c r="B34" s="59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1"/>
      <c r="R34" s="60"/>
      <c r="S34" s="60"/>
      <c r="T34" s="60"/>
      <c r="U34" s="60"/>
      <c r="V34" s="60"/>
      <c r="W34" s="60"/>
      <c r="X34" s="60"/>
      <c r="Y34" s="60"/>
      <c r="Z34" s="62"/>
      <c r="AA34" s="62"/>
      <c r="AB34" s="43"/>
      <c r="AC34" s="43"/>
      <c r="AD34" s="3"/>
      <c r="AE34" s="3"/>
      <c r="AF34" s="3"/>
      <c r="AG34" s="3"/>
      <c r="AH34" s="3"/>
      <c r="AI34" s="3"/>
      <c r="AJ34" s="45"/>
      <c r="AK34" s="3"/>
      <c r="AL34" s="3"/>
      <c r="AM34" s="45"/>
      <c r="AN34" s="45"/>
      <c r="AO34" s="48"/>
    </row>
    <row r="35" spans="1:41" ht="14.25">
      <c r="A35" s="59"/>
      <c r="B35" s="59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61"/>
      <c r="R35" s="60"/>
      <c r="S35" s="60"/>
      <c r="T35" s="60"/>
      <c r="U35" s="60"/>
      <c r="V35" s="60"/>
      <c r="W35" s="60"/>
      <c r="X35" s="60"/>
      <c r="Y35" s="60"/>
      <c r="Z35" s="62"/>
      <c r="AA35" s="62"/>
      <c r="AB35" s="43"/>
      <c r="AC35" s="43"/>
      <c r="AD35" s="3"/>
      <c r="AE35" s="3"/>
      <c r="AF35" s="3"/>
      <c r="AG35" s="3"/>
      <c r="AH35" s="3"/>
      <c r="AI35" s="3"/>
      <c r="AJ35" s="45"/>
      <c r="AK35" s="3"/>
      <c r="AL35" s="3"/>
      <c r="AM35" s="45"/>
      <c r="AN35" s="45"/>
      <c r="AO35" s="48"/>
    </row>
    <row r="36" spans="1:41" ht="14.25">
      <c r="A36" s="59"/>
      <c r="B36" s="59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  <c r="Q36" s="61"/>
      <c r="R36" s="60"/>
      <c r="S36" s="60"/>
      <c r="T36" s="60"/>
      <c r="U36" s="60"/>
      <c r="V36" s="60"/>
      <c r="W36" s="60"/>
      <c r="X36" s="60"/>
      <c r="Y36" s="60"/>
      <c r="Z36" s="62"/>
      <c r="AA36" s="62"/>
      <c r="AB36" s="43"/>
      <c r="AC36" s="43"/>
      <c r="AD36" s="3"/>
      <c r="AE36" s="3"/>
      <c r="AF36" s="3"/>
      <c r="AG36" s="3"/>
      <c r="AH36" s="3"/>
      <c r="AI36" s="3"/>
      <c r="AJ36" s="45"/>
      <c r="AK36" s="3"/>
      <c r="AL36" s="3"/>
      <c r="AM36" s="45"/>
      <c r="AN36" s="45"/>
      <c r="AO36" s="48"/>
    </row>
    <row r="37" spans="1:41" ht="14.25">
      <c r="A37" s="59"/>
      <c r="B37" s="59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61"/>
      <c r="R37" s="60"/>
      <c r="S37" s="60"/>
      <c r="T37" s="60"/>
      <c r="U37" s="60"/>
      <c r="V37" s="60"/>
      <c r="W37" s="60"/>
      <c r="X37" s="60"/>
      <c r="Y37" s="60"/>
      <c r="Z37" s="62"/>
      <c r="AA37" s="62"/>
      <c r="AB37" s="43"/>
      <c r="AC37" s="43"/>
      <c r="AD37" s="3"/>
      <c r="AE37" s="3"/>
      <c r="AF37" s="3"/>
      <c r="AG37" s="3"/>
      <c r="AH37" s="3"/>
      <c r="AI37" s="3"/>
      <c r="AJ37" s="45"/>
      <c r="AK37" s="3"/>
      <c r="AL37" s="3"/>
      <c r="AM37" s="45"/>
      <c r="AN37" s="45"/>
      <c r="AO37" s="48"/>
    </row>
    <row r="38" spans="1:41" ht="14.25">
      <c r="A38" s="59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61"/>
      <c r="R38" s="60"/>
      <c r="S38" s="60"/>
      <c r="T38" s="60"/>
      <c r="U38" s="60"/>
      <c r="V38" s="60"/>
      <c r="W38" s="60"/>
      <c r="X38" s="60"/>
      <c r="Y38" s="60"/>
      <c r="Z38" s="62"/>
      <c r="AA38" s="62"/>
      <c r="AB38" s="43"/>
      <c r="AC38" s="43"/>
      <c r="AD38" s="3"/>
      <c r="AE38" s="3"/>
      <c r="AF38" s="3"/>
      <c r="AG38" s="3"/>
      <c r="AH38" s="3"/>
      <c r="AI38" s="3"/>
      <c r="AJ38" s="45"/>
      <c r="AK38" s="3"/>
      <c r="AL38" s="3"/>
      <c r="AM38" s="45"/>
      <c r="AN38" s="45"/>
      <c r="AO38" s="48"/>
    </row>
    <row r="39" spans="1:41" ht="14.25">
      <c r="A39" s="59"/>
      <c r="B39" s="59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61"/>
      <c r="R39" s="60"/>
      <c r="S39" s="60"/>
      <c r="T39" s="60"/>
      <c r="U39" s="60"/>
      <c r="V39" s="60"/>
      <c r="W39" s="60"/>
      <c r="X39" s="60"/>
      <c r="Y39" s="60"/>
      <c r="Z39" s="62"/>
      <c r="AA39" s="62"/>
      <c r="AB39" s="43"/>
      <c r="AC39" s="43"/>
      <c r="AD39" s="3"/>
      <c r="AE39" s="3"/>
      <c r="AF39" s="3"/>
      <c r="AG39" s="3"/>
      <c r="AH39" s="3"/>
      <c r="AI39" s="3"/>
      <c r="AJ39" s="45"/>
      <c r="AK39" s="3"/>
      <c r="AL39" s="3"/>
      <c r="AM39" s="45"/>
      <c r="AN39" s="45"/>
      <c r="AO39" s="48"/>
    </row>
    <row r="40" spans="1:41" ht="14.25">
      <c r="A40" s="59"/>
      <c r="B40" s="59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61"/>
      <c r="R40" s="60"/>
      <c r="S40" s="60"/>
      <c r="T40" s="60"/>
      <c r="U40" s="60"/>
      <c r="V40" s="60"/>
      <c r="W40" s="60"/>
      <c r="X40" s="60"/>
      <c r="Y40" s="60"/>
      <c r="Z40" s="62"/>
      <c r="AA40" s="62"/>
      <c r="AB40" s="43"/>
      <c r="AC40" s="43"/>
      <c r="AD40" s="3"/>
      <c r="AE40" s="3"/>
      <c r="AF40" s="3"/>
      <c r="AG40" s="3"/>
      <c r="AH40" s="3"/>
      <c r="AI40" s="3"/>
      <c r="AJ40" s="45"/>
      <c r="AK40" s="3"/>
      <c r="AL40" s="3"/>
      <c r="AM40" s="45"/>
      <c r="AN40" s="45"/>
      <c r="AO40" s="48"/>
    </row>
    <row r="41" spans="1:41" ht="14.25">
      <c r="A41" s="59"/>
      <c r="B41" s="59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  <c r="Q41" s="61"/>
      <c r="R41" s="60"/>
      <c r="S41" s="60"/>
      <c r="T41" s="60"/>
      <c r="U41" s="60"/>
      <c r="V41" s="60"/>
      <c r="W41" s="60"/>
      <c r="X41" s="60"/>
      <c r="Y41" s="60"/>
      <c r="Z41" s="62"/>
      <c r="AA41" s="62"/>
      <c r="AB41" s="43"/>
      <c r="AC41" s="43"/>
      <c r="AD41" s="3"/>
      <c r="AE41" s="3"/>
      <c r="AF41" s="3"/>
      <c r="AG41" s="3"/>
      <c r="AH41" s="3"/>
      <c r="AI41" s="3"/>
      <c r="AJ41" s="45"/>
      <c r="AK41" s="3"/>
      <c r="AL41" s="3"/>
      <c r="AM41" s="45"/>
      <c r="AN41" s="45"/>
      <c r="AO41" s="48"/>
    </row>
    <row r="42" spans="1:41" ht="14.25">
      <c r="A42" s="59"/>
      <c r="B42" s="59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  <c r="Q42" s="61"/>
      <c r="R42" s="60"/>
      <c r="S42" s="60"/>
      <c r="T42" s="60"/>
      <c r="U42" s="60"/>
      <c r="V42" s="60"/>
      <c r="W42" s="60"/>
      <c r="X42" s="60"/>
      <c r="Y42" s="60"/>
      <c r="Z42" s="62"/>
      <c r="AA42" s="62"/>
      <c r="AB42" s="43"/>
      <c r="AC42" s="43"/>
      <c r="AD42" s="3"/>
      <c r="AE42" s="3"/>
      <c r="AF42" s="3"/>
      <c r="AG42" s="3"/>
      <c r="AH42" s="3"/>
      <c r="AI42" s="3"/>
      <c r="AJ42" s="45"/>
      <c r="AK42" s="3"/>
      <c r="AL42" s="3"/>
      <c r="AM42" s="45"/>
      <c r="AN42" s="45"/>
      <c r="AO42" s="48"/>
    </row>
    <row r="43" spans="1:41" ht="14.25">
      <c r="A43" s="59"/>
      <c r="B43" s="59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/>
      <c r="Q43" s="61"/>
      <c r="R43" s="60"/>
      <c r="S43" s="60"/>
      <c r="T43" s="60"/>
      <c r="U43" s="60"/>
      <c r="V43" s="60"/>
      <c r="W43" s="60"/>
      <c r="X43" s="60"/>
      <c r="Y43" s="60"/>
      <c r="Z43" s="62"/>
      <c r="AA43" s="62"/>
      <c r="AB43" s="43"/>
      <c r="AC43" s="43"/>
      <c r="AD43" s="3"/>
      <c r="AE43" s="3"/>
      <c r="AF43" s="3"/>
      <c r="AG43" s="3"/>
      <c r="AH43" s="3"/>
      <c r="AI43" s="3"/>
      <c r="AJ43" s="45"/>
      <c r="AK43" s="3"/>
      <c r="AL43" s="3"/>
      <c r="AM43" s="45"/>
      <c r="AN43" s="45"/>
      <c r="AO43" s="48"/>
    </row>
    <row r="44" spans="1:41" ht="14.25">
      <c r="A44" s="59"/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61"/>
      <c r="R44" s="60"/>
      <c r="S44" s="60"/>
      <c r="T44" s="60"/>
      <c r="U44" s="60"/>
      <c r="V44" s="60"/>
      <c r="W44" s="60"/>
      <c r="X44" s="60"/>
      <c r="Y44" s="60"/>
      <c r="Z44" s="62"/>
      <c r="AA44" s="62"/>
      <c r="AB44" s="43"/>
      <c r="AC44" s="43"/>
      <c r="AD44" s="3"/>
      <c r="AE44" s="3"/>
      <c r="AF44" s="3"/>
      <c r="AG44" s="3"/>
      <c r="AH44" s="3"/>
      <c r="AI44" s="3"/>
      <c r="AJ44" s="45"/>
      <c r="AK44" s="3"/>
      <c r="AL44" s="3"/>
      <c r="AM44" s="45"/>
      <c r="AN44" s="45"/>
      <c r="AO44" s="48"/>
    </row>
    <row r="45" spans="1:41" ht="14.25">
      <c r="A45" s="59"/>
      <c r="B45" s="59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  <c r="Q45" s="61"/>
      <c r="R45" s="60"/>
      <c r="S45" s="60"/>
      <c r="T45" s="60"/>
      <c r="U45" s="60"/>
      <c r="V45" s="60"/>
      <c r="W45" s="60"/>
      <c r="X45" s="60"/>
      <c r="Y45" s="60"/>
      <c r="Z45" s="62"/>
      <c r="AA45" s="62"/>
      <c r="AB45" s="43"/>
      <c r="AC45" s="43"/>
      <c r="AD45" s="3"/>
      <c r="AE45" s="3"/>
      <c r="AF45" s="3"/>
      <c r="AG45" s="3"/>
      <c r="AH45" s="3"/>
      <c r="AI45" s="3"/>
      <c r="AJ45" s="45"/>
      <c r="AK45" s="3"/>
      <c r="AL45" s="3"/>
      <c r="AM45" s="45"/>
      <c r="AN45" s="45"/>
      <c r="AO45" s="48"/>
    </row>
    <row r="46" spans="1:41" ht="14.25">
      <c r="A46" s="59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1"/>
      <c r="Q46" s="61"/>
      <c r="R46" s="60"/>
      <c r="S46" s="60"/>
      <c r="T46" s="60"/>
      <c r="U46" s="60"/>
      <c r="V46" s="60"/>
      <c r="W46" s="60"/>
      <c r="X46" s="60"/>
      <c r="Y46" s="60"/>
      <c r="Z46" s="62"/>
      <c r="AA46" s="62"/>
      <c r="AB46" s="43"/>
      <c r="AC46" s="43"/>
      <c r="AD46" s="3"/>
      <c r="AE46" s="3"/>
      <c r="AF46" s="3"/>
      <c r="AG46" s="3"/>
      <c r="AH46" s="3"/>
      <c r="AI46" s="3"/>
      <c r="AJ46" s="45"/>
      <c r="AK46" s="3"/>
      <c r="AL46" s="3"/>
      <c r="AM46" s="45"/>
      <c r="AN46" s="45"/>
      <c r="AO46" s="48"/>
    </row>
    <row r="47" spans="1:41" ht="14.25">
      <c r="A47" s="59"/>
      <c r="B47" s="59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  <c r="Q47" s="61"/>
      <c r="R47" s="60"/>
      <c r="S47" s="60"/>
      <c r="T47" s="60"/>
      <c r="U47" s="60"/>
      <c r="V47" s="60"/>
      <c r="W47" s="60"/>
      <c r="X47" s="60"/>
      <c r="Y47" s="60"/>
      <c r="Z47" s="62"/>
      <c r="AA47" s="62"/>
      <c r="AB47" s="43"/>
      <c r="AC47" s="43"/>
      <c r="AD47" s="3"/>
      <c r="AE47" s="3"/>
      <c r="AF47" s="3"/>
      <c r="AG47" s="3"/>
      <c r="AH47" s="3"/>
      <c r="AI47" s="3"/>
      <c r="AJ47" s="45"/>
      <c r="AK47" s="3"/>
      <c r="AL47" s="3"/>
      <c r="AM47" s="45"/>
      <c r="AN47" s="45"/>
      <c r="AO47" s="48"/>
    </row>
    <row r="48" spans="1:3" ht="14.25">
      <c r="A48" s="59"/>
      <c r="B48" s="59"/>
      <c r="C48" s="59"/>
    </row>
    <row r="49" spans="1:3" ht="14.25">
      <c r="A49" s="59"/>
      <c r="B49" s="59"/>
      <c r="C49" s="59"/>
    </row>
    <row r="50" spans="1:3" ht="14.25">
      <c r="A50" s="59"/>
      <c r="B50" s="59"/>
      <c r="C50" s="59"/>
    </row>
    <row r="51" spans="1:3" ht="14.25">
      <c r="A51" s="59"/>
      <c r="B51" s="59"/>
      <c r="C51" s="59"/>
    </row>
    <row r="52" spans="1:3" ht="14.25">
      <c r="A52" s="59"/>
      <c r="B52" s="59"/>
      <c r="C52" s="59"/>
    </row>
    <row r="53" spans="1:3" ht="14.25">
      <c r="A53" s="59"/>
      <c r="B53" s="59"/>
      <c r="C53" s="59"/>
    </row>
    <row r="54" spans="1:3" ht="14.25">
      <c r="A54" s="59"/>
      <c r="B54" s="59"/>
      <c r="C54" s="59"/>
    </row>
    <row r="55" spans="1:3" ht="14.25">
      <c r="A55" s="59"/>
      <c r="B55" s="59"/>
      <c r="C55" s="59"/>
    </row>
    <row r="56" spans="1:3" ht="14.25">
      <c r="A56" s="59"/>
      <c r="B56" s="59"/>
      <c r="C56" s="59"/>
    </row>
    <row r="57" spans="1:3" ht="14.25">
      <c r="A57" s="59"/>
      <c r="B57" s="59"/>
      <c r="C57" s="59"/>
    </row>
    <row r="58" spans="1:3" ht="14.25">
      <c r="A58" s="59"/>
      <c r="B58" s="59"/>
      <c r="C58" s="59"/>
    </row>
    <row r="59" spans="1:3" ht="14.25">
      <c r="A59" s="59"/>
      <c r="B59" s="59"/>
      <c r="C59" s="59"/>
    </row>
    <row r="60" spans="1:3" ht="14.25">
      <c r="A60" s="59"/>
      <c r="B60" s="59"/>
      <c r="C60" s="59"/>
    </row>
    <row r="61" spans="1:3" ht="14.25">
      <c r="A61" s="59"/>
      <c r="B61" s="59"/>
      <c r="C61" s="59"/>
    </row>
    <row r="62" spans="1:3" ht="14.25">
      <c r="A62" s="59"/>
      <c r="B62" s="59"/>
      <c r="C62" s="59"/>
    </row>
    <row r="63" spans="1:3" ht="14.25">
      <c r="A63" s="59"/>
      <c r="B63" s="59"/>
      <c r="C63" s="59"/>
    </row>
    <row r="64" spans="1:3" ht="14.25">
      <c r="A64" s="59"/>
      <c r="B64" s="59"/>
      <c r="C64" s="59"/>
    </row>
    <row r="65" spans="1:3" ht="14.25">
      <c r="A65" s="59"/>
      <c r="B65" s="59"/>
      <c r="C65" s="59"/>
    </row>
    <row r="66" spans="1:3" ht="14.25">
      <c r="A66" s="59"/>
      <c r="B66" s="59"/>
      <c r="C66" s="59"/>
    </row>
    <row r="67" spans="1:3" ht="14.25">
      <c r="A67" s="59"/>
      <c r="B67" s="59"/>
      <c r="C67" s="59"/>
    </row>
    <row r="68" spans="1:3" ht="14.25">
      <c r="A68" s="59"/>
      <c r="B68" s="59"/>
      <c r="C68" s="59"/>
    </row>
    <row r="69" spans="1:3" ht="14.25">
      <c r="A69" s="59"/>
      <c r="B69" s="59"/>
      <c r="C69" s="59"/>
    </row>
    <row r="70" spans="1:3" ht="14.25">
      <c r="A70" s="59"/>
      <c r="B70" s="59"/>
      <c r="C70" s="59"/>
    </row>
    <row r="71" spans="1:3" ht="14.25">
      <c r="A71" s="59"/>
      <c r="B71" s="59"/>
      <c r="C71" s="59"/>
    </row>
    <row r="72" spans="1:3" ht="14.25">
      <c r="A72" s="59"/>
      <c r="B72" s="59"/>
      <c r="C72" s="59"/>
    </row>
    <row r="73" spans="1:3" ht="14.25">
      <c r="A73" s="59"/>
      <c r="B73" s="59"/>
      <c r="C73" s="59"/>
    </row>
    <row r="74" spans="1:3" ht="14.25">
      <c r="A74" s="59"/>
      <c r="B74" s="59"/>
      <c r="C74" s="59"/>
    </row>
    <row r="75" spans="1:3" ht="14.25">
      <c r="A75" s="59"/>
      <c r="B75" s="59"/>
      <c r="C75" s="59"/>
    </row>
    <row r="76" spans="1:3" ht="14.25">
      <c r="A76" s="59"/>
      <c r="B76" s="59"/>
      <c r="C76" s="59"/>
    </row>
    <row r="77" spans="1:3" ht="14.25">
      <c r="A77" s="59"/>
      <c r="B77" s="59"/>
      <c r="C77" s="59"/>
    </row>
    <row r="78" spans="1:3" ht="14.25">
      <c r="A78" s="59"/>
      <c r="B78" s="59"/>
      <c r="C78" s="59"/>
    </row>
    <row r="79" spans="1:3" ht="14.25">
      <c r="A79" s="59"/>
      <c r="B79" s="59"/>
      <c r="C79" s="59"/>
    </row>
    <row r="80" spans="1:3" ht="14.25">
      <c r="A80" s="59"/>
      <c r="B80" s="59"/>
      <c r="C80" s="59"/>
    </row>
    <row r="81" spans="1:3" ht="14.25">
      <c r="A81" s="59"/>
      <c r="B81" s="59"/>
      <c r="C81" s="59"/>
    </row>
    <row r="82" spans="1:3" ht="14.25">
      <c r="A82" s="59"/>
      <c r="B82" s="59"/>
      <c r="C82" s="59"/>
    </row>
    <row r="83" spans="1:3" ht="14.25">
      <c r="A83" s="59"/>
      <c r="B83" s="59"/>
      <c r="C83" s="59"/>
    </row>
    <row r="84" spans="1:3" ht="14.25">
      <c r="A84" s="59"/>
      <c r="B84" s="59"/>
      <c r="C84" s="59"/>
    </row>
    <row r="85" spans="1:3" ht="14.25">
      <c r="A85" s="59"/>
      <c r="B85" s="59"/>
      <c r="C85" s="59"/>
    </row>
    <row r="86" spans="1:3" ht="14.25">
      <c r="A86" s="59"/>
      <c r="B86" s="59"/>
      <c r="C86" s="59"/>
    </row>
    <row r="87" spans="1:3" ht="14.25">
      <c r="A87" s="59"/>
      <c r="B87" s="59"/>
      <c r="C87" s="59"/>
    </row>
    <row r="88" spans="1:3" ht="14.25">
      <c r="A88" s="59"/>
      <c r="B88" s="59"/>
      <c r="C88" s="59"/>
    </row>
    <row r="89" spans="1:3" ht="14.25">
      <c r="A89" s="59"/>
      <c r="B89" s="59"/>
      <c r="C89" s="59"/>
    </row>
    <row r="90" spans="1:3" ht="14.25">
      <c r="A90" s="59"/>
      <c r="B90" s="59"/>
      <c r="C90" s="59"/>
    </row>
    <row r="91" spans="1:3" ht="14.25">
      <c r="A91" s="59"/>
      <c r="B91" s="59"/>
      <c r="C91" s="59"/>
    </row>
    <row r="92" spans="1:3" ht="14.25">
      <c r="A92" s="59"/>
      <c r="B92" s="59"/>
      <c r="C92" s="59"/>
    </row>
    <row r="93" spans="1:3" ht="14.25">
      <c r="A93" s="59"/>
      <c r="B93" s="59"/>
      <c r="C93" s="59"/>
    </row>
    <row r="94" spans="1:3" ht="14.25">
      <c r="A94" s="59"/>
      <c r="B94" s="59"/>
      <c r="C94" s="59"/>
    </row>
    <row r="95" spans="1:3" ht="14.25">
      <c r="A95" s="59"/>
      <c r="B95" s="59"/>
      <c r="C95" s="59"/>
    </row>
    <row r="96" spans="1:3" ht="14.25">
      <c r="A96" s="59"/>
      <c r="B96" s="59"/>
      <c r="C96" s="59"/>
    </row>
    <row r="97" spans="1:3" ht="14.25">
      <c r="A97" s="59"/>
      <c r="B97" s="59"/>
      <c r="C97" s="59"/>
    </row>
    <row r="98" spans="1:3" ht="14.25">
      <c r="A98" s="59"/>
      <c r="B98" s="59"/>
      <c r="C98" s="59"/>
    </row>
    <row r="99" spans="1:3" ht="14.25">
      <c r="A99" s="59"/>
      <c r="B99" s="59"/>
      <c r="C99" s="59"/>
    </row>
    <row r="100" spans="1:3" ht="14.25">
      <c r="A100" s="59"/>
      <c r="B100" s="59"/>
      <c r="C100" s="59"/>
    </row>
  </sheetData>
  <mergeCells count="32">
    <mergeCell ref="AJ2:AJ3"/>
    <mergeCell ref="AK2:AK3"/>
    <mergeCell ref="AL2:AL3"/>
    <mergeCell ref="AM2:AM3"/>
    <mergeCell ref="AF2:AF3"/>
    <mergeCell ref="AG2:AG3"/>
    <mergeCell ref="AH2:AH3"/>
    <mergeCell ref="AI2:AI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1:A3"/>
    <mergeCell ref="B1:B3"/>
    <mergeCell ref="C1:C3"/>
    <mergeCell ref="D1:Q1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47 F4:F47 H4:H47 J4:J47 L4:L47 N4:N47 R4:R47 T4:T47 V4:V47 X4:X47">
    <cfRule type="expression" priority="3" dxfId="22" stopIfTrue="1">
      <formula>AND(NOT(ISBLANK(E4)),ISBLANK(D4))</formula>
    </cfRule>
  </conditionalFormatting>
  <conditionalFormatting sqref="E4:E47 G4:G47 I4:I47 K4:K47 M4:M47 O4:O47 S4:S47 U4:U47 W4:W47 Y4:Y47">
    <cfRule type="expression" priority="4" dxfId="22" stopIfTrue="1">
      <formula>AND(NOT(ISBLANK(D4)),ISBLANK(E4))</formula>
    </cfRule>
  </conditionalFormatting>
  <dataValidations count="5">
    <dataValidation type="custom" allowBlank="1" showInputMessage="1" showErrorMessage="1" errorTitle="Headcount" error="The value entered in the headcount field must be greater than or equal to the value entered in the FTE field." sqref="D4:D47 R4:R47 X4:X47 V4:V47 T4:T47 N4:N47 L4:L47 J4:J47 H4:H47 F4:F47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:E47 S4:S47 Y4:Y47 W4:W47 U4:U47 O4:O47 K4:K47 I4:I47 G4:G47 M4:M47">
      <formula1>E4&lt;=D4</formula1>
    </dataValidation>
    <dataValidation type="decimal" operator="lessThan" allowBlank="1" showInputMessage="1" showErrorMessage="1" sqref="AL14">
      <formula1>0</formula1>
    </dataValidation>
    <dataValidation operator="lessThanOrEqual" allowBlank="1" showInputMessage="1" showErrorMessage="1" error="FTE cannot be greater than Headcount&#10;" sqref="R48:AN65536 AB3:AC47 AP1:AP3 AQ1:IV65536 AO1 AO4:AP65536 R1 A1:C1 P2 A101:C65536 D48:O65536 P4:Q65536 AB1"/>
    <dataValidation type="decimal" operator="greaterThan" allowBlank="1" showInputMessage="1" showErrorMessage="1" sqref="AD4:AI47 AL5:AL13 AK5:AK18 AL16:AL18 AK19:AL4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00"/>
  <sheetViews>
    <sheetView workbookViewId="0" topLeftCell="AK13">
      <selection activeCell="AP18" sqref="AP18"/>
    </sheetView>
  </sheetViews>
  <sheetFormatPr defaultColWidth="8.88671875" defaultRowHeight="15"/>
  <cols>
    <col min="1" max="1" width="23.5546875" style="22" customWidth="1"/>
    <col min="2" max="3" width="14.99609375" style="22" customWidth="1"/>
    <col min="4" max="17" width="10.4453125" style="31" customWidth="1"/>
    <col min="18" max="27" width="12.77734375" style="31" customWidth="1"/>
    <col min="28" max="29" width="11.10546875" style="22" customWidth="1"/>
    <col min="30" max="36" width="15.5546875" style="22" customWidth="1"/>
    <col min="37" max="39" width="19.10546875" style="22" customWidth="1"/>
    <col min="40" max="40" width="20.77734375" style="22" customWidth="1"/>
    <col min="41" max="41" width="17.99609375" style="22" customWidth="1"/>
    <col min="42" max="16384" width="8.88671875" style="22" customWidth="1"/>
  </cols>
  <sheetData>
    <row r="1" spans="1:41" s="21" customFormat="1" ht="15" customHeight="1">
      <c r="A1" s="64" t="s">
        <v>12</v>
      </c>
      <c r="B1" s="64" t="s">
        <v>1</v>
      </c>
      <c r="C1" s="64" t="s">
        <v>0</v>
      </c>
      <c r="D1" s="67" t="s">
        <v>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76" t="s">
        <v>15</v>
      </c>
      <c r="S1" s="82"/>
      <c r="T1" s="82"/>
      <c r="U1" s="82"/>
      <c r="V1" s="82"/>
      <c r="W1" s="82"/>
      <c r="X1" s="82"/>
      <c r="Y1" s="82"/>
      <c r="Z1" s="82"/>
      <c r="AA1" s="77"/>
      <c r="AB1" s="41" t="s">
        <v>25</v>
      </c>
      <c r="AC1" s="79"/>
      <c r="AD1" s="38" t="s">
        <v>11</v>
      </c>
      <c r="AE1" s="39"/>
      <c r="AF1" s="39"/>
      <c r="AG1" s="39"/>
      <c r="AH1" s="39"/>
      <c r="AI1" s="39"/>
      <c r="AJ1" s="40"/>
      <c r="AK1" s="75" t="s">
        <v>32</v>
      </c>
      <c r="AL1" s="75"/>
      <c r="AM1" s="75"/>
      <c r="AN1" s="72" t="s">
        <v>24</v>
      </c>
      <c r="AO1" s="64" t="s">
        <v>33</v>
      </c>
    </row>
    <row r="2" spans="1:41" s="21" customFormat="1" ht="53.25" customHeight="1">
      <c r="A2" s="78"/>
      <c r="B2" s="78"/>
      <c r="C2" s="78"/>
      <c r="D2" s="70" t="s">
        <v>28</v>
      </c>
      <c r="E2" s="71"/>
      <c r="F2" s="70" t="s">
        <v>29</v>
      </c>
      <c r="G2" s="71"/>
      <c r="H2" s="70" t="s">
        <v>30</v>
      </c>
      <c r="I2" s="71"/>
      <c r="J2" s="70" t="s">
        <v>6</v>
      </c>
      <c r="K2" s="71"/>
      <c r="L2" s="70" t="s">
        <v>31</v>
      </c>
      <c r="M2" s="71"/>
      <c r="N2" s="70" t="s">
        <v>5</v>
      </c>
      <c r="O2" s="71"/>
      <c r="P2" s="67" t="s">
        <v>9</v>
      </c>
      <c r="Q2" s="69"/>
      <c r="R2" s="67" t="s">
        <v>13</v>
      </c>
      <c r="S2" s="77"/>
      <c r="T2" s="76" t="s">
        <v>3</v>
      </c>
      <c r="U2" s="77"/>
      <c r="V2" s="76" t="s">
        <v>4</v>
      </c>
      <c r="W2" s="77"/>
      <c r="X2" s="76" t="s">
        <v>14</v>
      </c>
      <c r="Y2" s="77"/>
      <c r="Z2" s="67" t="s">
        <v>10</v>
      </c>
      <c r="AA2" s="69"/>
      <c r="AB2" s="80"/>
      <c r="AC2" s="81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83" t="s">
        <v>23</v>
      </c>
      <c r="AK2" s="64" t="s">
        <v>26</v>
      </c>
      <c r="AL2" s="64" t="s">
        <v>27</v>
      </c>
      <c r="AM2" s="64" t="s">
        <v>22</v>
      </c>
      <c r="AN2" s="73"/>
      <c r="AO2" s="65"/>
    </row>
    <row r="3" spans="1:41" ht="57.75" customHeight="1">
      <c r="A3" s="56"/>
      <c r="B3" s="56"/>
      <c r="C3" s="56"/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  <c r="N3" s="20" t="s">
        <v>2</v>
      </c>
      <c r="O3" s="20" t="s">
        <v>7</v>
      </c>
      <c r="P3" s="20" t="s">
        <v>2</v>
      </c>
      <c r="Q3" s="20" t="s">
        <v>7</v>
      </c>
      <c r="R3" s="19" t="s">
        <v>2</v>
      </c>
      <c r="S3" s="19" t="s">
        <v>7</v>
      </c>
      <c r="T3" s="19" t="s">
        <v>2</v>
      </c>
      <c r="U3" s="19" t="s">
        <v>7</v>
      </c>
      <c r="V3" s="19" t="s">
        <v>2</v>
      </c>
      <c r="W3" s="19" t="s">
        <v>7</v>
      </c>
      <c r="X3" s="19" t="s">
        <v>2</v>
      </c>
      <c r="Y3" s="19" t="s">
        <v>7</v>
      </c>
      <c r="Z3" s="19" t="s">
        <v>2</v>
      </c>
      <c r="AA3" s="19" t="s">
        <v>7</v>
      </c>
      <c r="AB3" s="5" t="s">
        <v>2</v>
      </c>
      <c r="AC3" s="4" t="s">
        <v>7</v>
      </c>
      <c r="AD3" s="66"/>
      <c r="AE3" s="66"/>
      <c r="AF3" s="66"/>
      <c r="AG3" s="66"/>
      <c r="AH3" s="66"/>
      <c r="AI3" s="66"/>
      <c r="AJ3" s="83"/>
      <c r="AK3" s="66"/>
      <c r="AL3" s="66"/>
      <c r="AM3" s="66"/>
      <c r="AN3" s="74"/>
      <c r="AO3" s="66"/>
    </row>
    <row r="4" spans="1:42" ht="28.5">
      <c r="A4" s="23" t="s">
        <v>34</v>
      </c>
      <c r="B4" s="23" t="s">
        <v>35</v>
      </c>
      <c r="C4" s="23" t="s">
        <v>36</v>
      </c>
      <c r="D4" s="35">
        <v>125</v>
      </c>
      <c r="E4" s="35">
        <v>121.45</v>
      </c>
      <c r="F4" s="35">
        <v>213</v>
      </c>
      <c r="G4" s="35">
        <v>205.19</v>
      </c>
      <c r="H4" s="35">
        <v>680</v>
      </c>
      <c r="I4" s="35">
        <v>667.92</v>
      </c>
      <c r="J4" s="35">
        <v>575</v>
      </c>
      <c r="K4" s="35">
        <v>559.98</v>
      </c>
      <c r="L4" s="35">
        <v>114</v>
      </c>
      <c r="M4" s="35">
        <v>112.07</v>
      </c>
      <c r="N4" s="35">
        <v>0</v>
      </c>
      <c r="O4" s="35">
        <v>0</v>
      </c>
      <c r="P4" s="27">
        <f>SUM(D4,F4,H4,J4,L4,N4)</f>
        <v>1707</v>
      </c>
      <c r="Q4" s="27">
        <f>SUM(E4,G4,I4,K4,M4,O4)</f>
        <v>1666.61</v>
      </c>
      <c r="R4" s="35">
        <v>1</v>
      </c>
      <c r="S4" s="35">
        <v>1</v>
      </c>
      <c r="T4" s="35">
        <v>22</v>
      </c>
      <c r="U4" s="35">
        <v>21.97</v>
      </c>
      <c r="V4" s="35">
        <v>15</v>
      </c>
      <c r="W4" s="35">
        <v>15</v>
      </c>
      <c r="X4" s="35">
        <v>0</v>
      </c>
      <c r="Y4" s="35">
        <v>0</v>
      </c>
      <c r="Z4" s="34">
        <f>SUM(R4,T4,V4,X4,)</f>
        <v>38</v>
      </c>
      <c r="AA4" s="34">
        <f>SUM(S4,U4,W4,Y4)</f>
        <v>37.97</v>
      </c>
      <c r="AB4" s="27">
        <f>P4+Z4</f>
        <v>1745</v>
      </c>
      <c r="AC4" s="27">
        <f>Q4+AA4</f>
        <v>1704.58</v>
      </c>
      <c r="AD4" s="28">
        <v>6459191.160000002</v>
      </c>
      <c r="AE4" s="28">
        <v>13255.08</v>
      </c>
      <c r="AF4" s="28">
        <v>1324.34</v>
      </c>
      <c r="AG4" s="28">
        <v>81015.67</v>
      </c>
      <c r="AH4" s="28">
        <v>1347674.87</v>
      </c>
      <c r="AI4" s="28">
        <v>614831.46</v>
      </c>
      <c r="AJ4" s="29">
        <f>SUM(AD4:AI4)</f>
        <v>8517292.580000002</v>
      </c>
      <c r="AK4" s="28">
        <v>357855.6</v>
      </c>
      <c r="AL4" s="28">
        <v>412072.19999999995</v>
      </c>
      <c r="AM4" s="29">
        <f>SUM(AK4:AL4)</f>
        <v>769927.7999999999</v>
      </c>
      <c r="AN4" s="29">
        <f>SUM(AM4,AJ4)</f>
        <v>9287220.380000003</v>
      </c>
      <c r="AO4" s="30"/>
      <c r="AP4" s="30"/>
    </row>
    <row r="5" spans="1:42" ht="28.5">
      <c r="A5" s="23" t="s">
        <v>37</v>
      </c>
      <c r="B5" s="23" t="s">
        <v>38</v>
      </c>
      <c r="C5" s="23" t="s">
        <v>36</v>
      </c>
      <c r="D5" s="35">
        <v>359</v>
      </c>
      <c r="E5" s="35">
        <v>305.5</v>
      </c>
      <c r="F5" s="35">
        <v>1917</v>
      </c>
      <c r="G5" s="35">
        <v>1795.4</v>
      </c>
      <c r="H5" s="35">
        <v>253</v>
      </c>
      <c r="I5" s="35">
        <v>247.2</v>
      </c>
      <c r="J5" s="35">
        <v>52</v>
      </c>
      <c r="K5" s="35">
        <v>52</v>
      </c>
      <c r="L5" s="35">
        <v>3</v>
      </c>
      <c r="M5" s="35">
        <v>3</v>
      </c>
      <c r="N5" s="35">
        <v>0</v>
      </c>
      <c r="O5" s="35">
        <v>0</v>
      </c>
      <c r="P5" s="27">
        <f aca="true" t="shared" si="0" ref="P5:Q18">SUM(D5,F5,H5,J5,L5,N5)</f>
        <v>2584</v>
      </c>
      <c r="Q5" s="27">
        <f t="shared" si="0"/>
        <v>2403.1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4">
        <f aca="true" t="shared" si="1" ref="Z5:Z18">SUM(R5,T5,V5,X5,)</f>
        <v>0</v>
      </c>
      <c r="AA5" s="34">
        <f aca="true" t="shared" si="2" ref="AA5:AA18">SUM(S5,U5,W5,Y5)</f>
        <v>0</v>
      </c>
      <c r="AB5" s="27">
        <f aca="true" t="shared" si="3" ref="AB5:AC18">P5+Z5</f>
        <v>2584</v>
      </c>
      <c r="AC5" s="27">
        <f t="shared" si="3"/>
        <v>2403.1</v>
      </c>
      <c r="AD5" s="28">
        <v>4816117.69</v>
      </c>
      <c r="AE5" s="28">
        <v>270317.67</v>
      </c>
      <c r="AF5" s="28"/>
      <c r="AG5" s="28">
        <v>395978.39</v>
      </c>
      <c r="AH5" s="28">
        <v>969243.21</v>
      </c>
      <c r="AI5" s="28">
        <v>430528.49</v>
      </c>
      <c r="AJ5" s="29">
        <f aca="true" t="shared" si="4" ref="AJ5:AJ18">SUM(AD5:AI5)</f>
        <v>6882185.45</v>
      </c>
      <c r="AK5" s="28"/>
      <c r="AL5" s="28">
        <v>3129.95</v>
      </c>
      <c r="AM5" s="29">
        <f aca="true" t="shared" si="5" ref="AM5:AM18">SUM(AK5:AL5)</f>
        <v>3129.95</v>
      </c>
      <c r="AN5" s="29">
        <f aca="true" t="shared" si="6" ref="AN5:AN18">SUM(AM5,AJ5)</f>
        <v>6885315.4</v>
      </c>
      <c r="AO5" s="30"/>
      <c r="AP5" s="30"/>
    </row>
    <row r="6" spans="1:42" ht="28.5">
      <c r="A6" s="23" t="s">
        <v>39</v>
      </c>
      <c r="B6" s="23" t="s">
        <v>38</v>
      </c>
      <c r="C6" s="23" t="s">
        <v>36</v>
      </c>
      <c r="D6" s="35">
        <v>4637</v>
      </c>
      <c r="E6" s="35">
        <v>4143.7</v>
      </c>
      <c r="F6" s="35">
        <v>938</v>
      </c>
      <c r="G6" s="35">
        <v>890</v>
      </c>
      <c r="H6" s="35">
        <v>663</v>
      </c>
      <c r="I6" s="35">
        <v>649.9</v>
      </c>
      <c r="J6" s="35">
        <v>130</v>
      </c>
      <c r="K6" s="35">
        <v>125.7</v>
      </c>
      <c r="L6" s="35">
        <v>8</v>
      </c>
      <c r="M6" s="35">
        <v>8</v>
      </c>
      <c r="N6" s="35">
        <v>0</v>
      </c>
      <c r="O6" s="35">
        <v>0</v>
      </c>
      <c r="P6" s="27">
        <f t="shared" si="0"/>
        <v>6376</v>
      </c>
      <c r="Q6" s="27">
        <f t="shared" si="0"/>
        <v>5817.299999999999</v>
      </c>
      <c r="R6" s="35">
        <v>0</v>
      </c>
      <c r="S6" s="35">
        <v>0</v>
      </c>
      <c r="T6" s="35">
        <v>3</v>
      </c>
      <c r="U6" s="35">
        <v>2.5</v>
      </c>
      <c r="V6" s="35">
        <v>19</v>
      </c>
      <c r="W6" s="35">
        <v>18.2</v>
      </c>
      <c r="X6" s="35">
        <v>0</v>
      </c>
      <c r="Y6" s="35">
        <v>0</v>
      </c>
      <c r="Z6" s="34">
        <f t="shared" si="1"/>
        <v>22</v>
      </c>
      <c r="AA6" s="34">
        <f t="shared" si="2"/>
        <v>20.7</v>
      </c>
      <c r="AB6" s="27">
        <f t="shared" si="3"/>
        <v>6398</v>
      </c>
      <c r="AC6" s="27">
        <f t="shared" si="3"/>
        <v>5837.999999999999</v>
      </c>
      <c r="AD6" s="28">
        <v>10011867.09</v>
      </c>
      <c r="AE6" s="28">
        <v>105411.27</v>
      </c>
      <c r="AF6" s="28">
        <v>0</v>
      </c>
      <c r="AG6" s="28">
        <v>267613.96</v>
      </c>
      <c r="AH6" s="28">
        <v>1813547.96</v>
      </c>
      <c r="AI6" s="28">
        <v>653237.48</v>
      </c>
      <c r="AJ6" s="29">
        <f t="shared" si="4"/>
        <v>12851677.760000002</v>
      </c>
      <c r="AK6" s="28">
        <v>271846.99</v>
      </c>
      <c r="AL6" s="28"/>
      <c r="AM6" s="29">
        <f t="shared" si="5"/>
        <v>271846.99</v>
      </c>
      <c r="AN6" s="29">
        <f t="shared" si="6"/>
        <v>13123524.750000002</v>
      </c>
      <c r="AO6" s="30"/>
      <c r="AP6" s="30"/>
    </row>
    <row r="7" spans="1:42" ht="28.5">
      <c r="A7" s="23" t="s">
        <v>40</v>
      </c>
      <c r="B7" s="23" t="s">
        <v>38</v>
      </c>
      <c r="C7" s="23" t="s">
        <v>36</v>
      </c>
      <c r="D7" s="35">
        <v>13</v>
      </c>
      <c r="E7" s="35">
        <v>13</v>
      </c>
      <c r="F7" s="35">
        <v>152</v>
      </c>
      <c r="G7" s="35">
        <v>149</v>
      </c>
      <c r="H7" s="35">
        <v>12</v>
      </c>
      <c r="I7" s="35">
        <v>12</v>
      </c>
      <c r="J7" s="35">
        <v>1</v>
      </c>
      <c r="K7" s="35">
        <v>1</v>
      </c>
      <c r="L7" s="35">
        <v>0</v>
      </c>
      <c r="M7" s="35">
        <v>0</v>
      </c>
      <c r="N7" s="35">
        <v>0</v>
      </c>
      <c r="O7" s="35">
        <v>0</v>
      </c>
      <c r="P7" s="27">
        <f t="shared" si="0"/>
        <v>178</v>
      </c>
      <c r="Q7" s="27">
        <f t="shared" si="0"/>
        <v>175</v>
      </c>
      <c r="R7" s="35">
        <v>2</v>
      </c>
      <c r="S7" s="35">
        <v>2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4">
        <f t="shared" si="1"/>
        <v>2</v>
      </c>
      <c r="AA7" s="34">
        <f t="shared" si="2"/>
        <v>2</v>
      </c>
      <c r="AB7" s="27">
        <f t="shared" si="3"/>
        <v>180</v>
      </c>
      <c r="AC7" s="27">
        <f t="shared" si="3"/>
        <v>177</v>
      </c>
      <c r="AD7" s="28">
        <v>475253</v>
      </c>
      <c r="AE7" s="28">
        <v>32709</v>
      </c>
      <c r="AF7" s="28">
        <v>0.001</v>
      </c>
      <c r="AG7" s="28">
        <v>54425.3</v>
      </c>
      <c r="AH7" s="28">
        <v>79767.28</v>
      </c>
      <c r="AI7" s="28">
        <v>48998.18</v>
      </c>
      <c r="AJ7" s="29">
        <f t="shared" si="4"/>
        <v>691152.761</v>
      </c>
      <c r="AK7" s="28">
        <v>7727.79</v>
      </c>
      <c r="AL7" s="28"/>
      <c r="AM7" s="29">
        <f t="shared" si="5"/>
        <v>7727.79</v>
      </c>
      <c r="AN7" s="29">
        <f t="shared" si="6"/>
        <v>698880.5510000001</v>
      </c>
      <c r="AO7" s="30"/>
      <c r="AP7" s="30"/>
    </row>
    <row r="8" spans="1:42" ht="28.5">
      <c r="A8" s="23" t="s">
        <v>41</v>
      </c>
      <c r="B8" s="23" t="s">
        <v>38</v>
      </c>
      <c r="C8" s="23" t="s">
        <v>36</v>
      </c>
      <c r="D8" s="35">
        <v>1586</v>
      </c>
      <c r="E8" s="35">
        <v>1549.2</v>
      </c>
      <c r="F8" s="35">
        <v>329</v>
      </c>
      <c r="G8" s="35">
        <v>310.9</v>
      </c>
      <c r="H8" s="35">
        <v>1307</v>
      </c>
      <c r="I8" s="35">
        <v>1271.4</v>
      </c>
      <c r="J8" s="35">
        <v>288</v>
      </c>
      <c r="K8" s="35">
        <v>279</v>
      </c>
      <c r="L8" s="35">
        <v>29</v>
      </c>
      <c r="M8" s="35">
        <v>28.1</v>
      </c>
      <c r="N8" s="35">
        <v>0</v>
      </c>
      <c r="O8" s="35">
        <v>0</v>
      </c>
      <c r="P8" s="27">
        <f t="shared" si="0"/>
        <v>3539</v>
      </c>
      <c r="Q8" s="27">
        <f t="shared" si="0"/>
        <v>3438.6</v>
      </c>
      <c r="R8" s="35">
        <v>0</v>
      </c>
      <c r="S8" s="35">
        <v>0</v>
      </c>
      <c r="T8" s="35">
        <v>0</v>
      </c>
      <c r="U8" s="35">
        <v>0</v>
      </c>
      <c r="V8" s="35">
        <v>14</v>
      </c>
      <c r="W8" s="35">
        <v>14</v>
      </c>
      <c r="X8" s="35">
        <v>0</v>
      </c>
      <c r="Y8" s="35">
        <v>0</v>
      </c>
      <c r="Z8" s="34">
        <f t="shared" si="1"/>
        <v>14</v>
      </c>
      <c r="AA8" s="34">
        <f t="shared" si="2"/>
        <v>14</v>
      </c>
      <c r="AB8" s="27">
        <f t="shared" si="3"/>
        <v>3553</v>
      </c>
      <c r="AC8" s="27">
        <f t="shared" si="3"/>
        <v>3452.6</v>
      </c>
      <c r="AD8" s="28">
        <v>8037220.100000002</v>
      </c>
      <c r="AE8" s="28">
        <v>643497.8</v>
      </c>
      <c r="AF8" s="28">
        <v>57240.56</v>
      </c>
      <c r="AG8" s="28">
        <v>70112.67</v>
      </c>
      <c r="AH8" s="28">
        <v>1602888.87</v>
      </c>
      <c r="AI8" s="28">
        <v>685614.45</v>
      </c>
      <c r="AJ8" s="29">
        <f t="shared" si="4"/>
        <v>11096574.450000003</v>
      </c>
      <c r="AK8" s="28">
        <v>369145.39</v>
      </c>
      <c r="AL8" s="28"/>
      <c r="AM8" s="29">
        <f t="shared" si="5"/>
        <v>369145.39</v>
      </c>
      <c r="AN8" s="29">
        <f t="shared" si="6"/>
        <v>11465719.840000004</v>
      </c>
      <c r="AO8" s="30"/>
      <c r="AP8" s="30"/>
    </row>
    <row r="9" spans="1:42" ht="28.5">
      <c r="A9" s="23" t="s">
        <v>42</v>
      </c>
      <c r="B9" s="23" t="s">
        <v>38</v>
      </c>
      <c r="C9" s="23" t="s">
        <v>36</v>
      </c>
      <c r="D9" s="35">
        <v>477</v>
      </c>
      <c r="E9" s="35">
        <v>445.6</v>
      </c>
      <c r="F9" s="35">
        <v>235</v>
      </c>
      <c r="G9" s="35">
        <v>228.8</v>
      </c>
      <c r="H9" s="35">
        <v>298</v>
      </c>
      <c r="I9" s="35">
        <v>281.2</v>
      </c>
      <c r="J9" s="35">
        <v>111</v>
      </c>
      <c r="K9" s="35">
        <v>109.1</v>
      </c>
      <c r="L9" s="35">
        <v>5</v>
      </c>
      <c r="M9" s="35">
        <v>4.5</v>
      </c>
      <c r="N9" s="35">
        <v>0</v>
      </c>
      <c r="O9" s="35">
        <v>0</v>
      </c>
      <c r="P9" s="27">
        <f t="shared" si="0"/>
        <v>1126</v>
      </c>
      <c r="Q9" s="27">
        <f t="shared" si="0"/>
        <v>1069.2</v>
      </c>
      <c r="R9" s="35">
        <v>11</v>
      </c>
      <c r="S9" s="35">
        <v>11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4">
        <f t="shared" si="1"/>
        <v>11</v>
      </c>
      <c r="AA9" s="34">
        <f t="shared" si="2"/>
        <v>11</v>
      </c>
      <c r="AB9" s="27">
        <f t="shared" si="3"/>
        <v>1137</v>
      </c>
      <c r="AC9" s="27">
        <f t="shared" si="3"/>
        <v>1080.2</v>
      </c>
      <c r="AD9" s="28">
        <v>2442547.78</v>
      </c>
      <c r="AE9" s="28">
        <v>220666.33</v>
      </c>
      <c r="AF9" s="28">
        <v>1844</v>
      </c>
      <c r="AG9" s="28">
        <v>154978.63</v>
      </c>
      <c r="AH9" s="28">
        <v>506493.66</v>
      </c>
      <c r="AI9" s="28">
        <v>220320.51</v>
      </c>
      <c r="AJ9" s="29">
        <f t="shared" si="4"/>
        <v>3546850.91</v>
      </c>
      <c r="AK9" s="28">
        <v>19336.45</v>
      </c>
      <c r="AL9" s="28"/>
      <c r="AM9" s="29">
        <f t="shared" si="5"/>
        <v>19336.45</v>
      </c>
      <c r="AN9" s="29">
        <f t="shared" si="6"/>
        <v>3566187.3600000003</v>
      </c>
      <c r="AO9" s="30"/>
      <c r="AP9" s="30"/>
    </row>
    <row r="10" spans="1:42" ht="28.5">
      <c r="A10" s="23" t="s">
        <v>43</v>
      </c>
      <c r="B10" s="23" t="s">
        <v>38</v>
      </c>
      <c r="C10" s="23" t="s">
        <v>36</v>
      </c>
      <c r="D10" s="35">
        <v>39</v>
      </c>
      <c r="E10" s="35">
        <v>34</v>
      </c>
      <c r="F10" s="35">
        <v>31</v>
      </c>
      <c r="G10" s="35">
        <v>29.5</v>
      </c>
      <c r="H10" s="35">
        <v>72</v>
      </c>
      <c r="I10" s="35">
        <v>70.4</v>
      </c>
      <c r="J10" s="35">
        <v>9</v>
      </c>
      <c r="K10" s="35">
        <v>9</v>
      </c>
      <c r="L10" s="35">
        <v>1</v>
      </c>
      <c r="M10" s="35">
        <v>1</v>
      </c>
      <c r="N10" s="35">
        <v>0</v>
      </c>
      <c r="O10" s="35">
        <v>0</v>
      </c>
      <c r="P10" s="27">
        <f t="shared" si="0"/>
        <v>152</v>
      </c>
      <c r="Q10" s="27">
        <f t="shared" si="0"/>
        <v>143.9</v>
      </c>
      <c r="R10" s="35">
        <v>2</v>
      </c>
      <c r="S10" s="35">
        <v>2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4">
        <f t="shared" si="1"/>
        <v>2</v>
      </c>
      <c r="AA10" s="34">
        <f t="shared" si="2"/>
        <v>2</v>
      </c>
      <c r="AB10" s="27">
        <f t="shared" si="3"/>
        <v>154</v>
      </c>
      <c r="AC10" s="27">
        <f t="shared" si="3"/>
        <v>145.9</v>
      </c>
      <c r="AD10" s="28">
        <v>416019.32</v>
      </c>
      <c r="AE10" s="28">
        <v>16747.15</v>
      </c>
      <c r="AF10" s="28"/>
      <c r="AG10" s="28">
        <v>5571.31</v>
      </c>
      <c r="AH10" s="28">
        <v>75256.87</v>
      </c>
      <c r="AI10" s="28">
        <v>35675.11</v>
      </c>
      <c r="AJ10" s="29">
        <f t="shared" si="4"/>
        <v>549269.76</v>
      </c>
      <c r="AK10" s="28">
        <v>5865.73</v>
      </c>
      <c r="AL10" s="28"/>
      <c r="AM10" s="29">
        <f t="shared" si="5"/>
        <v>5865.73</v>
      </c>
      <c r="AN10" s="29">
        <f t="shared" si="6"/>
        <v>555135.49</v>
      </c>
      <c r="AO10" s="36"/>
      <c r="AP10" s="30"/>
    </row>
    <row r="11" spans="1:42" ht="28.5">
      <c r="A11" s="23" t="s">
        <v>44</v>
      </c>
      <c r="B11" s="23" t="s">
        <v>38</v>
      </c>
      <c r="C11" s="23" t="s">
        <v>36</v>
      </c>
      <c r="D11" s="35">
        <v>1011</v>
      </c>
      <c r="E11" s="35">
        <v>959.35</v>
      </c>
      <c r="F11" s="35">
        <v>816</v>
      </c>
      <c r="G11" s="35">
        <v>807.29</v>
      </c>
      <c r="H11" s="35">
        <v>368</v>
      </c>
      <c r="I11" s="35">
        <v>365.49</v>
      </c>
      <c r="J11" s="35">
        <v>33</v>
      </c>
      <c r="K11" s="35">
        <v>32.62</v>
      </c>
      <c r="L11" s="35">
        <v>3</v>
      </c>
      <c r="M11" s="35">
        <v>3</v>
      </c>
      <c r="N11" s="35">
        <v>0</v>
      </c>
      <c r="O11" s="35">
        <v>0</v>
      </c>
      <c r="P11" s="27">
        <f t="shared" si="0"/>
        <v>2231</v>
      </c>
      <c r="Q11" s="27">
        <f t="shared" si="0"/>
        <v>2167.75</v>
      </c>
      <c r="R11" s="35">
        <v>67</v>
      </c>
      <c r="S11" s="35">
        <v>64.89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4">
        <f t="shared" si="1"/>
        <v>67</v>
      </c>
      <c r="AA11" s="34">
        <f t="shared" si="2"/>
        <v>64.89</v>
      </c>
      <c r="AB11" s="27">
        <f t="shared" si="3"/>
        <v>2298</v>
      </c>
      <c r="AC11" s="27">
        <f t="shared" si="3"/>
        <v>2232.64</v>
      </c>
      <c r="AD11" s="28">
        <v>4668642.06</v>
      </c>
      <c r="AE11" s="28">
        <v>313187.6</v>
      </c>
      <c r="AF11" s="28">
        <v>19600.05</v>
      </c>
      <c r="AG11" s="28">
        <v>240061.96</v>
      </c>
      <c r="AH11" s="28">
        <v>921947.5</v>
      </c>
      <c r="AI11" s="28">
        <v>398197.93</v>
      </c>
      <c r="AJ11" s="29">
        <f t="shared" si="4"/>
        <v>6561637.099999999</v>
      </c>
      <c r="AK11" s="28">
        <v>143656.74</v>
      </c>
      <c r="AL11" s="28"/>
      <c r="AM11" s="29">
        <f t="shared" si="5"/>
        <v>143656.74</v>
      </c>
      <c r="AN11" s="29">
        <f t="shared" si="6"/>
        <v>6705293.839999999</v>
      </c>
      <c r="AO11" s="30"/>
      <c r="AP11" s="30"/>
    </row>
    <row r="12" spans="1:42" ht="42.75">
      <c r="A12" s="23" t="s">
        <v>45</v>
      </c>
      <c r="B12" s="23" t="s">
        <v>46</v>
      </c>
      <c r="C12" s="23" t="s">
        <v>36</v>
      </c>
      <c r="D12" s="35">
        <v>0</v>
      </c>
      <c r="E12" s="35">
        <v>0</v>
      </c>
      <c r="F12" s="35">
        <v>1</v>
      </c>
      <c r="G12" s="35">
        <v>1</v>
      </c>
      <c r="H12" s="35">
        <v>5</v>
      </c>
      <c r="I12" s="35">
        <v>4.5</v>
      </c>
      <c r="J12" s="35">
        <v>1</v>
      </c>
      <c r="K12" s="35">
        <v>1</v>
      </c>
      <c r="L12" s="35">
        <v>2</v>
      </c>
      <c r="M12" s="35">
        <v>2</v>
      </c>
      <c r="N12" s="35">
        <v>0</v>
      </c>
      <c r="O12" s="35">
        <v>0</v>
      </c>
      <c r="P12" s="27">
        <f t="shared" si="0"/>
        <v>9</v>
      </c>
      <c r="Q12" s="27">
        <f t="shared" si="0"/>
        <v>8.5</v>
      </c>
      <c r="R12" s="35">
        <v>0</v>
      </c>
      <c r="S12" s="35">
        <v>0</v>
      </c>
      <c r="T12" s="35">
        <v>0</v>
      </c>
      <c r="U12" s="35">
        <v>0</v>
      </c>
      <c r="V12" s="35">
        <v>1</v>
      </c>
      <c r="W12" s="35">
        <v>1</v>
      </c>
      <c r="X12" s="35">
        <v>0</v>
      </c>
      <c r="Y12" s="35">
        <v>0</v>
      </c>
      <c r="Z12" s="34">
        <f t="shared" si="1"/>
        <v>1</v>
      </c>
      <c r="AA12" s="34">
        <f t="shared" si="2"/>
        <v>1</v>
      </c>
      <c r="AB12" s="27">
        <f t="shared" si="3"/>
        <v>10</v>
      </c>
      <c r="AC12" s="27">
        <f t="shared" si="3"/>
        <v>9.5</v>
      </c>
      <c r="AD12" s="28">
        <v>31883</v>
      </c>
      <c r="AE12" s="28">
        <v>3246</v>
      </c>
      <c r="AF12" s="28"/>
      <c r="AG12" s="28"/>
      <c r="AH12" s="28">
        <v>4033</v>
      </c>
      <c r="AI12" s="28">
        <v>3131</v>
      </c>
      <c r="AJ12" s="29">
        <f t="shared" si="4"/>
        <v>42293</v>
      </c>
      <c r="AK12" s="28">
        <v>4560</v>
      </c>
      <c r="AL12" s="28"/>
      <c r="AM12" s="29">
        <f t="shared" si="5"/>
        <v>4560</v>
      </c>
      <c r="AN12" s="29">
        <f t="shared" si="6"/>
        <v>46853</v>
      </c>
      <c r="AO12" s="30"/>
      <c r="AP12" s="30"/>
    </row>
    <row r="13" spans="1:42" ht="42.75">
      <c r="A13" s="23" t="s">
        <v>47</v>
      </c>
      <c r="B13" s="23" t="s">
        <v>46</v>
      </c>
      <c r="C13" s="23" t="s">
        <v>36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5</v>
      </c>
      <c r="O13" s="35">
        <v>2.8</v>
      </c>
      <c r="P13" s="27">
        <f t="shared" si="0"/>
        <v>5</v>
      </c>
      <c r="Q13" s="27">
        <f t="shared" si="0"/>
        <v>2.8</v>
      </c>
      <c r="R13" s="35">
        <v>0</v>
      </c>
      <c r="S13" s="35">
        <v>0</v>
      </c>
      <c r="T13" s="35">
        <v>0</v>
      </c>
      <c r="U13" s="35">
        <v>0</v>
      </c>
      <c r="V13" s="35">
        <v>2</v>
      </c>
      <c r="W13" s="35">
        <v>1.1</v>
      </c>
      <c r="X13" s="35">
        <v>0</v>
      </c>
      <c r="Y13" s="35">
        <v>0</v>
      </c>
      <c r="Z13" s="34">
        <f t="shared" si="1"/>
        <v>2</v>
      </c>
      <c r="AA13" s="34">
        <f t="shared" si="2"/>
        <v>1.1</v>
      </c>
      <c r="AB13" s="27">
        <f t="shared" si="3"/>
        <v>7</v>
      </c>
      <c r="AC13" s="27">
        <f t="shared" si="3"/>
        <v>3.9</v>
      </c>
      <c r="AD13" s="28">
        <v>25750</v>
      </c>
      <c r="AE13" s="28"/>
      <c r="AF13" s="28"/>
      <c r="AG13" s="28"/>
      <c r="AH13" s="28">
        <v>4061.67</v>
      </c>
      <c r="AI13" s="28">
        <v>3218.18</v>
      </c>
      <c r="AJ13" s="29">
        <f t="shared" si="4"/>
        <v>33029.85</v>
      </c>
      <c r="AK13" s="28">
        <v>14950</v>
      </c>
      <c r="AL13" s="28"/>
      <c r="AM13" s="29">
        <f t="shared" si="5"/>
        <v>14950</v>
      </c>
      <c r="AN13" s="29">
        <f t="shared" si="6"/>
        <v>47979.85</v>
      </c>
      <c r="AO13" s="30"/>
      <c r="AP13" s="30"/>
    </row>
    <row r="14" spans="1:42" ht="42.75">
      <c r="A14" s="23" t="s">
        <v>48</v>
      </c>
      <c r="B14" s="23" t="s">
        <v>46</v>
      </c>
      <c r="C14" s="23" t="s">
        <v>36</v>
      </c>
      <c r="D14" s="35">
        <v>10</v>
      </c>
      <c r="E14" s="35">
        <v>10</v>
      </c>
      <c r="F14" s="35">
        <v>4</v>
      </c>
      <c r="G14" s="35">
        <v>4</v>
      </c>
      <c r="H14" s="35">
        <v>17</v>
      </c>
      <c r="I14" s="35">
        <v>16.9</v>
      </c>
      <c r="J14" s="35">
        <v>23</v>
      </c>
      <c r="K14" s="35">
        <v>22.8</v>
      </c>
      <c r="L14" s="35">
        <v>4</v>
      </c>
      <c r="M14" s="35">
        <v>3.9</v>
      </c>
      <c r="N14" s="35">
        <v>0</v>
      </c>
      <c r="O14" s="35">
        <v>0</v>
      </c>
      <c r="P14" s="27">
        <f t="shared" si="0"/>
        <v>58</v>
      </c>
      <c r="Q14" s="27">
        <f t="shared" si="0"/>
        <v>57.6</v>
      </c>
      <c r="R14" s="35">
        <v>9</v>
      </c>
      <c r="S14" s="35">
        <v>9</v>
      </c>
      <c r="T14" s="35">
        <v>13</v>
      </c>
      <c r="U14" s="35">
        <v>12.7</v>
      </c>
      <c r="V14" s="35">
        <v>7</v>
      </c>
      <c r="W14" s="35">
        <v>7</v>
      </c>
      <c r="X14" s="35">
        <v>0</v>
      </c>
      <c r="Y14" s="35">
        <v>0</v>
      </c>
      <c r="Z14" s="34">
        <f t="shared" si="1"/>
        <v>29</v>
      </c>
      <c r="AA14" s="34">
        <f t="shared" si="2"/>
        <v>28.7</v>
      </c>
      <c r="AB14" s="27">
        <f t="shared" si="3"/>
        <v>87</v>
      </c>
      <c r="AC14" s="27">
        <f t="shared" si="3"/>
        <v>86.3</v>
      </c>
      <c r="AD14" s="28">
        <f>133958.98+(133672.13-1277.5-52113.6)</f>
        <v>214240.01</v>
      </c>
      <c r="AE14" s="28">
        <f>(1500+8574+5256)/12</f>
        <v>1277.5</v>
      </c>
      <c r="AF14" s="28"/>
      <c r="AG14" s="28"/>
      <c r="AH14" s="28">
        <f>3969.26+(25892.92-5857.2)</f>
        <v>24004.979999999996</v>
      </c>
      <c r="AI14" s="28">
        <f>15414.98+(12098.18-4260)</f>
        <v>23253.16</v>
      </c>
      <c r="AJ14" s="29">
        <f t="shared" si="4"/>
        <v>262775.64999999997</v>
      </c>
      <c r="AK14" s="28">
        <f>155620.65+62230.8</f>
        <v>217851.45</v>
      </c>
      <c r="AL14" s="28"/>
      <c r="AM14" s="29">
        <f t="shared" si="5"/>
        <v>217851.45</v>
      </c>
      <c r="AN14" s="29">
        <f t="shared" si="6"/>
        <v>480627.1</v>
      </c>
      <c r="AO14" s="30"/>
      <c r="AP14" s="30"/>
    </row>
    <row r="15" spans="1:42" ht="42.75">
      <c r="A15" s="23" t="s">
        <v>49</v>
      </c>
      <c r="B15" s="23" t="s">
        <v>46</v>
      </c>
      <c r="C15" s="23" t="s">
        <v>36</v>
      </c>
      <c r="D15" s="35">
        <v>30</v>
      </c>
      <c r="E15" s="35">
        <v>11</v>
      </c>
      <c r="F15" s="35">
        <v>22</v>
      </c>
      <c r="G15" s="35">
        <v>22</v>
      </c>
      <c r="H15" s="35">
        <v>76</v>
      </c>
      <c r="I15" s="35">
        <v>75.7</v>
      </c>
      <c r="J15" s="35">
        <v>15</v>
      </c>
      <c r="K15" s="35">
        <v>14.8</v>
      </c>
      <c r="L15" s="35">
        <v>4</v>
      </c>
      <c r="M15" s="35">
        <v>4</v>
      </c>
      <c r="N15" s="35">
        <v>69</v>
      </c>
      <c r="O15" s="35">
        <v>63.6</v>
      </c>
      <c r="P15" s="27">
        <f t="shared" si="0"/>
        <v>216</v>
      </c>
      <c r="Q15" s="27">
        <f t="shared" si="0"/>
        <v>191.1</v>
      </c>
      <c r="R15" s="35">
        <v>0</v>
      </c>
      <c r="S15" s="35">
        <v>0</v>
      </c>
      <c r="T15" s="35">
        <v>0</v>
      </c>
      <c r="U15" s="35">
        <v>0</v>
      </c>
      <c r="V15" s="35">
        <v>9</v>
      </c>
      <c r="W15" s="35">
        <v>3.3</v>
      </c>
      <c r="X15" s="35">
        <v>0</v>
      </c>
      <c r="Y15" s="35">
        <v>0</v>
      </c>
      <c r="Z15" s="34">
        <f t="shared" si="1"/>
        <v>9</v>
      </c>
      <c r="AA15" s="34">
        <f t="shared" si="2"/>
        <v>3.3</v>
      </c>
      <c r="AB15" s="27">
        <f t="shared" si="3"/>
        <v>225</v>
      </c>
      <c r="AC15" s="27">
        <f t="shared" si="3"/>
        <v>194.4</v>
      </c>
      <c r="AD15" s="28">
        <v>543584.5199999999</v>
      </c>
      <c r="AE15" s="28">
        <v>8754.890000000001</v>
      </c>
      <c r="AF15" s="28"/>
      <c r="AG15" s="28">
        <v>36054.09</v>
      </c>
      <c r="AH15" s="28">
        <v>3081.45</v>
      </c>
      <c r="AI15" s="28">
        <v>49023.38</v>
      </c>
      <c r="AJ15" s="29">
        <f t="shared" si="4"/>
        <v>640498.3299999998</v>
      </c>
      <c r="AK15" s="28">
        <v>15980</v>
      </c>
      <c r="AL15" s="28"/>
      <c r="AM15" s="29">
        <f t="shared" si="5"/>
        <v>15980</v>
      </c>
      <c r="AN15" s="29">
        <f t="shared" si="6"/>
        <v>656478.3299999998</v>
      </c>
      <c r="AO15" s="30"/>
      <c r="AP15" s="30"/>
    </row>
    <row r="16" spans="1:42" ht="42.75">
      <c r="A16" s="22" t="s">
        <v>50</v>
      </c>
      <c r="B16" s="23" t="s">
        <v>46</v>
      </c>
      <c r="C16" s="23" t="s">
        <v>36</v>
      </c>
      <c r="D16" s="35">
        <v>2</v>
      </c>
      <c r="E16" s="35">
        <v>2</v>
      </c>
      <c r="F16" s="35">
        <v>15</v>
      </c>
      <c r="G16" s="35">
        <v>14.4</v>
      </c>
      <c r="H16" s="35">
        <v>12</v>
      </c>
      <c r="I16" s="35">
        <v>12</v>
      </c>
      <c r="J16" s="35">
        <v>10</v>
      </c>
      <c r="K16" s="35">
        <v>10</v>
      </c>
      <c r="L16" s="35">
        <v>3</v>
      </c>
      <c r="M16" s="35">
        <v>3</v>
      </c>
      <c r="N16" s="35">
        <v>0</v>
      </c>
      <c r="O16" s="35">
        <v>0</v>
      </c>
      <c r="P16" s="27">
        <f t="shared" si="0"/>
        <v>42</v>
      </c>
      <c r="Q16" s="27">
        <f t="shared" si="0"/>
        <v>41.4</v>
      </c>
      <c r="R16" s="35">
        <v>0</v>
      </c>
      <c r="S16" s="35">
        <v>0</v>
      </c>
      <c r="T16" s="35">
        <v>2</v>
      </c>
      <c r="U16" s="35">
        <v>1.07</v>
      </c>
      <c r="V16" s="35">
        <v>3</v>
      </c>
      <c r="W16" s="35">
        <v>0.6</v>
      </c>
      <c r="X16" s="35">
        <v>0</v>
      </c>
      <c r="Y16" s="35">
        <v>0</v>
      </c>
      <c r="Z16" s="34">
        <f t="shared" si="1"/>
        <v>5</v>
      </c>
      <c r="AA16" s="34">
        <f t="shared" si="2"/>
        <v>1.67</v>
      </c>
      <c r="AB16" s="27">
        <f t="shared" si="3"/>
        <v>47</v>
      </c>
      <c r="AC16" s="27">
        <f t="shared" si="3"/>
        <v>43.07</v>
      </c>
      <c r="AD16" s="28">
        <v>143586</v>
      </c>
      <c r="AE16" s="28">
        <v>510</v>
      </c>
      <c r="AF16" s="28"/>
      <c r="AG16" s="28">
        <v>529</v>
      </c>
      <c r="AH16" s="28">
        <v>26894</v>
      </c>
      <c r="AI16" s="28">
        <v>11529</v>
      </c>
      <c r="AJ16" s="29">
        <f t="shared" si="4"/>
        <v>183048</v>
      </c>
      <c r="AK16" s="28">
        <v>10024</v>
      </c>
      <c r="AL16" s="28">
        <v>1560</v>
      </c>
      <c r="AM16" s="29">
        <f t="shared" si="5"/>
        <v>11584</v>
      </c>
      <c r="AN16" s="29">
        <f t="shared" si="6"/>
        <v>194632</v>
      </c>
      <c r="AO16" s="30"/>
      <c r="AP16" s="30"/>
    </row>
    <row r="17" spans="1:41" ht="42.75">
      <c r="A17" s="23" t="s">
        <v>51</v>
      </c>
      <c r="B17" s="23" t="s">
        <v>46</v>
      </c>
      <c r="C17" s="23" t="s">
        <v>36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1</v>
      </c>
      <c r="K17" s="35">
        <v>1</v>
      </c>
      <c r="L17" s="35">
        <v>0</v>
      </c>
      <c r="M17" s="35">
        <v>0</v>
      </c>
      <c r="N17" s="35">
        <v>0</v>
      </c>
      <c r="O17" s="35">
        <v>0</v>
      </c>
      <c r="P17" s="27">
        <f t="shared" si="0"/>
        <v>1</v>
      </c>
      <c r="Q17" s="27">
        <f t="shared" si="0"/>
        <v>1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4">
        <f t="shared" si="1"/>
        <v>0</v>
      </c>
      <c r="AA17" s="34">
        <f t="shared" si="2"/>
        <v>0</v>
      </c>
      <c r="AB17" s="27">
        <f t="shared" si="3"/>
        <v>1</v>
      </c>
      <c r="AC17" s="27">
        <f t="shared" si="3"/>
        <v>1</v>
      </c>
      <c r="AD17" s="28"/>
      <c r="AE17" s="28"/>
      <c r="AF17" s="28"/>
      <c r="AG17" s="28"/>
      <c r="AH17" s="28"/>
      <c r="AI17" s="28"/>
      <c r="AJ17" s="29">
        <f t="shared" si="4"/>
        <v>0</v>
      </c>
      <c r="AK17" s="28"/>
      <c r="AL17" s="28"/>
      <c r="AM17" s="29">
        <f t="shared" si="5"/>
        <v>0</v>
      </c>
      <c r="AN17" s="29">
        <f t="shared" si="6"/>
        <v>0</v>
      </c>
      <c r="AO17" s="30"/>
    </row>
    <row r="18" spans="1:41" ht="42.75">
      <c r="A18" s="22" t="s">
        <v>52</v>
      </c>
      <c r="B18" s="23" t="s">
        <v>46</v>
      </c>
      <c r="C18" s="23" t="s">
        <v>36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318</v>
      </c>
      <c r="O18" s="35">
        <v>311</v>
      </c>
      <c r="P18" s="27">
        <f t="shared" si="0"/>
        <v>318</v>
      </c>
      <c r="Q18" s="27">
        <f t="shared" si="0"/>
        <v>311</v>
      </c>
      <c r="R18" s="35">
        <v>2</v>
      </c>
      <c r="S18" s="35">
        <v>2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4">
        <f t="shared" si="1"/>
        <v>2</v>
      </c>
      <c r="AA18" s="34">
        <f t="shared" si="2"/>
        <v>2</v>
      </c>
      <c r="AB18" s="27">
        <f t="shared" si="3"/>
        <v>320</v>
      </c>
      <c r="AC18" s="27">
        <f t="shared" si="3"/>
        <v>313</v>
      </c>
      <c r="AD18" s="28">
        <v>845604.43</v>
      </c>
      <c r="AE18" s="28">
        <v>24638.78</v>
      </c>
      <c r="AF18" s="28">
        <v>12</v>
      </c>
      <c r="AG18" s="28">
        <v>13966.77</v>
      </c>
      <c r="AH18" s="28">
        <v>192.06</v>
      </c>
      <c r="AI18" s="28">
        <v>76860.98</v>
      </c>
      <c r="AJ18" s="29">
        <f t="shared" si="4"/>
        <v>961275.0200000001</v>
      </c>
      <c r="AK18" s="28"/>
      <c r="AL18" s="28"/>
      <c r="AM18" s="29">
        <f t="shared" si="5"/>
        <v>0</v>
      </c>
      <c r="AN18" s="29">
        <f t="shared" si="6"/>
        <v>961275.0200000001</v>
      </c>
      <c r="AO18" s="30"/>
    </row>
    <row r="19" spans="1:41" ht="14.2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7"/>
      <c r="AC19" s="27"/>
      <c r="AD19" s="28"/>
      <c r="AE19" s="28"/>
      <c r="AF19" s="28"/>
      <c r="AG19" s="28"/>
      <c r="AH19" s="28"/>
      <c r="AI19" s="28"/>
      <c r="AJ19" s="29"/>
      <c r="AK19" s="28"/>
      <c r="AL19" s="28"/>
      <c r="AM19" s="29"/>
      <c r="AN19" s="29"/>
      <c r="AO19" s="30"/>
    </row>
    <row r="20" spans="1:41" ht="14.25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6"/>
      <c r="AA20" s="26"/>
      <c r="AB20" s="27"/>
      <c r="AC20" s="27"/>
      <c r="AD20" s="28"/>
      <c r="AE20" s="28"/>
      <c r="AF20" s="28"/>
      <c r="AG20" s="28"/>
      <c r="AH20" s="28"/>
      <c r="AI20" s="28"/>
      <c r="AJ20" s="29"/>
      <c r="AK20" s="28"/>
      <c r="AL20" s="28"/>
      <c r="AM20" s="29"/>
      <c r="AN20" s="29"/>
      <c r="AO20" s="30"/>
    </row>
    <row r="21" spans="1:41" ht="14.25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4"/>
      <c r="S21" s="24"/>
      <c r="T21" s="24"/>
      <c r="U21" s="24"/>
      <c r="V21" s="24"/>
      <c r="W21" s="24"/>
      <c r="X21" s="24"/>
      <c r="Y21" s="24"/>
      <c r="Z21" s="26"/>
      <c r="AA21" s="26"/>
      <c r="AB21" s="27"/>
      <c r="AC21" s="27"/>
      <c r="AD21" s="28"/>
      <c r="AE21" s="28"/>
      <c r="AF21" s="28"/>
      <c r="AG21" s="28"/>
      <c r="AH21" s="28"/>
      <c r="AI21" s="28"/>
      <c r="AJ21" s="29"/>
      <c r="AK21" s="28"/>
      <c r="AL21" s="28"/>
      <c r="AM21" s="29"/>
      <c r="AN21" s="29"/>
      <c r="AO21" s="30"/>
    </row>
    <row r="22" spans="1:41" ht="14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4"/>
      <c r="S22" s="24"/>
      <c r="T22" s="24"/>
      <c r="U22" s="24"/>
      <c r="V22" s="24"/>
      <c r="W22" s="24"/>
      <c r="X22" s="24"/>
      <c r="Y22" s="24"/>
      <c r="Z22" s="26"/>
      <c r="AA22" s="26"/>
      <c r="AB22" s="27"/>
      <c r="AC22" s="27"/>
      <c r="AD22" s="28"/>
      <c r="AE22" s="28"/>
      <c r="AF22" s="28"/>
      <c r="AG22" s="28"/>
      <c r="AH22" s="28"/>
      <c r="AI22" s="28"/>
      <c r="AJ22" s="29"/>
      <c r="AK22" s="28"/>
      <c r="AL22" s="28"/>
      <c r="AM22" s="29"/>
      <c r="AN22" s="29"/>
      <c r="AO22" s="30"/>
    </row>
    <row r="23" spans="1:41" ht="14.25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4"/>
      <c r="S23" s="24"/>
      <c r="T23" s="24"/>
      <c r="U23" s="24"/>
      <c r="V23" s="24"/>
      <c r="W23" s="24"/>
      <c r="X23" s="24"/>
      <c r="Y23" s="24"/>
      <c r="Z23" s="26"/>
      <c r="AA23" s="26"/>
      <c r="AB23" s="27"/>
      <c r="AC23" s="27"/>
      <c r="AD23" s="28"/>
      <c r="AE23" s="28"/>
      <c r="AF23" s="28"/>
      <c r="AG23" s="28"/>
      <c r="AH23" s="28"/>
      <c r="AI23" s="28"/>
      <c r="AJ23" s="29"/>
      <c r="AK23" s="28"/>
      <c r="AL23" s="28"/>
      <c r="AM23" s="29"/>
      <c r="AN23" s="29"/>
      <c r="AO23" s="30"/>
    </row>
    <row r="24" spans="1:41" ht="14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7"/>
      <c r="AC24" s="27"/>
      <c r="AD24" s="28"/>
      <c r="AE24" s="28"/>
      <c r="AF24" s="28"/>
      <c r="AG24" s="28"/>
      <c r="AH24" s="28"/>
      <c r="AI24" s="28"/>
      <c r="AJ24" s="29"/>
      <c r="AK24" s="28"/>
      <c r="AL24" s="28"/>
      <c r="AM24" s="29"/>
      <c r="AN24" s="29"/>
      <c r="AO24" s="30"/>
    </row>
    <row r="25" spans="1:41" ht="14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4"/>
      <c r="S25" s="24"/>
      <c r="T25" s="24"/>
      <c r="U25" s="24"/>
      <c r="V25" s="24"/>
      <c r="W25" s="24"/>
      <c r="X25" s="24"/>
      <c r="Y25" s="24"/>
      <c r="Z25" s="26"/>
      <c r="AA25" s="26"/>
      <c r="AB25" s="27"/>
      <c r="AC25" s="27"/>
      <c r="AD25" s="28"/>
      <c r="AE25" s="28"/>
      <c r="AF25" s="28"/>
      <c r="AG25" s="28"/>
      <c r="AH25" s="28"/>
      <c r="AI25" s="28"/>
      <c r="AJ25" s="29"/>
      <c r="AK25" s="28"/>
      <c r="AL25" s="28"/>
      <c r="AM25" s="29"/>
      <c r="AN25" s="29"/>
      <c r="AO25" s="30"/>
    </row>
    <row r="26" spans="1:41" ht="14.25">
      <c r="A26" s="2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4"/>
      <c r="S26" s="24"/>
      <c r="T26" s="24"/>
      <c r="U26" s="24"/>
      <c r="V26" s="24"/>
      <c r="W26" s="24"/>
      <c r="X26" s="24"/>
      <c r="Y26" s="24"/>
      <c r="Z26" s="26"/>
      <c r="AA26" s="26"/>
      <c r="AB26" s="27"/>
      <c r="AC26" s="27"/>
      <c r="AD26" s="28"/>
      <c r="AE26" s="28"/>
      <c r="AF26" s="28"/>
      <c r="AG26" s="28"/>
      <c r="AH26" s="28"/>
      <c r="AI26" s="28"/>
      <c r="AJ26" s="29"/>
      <c r="AK26" s="28"/>
      <c r="AL26" s="28"/>
      <c r="AM26" s="29"/>
      <c r="AN26" s="29"/>
      <c r="AO26" s="30"/>
    </row>
    <row r="27" spans="1:41" ht="14.25">
      <c r="A27" s="23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4"/>
      <c r="S27" s="24"/>
      <c r="T27" s="24"/>
      <c r="U27" s="24"/>
      <c r="V27" s="24"/>
      <c r="W27" s="24"/>
      <c r="X27" s="24"/>
      <c r="Y27" s="24"/>
      <c r="Z27" s="26"/>
      <c r="AA27" s="26"/>
      <c r="AB27" s="27"/>
      <c r="AC27" s="27"/>
      <c r="AD27" s="28"/>
      <c r="AE27" s="28"/>
      <c r="AF27" s="28"/>
      <c r="AG27" s="28"/>
      <c r="AH27" s="28"/>
      <c r="AI27" s="28"/>
      <c r="AJ27" s="29"/>
      <c r="AK27" s="28"/>
      <c r="AL27" s="28"/>
      <c r="AM27" s="29"/>
      <c r="AN27" s="29"/>
      <c r="AO27" s="30"/>
    </row>
    <row r="28" spans="1:41" ht="14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7"/>
      <c r="AC28" s="27"/>
      <c r="AD28" s="28"/>
      <c r="AE28" s="28"/>
      <c r="AF28" s="28"/>
      <c r="AG28" s="28"/>
      <c r="AH28" s="28"/>
      <c r="AI28" s="28"/>
      <c r="AJ28" s="29"/>
      <c r="AK28" s="28"/>
      <c r="AL28" s="28"/>
      <c r="AM28" s="29"/>
      <c r="AN28" s="29"/>
      <c r="AO28" s="30"/>
    </row>
    <row r="29" spans="1:41" ht="14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7"/>
      <c r="AC29" s="27"/>
      <c r="AD29" s="28"/>
      <c r="AE29" s="28"/>
      <c r="AF29" s="28"/>
      <c r="AG29" s="28"/>
      <c r="AH29" s="28"/>
      <c r="AI29" s="28"/>
      <c r="AJ29" s="29"/>
      <c r="AK29" s="28"/>
      <c r="AL29" s="28"/>
      <c r="AM29" s="29"/>
      <c r="AN29" s="29"/>
      <c r="AO29" s="30"/>
    </row>
    <row r="30" spans="1:41" ht="14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4"/>
      <c r="W30" s="24"/>
      <c r="X30" s="24"/>
      <c r="Y30" s="24"/>
      <c r="Z30" s="26"/>
      <c r="AA30" s="26"/>
      <c r="AB30" s="27"/>
      <c r="AC30" s="27"/>
      <c r="AD30" s="28"/>
      <c r="AE30" s="28"/>
      <c r="AF30" s="28"/>
      <c r="AG30" s="28"/>
      <c r="AH30" s="28"/>
      <c r="AI30" s="28"/>
      <c r="AJ30" s="29"/>
      <c r="AK30" s="28"/>
      <c r="AL30" s="28"/>
      <c r="AM30" s="29"/>
      <c r="AN30" s="29"/>
      <c r="AO30" s="30"/>
    </row>
    <row r="31" spans="1:41" ht="14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4"/>
      <c r="S31" s="24"/>
      <c r="T31" s="24"/>
      <c r="U31" s="24"/>
      <c r="V31" s="24"/>
      <c r="W31" s="24"/>
      <c r="X31" s="24"/>
      <c r="Y31" s="24"/>
      <c r="Z31" s="26"/>
      <c r="AA31" s="26"/>
      <c r="AB31" s="27"/>
      <c r="AC31" s="27"/>
      <c r="AD31" s="28"/>
      <c r="AE31" s="28"/>
      <c r="AF31" s="28"/>
      <c r="AG31" s="28"/>
      <c r="AH31" s="28"/>
      <c r="AI31" s="28"/>
      <c r="AJ31" s="29"/>
      <c r="AK31" s="28"/>
      <c r="AL31" s="28"/>
      <c r="AM31" s="29"/>
      <c r="AN31" s="29"/>
      <c r="AO31" s="30"/>
    </row>
    <row r="32" spans="1:41" ht="14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7"/>
      <c r="AC32" s="27"/>
      <c r="AD32" s="28"/>
      <c r="AE32" s="28"/>
      <c r="AF32" s="28"/>
      <c r="AG32" s="28"/>
      <c r="AH32" s="28"/>
      <c r="AI32" s="28"/>
      <c r="AJ32" s="29"/>
      <c r="AK32" s="28"/>
      <c r="AL32" s="28"/>
      <c r="AM32" s="29"/>
      <c r="AN32" s="29"/>
      <c r="AO32" s="30"/>
    </row>
    <row r="33" spans="1:41" ht="14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4"/>
      <c r="S33" s="24"/>
      <c r="T33" s="24"/>
      <c r="U33" s="24"/>
      <c r="V33" s="24"/>
      <c r="W33" s="24"/>
      <c r="X33" s="24"/>
      <c r="Y33" s="24"/>
      <c r="Z33" s="26"/>
      <c r="AA33" s="26"/>
      <c r="AB33" s="27"/>
      <c r="AC33" s="27"/>
      <c r="AD33" s="28"/>
      <c r="AE33" s="28"/>
      <c r="AF33" s="28"/>
      <c r="AG33" s="28"/>
      <c r="AH33" s="28"/>
      <c r="AI33" s="28"/>
      <c r="AJ33" s="29"/>
      <c r="AK33" s="28"/>
      <c r="AL33" s="28"/>
      <c r="AM33" s="29"/>
      <c r="AN33" s="29"/>
      <c r="AO33" s="30"/>
    </row>
    <row r="34" spans="1:41" ht="14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4"/>
      <c r="S34" s="24"/>
      <c r="T34" s="24"/>
      <c r="U34" s="24"/>
      <c r="V34" s="24"/>
      <c r="W34" s="24"/>
      <c r="X34" s="24"/>
      <c r="Y34" s="24"/>
      <c r="Z34" s="26"/>
      <c r="AA34" s="26"/>
      <c r="AB34" s="27"/>
      <c r="AC34" s="27"/>
      <c r="AD34" s="28"/>
      <c r="AE34" s="28"/>
      <c r="AF34" s="28"/>
      <c r="AG34" s="28"/>
      <c r="AH34" s="28"/>
      <c r="AI34" s="28"/>
      <c r="AJ34" s="29"/>
      <c r="AK34" s="28"/>
      <c r="AL34" s="28"/>
      <c r="AM34" s="29"/>
      <c r="AN34" s="29"/>
      <c r="AO34" s="30"/>
    </row>
    <row r="35" spans="1:41" ht="14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7"/>
      <c r="AC35" s="27"/>
      <c r="AD35" s="28"/>
      <c r="AE35" s="28"/>
      <c r="AF35" s="28"/>
      <c r="AG35" s="28"/>
      <c r="AH35" s="28"/>
      <c r="AI35" s="28"/>
      <c r="AJ35" s="29"/>
      <c r="AK35" s="28"/>
      <c r="AL35" s="28"/>
      <c r="AM35" s="29"/>
      <c r="AN35" s="29"/>
      <c r="AO35" s="30"/>
    </row>
    <row r="36" spans="1:41" ht="14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4"/>
      <c r="S36" s="24"/>
      <c r="T36" s="24"/>
      <c r="U36" s="24"/>
      <c r="V36" s="24"/>
      <c r="W36" s="24"/>
      <c r="X36" s="24"/>
      <c r="Y36" s="24"/>
      <c r="Z36" s="26"/>
      <c r="AA36" s="26"/>
      <c r="AB36" s="27"/>
      <c r="AC36" s="27"/>
      <c r="AD36" s="28"/>
      <c r="AE36" s="28"/>
      <c r="AF36" s="28"/>
      <c r="AG36" s="28"/>
      <c r="AH36" s="28"/>
      <c r="AI36" s="28"/>
      <c r="AJ36" s="29"/>
      <c r="AK36" s="28"/>
      <c r="AL36" s="28"/>
      <c r="AM36" s="29"/>
      <c r="AN36" s="29"/>
      <c r="AO36" s="30"/>
    </row>
    <row r="37" spans="1:41" ht="14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4"/>
      <c r="S37" s="24"/>
      <c r="T37" s="24"/>
      <c r="U37" s="24"/>
      <c r="V37" s="24"/>
      <c r="W37" s="24"/>
      <c r="X37" s="24"/>
      <c r="Y37" s="24"/>
      <c r="Z37" s="26"/>
      <c r="AA37" s="26"/>
      <c r="AB37" s="27"/>
      <c r="AC37" s="27"/>
      <c r="AD37" s="28"/>
      <c r="AE37" s="28"/>
      <c r="AF37" s="28"/>
      <c r="AG37" s="28"/>
      <c r="AH37" s="28"/>
      <c r="AI37" s="28"/>
      <c r="AJ37" s="29"/>
      <c r="AK37" s="28"/>
      <c r="AL37" s="28"/>
      <c r="AM37" s="29"/>
      <c r="AN37" s="29"/>
      <c r="AO37" s="30"/>
    </row>
    <row r="38" spans="1:41" ht="14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7"/>
      <c r="AC38" s="27"/>
      <c r="AD38" s="28"/>
      <c r="AE38" s="28"/>
      <c r="AF38" s="28"/>
      <c r="AG38" s="28"/>
      <c r="AH38" s="28"/>
      <c r="AI38" s="28"/>
      <c r="AJ38" s="29"/>
      <c r="AK38" s="28"/>
      <c r="AL38" s="28"/>
      <c r="AM38" s="29"/>
      <c r="AN38" s="29"/>
      <c r="AO38" s="30"/>
    </row>
    <row r="39" spans="1:41" ht="14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7"/>
      <c r="AC39" s="27"/>
      <c r="AD39" s="28"/>
      <c r="AE39" s="28"/>
      <c r="AF39" s="28"/>
      <c r="AG39" s="28"/>
      <c r="AH39" s="28"/>
      <c r="AI39" s="28"/>
      <c r="AJ39" s="29"/>
      <c r="AK39" s="28"/>
      <c r="AL39" s="28"/>
      <c r="AM39" s="29"/>
      <c r="AN39" s="29"/>
      <c r="AO39" s="30"/>
    </row>
    <row r="40" spans="1:41" ht="14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7"/>
      <c r="AC40" s="27"/>
      <c r="AD40" s="28"/>
      <c r="AE40" s="28"/>
      <c r="AF40" s="28"/>
      <c r="AG40" s="28"/>
      <c r="AH40" s="28"/>
      <c r="AI40" s="28"/>
      <c r="AJ40" s="29"/>
      <c r="AK40" s="28"/>
      <c r="AL40" s="28"/>
      <c r="AM40" s="29"/>
      <c r="AN40" s="29"/>
      <c r="AO40" s="30"/>
    </row>
    <row r="41" spans="1:41" ht="14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7"/>
      <c r="AC41" s="27"/>
      <c r="AD41" s="28"/>
      <c r="AE41" s="28"/>
      <c r="AF41" s="28"/>
      <c r="AG41" s="28"/>
      <c r="AH41" s="28"/>
      <c r="AI41" s="28"/>
      <c r="AJ41" s="29"/>
      <c r="AK41" s="28"/>
      <c r="AL41" s="28"/>
      <c r="AM41" s="29"/>
      <c r="AN41" s="29"/>
      <c r="AO41" s="30"/>
    </row>
    <row r="42" spans="1:41" ht="14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4"/>
      <c r="S42" s="24"/>
      <c r="T42" s="24"/>
      <c r="U42" s="24"/>
      <c r="V42" s="24"/>
      <c r="W42" s="24"/>
      <c r="X42" s="24"/>
      <c r="Y42" s="24"/>
      <c r="Z42" s="26"/>
      <c r="AA42" s="26"/>
      <c r="AB42" s="27"/>
      <c r="AC42" s="27"/>
      <c r="AD42" s="28"/>
      <c r="AE42" s="28"/>
      <c r="AF42" s="28"/>
      <c r="AG42" s="28"/>
      <c r="AH42" s="28"/>
      <c r="AI42" s="28"/>
      <c r="AJ42" s="29"/>
      <c r="AK42" s="28"/>
      <c r="AL42" s="28"/>
      <c r="AM42" s="29"/>
      <c r="AN42" s="29"/>
      <c r="AO42" s="30"/>
    </row>
    <row r="43" spans="1:41" ht="14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4"/>
      <c r="S43" s="24"/>
      <c r="T43" s="24"/>
      <c r="U43" s="24"/>
      <c r="V43" s="24"/>
      <c r="W43" s="24"/>
      <c r="X43" s="24"/>
      <c r="Y43" s="24"/>
      <c r="Z43" s="26"/>
      <c r="AA43" s="26"/>
      <c r="AB43" s="27"/>
      <c r="AC43" s="27"/>
      <c r="AD43" s="28"/>
      <c r="AE43" s="28"/>
      <c r="AF43" s="28"/>
      <c r="AG43" s="28"/>
      <c r="AH43" s="28"/>
      <c r="AI43" s="28"/>
      <c r="AJ43" s="29"/>
      <c r="AK43" s="28"/>
      <c r="AL43" s="28"/>
      <c r="AM43" s="29"/>
      <c r="AN43" s="29"/>
      <c r="AO43" s="30"/>
    </row>
    <row r="44" spans="1:41" ht="14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7"/>
      <c r="AC44" s="27"/>
      <c r="AD44" s="28"/>
      <c r="AE44" s="28"/>
      <c r="AF44" s="28"/>
      <c r="AG44" s="28"/>
      <c r="AH44" s="28"/>
      <c r="AI44" s="28"/>
      <c r="AJ44" s="29"/>
      <c r="AK44" s="28"/>
      <c r="AL44" s="28"/>
      <c r="AM44" s="29"/>
      <c r="AN44" s="29"/>
      <c r="AO44" s="30"/>
    </row>
    <row r="45" spans="1:41" ht="14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6"/>
      <c r="AA45" s="26"/>
      <c r="AB45" s="27"/>
      <c r="AC45" s="27"/>
      <c r="AD45" s="28"/>
      <c r="AE45" s="28"/>
      <c r="AF45" s="28"/>
      <c r="AG45" s="28"/>
      <c r="AH45" s="28"/>
      <c r="AI45" s="28"/>
      <c r="AJ45" s="29"/>
      <c r="AK45" s="28"/>
      <c r="AL45" s="28"/>
      <c r="AM45" s="29"/>
      <c r="AN45" s="29"/>
      <c r="AO45" s="30"/>
    </row>
    <row r="46" spans="1:41" ht="14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6"/>
      <c r="AA46" s="26"/>
      <c r="AB46" s="27"/>
      <c r="AC46" s="27"/>
      <c r="AD46" s="28"/>
      <c r="AE46" s="28"/>
      <c r="AF46" s="28"/>
      <c r="AG46" s="28"/>
      <c r="AH46" s="28"/>
      <c r="AI46" s="28"/>
      <c r="AJ46" s="29"/>
      <c r="AK46" s="28"/>
      <c r="AL46" s="28"/>
      <c r="AM46" s="29"/>
      <c r="AN46" s="29"/>
      <c r="AO46" s="30"/>
    </row>
    <row r="47" spans="1:41" ht="14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6"/>
      <c r="AA47" s="26"/>
      <c r="AB47" s="27"/>
      <c r="AC47" s="27"/>
      <c r="AD47" s="28"/>
      <c r="AE47" s="28"/>
      <c r="AF47" s="28"/>
      <c r="AG47" s="28"/>
      <c r="AH47" s="28"/>
      <c r="AI47" s="28"/>
      <c r="AJ47" s="29"/>
      <c r="AK47" s="28"/>
      <c r="AL47" s="28"/>
      <c r="AM47" s="29"/>
      <c r="AN47" s="29"/>
      <c r="AO47" s="30"/>
    </row>
    <row r="48" spans="1:41" ht="14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6"/>
      <c r="AA48" s="26"/>
      <c r="AB48" s="27"/>
      <c r="AC48" s="27"/>
      <c r="AD48" s="28"/>
      <c r="AE48" s="28"/>
      <c r="AF48" s="28"/>
      <c r="AG48" s="28"/>
      <c r="AH48" s="28"/>
      <c r="AI48" s="28"/>
      <c r="AJ48" s="29"/>
      <c r="AK48" s="28"/>
      <c r="AL48" s="28"/>
      <c r="AM48" s="29"/>
      <c r="AN48" s="29"/>
      <c r="AO48" s="30"/>
    </row>
    <row r="49" spans="1:41" ht="14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4"/>
      <c r="S49" s="24"/>
      <c r="T49" s="24"/>
      <c r="U49" s="24"/>
      <c r="V49" s="24"/>
      <c r="W49" s="24"/>
      <c r="X49" s="24"/>
      <c r="Y49" s="24"/>
      <c r="Z49" s="26"/>
      <c r="AA49" s="26"/>
      <c r="AB49" s="27"/>
      <c r="AC49" s="27"/>
      <c r="AD49" s="28"/>
      <c r="AE49" s="28"/>
      <c r="AF49" s="28"/>
      <c r="AG49" s="28"/>
      <c r="AH49" s="28"/>
      <c r="AI49" s="28"/>
      <c r="AJ49" s="29"/>
      <c r="AK49" s="28"/>
      <c r="AL49" s="28"/>
      <c r="AM49" s="29"/>
      <c r="AN49" s="29"/>
      <c r="AO49" s="30"/>
    </row>
    <row r="50" spans="1:41" ht="14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7"/>
      <c r="AC50" s="27"/>
      <c r="AD50" s="28"/>
      <c r="AE50" s="28"/>
      <c r="AF50" s="28"/>
      <c r="AG50" s="28"/>
      <c r="AH50" s="28"/>
      <c r="AI50" s="28"/>
      <c r="AJ50" s="29"/>
      <c r="AK50" s="28"/>
      <c r="AL50" s="28"/>
      <c r="AM50" s="29"/>
      <c r="AN50" s="29"/>
      <c r="AO50" s="30"/>
    </row>
    <row r="51" spans="1:41" ht="14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4"/>
      <c r="S51" s="24"/>
      <c r="T51" s="24"/>
      <c r="U51" s="24"/>
      <c r="V51" s="24"/>
      <c r="W51" s="24"/>
      <c r="X51" s="24"/>
      <c r="Y51" s="24"/>
      <c r="Z51" s="26"/>
      <c r="AA51" s="26"/>
      <c r="AB51" s="27"/>
      <c r="AC51" s="27"/>
      <c r="AD51" s="28"/>
      <c r="AE51" s="28"/>
      <c r="AF51" s="28"/>
      <c r="AG51" s="28"/>
      <c r="AH51" s="28"/>
      <c r="AI51" s="28"/>
      <c r="AJ51" s="29"/>
      <c r="AK51" s="28"/>
      <c r="AL51" s="28"/>
      <c r="AM51" s="29"/>
      <c r="AN51" s="29"/>
      <c r="AO51" s="30"/>
    </row>
    <row r="52" spans="1:41" ht="14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6"/>
      <c r="AA52" s="26"/>
      <c r="AB52" s="27"/>
      <c r="AC52" s="27"/>
      <c r="AD52" s="28"/>
      <c r="AE52" s="28"/>
      <c r="AF52" s="28"/>
      <c r="AG52" s="28"/>
      <c r="AH52" s="28"/>
      <c r="AI52" s="28"/>
      <c r="AJ52" s="29"/>
      <c r="AK52" s="28"/>
      <c r="AL52" s="28"/>
      <c r="AM52" s="29"/>
      <c r="AN52" s="29"/>
      <c r="AO52" s="30"/>
    </row>
    <row r="53" spans="1:41" ht="14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6"/>
      <c r="AA53" s="26"/>
      <c r="AB53" s="27"/>
      <c r="AC53" s="27"/>
      <c r="AD53" s="28"/>
      <c r="AE53" s="28"/>
      <c r="AF53" s="28"/>
      <c r="AG53" s="28"/>
      <c r="AH53" s="28"/>
      <c r="AI53" s="28"/>
      <c r="AJ53" s="29"/>
      <c r="AK53" s="28"/>
      <c r="AL53" s="28"/>
      <c r="AM53" s="29"/>
      <c r="AN53" s="29"/>
      <c r="AO53" s="30"/>
    </row>
    <row r="54" spans="1:41" ht="14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6"/>
      <c r="AA54" s="26"/>
      <c r="AB54" s="27"/>
      <c r="AC54" s="27"/>
      <c r="AD54" s="28"/>
      <c r="AE54" s="28"/>
      <c r="AF54" s="28"/>
      <c r="AG54" s="28"/>
      <c r="AH54" s="28"/>
      <c r="AI54" s="28"/>
      <c r="AJ54" s="29"/>
      <c r="AK54" s="28"/>
      <c r="AL54" s="28"/>
      <c r="AM54" s="29"/>
      <c r="AN54" s="29"/>
      <c r="AO54" s="30"/>
    </row>
    <row r="55" spans="1:41" ht="14.25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6"/>
      <c r="AA55" s="26"/>
      <c r="AB55" s="27"/>
      <c r="AC55" s="27"/>
      <c r="AD55" s="28"/>
      <c r="AE55" s="28"/>
      <c r="AF55" s="28"/>
      <c r="AG55" s="28"/>
      <c r="AH55" s="28"/>
      <c r="AI55" s="28"/>
      <c r="AJ55" s="29"/>
      <c r="AK55" s="28"/>
      <c r="AL55" s="28"/>
      <c r="AM55" s="29"/>
      <c r="AN55" s="29"/>
      <c r="AO55" s="30"/>
    </row>
    <row r="56" spans="1:41" ht="14.25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6"/>
      <c r="AA56" s="26"/>
      <c r="AB56" s="27"/>
      <c r="AC56" s="27"/>
      <c r="AD56" s="28"/>
      <c r="AE56" s="28"/>
      <c r="AF56" s="28"/>
      <c r="AG56" s="28"/>
      <c r="AH56" s="28"/>
      <c r="AI56" s="28"/>
      <c r="AJ56" s="29"/>
      <c r="AK56" s="28"/>
      <c r="AL56" s="28"/>
      <c r="AM56" s="29"/>
      <c r="AN56" s="29"/>
      <c r="AO56" s="30"/>
    </row>
    <row r="57" spans="1:41" ht="14.25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6"/>
      <c r="AA57" s="26"/>
      <c r="AB57" s="27"/>
      <c r="AC57" s="27"/>
      <c r="AD57" s="28"/>
      <c r="AE57" s="28"/>
      <c r="AF57" s="28"/>
      <c r="AG57" s="28"/>
      <c r="AH57" s="28"/>
      <c r="AI57" s="28"/>
      <c r="AJ57" s="29"/>
      <c r="AK57" s="28"/>
      <c r="AL57" s="28"/>
      <c r="AM57" s="29"/>
      <c r="AN57" s="29"/>
      <c r="AO57" s="30"/>
    </row>
    <row r="58" spans="1:41" ht="14.25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6"/>
      <c r="AA58" s="26"/>
      <c r="AB58" s="27"/>
      <c r="AC58" s="27"/>
      <c r="AD58" s="28"/>
      <c r="AE58" s="28"/>
      <c r="AF58" s="28"/>
      <c r="AG58" s="28"/>
      <c r="AH58" s="28"/>
      <c r="AI58" s="28"/>
      <c r="AJ58" s="29"/>
      <c r="AK58" s="28"/>
      <c r="AL58" s="28"/>
      <c r="AM58" s="29"/>
      <c r="AN58" s="29"/>
      <c r="AO58" s="30"/>
    </row>
    <row r="59" spans="1:41" ht="14.25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6"/>
      <c r="AA59" s="26"/>
      <c r="AB59" s="27"/>
      <c r="AC59" s="27"/>
      <c r="AD59" s="28"/>
      <c r="AE59" s="28"/>
      <c r="AF59" s="28"/>
      <c r="AG59" s="28"/>
      <c r="AH59" s="28"/>
      <c r="AI59" s="28"/>
      <c r="AJ59" s="29"/>
      <c r="AK59" s="28"/>
      <c r="AL59" s="28"/>
      <c r="AM59" s="29"/>
      <c r="AN59" s="29"/>
      <c r="AO59" s="30"/>
    </row>
    <row r="60" spans="1:41" ht="14.25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6"/>
      <c r="AA60" s="26"/>
      <c r="AB60" s="27"/>
      <c r="AC60" s="27"/>
      <c r="AD60" s="28"/>
      <c r="AE60" s="28"/>
      <c r="AF60" s="28"/>
      <c r="AG60" s="28"/>
      <c r="AH60" s="28"/>
      <c r="AI60" s="28"/>
      <c r="AJ60" s="29"/>
      <c r="AK60" s="28"/>
      <c r="AL60" s="28"/>
      <c r="AM60" s="29"/>
      <c r="AN60" s="29"/>
      <c r="AO60" s="30"/>
    </row>
    <row r="61" spans="1:41" ht="14.25">
      <c r="A61" s="23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6"/>
      <c r="AA61" s="26"/>
      <c r="AB61" s="27"/>
      <c r="AC61" s="27"/>
      <c r="AD61" s="28"/>
      <c r="AE61" s="28"/>
      <c r="AF61" s="28"/>
      <c r="AG61" s="28"/>
      <c r="AH61" s="28"/>
      <c r="AI61" s="28"/>
      <c r="AJ61" s="29"/>
      <c r="AK61" s="28"/>
      <c r="AL61" s="28"/>
      <c r="AM61" s="29"/>
      <c r="AN61" s="29"/>
      <c r="AO61" s="30"/>
    </row>
    <row r="62" spans="1:41" ht="14.25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6"/>
      <c r="AA62" s="26"/>
      <c r="AB62" s="27"/>
      <c r="AC62" s="27"/>
      <c r="AD62" s="28"/>
      <c r="AE62" s="28"/>
      <c r="AF62" s="28"/>
      <c r="AG62" s="28"/>
      <c r="AH62" s="28"/>
      <c r="AI62" s="28"/>
      <c r="AJ62" s="29"/>
      <c r="AK62" s="28"/>
      <c r="AL62" s="28"/>
      <c r="AM62" s="29"/>
      <c r="AN62" s="29"/>
      <c r="AO62" s="30"/>
    </row>
    <row r="63" spans="1:41" ht="14.25">
      <c r="A63" s="23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7"/>
      <c r="AC63" s="27"/>
      <c r="AD63" s="28"/>
      <c r="AE63" s="28"/>
      <c r="AF63" s="28"/>
      <c r="AG63" s="28"/>
      <c r="AH63" s="28"/>
      <c r="AI63" s="28"/>
      <c r="AJ63" s="29"/>
      <c r="AK63" s="28"/>
      <c r="AL63" s="28"/>
      <c r="AM63" s="29"/>
      <c r="AN63" s="29"/>
      <c r="AO63" s="30"/>
    </row>
    <row r="64" spans="1:41" ht="14.25">
      <c r="A64" s="23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6"/>
      <c r="AA64" s="26"/>
      <c r="AB64" s="27"/>
      <c r="AC64" s="27"/>
      <c r="AD64" s="28"/>
      <c r="AE64" s="28"/>
      <c r="AF64" s="28"/>
      <c r="AG64" s="28"/>
      <c r="AH64" s="28"/>
      <c r="AI64" s="28"/>
      <c r="AJ64" s="29"/>
      <c r="AK64" s="28"/>
      <c r="AL64" s="28"/>
      <c r="AM64" s="29"/>
      <c r="AN64" s="29"/>
      <c r="AO64" s="30"/>
    </row>
    <row r="65" spans="1:41" ht="14.25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6"/>
      <c r="AA65" s="26"/>
      <c r="AB65" s="27"/>
      <c r="AC65" s="27"/>
      <c r="AD65" s="28"/>
      <c r="AE65" s="28"/>
      <c r="AF65" s="28"/>
      <c r="AG65" s="28"/>
      <c r="AH65" s="28"/>
      <c r="AI65" s="28"/>
      <c r="AJ65" s="29"/>
      <c r="AK65" s="28"/>
      <c r="AL65" s="28"/>
      <c r="AM65" s="29"/>
      <c r="AN65" s="29"/>
      <c r="AO65" s="30"/>
    </row>
    <row r="66" spans="1:41" ht="14.25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6"/>
      <c r="AA66" s="26"/>
      <c r="AB66" s="27"/>
      <c r="AC66" s="27"/>
      <c r="AD66" s="28"/>
      <c r="AE66" s="28"/>
      <c r="AF66" s="28"/>
      <c r="AG66" s="28"/>
      <c r="AH66" s="28"/>
      <c r="AI66" s="28"/>
      <c r="AJ66" s="29"/>
      <c r="AK66" s="28"/>
      <c r="AL66" s="28"/>
      <c r="AM66" s="29"/>
      <c r="AN66" s="29"/>
      <c r="AO66" s="30"/>
    </row>
    <row r="67" spans="1:41" ht="14.25">
      <c r="A67" s="23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6"/>
      <c r="AA67" s="26"/>
      <c r="AB67" s="27"/>
      <c r="AC67" s="27"/>
      <c r="AD67" s="28"/>
      <c r="AE67" s="28"/>
      <c r="AF67" s="28"/>
      <c r="AG67" s="28"/>
      <c r="AH67" s="28"/>
      <c r="AI67" s="28"/>
      <c r="AJ67" s="29"/>
      <c r="AK67" s="28"/>
      <c r="AL67" s="28"/>
      <c r="AM67" s="29"/>
      <c r="AN67" s="29"/>
      <c r="AO67" s="30"/>
    </row>
    <row r="68" spans="1:41" ht="14.25">
      <c r="A68" s="23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6"/>
      <c r="AA68" s="26"/>
      <c r="AB68" s="27"/>
      <c r="AC68" s="27"/>
      <c r="AD68" s="28"/>
      <c r="AE68" s="28"/>
      <c r="AF68" s="28"/>
      <c r="AG68" s="28"/>
      <c r="AH68" s="28"/>
      <c r="AI68" s="28"/>
      <c r="AJ68" s="29"/>
      <c r="AK68" s="28"/>
      <c r="AL68" s="28"/>
      <c r="AM68" s="29"/>
      <c r="AN68" s="29"/>
      <c r="AO68" s="30"/>
    </row>
    <row r="69" spans="1:41" ht="14.2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6"/>
      <c r="AA69" s="26"/>
      <c r="AB69" s="27"/>
      <c r="AC69" s="27"/>
      <c r="AD69" s="28"/>
      <c r="AE69" s="28"/>
      <c r="AF69" s="28"/>
      <c r="AG69" s="28"/>
      <c r="AH69" s="28"/>
      <c r="AI69" s="28"/>
      <c r="AJ69" s="29"/>
      <c r="AK69" s="28"/>
      <c r="AL69" s="28"/>
      <c r="AM69" s="29"/>
      <c r="AN69" s="29"/>
      <c r="AO69" s="30"/>
    </row>
    <row r="70" spans="1:41" ht="14.25">
      <c r="A70" s="23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6"/>
      <c r="AA70" s="26"/>
      <c r="AB70" s="27"/>
      <c r="AC70" s="27"/>
      <c r="AD70" s="28"/>
      <c r="AE70" s="28"/>
      <c r="AF70" s="28"/>
      <c r="AG70" s="28"/>
      <c r="AH70" s="28"/>
      <c r="AI70" s="28"/>
      <c r="AJ70" s="29"/>
      <c r="AK70" s="28"/>
      <c r="AL70" s="28"/>
      <c r="AM70" s="29"/>
      <c r="AN70" s="29"/>
      <c r="AO70" s="30"/>
    </row>
    <row r="71" spans="1:41" ht="14.25">
      <c r="A71" s="23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6"/>
      <c r="AA71" s="26"/>
      <c r="AB71" s="27"/>
      <c r="AC71" s="27"/>
      <c r="AD71" s="28"/>
      <c r="AE71" s="28"/>
      <c r="AF71" s="28"/>
      <c r="AG71" s="28"/>
      <c r="AH71" s="28"/>
      <c r="AI71" s="28"/>
      <c r="AJ71" s="29"/>
      <c r="AK71" s="28"/>
      <c r="AL71" s="28"/>
      <c r="AM71" s="29"/>
      <c r="AN71" s="29"/>
      <c r="AO71" s="30"/>
    </row>
    <row r="72" spans="1:41" ht="14.25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  <c r="Q72" s="25"/>
      <c r="R72" s="24"/>
      <c r="S72" s="24"/>
      <c r="T72" s="24"/>
      <c r="U72" s="24"/>
      <c r="V72" s="24"/>
      <c r="W72" s="24"/>
      <c r="X72" s="24"/>
      <c r="Y72" s="24"/>
      <c r="Z72" s="26"/>
      <c r="AA72" s="26"/>
      <c r="AB72" s="27"/>
      <c r="AC72" s="27"/>
      <c r="AD72" s="28"/>
      <c r="AE72" s="28"/>
      <c r="AF72" s="28"/>
      <c r="AG72" s="28"/>
      <c r="AH72" s="28"/>
      <c r="AI72" s="28"/>
      <c r="AJ72" s="29"/>
      <c r="AK72" s="28"/>
      <c r="AL72" s="28"/>
      <c r="AM72" s="29"/>
      <c r="AN72" s="29"/>
      <c r="AO72" s="30"/>
    </row>
    <row r="73" spans="1:41" ht="14.2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  <c r="Q73" s="25"/>
      <c r="R73" s="24"/>
      <c r="S73" s="24"/>
      <c r="T73" s="24"/>
      <c r="U73" s="24"/>
      <c r="V73" s="24"/>
      <c r="W73" s="24"/>
      <c r="X73" s="24"/>
      <c r="Y73" s="24"/>
      <c r="Z73" s="26"/>
      <c r="AA73" s="26"/>
      <c r="AB73" s="27"/>
      <c r="AC73" s="27"/>
      <c r="AD73" s="28"/>
      <c r="AE73" s="28"/>
      <c r="AF73" s="28"/>
      <c r="AG73" s="28"/>
      <c r="AH73" s="28"/>
      <c r="AI73" s="28"/>
      <c r="AJ73" s="29"/>
      <c r="AK73" s="28"/>
      <c r="AL73" s="28"/>
      <c r="AM73" s="29"/>
      <c r="AN73" s="29"/>
      <c r="AO73" s="30"/>
    </row>
    <row r="74" spans="1:41" ht="14.25">
      <c r="A74" s="23"/>
      <c r="B74" s="23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25"/>
      <c r="R74" s="24"/>
      <c r="S74" s="24"/>
      <c r="T74" s="24"/>
      <c r="U74" s="24"/>
      <c r="V74" s="24"/>
      <c r="W74" s="24"/>
      <c r="X74" s="24"/>
      <c r="Y74" s="24"/>
      <c r="Z74" s="26"/>
      <c r="AA74" s="26"/>
      <c r="AB74" s="27"/>
      <c r="AC74" s="27"/>
      <c r="AD74" s="28"/>
      <c r="AE74" s="28"/>
      <c r="AF74" s="28"/>
      <c r="AG74" s="28"/>
      <c r="AH74" s="28"/>
      <c r="AI74" s="28"/>
      <c r="AJ74" s="29"/>
      <c r="AK74" s="28"/>
      <c r="AL74" s="28"/>
      <c r="AM74" s="29"/>
      <c r="AN74" s="29"/>
      <c r="AO74" s="30"/>
    </row>
    <row r="75" spans="1:41" ht="14.25">
      <c r="A75" s="23"/>
      <c r="B75" s="23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25"/>
      <c r="R75" s="24"/>
      <c r="S75" s="24"/>
      <c r="T75" s="24"/>
      <c r="U75" s="24"/>
      <c r="V75" s="24"/>
      <c r="W75" s="24"/>
      <c r="X75" s="24"/>
      <c r="Y75" s="24"/>
      <c r="Z75" s="26"/>
      <c r="AA75" s="26"/>
      <c r="AB75" s="27"/>
      <c r="AC75" s="27"/>
      <c r="AD75" s="28"/>
      <c r="AE75" s="28"/>
      <c r="AF75" s="28"/>
      <c r="AG75" s="28"/>
      <c r="AH75" s="28"/>
      <c r="AI75" s="28"/>
      <c r="AJ75" s="29"/>
      <c r="AK75" s="28"/>
      <c r="AL75" s="28"/>
      <c r="AM75" s="29"/>
      <c r="AN75" s="29"/>
      <c r="AO75" s="30"/>
    </row>
    <row r="76" spans="1:41" ht="14.25">
      <c r="A76" s="23"/>
      <c r="B76" s="23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  <c r="Q76" s="25"/>
      <c r="R76" s="24"/>
      <c r="S76" s="24"/>
      <c r="T76" s="24"/>
      <c r="U76" s="24"/>
      <c r="V76" s="24"/>
      <c r="W76" s="24"/>
      <c r="X76" s="24"/>
      <c r="Y76" s="24"/>
      <c r="Z76" s="26"/>
      <c r="AA76" s="26"/>
      <c r="AB76" s="27"/>
      <c r="AC76" s="27"/>
      <c r="AD76" s="28"/>
      <c r="AE76" s="28"/>
      <c r="AF76" s="28"/>
      <c r="AG76" s="28"/>
      <c r="AH76" s="28"/>
      <c r="AI76" s="28"/>
      <c r="AJ76" s="29"/>
      <c r="AK76" s="28"/>
      <c r="AL76" s="28"/>
      <c r="AM76" s="29"/>
      <c r="AN76" s="29"/>
      <c r="AO76" s="30"/>
    </row>
    <row r="77" spans="1:41" ht="14.25">
      <c r="A77" s="23"/>
      <c r="B77" s="23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25"/>
      <c r="R77" s="24"/>
      <c r="S77" s="24"/>
      <c r="T77" s="24"/>
      <c r="U77" s="24"/>
      <c r="V77" s="24"/>
      <c r="W77" s="24"/>
      <c r="X77" s="24"/>
      <c r="Y77" s="24"/>
      <c r="Z77" s="26"/>
      <c r="AA77" s="26"/>
      <c r="AB77" s="27"/>
      <c r="AC77" s="27"/>
      <c r="AD77" s="28"/>
      <c r="AE77" s="28"/>
      <c r="AF77" s="28"/>
      <c r="AG77" s="28"/>
      <c r="AH77" s="28"/>
      <c r="AI77" s="28"/>
      <c r="AJ77" s="29"/>
      <c r="AK77" s="28"/>
      <c r="AL77" s="28"/>
      <c r="AM77" s="29"/>
      <c r="AN77" s="29"/>
      <c r="AO77" s="30"/>
    </row>
    <row r="78" spans="1:41" ht="14.25">
      <c r="A78" s="23"/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  <c r="R78" s="24"/>
      <c r="S78" s="24"/>
      <c r="T78" s="24"/>
      <c r="U78" s="24"/>
      <c r="V78" s="24"/>
      <c r="W78" s="24"/>
      <c r="X78" s="24"/>
      <c r="Y78" s="24"/>
      <c r="Z78" s="26"/>
      <c r="AA78" s="26"/>
      <c r="AB78" s="27"/>
      <c r="AC78" s="27"/>
      <c r="AD78" s="28"/>
      <c r="AE78" s="28"/>
      <c r="AF78" s="28"/>
      <c r="AG78" s="28"/>
      <c r="AH78" s="28"/>
      <c r="AI78" s="28"/>
      <c r="AJ78" s="29"/>
      <c r="AK78" s="28"/>
      <c r="AL78" s="28"/>
      <c r="AM78" s="29"/>
      <c r="AN78" s="29"/>
      <c r="AO78" s="30"/>
    </row>
    <row r="79" spans="1:41" ht="14.25">
      <c r="A79" s="23"/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25"/>
      <c r="R79" s="24"/>
      <c r="S79" s="24"/>
      <c r="T79" s="24"/>
      <c r="U79" s="24"/>
      <c r="V79" s="24"/>
      <c r="W79" s="24"/>
      <c r="X79" s="24"/>
      <c r="Y79" s="24"/>
      <c r="Z79" s="26"/>
      <c r="AA79" s="26"/>
      <c r="AB79" s="27"/>
      <c r="AC79" s="27"/>
      <c r="AD79" s="28"/>
      <c r="AE79" s="28"/>
      <c r="AF79" s="28"/>
      <c r="AG79" s="28"/>
      <c r="AH79" s="28"/>
      <c r="AI79" s="28"/>
      <c r="AJ79" s="29"/>
      <c r="AK79" s="28"/>
      <c r="AL79" s="28"/>
      <c r="AM79" s="29"/>
      <c r="AN79" s="29"/>
      <c r="AO79" s="30"/>
    </row>
    <row r="80" spans="1:41" ht="14.25">
      <c r="A80" s="23"/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5"/>
      <c r="R80" s="24"/>
      <c r="S80" s="24"/>
      <c r="T80" s="24"/>
      <c r="U80" s="24"/>
      <c r="V80" s="24"/>
      <c r="W80" s="24"/>
      <c r="X80" s="24"/>
      <c r="Y80" s="24"/>
      <c r="Z80" s="26"/>
      <c r="AA80" s="26"/>
      <c r="AB80" s="27"/>
      <c r="AC80" s="27"/>
      <c r="AD80" s="28"/>
      <c r="AE80" s="28"/>
      <c r="AF80" s="28"/>
      <c r="AG80" s="28"/>
      <c r="AH80" s="28"/>
      <c r="AI80" s="28"/>
      <c r="AJ80" s="29"/>
      <c r="AK80" s="28"/>
      <c r="AL80" s="28"/>
      <c r="AM80" s="29"/>
      <c r="AN80" s="29"/>
      <c r="AO80" s="30"/>
    </row>
    <row r="81" spans="1:41" ht="14.25">
      <c r="A81" s="23"/>
      <c r="B81" s="23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5"/>
      <c r="R81" s="24"/>
      <c r="S81" s="24"/>
      <c r="T81" s="24"/>
      <c r="U81" s="24"/>
      <c r="V81" s="24"/>
      <c r="W81" s="24"/>
      <c r="X81" s="24"/>
      <c r="Y81" s="24"/>
      <c r="Z81" s="26"/>
      <c r="AA81" s="26"/>
      <c r="AB81" s="27"/>
      <c r="AC81" s="27"/>
      <c r="AD81" s="28"/>
      <c r="AE81" s="28"/>
      <c r="AF81" s="28"/>
      <c r="AG81" s="28"/>
      <c r="AH81" s="28"/>
      <c r="AI81" s="28"/>
      <c r="AJ81" s="29"/>
      <c r="AK81" s="28"/>
      <c r="AL81" s="28"/>
      <c r="AM81" s="29"/>
      <c r="AN81" s="29"/>
      <c r="AO81" s="30"/>
    </row>
    <row r="82" spans="1:41" ht="14.25">
      <c r="A82" s="23"/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4"/>
      <c r="S82" s="24"/>
      <c r="T82" s="24"/>
      <c r="U82" s="24"/>
      <c r="V82" s="24"/>
      <c r="W82" s="24"/>
      <c r="X82" s="24"/>
      <c r="Y82" s="24"/>
      <c r="Z82" s="26"/>
      <c r="AA82" s="26"/>
      <c r="AB82" s="27"/>
      <c r="AC82" s="27"/>
      <c r="AD82" s="28"/>
      <c r="AE82" s="28"/>
      <c r="AF82" s="28"/>
      <c r="AG82" s="28"/>
      <c r="AH82" s="28"/>
      <c r="AI82" s="28"/>
      <c r="AJ82" s="29"/>
      <c r="AK82" s="28"/>
      <c r="AL82" s="28"/>
      <c r="AM82" s="29"/>
      <c r="AN82" s="29"/>
      <c r="AO82" s="30"/>
    </row>
    <row r="83" spans="1:41" ht="14.25">
      <c r="A83" s="23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6"/>
      <c r="AA83" s="26"/>
      <c r="AB83" s="27"/>
      <c r="AC83" s="27"/>
      <c r="AD83" s="28"/>
      <c r="AE83" s="28"/>
      <c r="AF83" s="28"/>
      <c r="AG83" s="28"/>
      <c r="AH83" s="28"/>
      <c r="AI83" s="28"/>
      <c r="AJ83" s="29"/>
      <c r="AK83" s="28"/>
      <c r="AL83" s="28"/>
      <c r="AM83" s="29"/>
      <c r="AN83" s="29"/>
      <c r="AO83" s="30"/>
    </row>
    <row r="84" spans="1:41" ht="14.25">
      <c r="A84" s="23"/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4"/>
      <c r="S84" s="24"/>
      <c r="T84" s="24"/>
      <c r="U84" s="24"/>
      <c r="V84" s="24"/>
      <c r="W84" s="24"/>
      <c r="X84" s="24"/>
      <c r="Y84" s="24"/>
      <c r="Z84" s="26"/>
      <c r="AA84" s="26"/>
      <c r="AB84" s="27"/>
      <c r="AC84" s="27"/>
      <c r="AD84" s="28"/>
      <c r="AE84" s="28"/>
      <c r="AF84" s="28"/>
      <c r="AG84" s="28"/>
      <c r="AH84" s="28"/>
      <c r="AI84" s="28"/>
      <c r="AJ84" s="29"/>
      <c r="AK84" s="28"/>
      <c r="AL84" s="28"/>
      <c r="AM84" s="29"/>
      <c r="AN84" s="29"/>
      <c r="AO84" s="30"/>
    </row>
    <row r="85" spans="1:41" ht="14.25">
      <c r="A85" s="23"/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6"/>
      <c r="AA85" s="26"/>
      <c r="AB85" s="27"/>
      <c r="AC85" s="27"/>
      <c r="AD85" s="28"/>
      <c r="AE85" s="28"/>
      <c r="AF85" s="28"/>
      <c r="AG85" s="28"/>
      <c r="AH85" s="28"/>
      <c r="AI85" s="28"/>
      <c r="AJ85" s="29"/>
      <c r="AK85" s="28"/>
      <c r="AL85" s="28"/>
      <c r="AM85" s="29"/>
      <c r="AN85" s="29"/>
      <c r="AO85" s="30"/>
    </row>
    <row r="86" spans="1:3" ht="14.25">
      <c r="A86" s="23"/>
      <c r="B86" s="23"/>
      <c r="C86" s="23"/>
    </row>
    <row r="87" spans="1:3" ht="14.25">
      <c r="A87" s="23"/>
      <c r="B87" s="23"/>
      <c r="C87" s="23"/>
    </row>
    <row r="88" spans="1:3" ht="14.25">
      <c r="A88" s="23"/>
      <c r="B88" s="23"/>
      <c r="C88" s="23"/>
    </row>
    <row r="89" spans="1:3" ht="14.25">
      <c r="A89" s="23"/>
      <c r="B89" s="23"/>
      <c r="C89" s="23"/>
    </row>
    <row r="90" spans="1:3" ht="14.25">
      <c r="A90" s="23"/>
      <c r="B90" s="23"/>
      <c r="C90" s="23"/>
    </row>
    <row r="91" spans="1:3" ht="14.25">
      <c r="A91" s="23"/>
      <c r="B91" s="23"/>
      <c r="C91" s="23"/>
    </row>
    <row r="92" spans="1:3" ht="14.25">
      <c r="A92" s="23"/>
      <c r="B92" s="23"/>
      <c r="C92" s="23"/>
    </row>
    <row r="93" spans="1:3" ht="14.25">
      <c r="A93" s="23"/>
      <c r="B93" s="23"/>
      <c r="C93" s="23"/>
    </row>
    <row r="94" spans="1:3" ht="14.25">
      <c r="A94" s="23"/>
      <c r="B94" s="23"/>
      <c r="C94" s="23"/>
    </row>
    <row r="95" spans="1:3" ht="14.25">
      <c r="A95" s="23"/>
      <c r="B95" s="23"/>
      <c r="C95" s="23"/>
    </row>
    <row r="96" spans="1:3" ht="14.25">
      <c r="A96" s="23"/>
      <c r="B96" s="23"/>
      <c r="C96" s="23"/>
    </row>
    <row r="97" spans="1:3" ht="14.25">
      <c r="A97" s="23"/>
      <c r="B97" s="23"/>
      <c r="C97" s="23"/>
    </row>
    <row r="98" spans="1:3" ht="14.25">
      <c r="A98" s="23"/>
      <c r="B98" s="23"/>
      <c r="C98" s="23"/>
    </row>
    <row r="99" spans="1:3" ht="14.25">
      <c r="A99" s="23"/>
      <c r="B99" s="23"/>
      <c r="C99" s="23"/>
    </row>
    <row r="100" spans="1:3" ht="14.25">
      <c r="A100" s="23"/>
      <c r="B100" s="23"/>
      <c r="C100" s="23"/>
    </row>
  </sheetData>
  <mergeCells count="32">
    <mergeCell ref="AJ2:AJ3"/>
    <mergeCell ref="AK2:AK3"/>
    <mergeCell ref="AL2:AL3"/>
    <mergeCell ref="AM2:AM3"/>
    <mergeCell ref="AF2:AF3"/>
    <mergeCell ref="AG2:AG3"/>
    <mergeCell ref="AH2:AH3"/>
    <mergeCell ref="AI2:AI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1:A3"/>
    <mergeCell ref="B1:B3"/>
    <mergeCell ref="C1:C3"/>
    <mergeCell ref="D1:Q1"/>
  </mergeCells>
  <conditionalFormatting sqref="D4:D85 F4:F85 H4:H85 J4:J85 L4:L85 N4:N85 R4:R85 T4:T85 V4:V85 X4:X85">
    <cfRule type="expression" priority="1" dxfId="22" stopIfTrue="1">
      <formula>AND(NOT(ISBLANK(E4)),ISBLANK(D4))</formula>
    </cfRule>
  </conditionalFormatting>
  <conditionalFormatting sqref="E4:E85 G4:G85 I4:I85 K4:K85 M4:M85 O4:O85 S4:S85 U4:U85 W4:W85 Y4:Y85">
    <cfRule type="expression" priority="2" dxfId="22" stopIfTrue="1">
      <formula>AND(NOT(ISBLANK(D4)),ISBLANK(E4))</formula>
    </cfRule>
  </conditionalFormatting>
  <conditionalFormatting sqref="B19:B100 B4:B11 B14:B15 B17">
    <cfRule type="expression" priority="3" dxfId="22" stopIfTrue="1">
      <formula>AND(NOT(ISBLANK($A4)),ISBLANK(B4))</formula>
    </cfRule>
  </conditionalFormatting>
  <conditionalFormatting sqref="B18">
    <cfRule type="expression" priority="4" dxfId="22" stopIfTrue="1">
      <formula>AND(NOT(ISBLANK($A12)),ISBLANK(B18))</formula>
    </cfRule>
  </conditionalFormatting>
  <conditionalFormatting sqref="B16">
    <cfRule type="expression" priority="5" dxfId="22" stopIfTrue="1">
      <formula>AND(NOT(ISBLANK($A13)),ISBLANK(B16))</formula>
    </cfRule>
  </conditionalFormatting>
  <conditionalFormatting sqref="B12:B13">
    <cfRule type="expression" priority="6" dxfId="22" stopIfTrue="1">
      <formula>AND(NOT(ISBLANK(#REF!)),ISBLANK(B12))</formula>
    </cfRule>
  </conditionalFormatting>
  <conditionalFormatting sqref="C4:C100">
    <cfRule type="expression" priority="7" dxfId="22" stopIfTrue="1">
      <formula>AND(NOT(ISBLANK(A4)),ISBLANK(C4))</formula>
    </cfRule>
  </conditionalFormatting>
  <dataValidations count="4">
    <dataValidation type="custom" allowBlank="1" showInputMessage="1" showErrorMessage="1" errorTitle="Headcount" error="The value entered in the headcount field must be greater than or equal to the value entered in the FTE field." sqref="R4:R85 X4:X85 V4:V85 T4:T85 N4:N85 L4:L85 J4:J85 H4:H85 F4:F85 D4:D85">
      <formula1>R4&gt;=S4</formula1>
    </dataValidation>
    <dataValidation type="custom" allowBlank="1" showInputMessage="1" showErrorMessage="1" errorTitle="FTE" error="The value entered in the FTE field must be less than or equal to the value entered in the headcount field." sqref="S4:S85 Y4:Y85 W4:W85 U4:U85 O4:O85 K4:K85 I4:I85 G4:G85 M4:M85 E4:E85">
      <formula1>S4&lt;=R4</formula1>
    </dataValidation>
    <dataValidation operator="lessThanOrEqual" allowBlank="1" showInputMessage="1" showErrorMessage="1" error="FTE cannot be greater than Headcount&#10;" sqref="R86:AN65536 AB1 AO11:AO65536 D86:O65536 A101:C65536 P2 A1:C1 R1 AO1 AP1:IV65536 AB3:AC85 P4:Q65536 AO4:AO9"/>
    <dataValidation type="decimal" operator="greaterThan" allowBlank="1" showInputMessage="1" showErrorMessage="1" sqref="AK4:AL85 AD4:AI85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5"/>
  <sheetViews>
    <sheetView workbookViewId="0" topLeftCell="AK1">
      <selection activeCell="AK1" sqref="A1:IV16384"/>
    </sheetView>
  </sheetViews>
  <sheetFormatPr defaultColWidth="8.88671875" defaultRowHeight="15"/>
  <cols>
    <col min="1" max="1" width="23.5546875" style="22" customWidth="1"/>
    <col min="2" max="3" width="14.99609375" style="22" customWidth="1"/>
    <col min="4" max="17" width="10.4453125" style="31" customWidth="1"/>
    <col min="18" max="27" width="12.77734375" style="31" customWidth="1"/>
    <col min="28" max="29" width="11.10546875" style="22" customWidth="1"/>
    <col min="30" max="36" width="15.5546875" style="22" customWidth="1"/>
    <col min="37" max="39" width="19.10546875" style="22" customWidth="1"/>
    <col min="40" max="40" width="20.77734375" style="22" customWidth="1"/>
    <col min="41" max="41" width="17.99609375" style="22" customWidth="1"/>
    <col min="42" max="16384" width="8.88671875" style="22" customWidth="1"/>
  </cols>
  <sheetData>
    <row r="1" spans="1:41" s="21" customFormat="1" ht="15" customHeight="1">
      <c r="A1" s="64" t="s">
        <v>12</v>
      </c>
      <c r="B1" s="64" t="s">
        <v>1</v>
      </c>
      <c r="C1" s="64" t="s">
        <v>0</v>
      </c>
      <c r="D1" s="67" t="s">
        <v>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76" t="s">
        <v>15</v>
      </c>
      <c r="S1" s="82"/>
      <c r="T1" s="82"/>
      <c r="U1" s="82"/>
      <c r="V1" s="82"/>
      <c r="W1" s="82"/>
      <c r="X1" s="82"/>
      <c r="Y1" s="82"/>
      <c r="Z1" s="82"/>
      <c r="AA1" s="77"/>
      <c r="AB1" s="41" t="s">
        <v>25</v>
      </c>
      <c r="AC1" s="79"/>
      <c r="AD1" s="38" t="s">
        <v>11</v>
      </c>
      <c r="AE1" s="39"/>
      <c r="AF1" s="39"/>
      <c r="AG1" s="39"/>
      <c r="AH1" s="39"/>
      <c r="AI1" s="39"/>
      <c r="AJ1" s="40"/>
      <c r="AK1" s="75" t="s">
        <v>32</v>
      </c>
      <c r="AL1" s="75"/>
      <c r="AM1" s="75"/>
      <c r="AN1" s="72" t="s">
        <v>24</v>
      </c>
      <c r="AO1" s="64" t="s">
        <v>33</v>
      </c>
    </row>
    <row r="2" spans="1:41" s="21" customFormat="1" ht="53.25" customHeight="1">
      <c r="A2" s="78"/>
      <c r="B2" s="78"/>
      <c r="C2" s="78"/>
      <c r="D2" s="70" t="s">
        <v>28</v>
      </c>
      <c r="E2" s="71"/>
      <c r="F2" s="70" t="s">
        <v>29</v>
      </c>
      <c r="G2" s="71"/>
      <c r="H2" s="70" t="s">
        <v>30</v>
      </c>
      <c r="I2" s="71"/>
      <c r="J2" s="70" t="s">
        <v>6</v>
      </c>
      <c r="K2" s="71"/>
      <c r="L2" s="70" t="s">
        <v>31</v>
      </c>
      <c r="M2" s="71"/>
      <c r="N2" s="70" t="s">
        <v>5</v>
      </c>
      <c r="O2" s="71"/>
      <c r="P2" s="67" t="s">
        <v>9</v>
      </c>
      <c r="Q2" s="69"/>
      <c r="R2" s="67" t="s">
        <v>13</v>
      </c>
      <c r="S2" s="77"/>
      <c r="T2" s="76" t="s">
        <v>3</v>
      </c>
      <c r="U2" s="77"/>
      <c r="V2" s="76" t="s">
        <v>4</v>
      </c>
      <c r="W2" s="77"/>
      <c r="X2" s="76" t="s">
        <v>14</v>
      </c>
      <c r="Y2" s="77"/>
      <c r="Z2" s="67" t="s">
        <v>10</v>
      </c>
      <c r="AA2" s="69"/>
      <c r="AB2" s="80"/>
      <c r="AC2" s="81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83" t="s">
        <v>23</v>
      </c>
      <c r="AK2" s="64" t="s">
        <v>26</v>
      </c>
      <c r="AL2" s="64" t="s">
        <v>27</v>
      </c>
      <c r="AM2" s="64" t="s">
        <v>22</v>
      </c>
      <c r="AN2" s="73"/>
      <c r="AO2" s="65"/>
    </row>
    <row r="3" spans="1:41" ht="57.75" customHeight="1">
      <c r="A3" s="56"/>
      <c r="B3" s="56"/>
      <c r="C3" s="56"/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  <c r="N3" s="20" t="s">
        <v>2</v>
      </c>
      <c r="O3" s="20" t="s">
        <v>7</v>
      </c>
      <c r="P3" s="20" t="s">
        <v>2</v>
      </c>
      <c r="Q3" s="20" t="s">
        <v>7</v>
      </c>
      <c r="R3" s="19" t="s">
        <v>2</v>
      </c>
      <c r="S3" s="19" t="s">
        <v>7</v>
      </c>
      <c r="T3" s="19" t="s">
        <v>2</v>
      </c>
      <c r="U3" s="19" t="s">
        <v>7</v>
      </c>
      <c r="V3" s="19" t="s">
        <v>2</v>
      </c>
      <c r="W3" s="19" t="s">
        <v>7</v>
      </c>
      <c r="X3" s="19" t="s">
        <v>2</v>
      </c>
      <c r="Y3" s="19" t="s">
        <v>7</v>
      </c>
      <c r="Z3" s="19" t="s">
        <v>2</v>
      </c>
      <c r="AA3" s="19" t="s">
        <v>7</v>
      </c>
      <c r="AB3" s="4" t="s">
        <v>25</v>
      </c>
      <c r="AC3" s="4" t="s">
        <v>7</v>
      </c>
      <c r="AD3" s="66"/>
      <c r="AE3" s="66"/>
      <c r="AF3" s="66"/>
      <c r="AG3" s="66"/>
      <c r="AH3" s="66"/>
      <c r="AI3" s="66"/>
      <c r="AJ3" s="83"/>
      <c r="AK3" s="66"/>
      <c r="AL3" s="66"/>
      <c r="AM3" s="66"/>
      <c r="AN3" s="74"/>
      <c r="AO3" s="66"/>
    </row>
    <row r="4" spans="1:41" ht="42.75">
      <c r="A4" s="23" t="s">
        <v>34</v>
      </c>
      <c r="B4" s="23" t="s">
        <v>53</v>
      </c>
      <c r="C4" s="23" t="s">
        <v>36</v>
      </c>
      <c r="D4" s="35">
        <v>124</v>
      </c>
      <c r="E4" s="35">
        <v>120.45</v>
      </c>
      <c r="F4" s="35">
        <v>210</v>
      </c>
      <c r="G4" s="35">
        <v>202.39</v>
      </c>
      <c r="H4" s="35">
        <v>675</v>
      </c>
      <c r="I4" s="35">
        <v>662.26</v>
      </c>
      <c r="J4" s="35">
        <v>580</v>
      </c>
      <c r="K4" s="35">
        <v>565.81</v>
      </c>
      <c r="L4" s="35">
        <v>111</v>
      </c>
      <c r="M4" s="35">
        <v>109.07</v>
      </c>
      <c r="N4" s="35">
        <v>3</v>
      </c>
      <c r="O4" s="35">
        <v>2.81</v>
      </c>
      <c r="P4" s="27">
        <v>1703</v>
      </c>
      <c r="Q4" s="27">
        <v>1662.79</v>
      </c>
      <c r="R4" s="35">
        <v>3</v>
      </c>
      <c r="S4" s="35">
        <v>3</v>
      </c>
      <c r="T4" s="35">
        <v>24</v>
      </c>
      <c r="U4" s="35">
        <v>23.97</v>
      </c>
      <c r="V4" s="35">
        <v>17</v>
      </c>
      <c r="W4" s="35">
        <v>17</v>
      </c>
      <c r="X4" s="35">
        <v>0</v>
      </c>
      <c r="Y4" s="35">
        <v>0</v>
      </c>
      <c r="Z4" s="34">
        <v>44</v>
      </c>
      <c r="AA4" s="34">
        <v>43.97</v>
      </c>
      <c r="AB4" s="27">
        <v>1747</v>
      </c>
      <c r="AC4" s="27">
        <v>1706.76</v>
      </c>
      <c r="AD4" s="28">
        <v>6349954.96</v>
      </c>
      <c r="AE4" s="28">
        <v>22738.05</v>
      </c>
      <c r="AF4" s="28">
        <v>42531.99</v>
      </c>
      <c r="AG4" s="28">
        <v>126508.82</v>
      </c>
      <c r="AH4" s="28">
        <v>1709598</v>
      </c>
      <c r="AI4" s="28">
        <v>776428.32</v>
      </c>
      <c r="AJ4" s="29">
        <f>SUM(AD4:AI4)</f>
        <v>9027760.14</v>
      </c>
      <c r="AK4" s="28">
        <v>200740.33000000002</v>
      </c>
      <c r="AL4" s="28">
        <v>934309.7799999999</v>
      </c>
      <c r="AM4" s="29">
        <v>1135050.11</v>
      </c>
      <c r="AN4" s="29">
        <v>10162810.25</v>
      </c>
      <c r="AO4" s="30"/>
    </row>
    <row r="5" spans="1:41" ht="28.5">
      <c r="A5" s="23" t="s">
        <v>37</v>
      </c>
      <c r="B5" s="23" t="s">
        <v>38</v>
      </c>
      <c r="C5" s="23" t="s">
        <v>36</v>
      </c>
      <c r="D5" s="35">
        <v>350</v>
      </c>
      <c r="E5" s="35">
        <v>297.8</v>
      </c>
      <c r="F5" s="35">
        <v>1923</v>
      </c>
      <c r="G5" s="35">
        <v>1802</v>
      </c>
      <c r="H5" s="35">
        <v>254</v>
      </c>
      <c r="I5" s="35">
        <v>248.2</v>
      </c>
      <c r="J5" s="35">
        <v>51</v>
      </c>
      <c r="K5" s="35">
        <v>51</v>
      </c>
      <c r="L5" s="35">
        <v>3</v>
      </c>
      <c r="M5" s="35">
        <v>3</v>
      </c>
      <c r="N5" s="35">
        <v>0</v>
      </c>
      <c r="O5" s="35">
        <v>0</v>
      </c>
      <c r="P5" s="27">
        <v>2581</v>
      </c>
      <c r="Q5" s="27">
        <v>2402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4">
        <v>0</v>
      </c>
      <c r="AA5" s="34">
        <v>0</v>
      </c>
      <c r="AB5" s="27">
        <v>2581</v>
      </c>
      <c r="AC5" s="27">
        <v>2402</v>
      </c>
      <c r="AD5" s="28">
        <v>5225633.87</v>
      </c>
      <c r="AE5" s="28">
        <v>112380.46</v>
      </c>
      <c r="AF5" s="28"/>
      <c r="AG5" s="28">
        <v>468886.71</v>
      </c>
      <c r="AH5" s="28">
        <v>972914.6</v>
      </c>
      <c r="AI5" s="28">
        <v>428835.4</v>
      </c>
      <c r="AJ5" s="29">
        <v>7208651.04</v>
      </c>
      <c r="AK5" s="28"/>
      <c r="AL5" s="28">
        <v>1107.4</v>
      </c>
      <c r="AM5" s="29">
        <v>1107.4</v>
      </c>
      <c r="AN5" s="29">
        <v>7209758.44</v>
      </c>
      <c r="AO5" s="30"/>
    </row>
    <row r="6" spans="1:41" ht="28.5">
      <c r="A6" s="23" t="s">
        <v>39</v>
      </c>
      <c r="B6" s="23" t="s">
        <v>38</v>
      </c>
      <c r="C6" s="23" t="s">
        <v>36</v>
      </c>
      <c r="D6" s="35">
        <v>4626</v>
      </c>
      <c r="E6" s="35">
        <v>4133.3</v>
      </c>
      <c r="F6" s="35">
        <v>932</v>
      </c>
      <c r="G6" s="35">
        <v>884.5</v>
      </c>
      <c r="H6" s="35">
        <v>667</v>
      </c>
      <c r="I6" s="35">
        <v>653.8</v>
      </c>
      <c r="J6" s="35">
        <v>131</v>
      </c>
      <c r="K6" s="35">
        <v>126.5</v>
      </c>
      <c r="L6" s="35">
        <v>9</v>
      </c>
      <c r="M6" s="35">
        <v>9</v>
      </c>
      <c r="N6" s="35">
        <v>0</v>
      </c>
      <c r="O6" s="35">
        <v>0</v>
      </c>
      <c r="P6" s="27">
        <v>6365</v>
      </c>
      <c r="Q6" s="27">
        <v>5807.1</v>
      </c>
      <c r="R6" s="35">
        <v>0</v>
      </c>
      <c r="S6" s="35">
        <v>0</v>
      </c>
      <c r="T6" s="35">
        <v>3</v>
      </c>
      <c r="U6" s="35">
        <v>2</v>
      </c>
      <c r="V6" s="35">
        <v>20</v>
      </c>
      <c r="W6" s="35">
        <v>19.2</v>
      </c>
      <c r="X6" s="35">
        <v>0</v>
      </c>
      <c r="Y6" s="35">
        <v>0</v>
      </c>
      <c r="Z6" s="34">
        <v>23</v>
      </c>
      <c r="AA6" s="34">
        <v>21.2</v>
      </c>
      <c r="AB6" s="27">
        <v>6388</v>
      </c>
      <c r="AC6" s="27">
        <v>5828.3</v>
      </c>
      <c r="AD6" s="28">
        <v>9982937.31</v>
      </c>
      <c r="AE6" s="28">
        <v>105053.63</v>
      </c>
      <c r="AF6" s="28">
        <v>6652563.1</v>
      </c>
      <c r="AG6" s="28">
        <v>155930</v>
      </c>
      <c r="AH6" s="28">
        <v>2946337.13</v>
      </c>
      <c r="AI6" s="28">
        <v>1362265.86</v>
      </c>
      <c r="AJ6" s="29">
        <v>21205087.029999997</v>
      </c>
      <c r="AK6" s="28">
        <v>323375.58</v>
      </c>
      <c r="AL6" s="28"/>
      <c r="AM6" s="29">
        <v>323375.58</v>
      </c>
      <c r="AN6" s="29">
        <v>21528462.609999996</v>
      </c>
      <c r="AO6" s="30"/>
    </row>
    <row r="7" spans="1:41" ht="28.5">
      <c r="A7" s="23" t="s">
        <v>40</v>
      </c>
      <c r="B7" s="23" t="s">
        <v>38</v>
      </c>
      <c r="C7" s="23" t="s">
        <v>36</v>
      </c>
      <c r="D7" s="35">
        <v>13</v>
      </c>
      <c r="E7" s="35">
        <v>13</v>
      </c>
      <c r="F7" s="35">
        <v>152</v>
      </c>
      <c r="G7" s="35">
        <v>144.5</v>
      </c>
      <c r="H7" s="35">
        <v>12</v>
      </c>
      <c r="I7" s="35">
        <v>12</v>
      </c>
      <c r="J7" s="35">
        <v>1</v>
      </c>
      <c r="K7" s="35">
        <v>1</v>
      </c>
      <c r="L7" s="35">
        <v>0</v>
      </c>
      <c r="M7" s="35">
        <v>0</v>
      </c>
      <c r="N7" s="35">
        <v>0</v>
      </c>
      <c r="O7" s="35">
        <v>0</v>
      </c>
      <c r="P7" s="27">
        <v>178</v>
      </c>
      <c r="Q7" s="27">
        <v>170.5</v>
      </c>
      <c r="R7" s="35">
        <v>2</v>
      </c>
      <c r="S7" s="35">
        <v>2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4">
        <v>2</v>
      </c>
      <c r="AA7" s="34">
        <v>2</v>
      </c>
      <c r="AB7" s="27">
        <v>180</v>
      </c>
      <c r="AC7" s="27">
        <v>172.5</v>
      </c>
      <c r="AD7" s="28">
        <v>400224.16</v>
      </c>
      <c r="AE7" s="28">
        <v>31268.67</v>
      </c>
      <c r="AF7" s="28"/>
      <c r="AG7" s="28">
        <v>44536.52</v>
      </c>
      <c r="AH7" s="28">
        <v>78152.97</v>
      </c>
      <c r="AI7" s="28">
        <v>38108.44</v>
      </c>
      <c r="AJ7" s="29">
        <v>592290.76</v>
      </c>
      <c r="AK7" s="28">
        <v>7720</v>
      </c>
      <c r="AL7" s="28"/>
      <c r="AM7" s="29">
        <v>7720</v>
      </c>
      <c r="AN7" s="29">
        <v>600010.76</v>
      </c>
      <c r="AO7" s="30"/>
    </row>
    <row r="8" spans="1:41" ht="28.5">
      <c r="A8" s="23" t="s">
        <v>41</v>
      </c>
      <c r="B8" s="23" t="s">
        <v>38</v>
      </c>
      <c r="C8" s="23" t="s">
        <v>36</v>
      </c>
      <c r="D8" s="35">
        <v>1578</v>
      </c>
      <c r="E8" s="35">
        <v>1541.42</v>
      </c>
      <c r="F8" s="35">
        <v>327</v>
      </c>
      <c r="G8" s="35">
        <v>309.28</v>
      </c>
      <c r="H8" s="35">
        <v>1307</v>
      </c>
      <c r="I8" s="35">
        <v>1271.46</v>
      </c>
      <c r="J8" s="35">
        <v>288</v>
      </c>
      <c r="K8" s="35">
        <v>278.9</v>
      </c>
      <c r="L8" s="35">
        <v>30</v>
      </c>
      <c r="M8" s="35">
        <v>29.09</v>
      </c>
      <c r="N8" s="35">
        <v>0</v>
      </c>
      <c r="O8" s="35">
        <v>0</v>
      </c>
      <c r="P8" s="27">
        <v>3530</v>
      </c>
      <c r="Q8" s="27">
        <v>3430.15</v>
      </c>
      <c r="R8" s="35">
        <v>0</v>
      </c>
      <c r="S8" s="35">
        <v>0</v>
      </c>
      <c r="T8" s="35">
        <v>0</v>
      </c>
      <c r="U8" s="35">
        <v>0</v>
      </c>
      <c r="V8" s="35">
        <v>25</v>
      </c>
      <c r="W8" s="35">
        <v>18.75</v>
      </c>
      <c r="X8" s="35">
        <v>0</v>
      </c>
      <c r="Y8" s="35">
        <v>0</v>
      </c>
      <c r="Z8" s="34">
        <v>25</v>
      </c>
      <c r="AA8" s="34">
        <v>18.75</v>
      </c>
      <c r="AB8" s="27">
        <v>3555</v>
      </c>
      <c r="AC8" s="27">
        <v>3448.9</v>
      </c>
      <c r="AD8" s="28">
        <v>7984146.43</v>
      </c>
      <c r="AE8" s="28">
        <v>649539.95</v>
      </c>
      <c r="AF8" s="28">
        <v>6472.86</v>
      </c>
      <c r="AG8" s="28">
        <v>68996.19</v>
      </c>
      <c r="AH8" s="28">
        <v>1593941.04</v>
      </c>
      <c r="AI8" s="28">
        <v>678903.88</v>
      </c>
      <c r="AJ8" s="29">
        <v>10982000.35</v>
      </c>
      <c r="AK8" s="28">
        <v>273312.72</v>
      </c>
      <c r="AL8" s="28"/>
      <c r="AM8" s="29">
        <v>273312.72</v>
      </c>
      <c r="AN8" s="29">
        <v>11255313.07</v>
      </c>
      <c r="AO8" s="30"/>
    </row>
    <row r="9" spans="1:41" ht="28.5">
      <c r="A9" s="23" t="s">
        <v>42</v>
      </c>
      <c r="B9" s="23" t="s">
        <v>38</v>
      </c>
      <c r="C9" s="23" t="s">
        <v>36</v>
      </c>
      <c r="D9" s="35">
        <v>471</v>
      </c>
      <c r="E9" s="35">
        <v>440.1</v>
      </c>
      <c r="F9" s="35">
        <v>239</v>
      </c>
      <c r="G9" s="35">
        <v>230.9</v>
      </c>
      <c r="H9" s="35">
        <v>299</v>
      </c>
      <c r="I9" s="35">
        <v>282.1</v>
      </c>
      <c r="J9" s="35">
        <v>111</v>
      </c>
      <c r="K9" s="35">
        <v>108.7</v>
      </c>
      <c r="L9" s="35">
        <v>5</v>
      </c>
      <c r="M9" s="35">
        <v>4.5</v>
      </c>
      <c r="N9" s="35"/>
      <c r="O9" s="35"/>
      <c r="P9" s="27">
        <v>1125</v>
      </c>
      <c r="Q9" s="27">
        <v>1066.3</v>
      </c>
      <c r="R9" s="35">
        <v>6</v>
      </c>
      <c r="S9" s="35">
        <v>6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4">
        <v>6</v>
      </c>
      <c r="AA9" s="34">
        <v>6</v>
      </c>
      <c r="AB9" s="27">
        <v>1131</v>
      </c>
      <c r="AC9" s="27">
        <v>1072.3</v>
      </c>
      <c r="AD9" s="28">
        <v>2451315.93</v>
      </c>
      <c r="AE9" s="28">
        <v>228265.09</v>
      </c>
      <c r="AF9" s="28">
        <v>3000</v>
      </c>
      <c r="AG9" s="28">
        <v>158367.27</v>
      </c>
      <c r="AH9" s="28">
        <v>508516.26</v>
      </c>
      <c r="AI9" s="28">
        <v>223374.6</v>
      </c>
      <c r="AJ9" s="29">
        <v>3572839.15</v>
      </c>
      <c r="AK9" s="28">
        <v>20440.81</v>
      </c>
      <c r="AL9" s="28"/>
      <c r="AM9" s="29">
        <v>20440.81</v>
      </c>
      <c r="AN9" s="29">
        <v>3593279.96</v>
      </c>
      <c r="AO9" s="30"/>
    </row>
    <row r="10" spans="1:41" ht="28.5">
      <c r="A10" s="23" t="s">
        <v>43</v>
      </c>
      <c r="B10" s="23" t="s">
        <v>38</v>
      </c>
      <c r="C10" s="23" t="s">
        <v>36</v>
      </c>
      <c r="D10" s="35">
        <v>39</v>
      </c>
      <c r="E10" s="35">
        <v>34</v>
      </c>
      <c r="F10" s="35">
        <v>31</v>
      </c>
      <c r="G10" s="35">
        <v>29.5</v>
      </c>
      <c r="H10" s="35">
        <v>71</v>
      </c>
      <c r="I10" s="35">
        <v>69.4</v>
      </c>
      <c r="J10" s="35">
        <v>9</v>
      </c>
      <c r="K10" s="35">
        <v>9</v>
      </c>
      <c r="L10" s="35">
        <v>1</v>
      </c>
      <c r="M10" s="35">
        <v>1</v>
      </c>
      <c r="N10" s="35">
        <v>0</v>
      </c>
      <c r="O10" s="35">
        <v>0</v>
      </c>
      <c r="P10" s="27">
        <v>151</v>
      </c>
      <c r="Q10" s="27">
        <v>142.9</v>
      </c>
      <c r="R10" s="35">
        <v>2</v>
      </c>
      <c r="S10" s="35">
        <v>2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4">
        <v>2</v>
      </c>
      <c r="AA10" s="34">
        <v>2</v>
      </c>
      <c r="AB10" s="27">
        <v>153</v>
      </c>
      <c r="AC10" s="27">
        <v>144.9</v>
      </c>
      <c r="AD10" s="28">
        <v>426793</v>
      </c>
      <c r="AE10" s="28">
        <v>16747.15</v>
      </c>
      <c r="AF10" s="28"/>
      <c r="AG10" s="28">
        <v>13176</v>
      </c>
      <c r="AH10" s="28">
        <v>74907</v>
      </c>
      <c r="AI10" s="28">
        <v>37962</v>
      </c>
      <c r="AJ10" s="29">
        <v>569585.15</v>
      </c>
      <c r="AK10" s="28">
        <v>18973</v>
      </c>
      <c r="AL10" s="28"/>
      <c r="AM10" s="29">
        <v>18973</v>
      </c>
      <c r="AN10" s="29">
        <v>588558.15</v>
      </c>
      <c r="AO10" s="30"/>
    </row>
    <row r="11" spans="1:41" ht="28.5">
      <c r="A11" s="23" t="s">
        <v>44</v>
      </c>
      <c r="B11" s="23" t="s">
        <v>38</v>
      </c>
      <c r="C11" s="23" t="s">
        <v>36</v>
      </c>
      <c r="D11" s="35">
        <v>1008</v>
      </c>
      <c r="E11" s="35">
        <v>953.24</v>
      </c>
      <c r="F11" s="35">
        <v>819</v>
      </c>
      <c r="G11" s="35">
        <v>808.98</v>
      </c>
      <c r="H11" s="35">
        <v>366</v>
      </c>
      <c r="I11" s="35">
        <v>360.29</v>
      </c>
      <c r="J11" s="35">
        <v>33</v>
      </c>
      <c r="K11" s="35">
        <v>32.42</v>
      </c>
      <c r="L11" s="35">
        <v>3</v>
      </c>
      <c r="M11" s="35">
        <v>3</v>
      </c>
      <c r="N11" s="35">
        <v>0</v>
      </c>
      <c r="O11" s="35">
        <v>0</v>
      </c>
      <c r="P11" s="27">
        <v>2229</v>
      </c>
      <c r="Q11" s="27">
        <v>2157.93</v>
      </c>
      <c r="R11" s="35">
        <v>66</v>
      </c>
      <c r="S11" s="35">
        <v>63.27</v>
      </c>
      <c r="T11" s="35">
        <v>5</v>
      </c>
      <c r="U11" s="35">
        <v>5</v>
      </c>
      <c r="V11" s="35">
        <v>0</v>
      </c>
      <c r="W11" s="35">
        <v>0</v>
      </c>
      <c r="X11" s="35">
        <v>0</v>
      </c>
      <c r="Y11" s="35">
        <v>0</v>
      </c>
      <c r="Z11" s="34">
        <v>71</v>
      </c>
      <c r="AA11" s="34">
        <v>68.27</v>
      </c>
      <c r="AB11" s="27">
        <v>2300</v>
      </c>
      <c r="AC11" s="27">
        <v>2226.2</v>
      </c>
      <c r="AD11" s="28">
        <v>4500266.1</v>
      </c>
      <c r="AE11" s="28">
        <v>313361.9</v>
      </c>
      <c r="AF11" s="28">
        <v>21382</v>
      </c>
      <c r="AG11" s="28">
        <v>249822</v>
      </c>
      <c r="AH11" s="28">
        <v>893187</v>
      </c>
      <c r="AI11" s="28">
        <v>383509</v>
      </c>
      <c r="AJ11" s="29">
        <v>6361528</v>
      </c>
      <c r="AK11" s="28">
        <v>139028</v>
      </c>
      <c r="AL11" s="28"/>
      <c r="AM11" s="29">
        <v>139028</v>
      </c>
      <c r="AN11" s="29">
        <v>6500556</v>
      </c>
      <c r="AO11" s="30"/>
    </row>
    <row r="12" spans="1:41" ht="42.75">
      <c r="A12" s="23" t="s">
        <v>45</v>
      </c>
      <c r="B12" s="23" t="s">
        <v>46</v>
      </c>
      <c r="C12" s="23" t="s">
        <v>36</v>
      </c>
      <c r="D12" s="35">
        <v>0</v>
      </c>
      <c r="E12" s="35">
        <v>0</v>
      </c>
      <c r="F12" s="35">
        <v>1</v>
      </c>
      <c r="G12" s="35">
        <v>1</v>
      </c>
      <c r="H12" s="35">
        <v>5</v>
      </c>
      <c r="I12" s="35">
        <v>4.5</v>
      </c>
      <c r="J12" s="35">
        <v>1</v>
      </c>
      <c r="K12" s="35">
        <v>1</v>
      </c>
      <c r="L12" s="35">
        <v>2</v>
      </c>
      <c r="M12" s="35">
        <v>2</v>
      </c>
      <c r="N12" s="35">
        <v>0</v>
      </c>
      <c r="O12" s="35">
        <v>0</v>
      </c>
      <c r="P12" s="27">
        <v>9</v>
      </c>
      <c r="Q12" s="27">
        <v>8.5</v>
      </c>
      <c r="R12" s="35">
        <v>0</v>
      </c>
      <c r="S12" s="35">
        <v>0</v>
      </c>
      <c r="T12" s="35">
        <v>0</v>
      </c>
      <c r="U12" s="35">
        <v>0</v>
      </c>
      <c r="V12" s="35">
        <v>1</v>
      </c>
      <c r="W12" s="35">
        <v>1</v>
      </c>
      <c r="X12" s="35">
        <v>0</v>
      </c>
      <c r="Y12" s="35">
        <v>0</v>
      </c>
      <c r="Z12" s="34">
        <v>1</v>
      </c>
      <c r="AA12" s="34">
        <v>1</v>
      </c>
      <c r="AB12" s="27">
        <v>10</v>
      </c>
      <c r="AC12" s="27">
        <v>9.5</v>
      </c>
      <c r="AD12" s="28">
        <v>31883</v>
      </c>
      <c r="AE12" s="28">
        <v>3246</v>
      </c>
      <c r="AF12" s="28"/>
      <c r="AG12" s="28">
        <v>492</v>
      </c>
      <c r="AH12" s="28">
        <v>4416</v>
      </c>
      <c r="AI12" s="28">
        <v>3154</v>
      </c>
      <c r="AJ12" s="29">
        <v>43191</v>
      </c>
      <c r="AK12" s="28">
        <v>5040</v>
      </c>
      <c r="AL12" s="28"/>
      <c r="AM12" s="29">
        <v>5040</v>
      </c>
      <c r="AN12" s="29">
        <v>48231</v>
      </c>
      <c r="AO12" s="30"/>
    </row>
    <row r="13" spans="1:41" ht="42.75">
      <c r="A13" s="23" t="s">
        <v>47</v>
      </c>
      <c r="B13" s="23" t="s">
        <v>46</v>
      </c>
      <c r="C13" s="23" t="s">
        <v>36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6</v>
      </c>
      <c r="O13" s="35">
        <v>3.8</v>
      </c>
      <c r="P13" s="27">
        <v>6</v>
      </c>
      <c r="Q13" s="27">
        <v>3.8</v>
      </c>
      <c r="R13" s="35">
        <v>0</v>
      </c>
      <c r="S13" s="35">
        <v>0</v>
      </c>
      <c r="T13" s="35">
        <v>0</v>
      </c>
      <c r="U13" s="35">
        <v>0</v>
      </c>
      <c r="V13" s="35">
        <v>2</v>
      </c>
      <c r="W13" s="35">
        <v>1.1</v>
      </c>
      <c r="X13" s="35">
        <v>0</v>
      </c>
      <c r="Y13" s="35">
        <v>0</v>
      </c>
      <c r="Z13" s="34">
        <v>2</v>
      </c>
      <c r="AA13" s="34">
        <v>1.1</v>
      </c>
      <c r="AB13" s="27">
        <v>8</v>
      </c>
      <c r="AC13" s="27">
        <v>4.9</v>
      </c>
      <c r="AD13" s="28">
        <v>31666.67</v>
      </c>
      <c r="AE13" s="28"/>
      <c r="AF13" s="28"/>
      <c r="AG13" s="28"/>
      <c r="AH13" s="28">
        <v>4061.67</v>
      </c>
      <c r="AI13" s="28">
        <v>3882.26</v>
      </c>
      <c r="AJ13" s="29">
        <v>39610.6</v>
      </c>
      <c r="AK13" s="28">
        <v>15100</v>
      </c>
      <c r="AL13" s="28"/>
      <c r="AM13" s="29">
        <v>15100</v>
      </c>
      <c r="AN13" s="29">
        <v>54710.6</v>
      </c>
      <c r="AO13" s="30"/>
    </row>
    <row r="14" spans="1:41" ht="42.75">
      <c r="A14" s="23" t="s">
        <v>48</v>
      </c>
      <c r="B14" s="23" t="s">
        <v>46</v>
      </c>
      <c r="C14" s="23" t="s">
        <v>36</v>
      </c>
      <c r="D14" s="35">
        <v>11</v>
      </c>
      <c r="E14" s="35">
        <v>11</v>
      </c>
      <c r="F14" s="35">
        <v>4</v>
      </c>
      <c r="G14" s="35">
        <v>4</v>
      </c>
      <c r="H14" s="35">
        <v>18</v>
      </c>
      <c r="I14" s="35">
        <v>17.3</v>
      </c>
      <c r="J14" s="35">
        <v>23</v>
      </c>
      <c r="K14" s="35">
        <v>22.8</v>
      </c>
      <c r="L14" s="35">
        <v>4</v>
      </c>
      <c r="M14" s="35">
        <v>3.9</v>
      </c>
      <c r="N14" s="35">
        <v>0</v>
      </c>
      <c r="O14" s="35">
        <v>0</v>
      </c>
      <c r="P14" s="27">
        <v>60</v>
      </c>
      <c r="Q14" s="27">
        <v>59</v>
      </c>
      <c r="R14" s="35">
        <v>9</v>
      </c>
      <c r="S14" s="35">
        <v>9</v>
      </c>
      <c r="T14" s="35">
        <v>14</v>
      </c>
      <c r="U14" s="35">
        <v>13.3</v>
      </c>
      <c r="V14" s="35">
        <v>7</v>
      </c>
      <c r="W14" s="35">
        <v>7</v>
      </c>
      <c r="X14" s="35">
        <v>0</v>
      </c>
      <c r="Y14" s="35">
        <v>0</v>
      </c>
      <c r="Z14" s="34">
        <v>30</v>
      </c>
      <c r="AA14" s="34">
        <v>29.3</v>
      </c>
      <c r="AB14" s="27">
        <v>90</v>
      </c>
      <c r="AC14" s="27">
        <v>88.3</v>
      </c>
      <c r="AD14" s="28">
        <v>279897.48</v>
      </c>
      <c r="AE14" s="28">
        <v>1277.5</v>
      </c>
      <c r="AF14" s="28"/>
      <c r="AG14" s="28"/>
      <c r="AH14" s="28">
        <v>32908.84</v>
      </c>
      <c r="AI14" s="28">
        <v>31147.43</v>
      </c>
      <c r="AJ14" s="29">
        <v>345231.25</v>
      </c>
      <c r="AK14" s="28">
        <v>250368.24</v>
      </c>
      <c r="AL14" s="28"/>
      <c r="AM14" s="29">
        <v>250368.24</v>
      </c>
      <c r="AN14" s="29">
        <v>595599.49</v>
      </c>
      <c r="AO14" s="30"/>
    </row>
    <row r="15" spans="1:41" ht="42.75">
      <c r="A15" s="23" t="s">
        <v>49</v>
      </c>
      <c r="B15" s="23" t="s">
        <v>46</v>
      </c>
      <c r="C15" s="23" t="s">
        <v>36</v>
      </c>
      <c r="D15" s="35">
        <v>30</v>
      </c>
      <c r="E15" s="35">
        <v>11</v>
      </c>
      <c r="F15" s="35">
        <v>22</v>
      </c>
      <c r="G15" s="35">
        <v>22</v>
      </c>
      <c r="H15" s="35">
        <v>76</v>
      </c>
      <c r="I15" s="35">
        <v>75.7</v>
      </c>
      <c r="J15" s="35">
        <v>15</v>
      </c>
      <c r="K15" s="35">
        <v>14.8</v>
      </c>
      <c r="L15" s="35">
        <v>4</v>
      </c>
      <c r="M15" s="35">
        <v>4</v>
      </c>
      <c r="N15" s="35">
        <v>70</v>
      </c>
      <c r="O15" s="35">
        <v>64.6</v>
      </c>
      <c r="P15" s="27">
        <v>217</v>
      </c>
      <c r="Q15" s="27">
        <v>192.1</v>
      </c>
      <c r="R15" s="35">
        <v>0</v>
      </c>
      <c r="S15" s="35">
        <v>0</v>
      </c>
      <c r="T15" s="35">
        <v>0</v>
      </c>
      <c r="U15" s="35">
        <v>0</v>
      </c>
      <c r="V15" s="35">
        <v>10</v>
      </c>
      <c r="W15" s="35">
        <v>4.1</v>
      </c>
      <c r="X15" s="35">
        <v>0</v>
      </c>
      <c r="Y15" s="35">
        <v>0</v>
      </c>
      <c r="Z15" s="34">
        <v>10</v>
      </c>
      <c r="AA15" s="34">
        <v>4.1</v>
      </c>
      <c r="AB15" s="27">
        <v>227</v>
      </c>
      <c r="AC15" s="27">
        <v>196.2</v>
      </c>
      <c r="AD15" s="28">
        <v>540749.46</v>
      </c>
      <c r="AE15" s="28">
        <v>9556.4</v>
      </c>
      <c r="AF15" s="28">
        <v>78656.44</v>
      </c>
      <c r="AG15" s="28">
        <v>33839.11</v>
      </c>
      <c r="AH15" s="28">
        <v>3373.99</v>
      </c>
      <c r="AI15" s="28">
        <v>71502.84</v>
      </c>
      <c r="AJ15" s="29">
        <v>737678.24</v>
      </c>
      <c r="AK15" s="28">
        <v>17192</v>
      </c>
      <c r="AL15" s="28"/>
      <c r="AM15" s="29">
        <v>17192</v>
      </c>
      <c r="AN15" s="29">
        <v>754870.24</v>
      </c>
      <c r="AO15" s="30"/>
    </row>
    <row r="16" spans="1:41" ht="42.75">
      <c r="A16" s="23" t="s">
        <v>50</v>
      </c>
      <c r="B16" s="23" t="s">
        <v>46</v>
      </c>
      <c r="C16" s="23" t="s">
        <v>36</v>
      </c>
      <c r="D16" s="35">
        <v>2</v>
      </c>
      <c r="E16" s="35">
        <v>2</v>
      </c>
      <c r="F16" s="35">
        <v>15</v>
      </c>
      <c r="G16" s="35">
        <v>14.36</v>
      </c>
      <c r="H16" s="35">
        <v>12</v>
      </c>
      <c r="I16" s="35">
        <v>12</v>
      </c>
      <c r="J16" s="35">
        <v>10</v>
      </c>
      <c r="K16" s="35">
        <v>10</v>
      </c>
      <c r="L16" s="35">
        <v>3</v>
      </c>
      <c r="M16" s="35">
        <v>3</v>
      </c>
      <c r="N16" s="35">
        <v>0</v>
      </c>
      <c r="O16" s="35">
        <v>0</v>
      </c>
      <c r="P16" s="27">
        <v>42</v>
      </c>
      <c r="Q16" s="27">
        <v>41.36</v>
      </c>
      <c r="R16" s="35">
        <v>0</v>
      </c>
      <c r="S16" s="35">
        <v>0</v>
      </c>
      <c r="T16" s="35">
        <v>2</v>
      </c>
      <c r="U16" s="35">
        <v>0.95</v>
      </c>
      <c r="V16" s="35">
        <v>3</v>
      </c>
      <c r="W16" s="35">
        <v>0.6</v>
      </c>
      <c r="X16" s="35">
        <v>0</v>
      </c>
      <c r="Y16" s="35">
        <v>0</v>
      </c>
      <c r="Z16" s="34">
        <v>5</v>
      </c>
      <c r="AA16" s="34">
        <v>1.55</v>
      </c>
      <c r="AB16" s="27">
        <v>47</v>
      </c>
      <c r="AC16" s="27">
        <v>42.91</v>
      </c>
      <c r="AD16" s="28">
        <v>141525</v>
      </c>
      <c r="AE16" s="28">
        <v>510</v>
      </c>
      <c r="AF16" s="28"/>
      <c r="AG16" s="28">
        <v>638</v>
      </c>
      <c r="AH16" s="28">
        <v>27047</v>
      </c>
      <c r="AI16" s="28">
        <v>12475</v>
      </c>
      <c r="AJ16" s="29">
        <v>182195</v>
      </c>
      <c r="AK16" s="28">
        <v>9948</v>
      </c>
      <c r="AL16" s="28"/>
      <c r="AM16" s="29">
        <v>9948</v>
      </c>
      <c r="AN16" s="29">
        <v>192143</v>
      </c>
      <c r="AO16" s="30"/>
    </row>
    <row r="17" spans="1:41" ht="42.75">
      <c r="A17" s="23" t="s">
        <v>51</v>
      </c>
      <c r="B17" s="23" t="s">
        <v>46</v>
      </c>
      <c r="C17" s="23" t="s">
        <v>36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1</v>
      </c>
      <c r="K17" s="35">
        <v>1</v>
      </c>
      <c r="L17" s="35">
        <v>0</v>
      </c>
      <c r="M17" s="35">
        <v>0</v>
      </c>
      <c r="N17" s="35">
        <v>0</v>
      </c>
      <c r="O17" s="35">
        <v>0</v>
      </c>
      <c r="P17" s="27">
        <v>1</v>
      </c>
      <c r="Q17" s="27">
        <v>1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4">
        <v>0</v>
      </c>
      <c r="AA17" s="34">
        <v>0</v>
      </c>
      <c r="AB17" s="27">
        <v>1</v>
      </c>
      <c r="AC17" s="27">
        <v>1</v>
      </c>
      <c r="AD17" s="28"/>
      <c r="AE17" s="28"/>
      <c r="AF17" s="28"/>
      <c r="AG17" s="28"/>
      <c r="AH17" s="28"/>
      <c r="AI17" s="28"/>
      <c r="AJ17" s="29">
        <v>0</v>
      </c>
      <c r="AK17" s="28"/>
      <c r="AL17" s="28"/>
      <c r="AM17" s="29">
        <v>0</v>
      </c>
      <c r="AN17" s="29">
        <v>0</v>
      </c>
      <c r="AO17" s="30"/>
    </row>
    <row r="18" spans="1:41" ht="42.75">
      <c r="A18" s="23" t="s">
        <v>52</v>
      </c>
      <c r="B18" s="23" t="s">
        <v>46</v>
      </c>
      <c r="C18" s="23" t="s">
        <v>36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316</v>
      </c>
      <c r="O18" s="35">
        <v>313</v>
      </c>
      <c r="P18" s="27">
        <v>316</v>
      </c>
      <c r="Q18" s="27">
        <v>313</v>
      </c>
      <c r="R18" s="35">
        <v>5</v>
      </c>
      <c r="S18" s="35">
        <v>5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4">
        <v>5</v>
      </c>
      <c r="AA18" s="34">
        <v>5</v>
      </c>
      <c r="AB18" s="27">
        <v>321</v>
      </c>
      <c r="AC18" s="27">
        <v>318</v>
      </c>
      <c r="AD18" s="28">
        <v>859612</v>
      </c>
      <c r="AE18" s="28">
        <v>23508.57</v>
      </c>
      <c r="AF18" s="28"/>
      <c r="AG18" s="28">
        <v>28033.6</v>
      </c>
      <c r="AH18" s="28">
        <v>216.19</v>
      </c>
      <c r="AI18" s="28">
        <v>78784.45</v>
      </c>
      <c r="AJ18" s="29">
        <v>990154.81</v>
      </c>
      <c r="AK18" s="28"/>
      <c r="AL18" s="28"/>
      <c r="AM18" s="29">
        <v>0</v>
      </c>
      <c r="AN18" s="29">
        <v>990154.81</v>
      </c>
      <c r="AO18" s="30"/>
    </row>
    <row r="19" spans="1:41" ht="14.2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7"/>
      <c r="AC19" s="27"/>
      <c r="AD19" s="28"/>
      <c r="AE19" s="28"/>
      <c r="AF19" s="28"/>
      <c r="AG19" s="28"/>
      <c r="AH19" s="28"/>
      <c r="AI19" s="28"/>
      <c r="AJ19" s="29"/>
      <c r="AK19" s="28"/>
      <c r="AL19" s="28"/>
      <c r="AM19" s="29"/>
      <c r="AN19" s="29"/>
      <c r="AO19" s="30"/>
    </row>
    <row r="20" spans="1:41" ht="14.25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6"/>
      <c r="AA20" s="26"/>
      <c r="AB20" s="27"/>
      <c r="AC20" s="27"/>
      <c r="AD20" s="28"/>
      <c r="AE20" s="28"/>
      <c r="AF20" s="28"/>
      <c r="AG20" s="28"/>
      <c r="AH20" s="28"/>
      <c r="AI20" s="28"/>
      <c r="AJ20" s="29"/>
      <c r="AK20" s="28"/>
      <c r="AL20" s="28"/>
      <c r="AM20" s="29"/>
      <c r="AN20" s="29"/>
      <c r="AO20" s="30"/>
    </row>
    <row r="21" spans="1:41" ht="14.25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4"/>
      <c r="S21" s="24"/>
      <c r="T21" s="24"/>
      <c r="U21" s="24"/>
      <c r="V21" s="24"/>
      <c r="W21" s="24"/>
      <c r="X21" s="24"/>
      <c r="Y21" s="24"/>
      <c r="Z21" s="26"/>
      <c r="AA21" s="26"/>
      <c r="AB21" s="27"/>
      <c r="AC21" s="27"/>
      <c r="AD21" s="28"/>
      <c r="AE21" s="28"/>
      <c r="AF21" s="28"/>
      <c r="AG21" s="28"/>
      <c r="AH21" s="28"/>
      <c r="AI21" s="28"/>
      <c r="AJ21" s="29"/>
      <c r="AK21" s="28"/>
      <c r="AL21" s="28"/>
      <c r="AM21" s="29"/>
      <c r="AN21" s="29"/>
      <c r="AO21" s="30"/>
    </row>
    <row r="22" spans="1:41" ht="14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4"/>
      <c r="S22" s="24"/>
      <c r="T22" s="24"/>
      <c r="U22" s="24"/>
      <c r="V22" s="24"/>
      <c r="W22" s="24"/>
      <c r="X22" s="24"/>
      <c r="Y22" s="24"/>
      <c r="Z22" s="26"/>
      <c r="AA22" s="26"/>
      <c r="AB22" s="27"/>
      <c r="AC22" s="27"/>
      <c r="AD22" s="28"/>
      <c r="AE22" s="28"/>
      <c r="AF22" s="28"/>
      <c r="AG22" s="28"/>
      <c r="AH22" s="28"/>
      <c r="AI22" s="28"/>
      <c r="AJ22" s="29"/>
      <c r="AK22" s="28"/>
      <c r="AL22" s="28"/>
      <c r="AM22" s="29"/>
      <c r="AN22" s="29"/>
      <c r="AO22" s="30"/>
    </row>
    <row r="23" spans="1:41" ht="14.25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4"/>
      <c r="S23" s="24"/>
      <c r="T23" s="24"/>
      <c r="U23" s="24"/>
      <c r="V23" s="24"/>
      <c r="W23" s="24"/>
      <c r="X23" s="24"/>
      <c r="Y23" s="24"/>
      <c r="Z23" s="26"/>
      <c r="AA23" s="26"/>
      <c r="AB23" s="27"/>
      <c r="AC23" s="27"/>
      <c r="AD23" s="28"/>
      <c r="AE23" s="28"/>
      <c r="AF23" s="28"/>
      <c r="AG23" s="28"/>
      <c r="AH23" s="28"/>
      <c r="AI23" s="28"/>
      <c r="AJ23" s="29"/>
      <c r="AK23" s="28"/>
      <c r="AL23" s="28"/>
      <c r="AM23" s="29"/>
      <c r="AN23" s="29"/>
      <c r="AO23" s="30"/>
    </row>
    <row r="24" spans="1:41" ht="14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7"/>
      <c r="AC24" s="27"/>
      <c r="AD24" s="28"/>
      <c r="AE24" s="28"/>
      <c r="AF24" s="28"/>
      <c r="AG24" s="28"/>
      <c r="AH24" s="28"/>
      <c r="AI24" s="28"/>
      <c r="AJ24" s="29"/>
      <c r="AK24" s="28"/>
      <c r="AL24" s="28"/>
      <c r="AM24" s="29"/>
      <c r="AN24" s="29"/>
      <c r="AO24" s="30"/>
    </row>
    <row r="25" spans="1:41" ht="14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4"/>
      <c r="S25" s="24"/>
      <c r="T25" s="24"/>
      <c r="U25" s="24"/>
      <c r="V25" s="24"/>
      <c r="W25" s="24"/>
      <c r="X25" s="24"/>
      <c r="Y25" s="24"/>
      <c r="Z25" s="26"/>
      <c r="AA25" s="26"/>
      <c r="AB25" s="27"/>
      <c r="AC25" s="27"/>
      <c r="AD25" s="28"/>
      <c r="AE25" s="28"/>
      <c r="AF25" s="28"/>
      <c r="AG25" s="28"/>
      <c r="AH25" s="28"/>
      <c r="AI25" s="28"/>
      <c r="AJ25" s="29"/>
      <c r="AK25" s="28"/>
      <c r="AL25" s="28"/>
      <c r="AM25" s="29"/>
      <c r="AN25" s="29"/>
      <c r="AO25" s="30"/>
    </row>
    <row r="26" spans="1:41" ht="14.25">
      <c r="A26" s="2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4"/>
      <c r="S26" s="24"/>
      <c r="T26" s="24"/>
      <c r="U26" s="24"/>
      <c r="V26" s="24"/>
      <c r="W26" s="24"/>
      <c r="X26" s="24"/>
      <c r="Y26" s="24"/>
      <c r="Z26" s="26"/>
      <c r="AA26" s="26"/>
      <c r="AB26" s="27"/>
      <c r="AC26" s="27"/>
      <c r="AD26" s="28"/>
      <c r="AE26" s="28"/>
      <c r="AF26" s="28"/>
      <c r="AG26" s="28"/>
      <c r="AH26" s="28"/>
      <c r="AI26" s="28"/>
      <c r="AJ26" s="29"/>
      <c r="AK26" s="28"/>
      <c r="AL26" s="28"/>
      <c r="AM26" s="29"/>
      <c r="AN26" s="29"/>
      <c r="AO26" s="30"/>
    </row>
    <row r="27" spans="1:41" ht="14.25">
      <c r="A27" s="23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4"/>
      <c r="S27" s="24"/>
      <c r="T27" s="24"/>
      <c r="U27" s="24"/>
      <c r="V27" s="24"/>
      <c r="W27" s="24"/>
      <c r="X27" s="24"/>
      <c r="Y27" s="24"/>
      <c r="Z27" s="26"/>
      <c r="AA27" s="26"/>
      <c r="AB27" s="27"/>
      <c r="AC27" s="27"/>
      <c r="AD27" s="28"/>
      <c r="AE27" s="28"/>
      <c r="AF27" s="28"/>
      <c r="AG27" s="28"/>
      <c r="AH27" s="28"/>
      <c r="AI27" s="28"/>
      <c r="AJ27" s="29"/>
      <c r="AK27" s="28"/>
      <c r="AL27" s="28"/>
      <c r="AM27" s="29"/>
      <c r="AN27" s="29"/>
      <c r="AO27" s="30"/>
    </row>
    <row r="28" spans="1:41" ht="14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7"/>
      <c r="AC28" s="27"/>
      <c r="AD28" s="28"/>
      <c r="AE28" s="28"/>
      <c r="AF28" s="28"/>
      <c r="AG28" s="28"/>
      <c r="AH28" s="28"/>
      <c r="AI28" s="28"/>
      <c r="AJ28" s="29"/>
      <c r="AK28" s="28"/>
      <c r="AL28" s="28"/>
      <c r="AM28" s="29"/>
      <c r="AN28" s="29"/>
      <c r="AO28" s="30"/>
    </row>
    <row r="29" spans="1:41" ht="14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7"/>
      <c r="AC29" s="27"/>
      <c r="AD29" s="28"/>
      <c r="AE29" s="28"/>
      <c r="AF29" s="28"/>
      <c r="AG29" s="28"/>
      <c r="AH29" s="28"/>
      <c r="AI29" s="28"/>
      <c r="AJ29" s="29"/>
      <c r="AK29" s="28"/>
      <c r="AL29" s="28"/>
      <c r="AM29" s="29"/>
      <c r="AN29" s="29"/>
      <c r="AO29" s="30"/>
    </row>
    <row r="30" spans="1:41" ht="14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4"/>
      <c r="W30" s="24"/>
      <c r="X30" s="24"/>
      <c r="Y30" s="24"/>
      <c r="Z30" s="26"/>
      <c r="AA30" s="26"/>
      <c r="AB30" s="27"/>
      <c r="AC30" s="27"/>
      <c r="AD30" s="28"/>
      <c r="AE30" s="28"/>
      <c r="AF30" s="28"/>
      <c r="AG30" s="28"/>
      <c r="AH30" s="28"/>
      <c r="AI30" s="28"/>
      <c r="AJ30" s="29"/>
      <c r="AK30" s="28"/>
      <c r="AL30" s="28"/>
      <c r="AM30" s="29"/>
      <c r="AN30" s="29"/>
      <c r="AO30" s="30"/>
    </row>
    <row r="31" spans="1:41" ht="14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4"/>
      <c r="S31" s="24"/>
      <c r="T31" s="24"/>
      <c r="U31" s="24"/>
      <c r="V31" s="24"/>
      <c r="W31" s="24"/>
      <c r="X31" s="24"/>
      <c r="Y31" s="24"/>
      <c r="Z31" s="26"/>
      <c r="AA31" s="26"/>
      <c r="AB31" s="27"/>
      <c r="AC31" s="27"/>
      <c r="AD31" s="28"/>
      <c r="AE31" s="28"/>
      <c r="AF31" s="28"/>
      <c r="AG31" s="28"/>
      <c r="AH31" s="28"/>
      <c r="AI31" s="28"/>
      <c r="AJ31" s="29"/>
      <c r="AK31" s="28"/>
      <c r="AL31" s="28"/>
      <c r="AM31" s="29"/>
      <c r="AN31" s="29"/>
      <c r="AO31" s="30"/>
    </row>
    <row r="32" spans="1:41" ht="14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7"/>
      <c r="AC32" s="27"/>
      <c r="AD32" s="28"/>
      <c r="AE32" s="28"/>
      <c r="AF32" s="28"/>
      <c r="AG32" s="28"/>
      <c r="AH32" s="28"/>
      <c r="AI32" s="28"/>
      <c r="AJ32" s="29"/>
      <c r="AK32" s="28"/>
      <c r="AL32" s="28"/>
      <c r="AM32" s="29"/>
      <c r="AN32" s="29"/>
      <c r="AO32" s="30"/>
    </row>
    <row r="33" spans="1:41" ht="14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4"/>
      <c r="S33" s="24"/>
      <c r="T33" s="24"/>
      <c r="U33" s="24"/>
      <c r="V33" s="24"/>
      <c r="W33" s="24"/>
      <c r="X33" s="24"/>
      <c r="Y33" s="24"/>
      <c r="Z33" s="26"/>
      <c r="AA33" s="26"/>
      <c r="AB33" s="27"/>
      <c r="AC33" s="27"/>
      <c r="AD33" s="28"/>
      <c r="AE33" s="28"/>
      <c r="AF33" s="28"/>
      <c r="AG33" s="28"/>
      <c r="AH33" s="28"/>
      <c r="AI33" s="28"/>
      <c r="AJ33" s="29"/>
      <c r="AK33" s="28"/>
      <c r="AL33" s="28"/>
      <c r="AM33" s="29"/>
      <c r="AN33" s="29"/>
      <c r="AO33" s="30"/>
    </row>
    <row r="34" spans="1:41" ht="14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4"/>
      <c r="S34" s="24"/>
      <c r="T34" s="24"/>
      <c r="U34" s="24"/>
      <c r="V34" s="24"/>
      <c r="W34" s="24"/>
      <c r="X34" s="24"/>
      <c r="Y34" s="24"/>
      <c r="Z34" s="26"/>
      <c r="AA34" s="26"/>
      <c r="AB34" s="27"/>
      <c r="AC34" s="27"/>
      <c r="AD34" s="28"/>
      <c r="AE34" s="28"/>
      <c r="AF34" s="28"/>
      <c r="AG34" s="28"/>
      <c r="AH34" s="28"/>
      <c r="AI34" s="28"/>
      <c r="AJ34" s="29"/>
      <c r="AK34" s="28"/>
      <c r="AL34" s="28"/>
      <c r="AM34" s="29"/>
      <c r="AN34" s="29"/>
      <c r="AO34" s="30"/>
    </row>
    <row r="35" spans="1:41" ht="14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7"/>
      <c r="AC35" s="27"/>
      <c r="AD35" s="28"/>
      <c r="AE35" s="28"/>
      <c r="AF35" s="28"/>
      <c r="AG35" s="28"/>
      <c r="AH35" s="28"/>
      <c r="AI35" s="28"/>
      <c r="AJ35" s="29"/>
      <c r="AK35" s="28"/>
      <c r="AL35" s="28"/>
      <c r="AM35" s="29"/>
      <c r="AN35" s="29"/>
      <c r="AO35" s="30"/>
    </row>
    <row r="36" spans="1:41" ht="14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4"/>
      <c r="S36" s="24"/>
      <c r="T36" s="24"/>
      <c r="U36" s="24"/>
      <c r="V36" s="24"/>
      <c r="W36" s="24"/>
      <c r="X36" s="24"/>
      <c r="Y36" s="24"/>
      <c r="Z36" s="26"/>
      <c r="AA36" s="26"/>
      <c r="AB36" s="27"/>
      <c r="AC36" s="27"/>
      <c r="AD36" s="28"/>
      <c r="AE36" s="28"/>
      <c r="AF36" s="28"/>
      <c r="AG36" s="28"/>
      <c r="AH36" s="28"/>
      <c r="AI36" s="28"/>
      <c r="AJ36" s="29"/>
      <c r="AK36" s="28"/>
      <c r="AL36" s="28"/>
      <c r="AM36" s="29"/>
      <c r="AN36" s="29"/>
      <c r="AO36" s="30"/>
    </row>
    <row r="37" spans="1:41" ht="14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4"/>
      <c r="S37" s="24"/>
      <c r="T37" s="24"/>
      <c r="U37" s="24"/>
      <c r="V37" s="24"/>
      <c r="W37" s="24"/>
      <c r="X37" s="24"/>
      <c r="Y37" s="24"/>
      <c r="Z37" s="26"/>
      <c r="AA37" s="26"/>
      <c r="AB37" s="27"/>
      <c r="AC37" s="27"/>
      <c r="AD37" s="28"/>
      <c r="AE37" s="28"/>
      <c r="AF37" s="28"/>
      <c r="AG37" s="28"/>
      <c r="AH37" s="28"/>
      <c r="AI37" s="28"/>
      <c r="AJ37" s="29"/>
      <c r="AK37" s="28"/>
      <c r="AL37" s="28"/>
      <c r="AM37" s="29"/>
      <c r="AN37" s="29"/>
      <c r="AO37" s="30"/>
    </row>
    <row r="38" spans="1:41" ht="14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7"/>
      <c r="AC38" s="27"/>
      <c r="AD38" s="28"/>
      <c r="AE38" s="28"/>
      <c r="AF38" s="28"/>
      <c r="AG38" s="28"/>
      <c r="AH38" s="28"/>
      <c r="AI38" s="28"/>
      <c r="AJ38" s="29"/>
      <c r="AK38" s="28"/>
      <c r="AL38" s="28"/>
      <c r="AM38" s="29"/>
      <c r="AN38" s="29"/>
      <c r="AO38" s="30"/>
    </row>
    <row r="39" spans="1:41" ht="14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7"/>
      <c r="AC39" s="27"/>
      <c r="AD39" s="28"/>
      <c r="AE39" s="28"/>
      <c r="AF39" s="28"/>
      <c r="AG39" s="28"/>
      <c r="AH39" s="28"/>
      <c r="AI39" s="28"/>
      <c r="AJ39" s="29"/>
      <c r="AK39" s="28"/>
      <c r="AL39" s="28"/>
      <c r="AM39" s="29"/>
      <c r="AN39" s="29"/>
      <c r="AO39" s="30"/>
    </row>
    <row r="40" spans="1:41" ht="14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7"/>
      <c r="AC40" s="27"/>
      <c r="AD40" s="28"/>
      <c r="AE40" s="28"/>
      <c r="AF40" s="28"/>
      <c r="AG40" s="28"/>
      <c r="AH40" s="28"/>
      <c r="AI40" s="28"/>
      <c r="AJ40" s="29"/>
      <c r="AK40" s="28"/>
      <c r="AL40" s="28"/>
      <c r="AM40" s="29"/>
      <c r="AN40" s="29"/>
      <c r="AO40" s="30"/>
    </row>
    <row r="41" spans="1:41" ht="14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7"/>
      <c r="AC41" s="27"/>
      <c r="AD41" s="28"/>
      <c r="AE41" s="28"/>
      <c r="AF41" s="28"/>
      <c r="AG41" s="28"/>
      <c r="AH41" s="28"/>
      <c r="AI41" s="28"/>
      <c r="AJ41" s="29"/>
      <c r="AK41" s="28"/>
      <c r="AL41" s="28"/>
      <c r="AM41" s="29"/>
      <c r="AN41" s="29"/>
      <c r="AO41" s="30"/>
    </row>
    <row r="42" spans="1:41" ht="14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4"/>
      <c r="S42" s="24"/>
      <c r="T42" s="24"/>
      <c r="U42" s="24"/>
      <c r="V42" s="24"/>
      <c r="W42" s="24"/>
      <c r="X42" s="24"/>
      <c r="Y42" s="24"/>
      <c r="Z42" s="26"/>
      <c r="AA42" s="26"/>
      <c r="AB42" s="27"/>
      <c r="AC42" s="27"/>
      <c r="AD42" s="28"/>
      <c r="AE42" s="28"/>
      <c r="AF42" s="28"/>
      <c r="AG42" s="28"/>
      <c r="AH42" s="28"/>
      <c r="AI42" s="28"/>
      <c r="AJ42" s="29"/>
      <c r="AK42" s="28"/>
      <c r="AL42" s="28"/>
      <c r="AM42" s="29"/>
      <c r="AN42" s="29"/>
      <c r="AO42" s="30"/>
    </row>
    <row r="43" spans="1:41" ht="14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4"/>
      <c r="S43" s="24"/>
      <c r="T43" s="24"/>
      <c r="U43" s="24"/>
      <c r="V43" s="24"/>
      <c r="W43" s="24"/>
      <c r="X43" s="24"/>
      <c r="Y43" s="24"/>
      <c r="Z43" s="26"/>
      <c r="AA43" s="26"/>
      <c r="AB43" s="27"/>
      <c r="AC43" s="27"/>
      <c r="AD43" s="28"/>
      <c r="AE43" s="28"/>
      <c r="AF43" s="28"/>
      <c r="AG43" s="28"/>
      <c r="AH43" s="28"/>
      <c r="AI43" s="28"/>
      <c r="AJ43" s="29"/>
      <c r="AK43" s="28"/>
      <c r="AL43" s="28"/>
      <c r="AM43" s="29"/>
      <c r="AN43" s="29"/>
      <c r="AO43" s="30"/>
    </row>
    <row r="44" spans="1:41" ht="14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7"/>
      <c r="AC44" s="27"/>
      <c r="AD44" s="28"/>
      <c r="AE44" s="28"/>
      <c r="AF44" s="28"/>
      <c r="AG44" s="28"/>
      <c r="AH44" s="28"/>
      <c r="AI44" s="28"/>
      <c r="AJ44" s="29"/>
      <c r="AK44" s="28"/>
      <c r="AL44" s="28"/>
      <c r="AM44" s="29"/>
      <c r="AN44" s="29"/>
      <c r="AO44" s="30"/>
    </row>
    <row r="45" spans="1:41" ht="14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6"/>
      <c r="AA45" s="26"/>
      <c r="AB45" s="27"/>
      <c r="AC45" s="27"/>
      <c r="AD45" s="28"/>
      <c r="AE45" s="28"/>
      <c r="AF45" s="28"/>
      <c r="AG45" s="28"/>
      <c r="AH45" s="28"/>
      <c r="AI45" s="28"/>
      <c r="AJ45" s="29"/>
      <c r="AK45" s="28"/>
      <c r="AL45" s="28"/>
      <c r="AM45" s="29"/>
      <c r="AN45" s="29"/>
      <c r="AO45" s="30"/>
    </row>
    <row r="46" spans="1:41" ht="14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6"/>
      <c r="AA46" s="26"/>
      <c r="AB46" s="27"/>
      <c r="AC46" s="27"/>
      <c r="AD46" s="28"/>
      <c r="AE46" s="28"/>
      <c r="AF46" s="28"/>
      <c r="AG46" s="28"/>
      <c r="AH46" s="28"/>
      <c r="AI46" s="28"/>
      <c r="AJ46" s="29"/>
      <c r="AK46" s="28"/>
      <c r="AL46" s="28"/>
      <c r="AM46" s="29"/>
      <c r="AN46" s="29"/>
      <c r="AO46" s="30"/>
    </row>
    <row r="47" spans="1:41" ht="14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6"/>
      <c r="AA47" s="26"/>
      <c r="AB47" s="27"/>
      <c r="AC47" s="27"/>
      <c r="AD47" s="28"/>
      <c r="AE47" s="28"/>
      <c r="AF47" s="28"/>
      <c r="AG47" s="28"/>
      <c r="AH47" s="28"/>
      <c r="AI47" s="28"/>
      <c r="AJ47" s="29"/>
      <c r="AK47" s="28"/>
      <c r="AL47" s="28"/>
      <c r="AM47" s="29"/>
      <c r="AN47" s="29"/>
      <c r="AO47" s="30"/>
    </row>
    <row r="48" spans="1:41" ht="14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6"/>
      <c r="AA48" s="26"/>
      <c r="AB48" s="27"/>
      <c r="AC48" s="27"/>
      <c r="AD48" s="28"/>
      <c r="AE48" s="28"/>
      <c r="AF48" s="28"/>
      <c r="AG48" s="28"/>
      <c r="AH48" s="28"/>
      <c r="AI48" s="28"/>
      <c r="AJ48" s="29"/>
      <c r="AK48" s="28"/>
      <c r="AL48" s="28"/>
      <c r="AM48" s="29"/>
      <c r="AN48" s="29"/>
      <c r="AO48" s="30"/>
    </row>
    <row r="49" spans="1:41" ht="14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4"/>
      <c r="S49" s="24"/>
      <c r="T49" s="24"/>
      <c r="U49" s="24"/>
      <c r="V49" s="24"/>
      <c r="W49" s="24"/>
      <c r="X49" s="24"/>
      <c r="Y49" s="24"/>
      <c r="Z49" s="26"/>
      <c r="AA49" s="26"/>
      <c r="AB49" s="27"/>
      <c r="AC49" s="27"/>
      <c r="AD49" s="28"/>
      <c r="AE49" s="28"/>
      <c r="AF49" s="28"/>
      <c r="AG49" s="28"/>
      <c r="AH49" s="28"/>
      <c r="AI49" s="28"/>
      <c r="AJ49" s="29"/>
      <c r="AK49" s="28"/>
      <c r="AL49" s="28"/>
      <c r="AM49" s="29"/>
      <c r="AN49" s="29"/>
      <c r="AO49" s="30"/>
    </row>
    <row r="50" spans="1:41" ht="14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7"/>
      <c r="AC50" s="27"/>
      <c r="AD50" s="28"/>
      <c r="AE50" s="28"/>
      <c r="AF50" s="28"/>
      <c r="AG50" s="28"/>
      <c r="AH50" s="28"/>
      <c r="AI50" s="28"/>
      <c r="AJ50" s="29"/>
      <c r="AK50" s="28"/>
      <c r="AL50" s="28"/>
      <c r="AM50" s="29"/>
      <c r="AN50" s="29"/>
      <c r="AO50" s="30"/>
    </row>
    <row r="51" spans="1:41" ht="14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4"/>
      <c r="S51" s="24"/>
      <c r="T51" s="24"/>
      <c r="U51" s="24"/>
      <c r="V51" s="24"/>
      <c r="W51" s="24"/>
      <c r="X51" s="24"/>
      <c r="Y51" s="24"/>
      <c r="Z51" s="26"/>
      <c r="AA51" s="26"/>
      <c r="AB51" s="27"/>
      <c r="AC51" s="27"/>
      <c r="AD51" s="28"/>
      <c r="AE51" s="28"/>
      <c r="AF51" s="28"/>
      <c r="AG51" s="28"/>
      <c r="AH51" s="28"/>
      <c r="AI51" s="28"/>
      <c r="AJ51" s="29"/>
      <c r="AK51" s="28"/>
      <c r="AL51" s="28"/>
      <c r="AM51" s="29"/>
      <c r="AN51" s="29"/>
      <c r="AO51" s="30"/>
    </row>
    <row r="52" spans="1:41" ht="14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6"/>
      <c r="AA52" s="26"/>
      <c r="AB52" s="27"/>
      <c r="AC52" s="27"/>
      <c r="AD52" s="28"/>
      <c r="AE52" s="28"/>
      <c r="AF52" s="28"/>
      <c r="AG52" s="28"/>
      <c r="AH52" s="28"/>
      <c r="AI52" s="28"/>
      <c r="AJ52" s="29"/>
      <c r="AK52" s="28"/>
      <c r="AL52" s="28"/>
      <c r="AM52" s="29"/>
      <c r="AN52" s="29"/>
      <c r="AO52" s="30"/>
    </row>
    <row r="53" spans="1:41" ht="14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6"/>
      <c r="AA53" s="26"/>
      <c r="AB53" s="27"/>
      <c r="AC53" s="27"/>
      <c r="AD53" s="28"/>
      <c r="AE53" s="28"/>
      <c r="AF53" s="28"/>
      <c r="AG53" s="28"/>
      <c r="AH53" s="28"/>
      <c r="AI53" s="28"/>
      <c r="AJ53" s="29"/>
      <c r="AK53" s="28"/>
      <c r="AL53" s="28"/>
      <c r="AM53" s="29"/>
      <c r="AN53" s="29"/>
      <c r="AO53" s="30"/>
    </row>
    <row r="54" spans="1:41" ht="14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6"/>
      <c r="AA54" s="26"/>
      <c r="AB54" s="27"/>
      <c r="AC54" s="27"/>
      <c r="AD54" s="28"/>
      <c r="AE54" s="28"/>
      <c r="AF54" s="28"/>
      <c r="AG54" s="28"/>
      <c r="AH54" s="28"/>
      <c r="AI54" s="28"/>
      <c r="AJ54" s="29"/>
      <c r="AK54" s="28"/>
      <c r="AL54" s="28"/>
      <c r="AM54" s="29"/>
      <c r="AN54" s="29"/>
      <c r="AO54" s="30"/>
    </row>
    <row r="55" spans="1:41" ht="14.25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6"/>
      <c r="AA55" s="26"/>
      <c r="AB55" s="27"/>
      <c r="AC55" s="27"/>
      <c r="AD55" s="28"/>
      <c r="AE55" s="28"/>
      <c r="AF55" s="28"/>
      <c r="AG55" s="28"/>
      <c r="AH55" s="28"/>
      <c r="AI55" s="28"/>
      <c r="AJ55" s="29"/>
      <c r="AK55" s="28"/>
      <c r="AL55" s="28"/>
      <c r="AM55" s="29"/>
      <c r="AN55" s="29"/>
      <c r="AO55" s="30"/>
    </row>
    <row r="56" spans="1:41" ht="14.25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6"/>
      <c r="AA56" s="26"/>
      <c r="AB56" s="27"/>
      <c r="AC56" s="27"/>
      <c r="AD56" s="28"/>
      <c r="AE56" s="28"/>
      <c r="AF56" s="28"/>
      <c r="AG56" s="28"/>
      <c r="AH56" s="28"/>
      <c r="AI56" s="28"/>
      <c r="AJ56" s="29"/>
      <c r="AK56" s="28"/>
      <c r="AL56" s="28"/>
      <c r="AM56" s="29"/>
      <c r="AN56" s="29"/>
      <c r="AO56" s="30"/>
    </row>
    <row r="57" spans="1:41" ht="14.25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6"/>
      <c r="AA57" s="26"/>
      <c r="AB57" s="27"/>
      <c r="AC57" s="27"/>
      <c r="AD57" s="28"/>
      <c r="AE57" s="28"/>
      <c r="AF57" s="28"/>
      <c r="AG57" s="28"/>
      <c r="AH57" s="28"/>
      <c r="AI57" s="28"/>
      <c r="AJ57" s="29"/>
      <c r="AK57" s="28"/>
      <c r="AL57" s="28"/>
      <c r="AM57" s="29"/>
      <c r="AN57" s="29"/>
      <c r="AO57" s="30"/>
    </row>
    <row r="58" spans="1:41" ht="14.25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6"/>
      <c r="AA58" s="26"/>
      <c r="AB58" s="27"/>
      <c r="AC58" s="27"/>
      <c r="AD58" s="28"/>
      <c r="AE58" s="28"/>
      <c r="AF58" s="28"/>
      <c r="AG58" s="28"/>
      <c r="AH58" s="28"/>
      <c r="AI58" s="28"/>
      <c r="AJ58" s="29"/>
      <c r="AK58" s="28"/>
      <c r="AL58" s="28"/>
      <c r="AM58" s="29"/>
      <c r="AN58" s="29"/>
      <c r="AO58" s="30"/>
    </row>
    <row r="59" spans="1:41" ht="14.25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6"/>
      <c r="AA59" s="26"/>
      <c r="AB59" s="27"/>
      <c r="AC59" s="27"/>
      <c r="AD59" s="28"/>
      <c r="AE59" s="28"/>
      <c r="AF59" s="28"/>
      <c r="AG59" s="28"/>
      <c r="AH59" s="28"/>
      <c r="AI59" s="28"/>
      <c r="AJ59" s="29"/>
      <c r="AK59" s="28"/>
      <c r="AL59" s="28"/>
      <c r="AM59" s="29"/>
      <c r="AN59" s="29"/>
      <c r="AO59" s="30"/>
    </row>
    <row r="60" spans="1:41" ht="14.25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6"/>
      <c r="AA60" s="26"/>
      <c r="AB60" s="27"/>
      <c r="AC60" s="27"/>
      <c r="AD60" s="28"/>
      <c r="AE60" s="28"/>
      <c r="AF60" s="28"/>
      <c r="AG60" s="28"/>
      <c r="AH60" s="28"/>
      <c r="AI60" s="28"/>
      <c r="AJ60" s="29"/>
      <c r="AK60" s="28"/>
      <c r="AL60" s="28"/>
      <c r="AM60" s="29"/>
      <c r="AN60" s="29"/>
      <c r="AO60" s="30"/>
    </row>
    <row r="61" spans="1:41" ht="14.25">
      <c r="A61" s="23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6"/>
      <c r="AA61" s="26"/>
      <c r="AB61" s="27"/>
      <c r="AC61" s="27"/>
      <c r="AD61" s="28"/>
      <c r="AE61" s="28"/>
      <c r="AF61" s="28"/>
      <c r="AG61" s="28"/>
      <c r="AH61" s="28"/>
      <c r="AI61" s="28"/>
      <c r="AJ61" s="29"/>
      <c r="AK61" s="28"/>
      <c r="AL61" s="28"/>
      <c r="AM61" s="29"/>
      <c r="AN61" s="29"/>
      <c r="AO61" s="30"/>
    </row>
    <row r="62" spans="1:41" ht="14.25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6"/>
      <c r="AA62" s="26"/>
      <c r="AB62" s="27"/>
      <c r="AC62" s="27"/>
      <c r="AD62" s="28"/>
      <c r="AE62" s="28"/>
      <c r="AF62" s="28"/>
      <c r="AG62" s="28"/>
      <c r="AH62" s="28"/>
      <c r="AI62" s="28"/>
      <c r="AJ62" s="29"/>
      <c r="AK62" s="28"/>
      <c r="AL62" s="28"/>
      <c r="AM62" s="29"/>
      <c r="AN62" s="29"/>
      <c r="AO62" s="30"/>
    </row>
    <row r="63" spans="1:41" ht="14.25">
      <c r="A63" s="23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7"/>
      <c r="AC63" s="27"/>
      <c r="AD63" s="28"/>
      <c r="AE63" s="28"/>
      <c r="AF63" s="28"/>
      <c r="AG63" s="28"/>
      <c r="AH63" s="28"/>
      <c r="AI63" s="28"/>
      <c r="AJ63" s="29"/>
      <c r="AK63" s="28"/>
      <c r="AL63" s="28"/>
      <c r="AM63" s="29"/>
      <c r="AN63" s="29"/>
      <c r="AO63" s="30"/>
    </row>
    <row r="64" spans="1:41" ht="14.25">
      <c r="A64" s="23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6"/>
      <c r="AA64" s="26"/>
      <c r="AB64" s="27"/>
      <c r="AC64" s="27"/>
      <c r="AD64" s="28"/>
      <c r="AE64" s="28"/>
      <c r="AF64" s="28"/>
      <c r="AG64" s="28"/>
      <c r="AH64" s="28"/>
      <c r="AI64" s="28"/>
      <c r="AJ64" s="29"/>
      <c r="AK64" s="28"/>
      <c r="AL64" s="28"/>
      <c r="AM64" s="29"/>
      <c r="AN64" s="29"/>
      <c r="AO64" s="30"/>
    </row>
    <row r="65" spans="1:41" ht="14.25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6"/>
      <c r="AA65" s="26"/>
      <c r="AB65" s="27"/>
      <c r="AC65" s="27"/>
      <c r="AD65" s="28"/>
      <c r="AE65" s="28"/>
      <c r="AF65" s="28"/>
      <c r="AG65" s="28"/>
      <c r="AH65" s="28"/>
      <c r="AI65" s="28"/>
      <c r="AJ65" s="29"/>
      <c r="AK65" s="28"/>
      <c r="AL65" s="28"/>
      <c r="AM65" s="29"/>
      <c r="AN65" s="29"/>
      <c r="AO65" s="30"/>
    </row>
    <row r="66" spans="1:41" ht="14.25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6"/>
      <c r="AA66" s="26"/>
      <c r="AB66" s="27"/>
      <c r="AC66" s="27"/>
      <c r="AD66" s="28"/>
      <c r="AE66" s="28"/>
      <c r="AF66" s="28"/>
      <c r="AG66" s="28"/>
      <c r="AH66" s="28"/>
      <c r="AI66" s="28"/>
      <c r="AJ66" s="29"/>
      <c r="AK66" s="28"/>
      <c r="AL66" s="28"/>
      <c r="AM66" s="29"/>
      <c r="AN66" s="29"/>
      <c r="AO66" s="30"/>
    </row>
    <row r="67" spans="1:41" ht="14.25">
      <c r="A67" s="23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6"/>
      <c r="AA67" s="26"/>
      <c r="AB67" s="27"/>
      <c r="AC67" s="27"/>
      <c r="AD67" s="28"/>
      <c r="AE67" s="28"/>
      <c r="AF67" s="28"/>
      <c r="AG67" s="28"/>
      <c r="AH67" s="28"/>
      <c r="AI67" s="28"/>
      <c r="AJ67" s="29"/>
      <c r="AK67" s="28"/>
      <c r="AL67" s="28"/>
      <c r="AM67" s="29"/>
      <c r="AN67" s="29"/>
      <c r="AO67" s="30"/>
    </row>
    <row r="68" spans="1:41" ht="14.25">
      <c r="A68" s="23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6"/>
      <c r="AA68" s="26"/>
      <c r="AB68" s="27"/>
      <c r="AC68" s="27"/>
      <c r="AD68" s="28"/>
      <c r="AE68" s="28"/>
      <c r="AF68" s="28"/>
      <c r="AG68" s="28"/>
      <c r="AH68" s="28"/>
      <c r="AI68" s="28"/>
      <c r="AJ68" s="29"/>
      <c r="AK68" s="28"/>
      <c r="AL68" s="28"/>
      <c r="AM68" s="29"/>
      <c r="AN68" s="29"/>
      <c r="AO68" s="30"/>
    </row>
    <row r="69" spans="1:41" ht="14.2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6"/>
      <c r="AA69" s="26"/>
      <c r="AB69" s="27"/>
      <c r="AC69" s="27"/>
      <c r="AD69" s="28"/>
      <c r="AE69" s="28"/>
      <c r="AF69" s="28"/>
      <c r="AG69" s="28"/>
      <c r="AH69" s="28"/>
      <c r="AI69" s="28"/>
      <c r="AJ69" s="29"/>
      <c r="AK69" s="28"/>
      <c r="AL69" s="28"/>
      <c r="AM69" s="29"/>
      <c r="AN69" s="29"/>
      <c r="AO69" s="30"/>
    </row>
    <row r="70" spans="1:41" ht="14.25">
      <c r="A70" s="23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6"/>
      <c r="AA70" s="26"/>
      <c r="AB70" s="27"/>
      <c r="AC70" s="27"/>
      <c r="AD70" s="28"/>
      <c r="AE70" s="28"/>
      <c r="AF70" s="28"/>
      <c r="AG70" s="28"/>
      <c r="AH70" s="28"/>
      <c r="AI70" s="28"/>
      <c r="AJ70" s="29"/>
      <c r="AK70" s="28"/>
      <c r="AL70" s="28"/>
      <c r="AM70" s="29"/>
      <c r="AN70" s="29"/>
      <c r="AO70" s="30"/>
    </row>
    <row r="71" spans="1:3" ht="14.25">
      <c r="A71" s="23"/>
      <c r="B71" s="23"/>
      <c r="C71" s="23"/>
    </row>
    <row r="72" spans="1:3" ht="14.25">
      <c r="A72" s="23"/>
      <c r="B72" s="23"/>
      <c r="C72" s="23"/>
    </row>
    <row r="73" spans="1:3" ht="14.25">
      <c r="A73" s="23"/>
      <c r="B73" s="23"/>
      <c r="C73" s="23"/>
    </row>
    <row r="74" spans="1:3" ht="14.25">
      <c r="A74" s="23"/>
      <c r="B74" s="23"/>
      <c r="C74" s="23"/>
    </row>
    <row r="75" spans="1:3" ht="14.25">
      <c r="A75" s="23"/>
      <c r="B75" s="23"/>
      <c r="C75" s="23"/>
    </row>
    <row r="76" spans="1:3" ht="14.25">
      <c r="A76" s="23"/>
      <c r="B76" s="23"/>
      <c r="C76" s="23"/>
    </row>
    <row r="77" spans="1:3" ht="14.25">
      <c r="A77" s="23"/>
      <c r="B77" s="23"/>
      <c r="C77" s="23"/>
    </row>
    <row r="78" spans="1:3" ht="14.25">
      <c r="A78" s="23"/>
      <c r="B78" s="23"/>
      <c r="C78" s="23"/>
    </row>
    <row r="79" spans="1:3" ht="14.25">
      <c r="A79" s="23"/>
      <c r="B79" s="23"/>
      <c r="C79" s="23"/>
    </row>
    <row r="80" spans="1:3" ht="14.25">
      <c r="A80" s="23"/>
      <c r="B80" s="23"/>
      <c r="C80" s="23"/>
    </row>
    <row r="81" spans="1:3" ht="14.25">
      <c r="A81" s="23"/>
      <c r="B81" s="23"/>
      <c r="C81" s="23"/>
    </row>
    <row r="82" spans="1:3" ht="14.25">
      <c r="A82" s="23"/>
      <c r="B82" s="23"/>
      <c r="C82" s="23"/>
    </row>
    <row r="83" spans="1:3" ht="14.25">
      <c r="A83" s="23"/>
      <c r="B83" s="23"/>
      <c r="C83" s="23"/>
    </row>
    <row r="84" spans="1:3" ht="14.25">
      <c r="A84" s="23"/>
      <c r="B84" s="23"/>
      <c r="C84" s="23"/>
    </row>
    <row r="85" spans="1:3" ht="14.25">
      <c r="A85" s="23"/>
      <c r="B85" s="23"/>
      <c r="C85" s="23"/>
    </row>
  </sheetData>
  <mergeCells count="32">
    <mergeCell ref="AJ2:AJ3"/>
    <mergeCell ref="AK2:AK3"/>
    <mergeCell ref="AL2:AL3"/>
    <mergeCell ref="AM2:AM3"/>
    <mergeCell ref="AF2:AF3"/>
    <mergeCell ref="AG2:AG3"/>
    <mergeCell ref="AH2:AH3"/>
    <mergeCell ref="AI2:AI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1:A3"/>
    <mergeCell ref="B1:B3"/>
    <mergeCell ref="C1:C3"/>
    <mergeCell ref="D1:Q1"/>
  </mergeCells>
  <conditionalFormatting sqref="B4:B85">
    <cfRule type="expression" priority="1" dxfId="22" stopIfTrue="1">
      <formula>AND(NOT(ISBLANK($A4)),ISBLANK(B4))</formula>
    </cfRule>
  </conditionalFormatting>
  <conditionalFormatting sqref="C4:C85">
    <cfRule type="expression" priority="2" dxfId="22" stopIfTrue="1">
      <formula>AND(NOT(ISBLANK(A4)),ISBLANK(C4))</formula>
    </cfRule>
  </conditionalFormatting>
  <conditionalFormatting sqref="D4:D70 F4:F70 H4:H70 J4:J70 L4:L70 N4:N70 R4:R70 T4:T70 V4:V70 X4:X70">
    <cfRule type="expression" priority="3" dxfId="22" stopIfTrue="1">
      <formula>AND(NOT(ISBLANK(E4)),ISBLANK(D4))</formula>
    </cfRule>
  </conditionalFormatting>
  <conditionalFormatting sqref="E4:E70 G4:G70 I4:I70 K4:K70 M4:M70 O4:O70 S4:S70 U4:U70 W4:W70 Y4:Y70">
    <cfRule type="expression" priority="4" dxfId="22" stopIfTrue="1">
      <formula>AND(NOT(ISBLANK(D4)),ISBLANK(E4))</formula>
    </cfRule>
  </conditionalFormatting>
  <dataValidations count="7">
    <dataValidation operator="lessThanOrEqual" allowBlank="1" showInputMessage="1" showErrorMessage="1" error="FTE cannot be greater than Headcount&#10;" sqref="R71:AN65536 D71:O65536 A86:C65536 AP1:IV65536 AO1 P4:Q65536 R1 A1:C1 P2 AB1 AB3:AC70 AO4:AO65536"/>
    <dataValidation type="decimal" operator="greaterThan" allowBlank="1" showInputMessage="1" showErrorMessage="1" sqref="AD4:AI70 AK4:AL7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H4:H70 J4:J70 L4:L70 N4:N70 T4:T70 V4:V70 X4:X70 R4:R70 D4:D70 F4:F70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:G70 I4:I70 K4:K70 O4:O70 U4:U70 W4:W70 Y4:Y70 S4:S70 E4:E70 M4:M70">
      <formula1>G4&lt;=F4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8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8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8">
      <formula1>INDIRECT("List_of_organisations")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for Transport</dc:creator>
  <cp:keywords/>
  <dc:description/>
  <cp:lastModifiedBy>hward</cp:lastModifiedBy>
  <cp:lastPrinted>2011-05-16T09:46:00Z</cp:lastPrinted>
  <dcterms:created xsi:type="dcterms:W3CDTF">2011-03-30T15:28:39Z</dcterms:created>
  <dcterms:modified xsi:type="dcterms:W3CDTF">2013-03-27T16:27:26Z</dcterms:modified>
  <cp:category/>
  <cp:version/>
  <cp:contentType/>
  <cp:contentStatus/>
</cp:coreProperties>
</file>