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4500" windowHeight="4515" activeTab="0"/>
  </bookViews>
  <sheets>
    <sheet name="Sheet1" sheetId="1" r:id="rId1"/>
    <sheet name="Sheet2" sheetId="2" r:id="rId2"/>
    <sheet name="Sheet3" sheetId="3" r:id="rId3"/>
  </sheets>
  <externalReferences>
    <externalReference r:id="rId6"/>
  </externalReferences>
  <definedNames>
    <definedName name="_xlnm.Print_Area" localSheetId="0">'Sheet1'!$A$1:$G$91</definedName>
  </definedNames>
  <calcPr fullCalcOnLoad="1"/>
</workbook>
</file>

<file path=xl/sharedStrings.xml><?xml version="1.0" encoding="utf-8"?>
<sst xmlns="http://schemas.openxmlformats.org/spreadsheetml/2006/main" count="101" uniqueCount="92">
  <si>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</si>
  <si>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</si>
  <si>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</si>
  <si>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</si>
  <si>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</si>
  <si>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</si>
  <si>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</si>
  <si>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</si>
  <si>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</si>
  <si>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</si>
  <si>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</si>
  <si>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</si>
  <si>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</si>
  <si>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</si>
  <si>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r>
      <t xml:space="preserve">Size in m2 </t>
    </r>
    <r>
      <rPr>
        <b/>
        <sz val="12"/>
        <color indexed="8"/>
        <rFont val="Calibri"/>
        <family val="2"/>
      </rPr>
      <t>*</t>
    </r>
  </si>
  <si>
    <t>(B2) Cost of running IT, Sub-Total</t>
  </si>
  <si>
    <r>
      <t>Desktop</t>
    </r>
    <r>
      <rPr>
        <sz val="11"/>
        <color indexed="8"/>
        <rFont val="Calibri"/>
        <family val="2"/>
      </rPr>
      <t xml:space="preserve"> </t>
    </r>
    <r>
      <rPr>
        <b/>
        <sz val="12"/>
        <color indexed="8"/>
        <rFont val="Calibri"/>
        <family val="2"/>
      </rPr>
      <t>*</t>
    </r>
  </si>
  <si>
    <t>Back office systems</t>
  </si>
  <si>
    <t>Telecommunications</t>
  </si>
  <si>
    <t>(B3) Cost of corporate services, Sub-Total</t>
  </si>
  <si>
    <r>
      <t>HR</t>
    </r>
    <r>
      <rPr>
        <sz val="11"/>
        <color indexed="8"/>
        <rFont val="Calibri"/>
        <family val="2"/>
      </rPr>
      <t xml:space="preserve"> </t>
    </r>
    <r>
      <rPr>
        <b/>
        <sz val="12"/>
        <color indexed="8"/>
        <rFont val="Calibri"/>
        <family val="2"/>
      </rPr>
      <t>*</t>
    </r>
  </si>
  <si>
    <r>
      <t>Finance</t>
    </r>
    <r>
      <rPr>
        <sz val="11"/>
        <color indexed="8"/>
        <rFont val="Calibri"/>
        <family val="2"/>
      </rPr>
      <t xml:space="preserve"> </t>
    </r>
    <r>
      <rPr>
        <b/>
        <sz val="12"/>
        <color indexed="8"/>
        <rFont val="Calibri"/>
        <family val="2"/>
      </rPr>
      <t>*</t>
    </r>
  </si>
  <si>
    <r>
      <t>Procurement</t>
    </r>
    <r>
      <rPr>
        <sz val="11"/>
        <color indexed="8"/>
        <rFont val="Calibri"/>
        <family val="2"/>
      </rPr>
      <t xml:space="preserve"> </t>
    </r>
    <r>
      <rPr>
        <b/>
        <sz val="12"/>
        <color indexed="8"/>
        <rFont val="Calibri"/>
        <family val="2"/>
      </rPr>
      <t>*</t>
    </r>
  </si>
  <si>
    <t>Other</t>
  </si>
  <si>
    <t>(B4) Policy and policy implementation, Sub-Total</t>
  </si>
  <si>
    <t>(B1 + B2 + B3 + B4 + B5)  Total Spend</t>
  </si>
  <si>
    <t>(C)  Spend 
by type of transaction</t>
  </si>
  <si>
    <t>(C1) Procurement Costs, Sub-Total</t>
  </si>
  <si>
    <t>Of which, major component categories are:</t>
  </si>
  <si>
    <r>
      <t>Consultancy &amp; Contingent Labour</t>
    </r>
    <r>
      <rPr>
        <sz val="11"/>
        <color indexed="8"/>
        <rFont val="Calibri"/>
        <family val="2"/>
      </rPr>
      <t xml:space="preserve"> *</t>
    </r>
  </si>
  <si>
    <r>
      <t>Construction</t>
    </r>
    <r>
      <rPr>
        <sz val="11"/>
        <color indexed="8"/>
        <rFont val="Calibri"/>
        <family val="2"/>
      </rPr>
      <t xml:space="preserve"> </t>
    </r>
    <r>
      <rPr>
        <b/>
        <sz val="12"/>
        <color indexed="8"/>
        <rFont val="Calibri"/>
        <family val="2"/>
      </rPr>
      <t>*</t>
    </r>
  </si>
  <si>
    <r>
      <t>Marketing and media</t>
    </r>
    <r>
      <rPr>
        <sz val="11"/>
        <color indexed="8"/>
        <rFont val="Calibri"/>
        <family val="2"/>
      </rPr>
      <t xml:space="preserve"> </t>
    </r>
    <r>
      <rPr>
        <b/>
        <sz val="12"/>
        <color indexed="8"/>
        <rFont val="Calibri"/>
        <family val="2"/>
      </rPr>
      <t>*</t>
    </r>
  </si>
  <si>
    <t xml:space="preserve">Other Goods and Services </t>
  </si>
  <si>
    <t>Total Goods &amp; Services spend by major component categories</t>
  </si>
  <si>
    <t>Of which, spend through Govt Procurement Service</t>
  </si>
  <si>
    <t>Of which, by supplier type:</t>
  </si>
  <si>
    <t>(C2) People costs, Sub-Total</t>
  </si>
  <si>
    <t>Of which, major component costs are:</t>
  </si>
  <si>
    <t>Payroll Paybill Costs*</t>
  </si>
  <si>
    <t>Non Payroll Paybill Costs</t>
  </si>
  <si>
    <t>Paid exits</t>
  </si>
  <si>
    <t>(C3) Grants, Sub-Total</t>
  </si>
  <si>
    <t xml:space="preserve">Total by main components (equal to the total by recipient sectors) </t>
  </si>
  <si>
    <t>Of which the recipient sectors are:</t>
  </si>
  <si>
    <t>Central Govt</t>
  </si>
  <si>
    <t>Local Govt</t>
  </si>
  <si>
    <t>Public corporations</t>
  </si>
  <si>
    <t>Voluntary sector</t>
  </si>
  <si>
    <t>Private sector</t>
  </si>
  <si>
    <t xml:space="preserve">Total by recipient sectors (equal to the total by main components) </t>
  </si>
  <si>
    <t>(C1 + C2 + C3 + C4) Total Spend</t>
  </si>
  <si>
    <t xml:space="preserve">* - Items covered by a centrally agreed strategy for which there is cabinet consensus. </t>
  </si>
  <si>
    <t>Department for Work and Pensions</t>
  </si>
  <si>
    <t>HR expenditure not covered within the Cabinet Office definition of corporate services</t>
  </si>
  <si>
    <t>Includes Shared Services and Corporate recoveries</t>
  </si>
  <si>
    <t>Excluding Finance and Procurement detailed at B3 above</t>
  </si>
  <si>
    <t>Less proportion of accomodation cost</t>
  </si>
  <si>
    <t>Includes estimate of indirect spend</t>
  </si>
  <si>
    <t>Excludes depreciation of £66m</t>
  </si>
  <si>
    <t>Cost of Department's Desktop PC solution</t>
  </si>
  <si>
    <t>Spend related to fixed and mobile telecoms including equipment and call charges, but excluding voice networks.</t>
  </si>
  <si>
    <t>IT expenditure not covered in Desktop or Telecommunications definitions.</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</si>
  <si>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  These figures have increased since Quarter 2 as they now include Child Maintenance Group costs.</t>
  </si>
  <si>
    <t>AME Spend</t>
  </si>
  <si>
    <t>(B5) Other Costs</t>
  </si>
  <si>
    <t>EU Grants to Central Government</t>
  </si>
  <si>
    <t>(C4) Other Costs</t>
  </si>
  <si>
    <t>Quarterly Data Summary Quarter 4 2012/13</t>
  </si>
  <si>
    <t>Benchmarked Estates Cost</t>
  </si>
  <si>
    <t>Figures produced in line with ePIMS guidance. By Agreement with cabinet office; only includes offices exceeding 500 sqm in size and also excludes all jobcentres.</t>
  </si>
  <si>
    <t>Operations</t>
  </si>
  <si>
    <t>Strategy</t>
  </si>
  <si>
    <t>Professional Services</t>
  </si>
  <si>
    <t>Finance and Commercial</t>
  </si>
  <si>
    <t>Human Resources</t>
  </si>
  <si>
    <t>Change Programmes</t>
  </si>
  <si>
    <t>Child Maintenance Enforcement Commission</t>
  </si>
  <si>
    <t>Health and Safety Executive</t>
  </si>
  <si>
    <t>Independent Living Fund</t>
  </si>
  <si>
    <t>Resource (excl. depreciation)*</t>
  </si>
  <si>
    <t>Capital*</t>
  </si>
  <si>
    <t>IS/IT</t>
  </si>
  <si>
    <t>Estates</t>
  </si>
  <si>
    <t>Employment and Other Programmes</t>
  </si>
  <si>
    <t>Pension Programmes</t>
  </si>
  <si>
    <t>SME suppliers*</t>
  </si>
  <si>
    <t>Voluntary and Charity Sector suppliers*</t>
  </si>
  <si>
    <t>Housing Benefit</t>
  </si>
  <si>
    <t>Remploy</t>
  </si>
  <si>
    <t>Pension Protection Fund</t>
  </si>
  <si>
    <t>Financial Assistance Scheme</t>
  </si>
  <si>
    <t>Direct spend only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</si>
</sst>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 numFmtId="167" formatCode="[$-409]mmm\-yy;@"/>
  </numFmts>
  <fonts count="42">
    <font>
      <sz val="11"/>
      <color indexed="8"/>
      <name val="Calibri"/>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sz val="14"/>
      <color indexed="8"/>
      <name val="Calibri"/>
      <family val="2"/>
    </font>
    <font>
      <b/>
      <sz val="20"/>
      <color indexed="9"/>
      <name val="Cambria"/>
      <family val="1"/>
    </font>
    <font>
      <b/>
      <sz val="12"/>
      <color indexed="9"/>
      <name val="Cambria"/>
      <family val="1"/>
    </font>
    <font>
      <sz val="12"/>
      <color indexed="9"/>
      <name val="Calibri"/>
      <family val="2"/>
    </font>
    <font>
      <b/>
      <sz val="12"/>
      <color indexed="8"/>
      <name val="Calibri"/>
      <family val="2"/>
    </font>
    <font>
      <b/>
      <sz val="18"/>
      <color indexed="9"/>
      <name val="Calibri"/>
      <family val="2"/>
    </font>
    <font>
      <i/>
      <sz val="12"/>
      <color indexed="8"/>
      <name val="Calibri"/>
      <family val="2"/>
    </font>
    <font>
      <b/>
      <sz val="2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color indexed="23"/>
      </right>
      <top/>
      <bottom style="hair">
        <color indexed="23"/>
      </bottom>
    </border>
    <border>
      <left style="medium"/>
      <right style="hair">
        <color indexed="23"/>
      </right>
      <top style="hair">
        <color indexed="23"/>
      </top>
      <bottom/>
    </border>
    <border>
      <left style="hair">
        <color indexed="23"/>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indexed="23"/>
      </left>
      <right style="medium"/>
      <top style="medium"/>
      <bottom style="dashed"/>
    </border>
    <border>
      <left/>
      <right style="hair">
        <color indexed="23"/>
      </right>
      <top/>
      <bottom style="hair"/>
    </border>
    <border>
      <left style="hair">
        <color indexed="23"/>
      </left>
      <right style="hair">
        <color indexed="23"/>
      </right>
      <top/>
      <bottom style="hair"/>
    </border>
    <border>
      <left style="medium"/>
      <right/>
      <top style="hair"/>
      <bottom style="hair"/>
    </border>
    <border>
      <left style="hair">
        <color indexed="23"/>
      </left>
      <right style="medium"/>
      <top/>
      <bottom style="hair"/>
    </border>
    <border>
      <left/>
      <right style="hair">
        <color indexed="23"/>
      </right>
      <top style="hair"/>
      <bottom/>
    </border>
    <border>
      <left style="hair">
        <color indexed="23"/>
      </left>
      <right style="hair">
        <color indexed="23"/>
      </right>
      <top style="hair"/>
      <bottom/>
    </border>
    <border>
      <left style="hair">
        <color indexed="23"/>
      </left>
      <right style="medium"/>
      <top style="hair"/>
      <bottom/>
    </border>
    <border>
      <left/>
      <right/>
      <top style="dashed"/>
      <bottom style="dashed"/>
    </border>
    <border>
      <left style="medium"/>
      <right/>
      <top style="dashed"/>
      <bottom style="dashed"/>
    </border>
    <border>
      <left style="hair">
        <color indexed="23"/>
      </left>
      <right style="medium"/>
      <top style="dashed"/>
      <bottom style="dashed"/>
    </border>
    <border>
      <left style="hair">
        <color indexed="23"/>
      </left>
      <right/>
      <top/>
      <bottom style="hair"/>
    </border>
    <border>
      <left style="medium"/>
      <right/>
      <top/>
      <bottom style="hair"/>
    </border>
    <border>
      <left style="hair">
        <color indexed="23"/>
      </left>
      <right style="hair">
        <color indexed="23"/>
      </right>
      <top style="hair"/>
      <bottom style="hair"/>
    </border>
    <border>
      <left style="hair">
        <color indexed="23"/>
      </left>
      <right style="medium"/>
      <top style="hair"/>
      <bottom style="hair"/>
    </border>
    <border>
      <left/>
      <right style="hair">
        <color indexed="23"/>
      </right>
      <top style="hair"/>
      <bottom style="hair"/>
    </border>
    <border>
      <left/>
      <right/>
      <top style="dashed"/>
      <bottom style="medium"/>
    </border>
    <border>
      <left style="medium"/>
      <right/>
      <top style="dashed"/>
      <bottom style="medium"/>
    </border>
    <border>
      <left style="hair">
        <color indexed="23"/>
      </left>
      <right style="medium"/>
      <top style="dashed"/>
      <bottom style="medium"/>
    </border>
    <border>
      <left style="medium"/>
      <right/>
      <top style="medium"/>
      <bottom style="dashed"/>
    </border>
    <border>
      <left style="hair"/>
      <right style="medium"/>
      <top style="medium"/>
      <bottom style="dashed"/>
    </border>
    <border>
      <left/>
      <right style="hair">
        <color indexed="23"/>
      </right>
      <top/>
      <bottom/>
    </border>
    <border>
      <left style="hair">
        <color indexed="23"/>
      </left>
      <right/>
      <top/>
      <bottom/>
    </border>
    <border>
      <left style="hair"/>
      <right style="medium"/>
      <top/>
      <bottom style="hair"/>
    </border>
    <border>
      <left style="hair">
        <color indexed="23"/>
      </left>
      <right/>
      <top style="hair"/>
      <bottom/>
    </border>
    <border>
      <left style="medium"/>
      <right/>
      <top style="hair"/>
      <bottom/>
    </border>
    <border>
      <left style="hair"/>
      <right style="medium"/>
      <top style="hair"/>
      <bottom/>
    </border>
    <border>
      <left style="hair"/>
      <right style="medium"/>
      <top style="dashed"/>
      <bottom style="dashed"/>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right/>
      <top/>
      <bottom style="medium"/>
    </border>
    <border>
      <left style="medium"/>
      <right/>
      <top/>
      <bottom style="medium"/>
    </border>
    <border>
      <left style="hair"/>
      <right style="medium"/>
      <top style="medium"/>
      <bottom style="medium"/>
    </border>
    <border>
      <left/>
      <right style="hair"/>
      <top style="dashed"/>
      <bottom style="dashed"/>
    </border>
    <border>
      <left style="hair"/>
      <right style="hair"/>
      <top style="dashed"/>
      <bottom style="dashed"/>
    </border>
    <border>
      <left/>
      <right/>
      <top style="hair"/>
      <bottom style="hair"/>
    </border>
    <border>
      <left style="hair">
        <color indexed="23"/>
      </left>
      <right style="medium"/>
      <top style="medium"/>
      <bottom style="medium"/>
    </border>
    <border>
      <left/>
      <right/>
      <top/>
      <bottom style="hair"/>
    </border>
    <border>
      <left style="hair"/>
      <right style="medium"/>
      <top style="dashed"/>
      <bottom style="hair"/>
    </border>
    <border>
      <left style="hair"/>
      <right style="medium"/>
      <top style="dashed"/>
      <bottom style="medium"/>
    </border>
    <border>
      <left/>
      <right style="hair">
        <color indexed="23"/>
      </right>
      <top style="hair"/>
      <bottom>
        <color indexed="63"/>
      </bottom>
    </border>
    <border>
      <left style="hair">
        <color indexed="23"/>
      </left>
      <right style="hair">
        <color indexed="23"/>
      </right>
      <top style="hair"/>
      <bottom>
        <color indexed="63"/>
      </bottom>
    </border>
    <border>
      <left style="hair">
        <color indexed="23"/>
      </left>
      <right style="medium"/>
      <top style="hair"/>
      <bottom>
        <color indexed="63"/>
      </bottom>
    </border>
    <border>
      <left style="medium"/>
      <right/>
      <top style="medium"/>
      <bottom/>
    </border>
    <border>
      <left style="medium"/>
      <right/>
      <top/>
      <bottom/>
    </border>
    <border>
      <left style="hair"/>
      <right style="medium"/>
      <top style="dashed"/>
      <bottom/>
    </border>
    <border>
      <left style="hair"/>
      <right style="medium"/>
      <top/>
      <bottom/>
    </border>
    <border>
      <left style="hair"/>
      <right style="medium"/>
      <top/>
      <bottom style="dashed"/>
    </border>
    <border>
      <left style="hair"/>
      <right style="medium"/>
      <top style="dashed"/>
      <bottom>
        <color indexed="63"/>
      </bottom>
    </border>
    <border>
      <left style="hair"/>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164">
    <xf numFmtId="0" fontId="0" fillId="0" borderId="0" xfId="0" applyAlignment="1">
      <alignment/>
    </xf>
    <xf numFmtId="0" fontId="5" fillId="0" borderId="0" xfId="0" applyFont="1" applyAlignment="1">
      <alignment/>
    </xf>
    <xf numFmtId="0" fontId="6" fillId="21"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8" fillId="24" borderId="13" xfId="0" applyFont="1" applyFill="1" applyBorder="1" applyAlignment="1">
      <alignment vertical="center"/>
    </xf>
    <xf numFmtId="0" fontId="8" fillId="24" borderId="14" xfId="0" applyFont="1" applyFill="1" applyBorder="1" applyAlignment="1">
      <alignment vertical="center"/>
    </xf>
    <xf numFmtId="0" fontId="9" fillId="24" borderId="14" xfId="0" applyFont="1" applyFill="1" applyBorder="1" applyAlignment="1">
      <alignment horizontal="right" vertical="center"/>
    </xf>
    <xf numFmtId="164" fontId="9" fillId="24" borderId="15" xfId="0" applyNumberFormat="1" applyFont="1" applyFill="1" applyBorder="1" applyAlignment="1">
      <alignment vertical="center"/>
    </xf>
    <xf numFmtId="49" fontId="9" fillId="24" borderId="16" xfId="0" applyNumberFormat="1" applyFont="1" applyFill="1" applyBorder="1" applyAlignment="1">
      <alignment horizontal="center" vertical="center" wrapText="1"/>
    </xf>
    <xf numFmtId="0" fontId="10" fillId="24" borderId="0" xfId="0" applyFont="1" applyFill="1" applyBorder="1" applyAlignment="1">
      <alignment/>
    </xf>
    <xf numFmtId="165" fontId="11" fillId="24" borderId="0" xfId="0" applyNumberFormat="1" applyFont="1" applyFill="1" applyBorder="1" applyAlignment="1">
      <alignment/>
    </xf>
    <xf numFmtId="0" fontId="13" fillId="16" borderId="17" xfId="0" applyFont="1" applyFill="1" applyBorder="1" applyAlignment="1">
      <alignment vertical="center"/>
    </xf>
    <xf numFmtId="0" fontId="14" fillId="16" borderId="17" xfId="0" applyFont="1" applyFill="1" applyBorder="1" applyAlignment="1">
      <alignment horizontal="right" vertical="center"/>
    </xf>
    <xf numFmtId="164" fontId="15" fillId="16" borderId="18" xfId="0" applyNumberFormat="1" applyFont="1" applyFill="1" applyBorder="1" applyAlignment="1">
      <alignment vertical="center"/>
    </xf>
    <xf numFmtId="49" fontId="16" fillId="16" borderId="19" xfId="0" applyNumberFormat="1" applyFont="1" applyFill="1" applyBorder="1" applyAlignment="1">
      <alignment horizontal="left" vertical="center"/>
    </xf>
    <xf numFmtId="0" fontId="17" fillId="24" borderId="20" xfId="0" applyFont="1" applyFill="1" applyBorder="1" applyAlignment="1">
      <alignment horizontal="right" vertical="center"/>
    </xf>
    <xf numFmtId="0" fontId="17" fillId="24" borderId="21" xfId="0" applyFont="1" applyFill="1" applyBorder="1" applyAlignment="1">
      <alignment horizontal="right" vertical="center"/>
    </xf>
    <xf numFmtId="164" fontId="0" fillId="24" borderId="22" xfId="0" applyNumberFormat="1" applyFill="1" applyBorder="1" applyAlignment="1" applyProtection="1">
      <alignment vertical="center"/>
      <protection locked="0"/>
    </xf>
    <xf numFmtId="49" fontId="0" fillId="24" borderId="23" xfId="0" applyNumberFormat="1" applyFill="1" applyBorder="1" applyAlignment="1" applyProtection="1">
      <alignment horizontal="left" vertical="center"/>
      <protection locked="0"/>
    </xf>
    <xf numFmtId="0" fontId="5" fillId="24" borderId="24" xfId="0" applyFont="1" applyFill="1" applyBorder="1" applyAlignment="1">
      <alignment vertical="center"/>
    </xf>
    <xf numFmtId="0" fontId="5" fillId="24" borderId="25" xfId="0" applyFont="1" applyFill="1" applyBorder="1" applyAlignment="1">
      <alignment vertical="center"/>
    </xf>
    <xf numFmtId="49" fontId="0" fillId="24" borderId="26" xfId="0" applyNumberFormat="1" applyFill="1" applyBorder="1" applyAlignment="1" applyProtection="1">
      <alignment horizontal="left" vertical="center"/>
      <protection locked="0"/>
    </xf>
    <xf numFmtId="0" fontId="13" fillId="16" borderId="27" xfId="0" applyFont="1" applyFill="1" applyBorder="1" applyAlignment="1">
      <alignment horizontal="right" vertical="center"/>
    </xf>
    <xf numFmtId="0" fontId="13" fillId="16" borderId="27" xfId="0" applyFont="1" applyFill="1" applyBorder="1" applyAlignment="1">
      <alignment vertical="center"/>
    </xf>
    <xf numFmtId="0" fontId="14" fillId="16" borderId="27" xfId="0" applyFont="1" applyFill="1" applyBorder="1" applyAlignment="1">
      <alignment horizontal="right" vertical="center"/>
    </xf>
    <xf numFmtId="164" fontId="15" fillId="16" borderId="28" xfId="0" applyNumberFormat="1" applyFont="1" applyFill="1" applyBorder="1" applyAlignment="1">
      <alignment vertical="center"/>
    </xf>
    <xf numFmtId="49" fontId="16" fillId="16" borderId="29" xfId="0" applyNumberFormat="1" applyFont="1" applyFill="1" applyBorder="1" applyAlignment="1">
      <alignment horizontal="left" vertical="center"/>
    </xf>
    <xf numFmtId="0" fontId="0" fillId="24" borderId="30" xfId="0" applyFill="1" applyBorder="1" applyAlignment="1" applyProtection="1">
      <alignment horizontal="right" vertical="center"/>
      <protection locked="0"/>
    </xf>
    <xf numFmtId="164" fontId="0" fillId="24" borderId="31" xfId="0" applyNumberFormat="1" applyFill="1" applyBorder="1" applyAlignment="1" applyProtection="1">
      <alignment vertical="center"/>
      <protection locked="0"/>
    </xf>
    <xf numFmtId="0" fontId="17" fillId="24" borderId="32" xfId="0" applyFont="1" applyFill="1" applyBorder="1" applyAlignment="1">
      <alignment horizontal="right" vertical="center"/>
    </xf>
    <xf numFmtId="0" fontId="0" fillId="0" borderId="0" xfId="0" applyAlignment="1">
      <alignment vertical="center"/>
    </xf>
    <xf numFmtId="49" fontId="0" fillId="24" borderId="33" xfId="0" applyNumberFormat="1" applyFill="1" applyBorder="1" applyAlignment="1" applyProtection="1">
      <alignment horizontal="left" vertical="center"/>
      <protection locked="0"/>
    </xf>
    <xf numFmtId="0" fontId="5" fillId="24" borderId="32" xfId="0" applyFont="1" applyFill="1" applyBorder="1" applyAlignment="1">
      <alignment vertical="center"/>
    </xf>
    <xf numFmtId="0" fontId="17" fillId="24" borderId="34" xfId="0" applyFont="1" applyFill="1" applyBorder="1" applyAlignment="1">
      <alignment horizontal="right" vertical="center"/>
    </xf>
    <xf numFmtId="0" fontId="5" fillId="24" borderId="34" xfId="0" applyFont="1" applyFill="1" applyBorder="1" applyAlignment="1">
      <alignment vertical="center"/>
    </xf>
    <xf numFmtId="0" fontId="17" fillId="24" borderId="24" xfId="0" applyFont="1" applyFill="1" applyBorder="1" applyAlignment="1">
      <alignment horizontal="right" vertical="center"/>
    </xf>
    <xf numFmtId="0" fontId="17" fillId="24" borderId="25" xfId="0" applyFont="1" applyFill="1" applyBorder="1" applyAlignment="1">
      <alignment horizontal="right" vertical="center"/>
    </xf>
    <xf numFmtId="0" fontId="13" fillId="16" borderId="35" xfId="0" applyFont="1" applyFill="1" applyBorder="1" applyAlignment="1">
      <alignment horizontal="right" vertical="center"/>
    </xf>
    <xf numFmtId="0" fontId="13" fillId="16" borderId="35" xfId="0" applyFont="1" applyFill="1" applyBorder="1" applyAlignment="1">
      <alignment vertical="center"/>
    </xf>
    <xf numFmtId="0" fontId="14" fillId="16" borderId="35" xfId="0" applyFont="1" applyFill="1" applyBorder="1" applyAlignment="1" applyProtection="1">
      <alignment horizontal="right" vertical="center"/>
      <protection/>
    </xf>
    <xf numFmtId="164" fontId="15" fillId="16" borderId="36" xfId="0" applyNumberFormat="1" applyFont="1" applyFill="1" applyBorder="1" applyAlignment="1" applyProtection="1">
      <alignment vertical="center"/>
      <protection locked="0"/>
    </xf>
    <xf numFmtId="49" fontId="18" fillId="16" borderId="37" xfId="0" applyNumberFormat="1" applyFont="1" applyFill="1" applyBorder="1" applyAlignment="1" applyProtection="1">
      <alignment horizontal="left" vertical="center"/>
      <protection locked="0"/>
    </xf>
    <xf numFmtId="0" fontId="19" fillId="25" borderId="14" xfId="0" applyFont="1" applyFill="1" applyBorder="1" applyAlignment="1">
      <alignment vertical="center"/>
    </xf>
    <xf numFmtId="0" fontId="12" fillId="25" borderId="16" xfId="0" applyFont="1" applyFill="1" applyBorder="1" applyAlignment="1" applyProtection="1">
      <alignment horizontal="right" vertical="center"/>
      <protection/>
    </xf>
    <xf numFmtId="164" fontId="12" fillId="25" borderId="13" xfId="0" applyNumberFormat="1" applyFont="1" applyFill="1" applyBorder="1" applyAlignment="1">
      <alignment vertical="center"/>
    </xf>
    <xf numFmtId="49" fontId="19" fillId="25" borderId="16" xfId="0" applyNumberFormat="1" applyFont="1" applyFill="1" applyBorder="1" applyAlignment="1" applyProtection="1">
      <alignment horizontal="left" vertical="center"/>
      <protection locked="0"/>
    </xf>
    <xf numFmtId="0" fontId="10" fillId="24" borderId="0" xfId="0" applyFont="1" applyFill="1" applyBorder="1" applyAlignment="1">
      <alignment vertical="center" textRotation="90" wrapText="1"/>
    </xf>
    <xf numFmtId="0" fontId="5" fillId="24" borderId="0" xfId="0" applyFont="1" applyFill="1" applyBorder="1" applyAlignment="1">
      <alignment/>
    </xf>
    <xf numFmtId="0" fontId="5" fillId="24" borderId="0" xfId="0" applyFont="1" applyFill="1" applyBorder="1" applyAlignment="1">
      <alignment horizontal="right"/>
    </xf>
    <xf numFmtId="165" fontId="0" fillId="24" borderId="0" xfId="0" applyNumberFormat="1" applyFill="1" applyBorder="1" applyAlignment="1">
      <alignment/>
    </xf>
    <xf numFmtId="49" fontId="0" fillId="24" borderId="0" xfId="0" applyNumberFormat="1" applyFill="1" applyBorder="1" applyAlignment="1">
      <alignment horizontal="left"/>
    </xf>
    <xf numFmtId="0" fontId="20" fillId="17" borderId="17" xfId="0" applyFont="1" applyFill="1" applyBorder="1" applyAlignment="1">
      <alignment/>
    </xf>
    <xf numFmtId="0" fontId="14" fillId="17" borderId="17" xfId="0" applyFont="1" applyFill="1" applyBorder="1" applyAlignment="1">
      <alignment horizontal="right" vertical="center"/>
    </xf>
    <xf numFmtId="164" fontId="15" fillId="17" borderId="38" xfId="0" applyNumberFormat="1" applyFont="1" applyFill="1" applyBorder="1" applyAlignment="1">
      <alignment vertical="center"/>
    </xf>
    <xf numFmtId="49" fontId="21" fillId="17" borderId="39" xfId="0" applyNumberFormat="1" applyFont="1" applyFill="1" applyBorder="1" applyAlignment="1">
      <alignment horizontal="left"/>
    </xf>
    <xf numFmtId="0" fontId="17" fillId="24" borderId="40" xfId="0" applyFont="1" applyFill="1" applyBorder="1" applyAlignment="1">
      <alignment horizontal="right"/>
    </xf>
    <xf numFmtId="0" fontId="17" fillId="24" borderId="21" xfId="0" applyFont="1" applyFill="1" applyBorder="1" applyAlignment="1">
      <alignment horizontal="right"/>
    </xf>
    <xf numFmtId="0" fontId="0" fillId="24" borderId="41" xfId="0" applyFill="1" applyBorder="1" applyAlignment="1">
      <alignment horizontal="right"/>
    </xf>
    <xf numFmtId="49" fontId="0" fillId="24" borderId="42" xfId="0" applyNumberFormat="1" applyFill="1" applyBorder="1" applyAlignment="1" applyProtection="1">
      <alignment horizontal="left" wrapText="1"/>
      <protection locked="0"/>
    </xf>
    <xf numFmtId="0" fontId="5" fillId="24" borderId="24" xfId="0" applyFont="1" applyFill="1" applyBorder="1" applyAlignment="1">
      <alignment/>
    </xf>
    <xf numFmtId="0" fontId="5" fillId="24" borderId="25" xfId="0" applyFont="1" applyFill="1" applyBorder="1" applyAlignment="1">
      <alignment/>
    </xf>
    <xf numFmtId="0" fontId="0" fillId="24" borderId="43" xfId="0" applyFont="1" applyFill="1" applyBorder="1" applyAlignment="1">
      <alignment horizontal="right"/>
    </xf>
    <xf numFmtId="166" fontId="0" fillId="24" borderId="44" xfId="0" applyNumberFormat="1" applyFill="1" applyBorder="1" applyAlignment="1" applyProtection="1">
      <alignment vertical="center"/>
      <protection locked="0"/>
    </xf>
    <xf numFmtId="49" fontId="0" fillId="24" borderId="45" xfId="0" applyNumberFormat="1" applyFill="1" applyBorder="1" applyAlignment="1" applyProtection="1">
      <alignment horizontal="left"/>
      <protection locked="0"/>
    </xf>
    <xf numFmtId="0" fontId="20" fillId="17" borderId="27" xfId="0" applyFont="1" applyFill="1" applyBorder="1" applyAlignment="1">
      <alignment/>
    </xf>
    <xf numFmtId="0" fontId="14" fillId="17" borderId="27" xfId="0" applyFont="1" applyFill="1" applyBorder="1" applyAlignment="1">
      <alignment horizontal="right" vertical="center"/>
    </xf>
    <xf numFmtId="164" fontId="15" fillId="17" borderId="28" xfId="0" applyNumberFormat="1" applyFont="1" applyFill="1" applyBorder="1" applyAlignment="1">
      <alignment vertical="center"/>
    </xf>
    <xf numFmtId="49" fontId="21" fillId="17" borderId="46" xfId="0" applyNumberFormat="1" applyFont="1" applyFill="1" applyBorder="1" applyAlignment="1">
      <alignment horizontal="left"/>
    </xf>
    <xf numFmtId="0" fontId="17" fillId="24" borderId="47" xfId="0" applyFont="1" applyFill="1" applyBorder="1" applyAlignment="1">
      <alignment horizontal="right"/>
    </xf>
    <xf numFmtId="0" fontId="17" fillId="24" borderId="48" xfId="0" applyFont="1" applyFill="1" applyBorder="1" applyAlignment="1">
      <alignment horizontal="right"/>
    </xf>
    <xf numFmtId="0" fontId="0" fillId="24" borderId="42" xfId="0" applyFont="1" applyFill="1" applyBorder="1" applyAlignment="1">
      <alignment horizontal="right"/>
    </xf>
    <xf numFmtId="0" fontId="5" fillId="24" borderId="49" xfId="0" applyFont="1" applyFill="1" applyBorder="1" applyAlignment="1">
      <alignment/>
    </xf>
    <xf numFmtId="0" fontId="5" fillId="24" borderId="50" xfId="0" applyFont="1" applyFill="1" applyBorder="1" applyAlignment="1">
      <alignment/>
    </xf>
    <xf numFmtId="0" fontId="0" fillId="24" borderId="51" xfId="0" applyFont="1" applyFill="1" applyBorder="1" applyAlignment="1">
      <alignment horizontal="right"/>
    </xf>
    <xf numFmtId="49" fontId="0" fillId="24" borderId="51" xfId="0" applyNumberFormat="1" applyFill="1" applyBorder="1" applyAlignment="1" applyProtection="1">
      <alignment horizontal="left" wrapText="1"/>
      <protection locked="0"/>
    </xf>
    <xf numFmtId="0" fontId="17" fillId="24" borderId="52" xfId="0" applyFont="1" applyFill="1" applyBorder="1" applyAlignment="1">
      <alignment horizontal="right"/>
    </xf>
    <xf numFmtId="0" fontId="17" fillId="24" borderId="53" xfId="0" applyFont="1" applyFill="1" applyBorder="1" applyAlignment="1">
      <alignment horizontal="right"/>
    </xf>
    <xf numFmtId="0" fontId="0" fillId="24" borderId="45" xfId="0" applyFont="1" applyFill="1" applyBorder="1" applyAlignment="1">
      <alignment horizontal="right"/>
    </xf>
    <xf numFmtId="164" fontId="0" fillId="24" borderId="44" xfId="0" applyNumberFormat="1" applyFill="1" applyBorder="1" applyAlignment="1" applyProtection="1">
      <alignment vertical="center"/>
      <protection locked="0"/>
    </xf>
    <xf numFmtId="0" fontId="23" fillId="17" borderId="27" xfId="0" applyFont="1" applyFill="1" applyBorder="1" applyAlignment="1">
      <alignment horizontal="right" vertical="center"/>
    </xf>
    <xf numFmtId="0" fontId="0" fillId="24" borderId="54" xfId="0" applyFont="1" applyFill="1" applyBorder="1" applyAlignment="1">
      <alignment horizontal="right"/>
    </xf>
    <xf numFmtId="0" fontId="17" fillId="24" borderId="49" xfId="0" applyFont="1" applyFill="1" applyBorder="1" applyAlignment="1">
      <alignment horizontal="right"/>
    </xf>
    <xf numFmtId="0" fontId="17" fillId="24" borderId="50" xfId="0" applyFont="1" applyFill="1" applyBorder="1" applyAlignment="1">
      <alignment horizontal="right"/>
    </xf>
    <xf numFmtId="0" fontId="0" fillId="24" borderId="55" xfId="0" applyFont="1" applyFill="1" applyBorder="1" applyAlignment="1">
      <alignment horizontal="right"/>
    </xf>
    <xf numFmtId="0" fontId="0" fillId="24" borderId="56" xfId="0" applyFill="1" applyBorder="1" applyAlignment="1">
      <alignment horizontal="right"/>
    </xf>
    <xf numFmtId="49" fontId="0" fillId="24" borderId="45" xfId="0" applyNumberFormat="1" applyFill="1" applyBorder="1" applyAlignment="1" applyProtection="1">
      <alignment horizontal="left" wrapText="1"/>
      <protection locked="0"/>
    </xf>
    <xf numFmtId="0" fontId="0" fillId="24" borderId="54" xfId="0" applyFill="1" applyBorder="1" applyAlignment="1" applyProtection="1">
      <alignment horizontal="right"/>
      <protection locked="0"/>
    </xf>
    <xf numFmtId="0" fontId="0" fillId="24" borderId="55" xfId="0" applyFill="1" applyBorder="1" applyAlignment="1" applyProtection="1">
      <alignment horizontal="right"/>
      <protection locked="0"/>
    </xf>
    <xf numFmtId="0" fontId="0" fillId="24" borderId="56" xfId="0" applyFill="1" applyBorder="1" applyAlignment="1" applyProtection="1">
      <alignment horizontal="right"/>
      <protection locked="0"/>
    </xf>
    <xf numFmtId="0" fontId="5" fillId="24" borderId="53" xfId="0" applyFont="1" applyFill="1" applyBorder="1" applyAlignment="1">
      <alignment horizontal="right"/>
    </xf>
    <xf numFmtId="0" fontId="20" fillId="17" borderId="35" xfId="0" applyFont="1" applyFill="1" applyBorder="1" applyAlignment="1">
      <alignment/>
    </xf>
    <xf numFmtId="0" fontId="14" fillId="17" borderId="35" xfId="0" applyFont="1" applyFill="1" applyBorder="1" applyAlignment="1">
      <alignment horizontal="right" vertical="center"/>
    </xf>
    <xf numFmtId="164" fontId="15" fillId="17" borderId="36" xfId="0" applyNumberFormat="1" applyFont="1" applyFill="1" applyBorder="1" applyAlignment="1" applyProtection="1">
      <alignment vertical="center"/>
      <protection locked="0"/>
    </xf>
    <xf numFmtId="0" fontId="19" fillId="26" borderId="57" xfId="0" applyFont="1" applyFill="1" applyBorder="1" applyAlignment="1">
      <alignment vertical="center"/>
    </xf>
    <xf numFmtId="0" fontId="12" fillId="26" borderId="57" xfId="0" applyFont="1" applyFill="1" applyBorder="1" applyAlignment="1">
      <alignment horizontal="right" vertical="center"/>
    </xf>
    <xf numFmtId="164" fontId="14" fillId="26" borderId="58" xfId="0" applyNumberFormat="1" applyFont="1" applyFill="1" applyBorder="1" applyAlignment="1">
      <alignment vertical="center"/>
    </xf>
    <xf numFmtId="49" fontId="21" fillId="26" borderId="59"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0" fontId="20" fillId="18" borderId="17" xfId="0" applyFont="1" applyFill="1" applyBorder="1" applyAlignment="1">
      <alignment/>
    </xf>
    <xf numFmtId="0" fontId="14" fillId="18" borderId="17" xfId="0" applyFont="1" applyFill="1" applyBorder="1" applyAlignment="1">
      <alignment horizontal="right" vertical="center"/>
    </xf>
    <xf numFmtId="164" fontId="15" fillId="18" borderId="38" xfId="0" applyNumberFormat="1" applyFont="1" applyFill="1" applyBorder="1" applyAlignment="1">
      <alignment horizontal="right" vertical="center"/>
    </xf>
    <xf numFmtId="49" fontId="11" fillId="18" borderId="19" xfId="0" applyNumberFormat="1" applyFont="1" applyFill="1" applyBorder="1" applyAlignment="1" applyProtection="1">
      <alignment horizontal="left"/>
      <protection locked="0"/>
    </xf>
    <xf numFmtId="164" fontId="0" fillId="24" borderId="22" xfId="0" applyNumberFormat="1" applyFill="1" applyBorder="1" applyAlignment="1" applyProtection="1">
      <alignment horizontal="right"/>
      <protection locked="0"/>
    </xf>
    <xf numFmtId="49" fontId="0" fillId="24" borderId="51" xfId="0" applyNumberFormat="1" applyFill="1" applyBorder="1" applyAlignment="1" applyProtection="1">
      <alignment horizontal="left"/>
      <protection locked="0"/>
    </xf>
    <xf numFmtId="0" fontId="0" fillId="24" borderId="55" xfId="0" applyFill="1" applyBorder="1" applyAlignment="1">
      <alignment horizontal="right"/>
    </xf>
    <xf numFmtId="164" fontId="24" fillId="24" borderId="22" xfId="0" applyNumberFormat="1" applyFont="1" applyFill="1" applyBorder="1" applyAlignment="1" applyProtection="1">
      <alignment horizontal="right"/>
      <protection/>
    </xf>
    <xf numFmtId="49" fontId="0" fillId="24" borderId="51" xfId="0" applyNumberFormat="1" applyFill="1" applyBorder="1" applyAlignment="1" applyProtection="1" quotePrefix="1">
      <alignment horizontal="left"/>
      <protection locked="0"/>
    </xf>
    <xf numFmtId="0" fontId="24" fillId="24" borderId="55" xfId="0" applyFont="1" applyFill="1" applyBorder="1" applyAlignment="1">
      <alignment horizontal="right"/>
    </xf>
    <xf numFmtId="164" fontId="24" fillId="24" borderId="22" xfId="0" applyNumberFormat="1" applyFont="1" applyFill="1" applyBorder="1" applyAlignment="1" applyProtection="1">
      <alignment horizontal="right"/>
      <protection locked="0"/>
    </xf>
    <xf numFmtId="0" fontId="5" fillId="0" borderId="51" xfId="0" applyFont="1" applyBorder="1" applyAlignment="1">
      <alignment/>
    </xf>
    <xf numFmtId="0" fontId="0" fillId="0" borderId="22" xfId="0" applyBorder="1" applyAlignment="1">
      <alignment/>
    </xf>
    <xf numFmtId="164" fontId="24" fillId="24" borderId="44" xfId="0" applyNumberFormat="1" applyFont="1" applyFill="1" applyBorder="1" applyAlignment="1" applyProtection="1">
      <alignment/>
      <protection/>
    </xf>
    <xf numFmtId="0" fontId="20" fillId="18" borderId="60" xfId="0" applyFont="1" applyFill="1" applyBorder="1" applyAlignment="1">
      <alignment/>
    </xf>
    <xf numFmtId="0" fontId="20" fillId="18" borderId="61" xfId="0" applyFont="1" applyFill="1" applyBorder="1" applyAlignment="1">
      <alignment/>
    </xf>
    <xf numFmtId="0" fontId="14" fillId="18" borderId="60" xfId="0" applyFont="1" applyFill="1" applyBorder="1" applyAlignment="1">
      <alignment horizontal="right" vertical="center"/>
    </xf>
    <xf numFmtId="164" fontId="15" fillId="18" borderId="28" xfId="0" applyNumberFormat="1" applyFont="1" applyFill="1" applyBorder="1" applyAlignment="1">
      <alignment vertical="center"/>
    </xf>
    <xf numFmtId="49" fontId="11" fillId="18" borderId="46" xfId="0" applyNumberFormat="1" applyFont="1" applyFill="1" applyBorder="1" applyAlignment="1" applyProtection="1">
      <alignment horizontal="left"/>
      <protection locked="0"/>
    </xf>
    <xf numFmtId="0" fontId="0" fillId="24" borderId="54" xfId="0" applyFill="1" applyBorder="1" applyAlignment="1">
      <alignment horizontal="right"/>
    </xf>
    <xf numFmtId="164" fontId="0" fillId="24" borderId="31" xfId="0" applyNumberFormat="1" applyFill="1" applyBorder="1" applyAlignment="1" applyProtection="1">
      <alignment/>
      <protection locked="0"/>
    </xf>
    <xf numFmtId="49" fontId="0" fillId="24" borderId="42" xfId="0" applyNumberFormat="1" applyFill="1" applyBorder="1" applyAlignment="1" applyProtection="1">
      <alignment horizontal="left"/>
      <protection locked="0"/>
    </xf>
    <xf numFmtId="164" fontId="0" fillId="24" borderId="22" xfId="0" applyNumberFormat="1" applyFill="1" applyBorder="1" applyAlignment="1" applyProtection="1">
      <alignment/>
      <protection locked="0"/>
    </xf>
    <xf numFmtId="0" fontId="0" fillId="24" borderId="56" xfId="0" applyFont="1" applyFill="1" applyBorder="1" applyAlignment="1">
      <alignment horizontal="right"/>
    </xf>
    <xf numFmtId="165" fontId="0" fillId="24" borderId="44" xfId="0" applyNumberFormat="1" applyFill="1" applyBorder="1" applyAlignment="1" applyProtection="1">
      <alignment/>
      <protection locked="0"/>
    </xf>
    <xf numFmtId="165" fontId="15" fillId="18" borderId="28" xfId="0" applyNumberFormat="1" applyFont="1" applyFill="1" applyBorder="1" applyAlignment="1">
      <alignment vertical="center"/>
    </xf>
    <xf numFmtId="164" fontId="24" fillId="24" borderId="22" xfId="0" applyNumberFormat="1" applyFont="1" applyFill="1" applyBorder="1" applyAlignment="1" applyProtection="1">
      <alignment/>
      <protection/>
    </xf>
    <xf numFmtId="0" fontId="17" fillId="24" borderId="62" xfId="0" applyFont="1" applyFill="1" applyBorder="1" applyAlignment="1">
      <alignment horizontal="right"/>
    </xf>
    <xf numFmtId="165" fontId="0" fillId="24" borderId="22" xfId="0" applyNumberFormat="1" applyFill="1" applyBorder="1" applyAlignment="1" applyProtection="1">
      <alignment/>
      <protection locked="0"/>
    </xf>
    <xf numFmtId="0" fontId="20" fillId="18" borderId="35" xfId="0" applyFont="1" applyFill="1" applyBorder="1" applyAlignment="1">
      <alignment/>
    </xf>
    <xf numFmtId="0" fontId="14" fillId="18" borderId="35" xfId="0" applyFont="1" applyFill="1" applyBorder="1" applyAlignment="1">
      <alignment horizontal="right" vertical="center"/>
    </xf>
    <xf numFmtId="164" fontId="15" fillId="18" borderId="36" xfId="0" applyNumberFormat="1" applyFont="1" applyFill="1" applyBorder="1" applyAlignment="1" applyProtection="1">
      <alignment vertical="center"/>
      <protection locked="0"/>
    </xf>
    <xf numFmtId="49" fontId="11" fillId="18" borderId="37" xfId="0" applyNumberFormat="1" applyFont="1" applyFill="1" applyBorder="1" applyAlignment="1" applyProtection="1">
      <alignment horizontal="left"/>
      <protection locked="0"/>
    </xf>
    <xf numFmtId="0" fontId="19" fillId="18" borderId="57" xfId="0" applyFont="1" applyFill="1" applyBorder="1" applyAlignment="1">
      <alignment vertical="center"/>
    </xf>
    <xf numFmtId="0" fontId="12" fillId="18" borderId="57" xfId="0" applyFont="1" applyFill="1" applyBorder="1" applyAlignment="1">
      <alignment horizontal="right" vertical="center"/>
    </xf>
    <xf numFmtId="164" fontId="12" fillId="18" borderId="13" xfId="0" applyNumberFormat="1" applyFont="1" applyFill="1" applyBorder="1" applyAlignment="1">
      <alignment vertical="center"/>
    </xf>
    <xf numFmtId="49" fontId="25" fillId="18" borderId="63" xfId="0" applyNumberFormat="1" applyFont="1" applyFill="1" applyBorder="1" applyAlignment="1" applyProtection="1">
      <alignment horizontal="left" vertical="center"/>
      <protection locked="0"/>
    </xf>
    <xf numFmtId="0" fontId="7" fillId="21" borderId="42" xfId="0" applyFont="1" applyFill="1" applyBorder="1" applyAlignment="1">
      <alignment horizontal="center" wrapText="1"/>
    </xf>
    <xf numFmtId="0" fontId="0" fillId="24" borderId="64" xfId="0" applyFill="1" applyBorder="1" applyAlignment="1">
      <alignment horizontal="right"/>
    </xf>
    <xf numFmtId="167" fontId="0" fillId="0" borderId="65" xfId="0" applyNumberFormat="1" applyBorder="1" applyAlignment="1" applyProtection="1">
      <alignment horizontal="left" wrapText="1"/>
      <protection locked="0"/>
    </xf>
    <xf numFmtId="49" fontId="21" fillId="17" borderId="66" xfId="0" applyNumberFormat="1" applyFont="1" applyFill="1" applyBorder="1" applyAlignment="1">
      <alignment horizontal="left"/>
    </xf>
    <xf numFmtId="0" fontId="5" fillId="24" borderId="67" xfId="0" applyFont="1" applyFill="1" applyBorder="1" applyAlignment="1">
      <alignment vertical="center"/>
    </xf>
    <xf numFmtId="0" fontId="5" fillId="24" borderId="68" xfId="0" applyFont="1" applyFill="1" applyBorder="1" applyAlignment="1">
      <alignment vertical="center"/>
    </xf>
    <xf numFmtId="49" fontId="0" fillId="24" borderId="69" xfId="0" applyNumberFormat="1" applyFill="1" applyBorder="1" applyAlignment="1" applyProtection="1">
      <alignment horizontal="left" vertical="center"/>
      <protection locked="0"/>
    </xf>
    <xf numFmtId="0" fontId="0" fillId="24" borderId="30" xfId="0" applyFill="1" applyBorder="1" applyAlignment="1">
      <alignment horizontal="right" vertical="center"/>
    </xf>
    <xf numFmtId="0" fontId="0" fillId="24" borderId="43" xfId="0" applyFill="1" applyBorder="1" applyAlignment="1">
      <alignment horizontal="right" vertical="center"/>
    </xf>
    <xf numFmtId="0" fontId="12" fillId="18" borderId="70" xfId="0" applyFont="1" applyFill="1" applyBorder="1" applyAlignment="1">
      <alignment vertical="center" textRotation="90" wrapText="1"/>
    </xf>
    <xf numFmtId="0" fontId="12" fillId="18" borderId="71" xfId="0" applyFont="1" applyFill="1" applyBorder="1" applyAlignment="1">
      <alignment vertical="center" textRotation="90" wrapText="1"/>
    </xf>
    <xf numFmtId="0" fontId="12" fillId="18" borderId="58" xfId="0" applyFont="1" applyFill="1" applyBorder="1" applyAlignment="1">
      <alignment vertical="center" textRotation="90" wrapText="1"/>
    </xf>
    <xf numFmtId="0" fontId="2" fillId="24" borderId="13"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2" fillId="25" borderId="70" xfId="0" applyFont="1" applyFill="1" applyBorder="1" applyAlignment="1">
      <alignment vertical="center" textRotation="90" wrapText="1"/>
    </xf>
    <xf numFmtId="0" fontId="12" fillId="25" borderId="71" xfId="0" applyFont="1" applyFill="1" applyBorder="1" applyAlignment="1">
      <alignment vertical="center" textRotation="90" wrapText="1"/>
    </xf>
    <xf numFmtId="0" fontId="12" fillId="25" borderId="58" xfId="0" applyFont="1" applyFill="1" applyBorder="1" applyAlignment="1">
      <alignment vertical="center" textRotation="90" wrapText="1"/>
    </xf>
    <xf numFmtId="0" fontId="12" fillId="26" borderId="70" xfId="0" applyFont="1" applyFill="1" applyBorder="1" applyAlignment="1">
      <alignment vertical="center" textRotation="90" wrapText="1"/>
    </xf>
    <xf numFmtId="0" fontId="12" fillId="26" borderId="71" xfId="0" applyFont="1" applyFill="1" applyBorder="1" applyAlignment="1">
      <alignment vertical="center" textRotation="90" wrapText="1"/>
    </xf>
    <xf numFmtId="0" fontId="12" fillId="26" borderId="58" xfId="0" applyFont="1" applyFill="1" applyBorder="1" applyAlignment="1">
      <alignment vertical="center" textRotation="90" wrapText="1"/>
    </xf>
    <xf numFmtId="0" fontId="0" fillId="24" borderId="72" xfId="0" applyNumberFormat="1" applyFill="1" applyBorder="1" applyAlignment="1" applyProtection="1">
      <alignment horizontal="left" wrapText="1"/>
      <protection locked="0"/>
    </xf>
    <xf numFmtId="0" fontId="0" fillId="24" borderId="73" xfId="0" applyNumberFormat="1" applyFill="1" applyBorder="1" applyAlignment="1" applyProtection="1">
      <alignment horizontal="left" wrapText="1"/>
      <protection locked="0"/>
    </xf>
    <xf numFmtId="0" fontId="0" fillId="24" borderId="74" xfId="0" applyNumberFormat="1" applyFill="1" applyBorder="1" applyAlignment="1" applyProtection="1">
      <alignment horizontal="left" wrapText="1"/>
      <protection locked="0"/>
    </xf>
    <xf numFmtId="49" fontId="0" fillId="24" borderId="75" xfId="0" applyNumberFormat="1" applyFill="1" applyBorder="1" applyAlignment="1" applyProtection="1">
      <alignment horizontal="left" wrapText="1"/>
      <protection locked="0"/>
    </xf>
    <xf numFmtId="49" fontId="0" fillId="24" borderId="76" xfId="0" applyNumberFormat="1" applyFill="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z70871\folders\BUSINESS%20INTELLIGENCE\QDS\QDS\QDS%20-%202012-13\Quarter%204%20-%202012-13\Return\Cabinet%20Office%20Return\DWP%20Q4%202012%2013%20QDS%20amended%20for%20NG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Q1"/>
      <sheetName val="Q2"/>
      <sheetName val="Q3"/>
      <sheetName val="Q4"/>
      <sheetName val="1. Current Quarter"/>
      <sheetName val="2. Year to Date"/>
      <sheetName val="3. Full Year Forecast"/>
    </sheetNames>
    <sheetDataSet>
      <sheetData sheetId="5">
        <row r="8">
          <cell r="F8">
            <v>1959.421253776667</v>
          </cell>
        </row>
        <row r="9">
          <cell r="F9">
            <v>108.78374335000001</v>
          </cell>
        </row>
        <row r="11">
          <cell r="E11" t="str">
            <v>State Pension</v>
          </cell>
          <cell r="F11">
            <v>19745.231026700007</v>
          </cell>
        </row>
        <row r="12">
          <cell r="E12" t="str">
            <v>Housing Benefits</v>
          </cell>
          <cell r="F12">
            <v>7051.268493802374</v>
          </cell>
        </row>
        <row r="13">
          <cell r="E13" t="str">
            <v>Disability Living Allowance</v>
          </cell>
          <cell r="F13">
            <v>3302.256450249999</v>
          </cell>
        </row>
        <row r="14">
          <cell r="E14" t="str">
            <v>Pension Credit</v>
          </cell>
          <cell r="F14">
            <v>1768.4631592999995</v>
          </cell>
        </row>
        <row r="15">
          <cell r="E15" t="str">
            <v>Employment and Support Allowance</v>
          </cell>
          <cell r="F15">
            <v>1983.2882561299994</v>
          </cell>
        </row>
        <row r="16">
          <cell r="E16" t="str">
            <v>Attendance Allowance</v>
          </cell>
          <cell r="F16">
            <v>1302.2180341400008</v>
          </cell>
        </row>
        <row r="17">
          <cell r="E17" t="str">
            <v>Other AME Expenditure</v>
          </cell>
          <cell r="F17">
            <v>4755.493949460557</v>
          </cell>
        </row>
        <row r="30">
          <cell r="F30">
            <v>60.250413</v>
          </cell>
        </row>
        <row r="31">
          <cell r="F31">
            <v>683144</v>
          </cell>
        </row>
        <row r="33">
          <cell r="F33">
            <v>14.894016796529762</v>
          </cell>
        </row>
        <row r="34">
          <cell r="F34">
            <v>114.63332803822034</v>
          </cell>
        </row>
        <row r="35">
          <cell r="F35">
            <v>15.37951520524998</v>
          </cell>
        </row>
        <row r="37">
          <cell r="F37">
            <v>16.49846516</v>
          </cell>
        </row>
        <row r="38">
          <cell r="F38">
            <v>15.928268540000001</v>
          </cell>
        </row>
        <row r="39">
          <cell r="F39">
            <v>5.72188413</v>
          </cell>
        </row>
        <row r="40">
          <cell r="F40">
            <v>10.69747283</v>
          </cell>
        </row>
        <row r="42">
          <cell r="F42">
            <v>1134.5461853600011</v>
          </cell>
        </row>
        <row r="43">
          <cell r="F43">
            <v>167.59704188000018</v>
          </cell>
        </row>
        <row r="44">
          <cell r="F44">
            <v>9.741823180000006</v>
          </cell>
        </row>
        <row r="45">
          <cell r="F45">
            <v>51.70788225999999</v>
          </cell>
        </row>
        <row r="46">
          <cell r="F46">
            <v>47.009848030000015</v>
          </cell>
        </row>
        <row r="47">
          <cell r="F47">
            <v>190.91247649249993</v>
          </cell>
        </row>
        <row r="48">
          <cell r="F48">
            <v>-36.335623080000474</v>
          </cell>
        </row>
        <row r="49">
          <cell r="F49">
            <v>39908.219369782935</v>
          </cell>
        </row>
        <row r="50">
          <cell r="F50">
            <v>126.81971629000014</v>
          </cell>
        </row>
        <row r="51">
          <cell r="F51">
            <v>46.72687851999996</v>
          </cell>
        </row>
        <row r="52">
          <cell r="F52">
            <v>75.47540449416661</v>
          </cell>
        </row>
        <row r="66">
          <cell r="F66">
            <v>2.5452005600000005</v>
          </cell>
        </row>
        <row r="67">
          <cell r="F67">
            <v>1E-11</v>
          </cell>
        </row>
        <row r="68">
          <cell r="F68">
            <v>2.5396373399999996</v>
          </cell>
        </row>
        <row r="69">
          <cell r="F69">
            <v>210.16880895999998</v>
          </cell>
        </row>
        <row r="70">
          <cell r="F70">
            <v>160.82999613291668</v>
          </cell>
        </row>
        <row r="71">
          <cell r="F71">
            <v>290.59145994999983</v>
          </cell>
        </row>
        <row r="72">
          <cell r="F72">
            <v>36.61592769625</v>
          </cell>
        </row>
        <row r="79">
          <cell r="F79">
            <v>202.60607227749279</v>
          </cell>
        </row>
        <row r="82">
          <cell r="F82">
            <v>101.84</v>
          </cell>
        </row>
        <row r="84">
          <cell r="F84">
            <v>233.22</v>
          </cell>
        </row>
        <row r="85">
          <cell r="F85">
            <v>42.34</v>
          </cell>
        </row>
        <row r="89">
          <cell r="F89">
            <v>748.5765637299996</v>
          </cell>
        </row>
        <row r="90">
          <cell r="F90">
            <v>0</v>
          </cell>
        </row>
        <row r="91">
          <cell r="F91">
            <v>45.84733048</v>
          </cell>
        </row>
        <row r="94">
          <cell r="F94">
            <v>39908.219369782935</v>
          </cell>
        </row>
        <row r="95">
          <cell r="F95">
            <v>129.382</v>
          </cell>
        </row>
        <row r="96">
          <cell r="F96">
            <v>72.322</v>
          </cell>
        </row>
        <row r="97">
          <cell r="F97">
            <v>45.511</v>
          </cell>
        </row>
        <row r="98">
          <cell r="F98">
            <v>6.584</v>
          </cell>
        </row>
        <row r="99">
          <cell r="F99">
            <v>29.185</v>
          </cell>
        </row>
        <row r="100">
          <cell r="F100">
            <v>29.793</v>
          </cell>
        </row>
        <row r="109">
          <cell r="F109">
            <v>55.10700000000003</v>
          </cell>
        </row>
        <row r="112">
          <cell r="F112">
            <v>28.483</v>
          </cell>
        </row>
        <row r="113">
          <cell r="F113">
            <v>157.335</v>
          </cell>
        </row>
        <row r="114">
          <cell r="F114">
            <v>54.959</v>
          </cell>
        </row>
        <row r="115">
          <cell r="F115">
            <v>0</v>
          </cell>
        </row>
        <row r="116">
          <cell r="F116">
            <v>127.107</v>
          </cell>
        </row>
        <row r="117">
          <cell r="F117">
            <v>39908.219369782935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91"/>
  <sheetViews>
    <sheetView tabSelected="1" zoomScale="75" zoomScaleNormal="75" zoomScalePageLayoutView="0" workbookViewId="0" topLeftCell="A13">
      <selection activeCell="A1" sqref="A1"/>
    </sheetView>
  </sheetViews>
  <sheetFormatPr defaultColWidth="9.140625" defaultRowHeight="15"/>
  <cols>
    <col min="1" max="1" width="4.00390625" style="0" customWidth="1"/>
    <col min="2" max="2" width="12.57421875" style="0" customWidth="1"/>
    <col min="3" max="3" width="26.7109375" style="0" customWidth="1"/>
    <col min="4" max="4" width="37.57421875" style="0" customWidth="1"/>
    <col min="5" max="5" width="40.140625" style="0" customWidth="1"/>
    <col min="6" max="6" width="27.00390625" style="0" customWidth="1"/>
    <col min="7" max="7" width="77.140625" style="0" customWidth="1"/>
  </cols>
  <sheetData>
    <row r="1" ht="15.75" thickBot="1"/>
    <row r="2" spans="2:7" ht="30.75" thickBot="1">
      <c r="B2" s="150" t="s">
        <v>52</v>
      </c>
      <c r="C2" s="151"/>
      <c r="D2" s="151"/>
      <c r="E2" s="152"/>
      <c r="F2" s="148" t="s">
        <v>0</v>
      </c>
      <c r="G2" s="149"/>
    </row>
    <row r="3" spans="2:7" ht="30.75" customHeight="1" thickBot="1">
      <c r="B3" s="150" t="s">
        <v>67</v>
      </c>
      <c r="C3" s="151"/>
      <c r="D3" s="151"/>
      <c r="E3" s="152"/>
      <c r="F3" s="2" t="s">
        <v>1</v>
      </c>
      <c r="G3" s="136" t="s">
        <v>2</v>
      </c>
    </row>
    <row r="4" spans="2:7" ht="16.5" thickBot="1">
      <c r="B4" s="1"/>
      <c r="C4" s="1"/>
      <c r="D4" s="1"/>
      <c r="E4" s="1"/>
      <c r="F4" s="3"/>
      <c r="G4" s="4"/>
    </row>
    <row r="5" spans="2:7" ht="27.75" thickBot="1">
      <c r="B5" s="5"/>
      <c r="C5" s="6"/>
      <c r="D5" s="6"/>
      <c r="E5" s="7" t="s">
        <v>3</v>
      </c>
      <c r="F5" s="8">
        <f>F19</f>
        <v>41976.4243669096</v>
      </c>
      <c r="G5" s="9"/>
    </row>
    <row r="6" spans="2:7" ht="16.5" thickBot="1">
      <c r="B6" s="10"/>
      <c r="C6" s="10"/>
      <c r="D6" s="10"/>
      <c r="E6" s="10"/>
      <c r="F6" s="11"/>
      <c r="G6" s="11"/>
    </row>
    <row r="7" spans="2:7" ht="22.5">
      <c r="B7" s="153" t="s">
        <v>4</v>
      </c>
      <c r="C7" s="12"/>
      <c r="D7" s="12"/>
      <c r="E7" s="13" t="s">
        <v>5</v>
      </c>
      <c r="F7" s="14">
        <f>SUM(F8:F9)</f>
        <v>2068.204997126667</v>
      </c>
      <c r="G7" s="15"/>
    </row>
    <row r="8" spans="2:7" ht="15.75">
      <c r="B8" s="154"/>
      <c r="C8" s="16"/>
      <c r="D8" s="17" t="s">
        <v>6</v>
      </c>
      <c r="E8" s="143" t="s">
        <v>79</v>
      </c>
      <c r="F8" s="18">
        <f>'[1]1. Current Quarter'!F8</f>
        <v>1959.421253776667</v>
      </c>
      <c r="G8" s="19"/>
    </row>
    <row r="9" spans="2:7" ht="15.75">
      <c r="B9" s="154"/>
      <c r="C9" s="20"/>
      <c r="D9" s="21"/>
      <c r="E9" s="144" t="s">
        <v>80</v>
      </c>
      <c r="F9" s="18">
        <f>'[1]1. Current Quarter'!F9</f>
        <v>108.78374335000001</v>
      </c>
      <c r="G9" s="22"/>
    </row>
    <row r="10" spans="2:7" ht="22.5">
      <c r="B10" s="154"/>
      <c r="C10" s="23"/>
      <c r="D10" s="24"/>
      <c r="E10" s="25" t="s">
        <v>7</v>
      </c>
      <c r="F10" s="26">
        <f>SUM(F11:F17)</f>
        <v>39908.219369782935</v>
      </c>
      <c r="G10" s="27"/>
    </row>
    <row r="11" spans="2:7" ht="15.75">
      <c r="B11" s="154"/>
      <c r="C11" s="16"/>
      <c r="D11" s="17" t="s">
        <v>8</v>
      </c>
      <c r="E11" s="28" t="str">
        <f>'[1]1. Current Quarter'!E11</f>
        <v>State Pension</v>
      </c>
      <c r="F11" s="29">
        <f>'[1]1. Current Quarter'!F11</f>
        <v>19745.231026700007</v>
      </c>
      <c r="G11" s="19"/>
    </row>
    <row r="12" spans="2:7" ht="15.75">
      <c r="B12" s="154"/>
      <c r="C12" s="30"/>
      <c r="D12" s="31"/>
      <c r="E12" s="28" t="str">
        <f>'[1]1. Current Quarter'!E12</f>
        <v>Housing Benefits</v>
      </c>
      <c r="F12" s="29">
        <f>'[1]1. Current Quarter'!F12</f>
        <v>7051.268493802374</v>
      </c>
      <c r="G12" s="32"/>
    </row>
    <row r="13" spans="2:7" ht="15.75">
      <c r="B13" s="154"/>
      <c r="C13" s="33"/>
      <c r="D13" s="30"/>
      <c r="E13" s="28" t="str">
        <f>'[1]1. Current Quarter'!E13</f>
        <v>Disability Living Allowance</v>
      </c>
      <c r="F13" s="29">
        <f>'[1]1. Current Quarter'!F13</f>
        <v>3302.256450249999</v>
      </c>
      <c r="G13" s="32"/>
    </row>
    <row r="14" spans="2:7" ht="15.75">
      <c r="B14" s="154"/>
      <c r="C14" s="34"/>
      <c r="D14" s="30"/>
      <c r="E14" s="28" t="str">
        <f>'[1]1. Current Quarter'!E14</f>
        <v>Pension Credit</v>
      </c>
      <c r="F14" s="29">
        <f>'[1]1. Current Quarter'!F14</f>
        <v>1768.4631592999995</v>
      </c>
      <c r="G14" s="32"/>
    </row>
    <row r="15" spans="2:7" ht="15.75">
      <c r="B15" s="154"/>
      <c r="C15" s="35"/>
      <c r="D15" s="33"/>
      <c r="E15" s="28" t="str">
        <f>'[1]1. Current Quarter'!E15</f>
        <v>Employment and Support Allowance</v>
      </c>
      <c r="F15" s="29">
        <f>'[1]1. Current Quarter'!F15</f>
        <v>1983.2882561299994</v>
      </c>
      <c r="G15" s="32"/>
    </row>
    <row r="16" spans="2:7" ht="15.75">
      <c r="B16" s="154"/>
      <c r="C16" s="140"/>
      <c r="D16" s="141"/>
      <c r="E16" s="28" t="str">
        <f>'[1]1. Current Quarter'!E16</f>
        <v>Attendance Allowance</v>
      </c>
      <c r="F16" s="29">
        <f>'[1]1. Current Quarter'!F16</f>
        <v>1302.2180341400008</v>
      </c>
      <c r="G16" s="142"/>
    </row>
    <row r="17" spans="2:7" ht="15.75">
      <c r="B17" s="154"/>
      <c r="C17" s="36"/>
      <c r="D17" s="37"/>
      <c r="E17" s="28" t="str">
        <f>'[1]1. Current Quarter'!E17</f>
        <v>Other AME Expenditure</v>
      </c>
      <c r="F17" s="29">
        <f>'[1]1. Current Quarter'!F17</f>
        <v>4755.493949460557</v>
      </c>
      <c r="G17" s="22"/>
    </row>
    <row r="18" spans="2:7" ht="23.25" thickBot="1">
      <c r="B18" s="154"/>
      <c r="C18" s="38"/>
      <c r="D18" s="39"/>
      <c r="E18" s="40" t="s">
        <v>9</v>
      </c>
      <c r="F18" s="41">
        <v>0</v>
      </c>
      <c r="G18" s="42"/>
    </row>
    <row r="19" spans="2:7" ht="27.75" thickBot="1">
      <c r="B19" s="155"/>
      <c r="C19" s="43"/>
      <c r="D19" s="43"/>
      <c r="E19" s="44" t="s">
        <v>10</v>
      </c>
      <c r="F19" s="45">
        <f>F7+F10+F18</f>
        <v>41976.4243669096</v>
      </c>
      <c r="G19" s="46"/>
    </row>
    <row r="20" spans="2:7" ht="16.5" thickBot="1">
      <c r="B20" s="47"/>
      <c r="C20" s="48"/>
      <c r="D20" s="48"/>
      <c r="E20" s="49"/>
      <c r="F20" s="50"/>
      <c r="G20" s="51"/>
    </row>
    <row r="21" spans="2:7" ht="22.5">
      <c r="B21" s="156" t="s">
        <v>11</v>
      </c>
      <c r="C21" s="52"/>
      <c r="D21" s="52"/>
      <c r="E21" s="53" t="s">
        <v>12</v>
      </c>
      <c r="F21" s="54">
        <f>F22</f>
        <v>60.250413</v>
      </c>
      <c r="G21" s="55"/>
    </row>
    <row r="22" spans="2:7" ht="15.75">
      <c r="B22" s="157"/>
      <c r="C22" s="56"/>
      <c r="D22" s="57" t="s">
        <v>13</v>
      </c>
      <c r="E22" s="58" t="s">
        <v>68</v>
      </c>
      <c r="F22" s="29">
        <f>'[1]1. Current Quarter'!$F$30</f>
        <v>60.250413</v>
      </c>
      <c r="G22" s="162" t="s">
        <v>69</v>
      </c>
    </row>
    <row r="23" spans="2:7" ht="15.75">
      <c r="B23" s="157"/>
      <c r="C23" s="60"/>
      <c r="D23" s="61"/>
      <c r="E23" s="62" t="s">
        <v>14</v>
      </c>
      <c r="F23" s="63">
        <f>'[1]1. Current Quarter'!$F$31</f>
        <v>683144</v>
      </c>
      <c r="G23" s="163"/>
    </row>
    <row r="24" spans="2:7" ht="22.5">
      <c r="B24" s="157"/>
      <c r="C24" s="65"/>
      <c r="D24" s="65"/>
      <c r="E24" s="66" t="s">
        <v>15</v>
      </c>
      <c r="F24" s="67">
        <f>SUM(F25:F27)</f>
        <v>144.90686004000008</v>
      </c>
      <c r="G24" s="68"/>
    </row>
    <row r="25" spans="2:7" ht="15.75">
      <c r="B25" s="157"/>
      <c r="C25" s="69"/>
      <c r="D25" s="70" t="s">
        <v>13</v>
      </c>
      <c r="E25" s="71" t="s">
        <v>16</v>
      </c>
      <c r="F25" s="29">
        <f>'[1]1. Current Quarter'!F33</f>
        <v>14.894016796529762</v>
      </c>
      <c r="G25" s="138" t="s">
        <v>59</v>
      </c>
    </row>
    <row r="26" spans="2:7" ht="15.75">
      <c r="B26" s="157"/>
      <c r="C26" s="72"/>
      <c r="D26" s="73"/>
      <c r="E26" s="74" t="s">
        <v>17</v>
      </c>
      <c r="F26" s="18">
        <f>'[1]1. Current Quarter'!F34</f>
        <v>114.63332803822034</v>
      </c>
      <c r="G26" s="75" t="s">
        <v>61</v>
      </c>
    </row>
    <row r="27" spans="2:7" ht="31.5" customHeight="1">
      <c r="B27" s="157"/>
      <c r="C27" s="76"/>
      <c r="D27" s="77"/>
      <c r="E27" s="78" t="s">
        <v>18</v>
      </c>
      <c r="F27" s="79">
        <f>'[1]1. Current Quarter'!F35</f>
        <v>15.37951520524998</v>
      </c>
      <c r="G27" s="86" t="s">
        <v>60</v>
      </c>
    </row>
    <row r="28" spans="2:7" ht="23.25">
      <c r="B28" s="157"/>
      <c r="C28" s="65"/>
      <c r="D28" s="65"/>
      <c r="E28" s="80" t="s">
        <v>19</v>
      </c>
      <c r="F28" s="67">
        <f>SUM(F29:F32)</f>
        <v>48.84609066</v>
      </c>
      <c r="G28" s="68"/>
    </row>
    <row r="29" spans="2:7" ht="18.75" customHeight="1">
      <c r="B29" s="157"/>
      <c r="C29" s="69"/>
      <c r="D29" s="70" t="s">
        <v>13</v>
      </c>
      <c r="E29" s="81" t="s">
        <v>20</v>
      </c>
      <c r="F29" s="29">
        <f>'[1]1. Current Quarter'!F37</f>
        <v>16.49846516</v>
      </c>
      <c r="G29" s="159" t="s">
        <v>62</v>
      </c>
    </row>
    <row r="30" spans="2:7" ht="18.75" customHeight="1">
      <c r="B30" s="157"/>
      <c r="C30" s="82"/>
      <c r="D30" s="83"/>
      <c r="E30" s="84" t="s">
        <v>21</v>
      </c>
      <c r="F30" s="29">
        <f>'[1]1. Current Quarter'!F38</f>
        <v>15.928268540000001</v>
      </c>
      <c r="G30" s="160"/>
    </row>
    <row r="31" spans="2:7" ht="18.75" customHeight="1">
      <c r="B31" s="157"/>
      <c r="C31" s="72"/>
      <c r="D31" s="73"/>
      <c r="E31" s="84" t="s">
        <v>22</v>
      </c>
      <c r="F31" s="29">
        <f>'[1]1. Current Quarter'!F39</f>
        <v>5.72188413</v>
      </c>
      <c r="G31" s="160"/>
    </row>
    <row r="32" spans="2:7" ht="18.75" customHeight="1">
      <c r="B32" s="157"/>
      <c r="C32" s="76"/>
      <c r="D32" s="77"/>
      <c r="E32" s="85" t="s">
        <v>23</v>
      </c>
      <c r="F32" s="29">
        <f>'[1]1. Current Quarter'!F40</f>
        <v>10.69747283</v>
      </c>
      <c r="G32" s="161"/>
    </row>
    <row r="33" spans="2:7" ht="22.5">
      <c r="B33" s="157"/>
      <c r="C33" s="65"/>
      <c r="D33" s="65"/>
      <c r="E33" s="66" t="s">
        <v>24</v>
      </c>
      <c r="F33" s="67">
        <f>SUM(F34:F44)</f>
        <v>41722.4210032096</v>
      </c>
      <c r="G33" s="68"/>
    </row>
    <row r="34" spans="2:7" ht="15.75">
      <c r="B34" s="157"/>
      <c r="C34" s="69"/>
      <c r="D34" s="70" t="s">
        <v>13</v>
      </c>
      <c r="E34" s="87" t="s">
        <v>70</v>
      </c>
      <c r="F34" s="29">
        <f>'[1]1. Current Quarter'!F42</f>
        <v>1134.5461853600011</v>
      </c>
      <c r="G34" s="59" t="s">
        <v>56</v>
      </c>
    </row>
    <row r="35" spans="2:7" ht="15.75">
      <c r="B35" s="157"/>
      <c r="C35" s="69"/>
      <c r="D35" s="70"/>
      <c r="E35" s="87" t="s">
        <v>71</v>
      </c>
      <c r="F35" s="29">
        <f>'[1]1. Current Quarter'!F43</f>
        <v>167.59704188000018</v>
      </c>
      <c r="G35" s="75"/>
    </row>
    <row r="36" spans="2:7" ht="15.75">
      <c r="B36" s="157"/>
      <c r="C36" s="69"/>
      <c r="D36" s="70"/>
      <c r="E36" s="87" t="s">
        <v>72</v>
      </c>
      <c r="F36" s="29">
        <f>'[1]1. Current Quarter'!F44</f>
        <v>9.741823180000006</v>
      </c>
      <c r="G36" s="75"/>
    </row>
    <row r="37" spans="2:7" ht="15.75">
      <c r="B37" s="157"/>
      <c r="C37" s="69"/>
      <c r="D37" s="70"/>
      <c r="E37" s="87" t="s">
        <v>73</v>
      </c>
      <c r="F37" s="29">
        <f>'[1]1. Current Quarter'!F45</f>
        <v>51.70788225999999</v>
      </c>
      <c r="G37" s="75" t="s">
        <v>55</v>
      </c>
    </row>
    <row r="38" spans="2:7" ht="18" customHeight="1">
      <c r="B38" s="157"/>
      <c r="C38" s="69"/>
      <c r="D38" s="70"/>
      <c r="E38" s="87" t="s">
        <v>74</v>
      </c>
      <c r="F38" s="29">
        <f>'[1]1. Current Quarter'!F46</f>
        <v>47.009848030000015</v>
      </c>
      <c r="G38" s="75" t="s">
        <v>53</v>
      </c>
    </row>
    <row r="39" spans="2:7" ht="15.75">
      <c r="B39" s="157"/>
      <c r="C39" s="69"/>
      <c r="D39" s="70"/>
      <c r="E39" s="87" t="s">
        <v>75</v>
      </c>
      <c r="F39" s="29">
        <f>'[1]1. Current Quarter'!F47</f>
        <v>190.91247649249993</v>
      </c>
      <c r="G39" s="86" t="s">
        <v>58</v>
      </c>
    </row>
    <row r="40" spans="2:7" ht="15.75">
      <c r="B40" s="157"/>
      <c r="C40" s="82"/>
      <c r="D40" s="73"/>
      <c r="E40" s="88" t="s">
        <v>23</v>
      </c>
      <c r="F40" s="29">
        <f>'[1]1. Current Quarter'!F48</f>
        <v>-36.335623080000474</v>
      </c>
      <c r="G40" s="86" t="s">
        <v>54</v>
      </c>
    </row>
    <row r="41" spans="2:7" ht="15.75">
      <c r="B41" s="157"/>
      <c r="C41" s="82"/>
      <c r="D41" s="77"/>
      <c r="E41" s="89" t="s">
        <v>63</v>
      </c>
      <c r="F41" s="29">
        <f>'[1]1. Current Quarter'!F49</f>
        <v>39908.219369782935</v>
      </c>
      <c r="G41" s="75"/>
    </row>
    <row r="42" spans="2:7" ht="15.75">
      <c r="B42" s="157"/>
      <c r="C42" s="82"/>
      <c r="D42" s="30"/>
      <c r="E42" s="88" t="s">
        <v>76</v>
      </c>
      <c r="F42" s="29">
        <f>'[1]1. Current Quarter'!F50</f>
        <v>126.81971629000014</v>
      </c>
      <c r="G42" s="75"/>
    </row>
    <row r="43" spans="2:7" ht="15.75">
      <c r="B43" s="157"/>
      <c r="C43" s="72"/>
      <c r="D43" s="33"/>
      <c r="E43" s="88" t="s">
        <v>77</v>
      </c>
      <c r="F43" s="29">
        <f>'[1]1. Current Quarter'!F51</f>
        <v>46.72687851999996</v>
      </c>
      <c r="G43" s="75"/>
    </row>
    <row r="44" spans="2:7" ht="15.75">
      <c r="B44" s="157"/>
      <c r="C44" s="76"/>
      <c r="D44" s="90"/>
      <c r="E44" s="89" t="s">
        <v>78</v>
      </c>
      <c r="F44" s="29">
        <f>'[1]1. Current Quarter'!F52</f>
        <v>75.47540449416661</v>
      </c>
      <c r="G44" s="86"/>
    </row>
    <row r="45" spans="2:7" ht="23.25" thickBot="1">
      <c r="B45" s="157"/>
      <c r="C45" s="91"/>
      <c r="D45" s="91"/>
      <c r="E45" s="92" t="s">
        <v>64</v>
      </c>
      <c r="F45" s="93">
        <v>0</v>
      </c>
      <c r="G45" s="139"/>
    </row>
    <row r="46" spans="2:7" ht="27.75" thickBot="1">
      <c r="B46" s="158"/>
      <c r="C46" s="94"/>
      <c r="D46" s="94"/>
      <c r="E46" s="95" t="s">
        <v>25</v>
      </c>
      <c r="F46" s="96">
        <f>F21+F24+F28+F33+F45</f>
        <v>41976.4243669096</v>
      </c>
      <c r="G46" s="97"/>
    </row>
    <row r="47" spans="2:7" ht="16.5" thickBot="1">
      <c r="B47" s="47"/>
      <c r="C47" s="48"/>
      <c r="D47" s="48"/>
      <c r="E47" s="49"/>
      <c r="F47" s="50"/>
      <c r="G47" s="98"/>
    </row>
    <row r="48" spans="2:7" ht="22.5">
      <c r="B48" s="145" t="s">
        <v>26</v>
      </c>
      <c r="C48" s="99"/>
      <c r="D48" s="99"/>
      <c r="E48" s="100" t="s">
        <v>27</v>
      </c>
      <c r="F48" s="101">
        <f>F57</f>
        <v>905.8971029166693</v>
      </c>
      <c r="G48" s="102"/>
    </row>
    <row r="49" spans="2:7" ht="15.75">
      <c r="B49" s="146"/>
      <c r="C49" s="69"/>
      <c r="D49" s="70" t="s">
        <v>28</v>
      </c>
      <c r="E49" s="81" t="s">
        <v>29</v>
      </c>
      <c r="F49" s="29">
        <f>'[1]1. Current Quarter'!F66</f>
        <v>2.5452005600000005</v>
      </c>
      <c r="G49" s="59"/>
    </row>
    <row r="50" spans="2:7" ht="15.75">
      <c r="B50" s="146"/>
      <c r="C50" s="82"/>
      <c r="D50" s="83"/>
      <c r="E50" s="84" t="s">
        <v>30</v>
      </c>
      <c r="F50" s="29">
        <f>'[1]1. Current Quarter'!F67</f>
        <v>1E-11</v>
      </c>
      <c r="G50" s="75"/>
    </row>
    <row r="51" spans="2:7" ht="15.75">
      <c r="B51" s="146"/>
      <c r="C51" s="82"/>
      <c r="D51" s="83"/>
      <c r="E51" s="84" t="s">
        <v>31</v>
      </c>
      <c r="F51" s="29">
        <f>'[1]1. Current Quarter'!F68</f>
        <v>2.5396373399999996</v>
      </c>
      <c r="G51" s="75"/>
    </row>
    <row r="52" spans="2:7" ht="15.75">
      <c r="B52" s="146"/>
      <c r="C52" s="82"/>
      <c r="D52" s="83"/>
      <c r="E52" s="137" t="s">
        <v>81</v>
      </c>
      <c r="F52" s="29">
        <f>'[1]1. Current Quarter'!F69</f>
        <v>210.16880895999998</v>
      </c>
      <c r="G52" s="75"/>
    </row>
    <row r="53" spans="2:7" ht="15.75">
      <c r="B53" s="146"/>
      <c r="C53" s="82"/>
      <c r="D53" s="83"/>
      <c r="E53" s="137" t="s">
        <v>82</v>
      </c>
      <c r="F53" s="29">
        <f>'[1]1. Current Quarter'!F70</f>
        <v>160.82999613291668</v>
      </c>
      <c r="G53" s="75"/>
    </row>
    <row r="54" spans="2:7" ht="15.75">
      <c r="B54" s="146"/>
      <c r="C54" s="82"/>
      <c r="D54" s="83"/>
      <c r="E54" s="28" t="s">
        <v>83</v>
      </c>
      <c r="F54" s="29">
        <f>'[1]1. Current Quarter'!F71</f>
        <v>290.59145994999983</v>
      </c>
      <c r="G54" s="104"/>
    </row>
    <row r="55" spans="2:7" ht="15.75">
      <c r="B55" s="146"/>
      <c r="C55" s="82"/>
      <c r="D55" s="83"/>
      <c r="E55" s="28" t="s">
        <v>84</v>
      </c>
      <c r="F55" s="29">
        <f>'[1]1. Current Quarter'!F72</f>
        <v>36.61592769625</v>
      </c>
      <c r="G55" s="75"/>
    </row>
    <row r="56" spans="2:7" ht="15.75">
      <c r="B56" s="146"/>
      <c r="C56" s="82"/>
      <c r="D56" s="83"/>
      <c r="E56" s="105" t="s">
        <v>32</v>
      </c>
      <c r="F56" s="29">
        <f>'[1]1. Current Quarter'!F79</f>
        <v>202.60607227749279</v>
      </c>
      <c r="G56" s="75"/>
    </row>
    <row r="57" spans="2:7" ht="15.75">
      <c r="B57" s="146"/>
      <c r="C57" s="82"/>
      <c r="E57" s="82" t="s">
        <v>33</v>
      </c>
      <c r="F57" s="106">
        <f>SUM(F49:F56)</f>
        <v>905.8971029166693</v>
      </c>
      <c r="G57" s="75"/>
    </row>
    <row r="58" spans="2:7" ht="15.75">
      <c r="B58" s="146"/>
      <c r="C58" s="72"/>
      <c r="D58" s="83"/>
      <c r="E58" s="28"/>
      <c r="F58" s="29"/>
      <c r="G58" s="107"/>
    </row>
    <row r="59" spans="2:7" ht="15.75">
      <c r="B59" s="146"/>
      <c r="C59" s="72"/>
      <c r="D59" s="72"/>
      <c r="E59" s="108" t="s">
        <v>34</v>
      </c>
      <c r="F59" s="109">
        <f>'[1]1. Current Quarter'!$F$82</f>
        <v>101.84</v>
      </c>
      <c r="G59" s="104"/>
    </row>
    <row r="60" spans="2:7" ht="15.75">
      <c r="B60" s="146"/>
      <c r="C60" s="72"/>
      <c r="D60" s="72"/>
      <c r="E60" s="110"/>
      <c r="F60" s="111"/>
      <c r="G60" s="104"/>
    </row>
    <row r="61" spans="2:7" ht="15.75">
      <c r="B61" s="146"/>
      <c r="C61" s="82"/>
      <c r="D61" s="83" t="s">
        <v>35</v>
      </c>
      <c r="E61" s="105" t="s">
        <v>85</v>
      </c>
      <c r="F61" s="103">
        <f>'[1]1. Current Quarter'!F84</f>
        <v>233.22</v>
      </c>
      <c r="G61" s="104" t="s">
        <v>57</v>
      </c>
    </row>
    <row r="62" spans="2:7" ht="15.75">
      <c r="B62" s="146"/>
      <c r="C62" s="72"/>
      <c r="D62" s="73"/>
      <c r="E62" s="105" t="s">
        <v>86</v>
      </c>
      <c r="F62" s="103">
        <f>'[1]1. Current Quarter'!F85</f>
        <v>42.34</v>
      </c>
      <c r="G62" s="104" t="s">
        <v>91</v>
      </c>
    </row>
    <row r="63" spans="2:7" ht="15.75">
      <c r="B63" s="146"/>
      <c r="C63" s="82"/>
      <c r="D63" s="83"/>
      <c r="E63" s="84"/>
      <c r="F63" s="103"/>
      <c r="G63" s="104"/>
    </row>
    <row r="64" spans="2:7" ht="15.75">
      <c r="B64" s="146"/>
      <c r="C64" s="76"/>
      <c r="D64" s="76"/>
      <c r="E64" s="76"/>
      <c r="F64" s="112"/>
      <c r="G64" s="64"/>
    </row>
    <row r="65" spans="2:7" ht="22.5">
      <c r="B65" s="146"/>
      <c r="C65" s="113"/>
      <c r="D65" s="114"/>
      <c r="E65" s="115" t="s">
        <v>36</v>
      </c>
      <c r="F65" s="116">
        <f>SUM(F66:F68)</f>
        <v>794.4238942099996</v>
      </c>
      <c r="G65" s="117"/>
    </row>
    <row r="66" spans="2:7" ht="15.75">
      <c r="B66" s="146"/>
      <c r="C66" s="69"/>
      <c r="D66" s="70" t="s">
        <v>37</v>
      </c>
      <c r="E66" s="118" t="s">
        <v>38</v>
      </c>
      <c r="F66" s="119">
        <f>'[1]1. Current Quarter'!F89</f>
        <v>748.5765637299996</v>
      </c>
      <c r="G66" s="120"/>
    </row>
    <row r="67" spans="2:7" ht="15.75">
      <c r="B67" s="146"/>
      <c r="C67" s="82"/>
      <c r="D67" s="83"/>
      <c r="E67" s="118" t="s">
        <v>39</v>
      </c>
      <c r="F67" s="119">
        <f>'[1]1. Current Quarter'!F90</f>
        <v>0</v>
      </c>
      <c r="G67" s="104"/>
    </row>
    <row r="68" spans="2:7" ht="15.75">
      <c r="B68" s="146"/>
      <c r="C68" s="82"/>
      <c r="D68" s="83"/>
      <c r="E68" s="84" t="s">
        <v>40</v>
      </c>
      <c r="F68" s="119">
        <f>'[1]1. Current Quarter'!F91</f>
        <v>45.84733048</v>
      </c>
      <c r="G68" s="104"/>
    </row>
    <row r="69" spans="2:7" ht="15.75">
      <c r="B69" s="146"/>
      <c r="C69" s="76"/>
      <c r="D69" s="77"/>
      <c r="E69" s="122"/>
      <c r="F69" s="123"/>
      <c r="G69" s="64"/>
    </row>
    <row r="70" spans="2:7" ht="22.5">
      <c r="B70" s="146"/>
      <c r="C70" s="113"/>
      <c r="D70" s="114"/>
      <c r="E70" s="115" t="s">
        <v>41</v>
      </c>
      <c r="F70" s="124">
        <f>SUM(F71:F78)</f>
        <v>40276.10336978293</v>
      </c>
      <c r="G70" s="117"/>
    </row>
    <row r="71" spans="2:7" ht="15.75">
      <c r="B71" s="146"/>
      <c r="C71" s="69"/>
      <c r="D71" s="70" t="s">
        <v>8</v>
      </c>
      <c r="E71" s="28" t="s">
        <v>63</v>
      </c>
      <c r="F71" s="119">
        <f>'[1]1. Current Quarter'!F94</f>
        <v>39908.219369782935</v>
      </c>
      <c r="G71" s="120"/>
    </row>
    <row r="72" spans="2:7" ht="15.75">
      <c r="B72" s="146"/>
      <c r="C72" s="69"/>
      <c r="E72" s="28" t="s">
        <v>87</v>
      </c>
      <c r="F72" s="119">
        <f>'[1]1. Current Quarter'!F95</f>
        <v>129.382</v>
      </c>
      <c r="G72" s="120"/>
    </row>
    <row r="73" spans="2:7" ht="15.75">
      <c r="B73" s="146"/>
      <c r="C73" s="82"/>
      <c r="D73" s="83"/>
      <c r="E73" s="28" t="s">
        <v>78</v>
      </c>
      <c r="F73" s="119">
        <f>'[1]1. Current Quarter'!F96</f>
        <v>72.322</v>
      </c>
      <c r="G73" s="104"/>
    </row>
    <row r="74" spans="2:7" ht="15.75">
      <c r="B74" s="146"/>
      <c r="C74" s="82"/>
      <c r="D74" s="83"/>
      <c r="E74" s="28" t="s">
        <v>88</v>
      </c>
      <c r="F74" s="119">
        <f>'[1]1. Current Quarter'!F97</f>
        <v>45.511</v>
      </c>
      <c r="G74" s="104"/>
    </row>
    <row r="75" spans="2:7" ht="15.75">
      <c r="B75" s="146"/>
      <c r="C75" s="82"/>
      <c r="D75" s="83"/>
      <c r="E75" s="28" t="s">
        <v>89</v>
      </c>
      <c r="F75" s="119">
        <f>'[1]1. Current Quarter'!F98</f>
        <v>6.584</v>
      </c>
      <c r="G75" s="104"/>
    </row>
    <row r="76" spans="2:7" ht="15.75">
      <c r="B76" s="146"/>
      <c r="C76" s="82"/>
      <c r="D76" s="72"/>
      <c r="E76" s="28" t="s">
        <v>90</v>
      </c>
      <c r="F76" s="119">
        <f>'[1]1. Current Quarter'!F99</f>
        <v>29.185</v>
      </c>
      <c r="G76" s="104"/>
    </row>
    <row r="77" spans="2:7" ht="15.75">
      <c r="B77" s="146"/>
      <c r="C77" s="82"/>
      <c r="D77" s="72"/>
      <c r="E77" s="28" t="s">
        <v>65</v>
      </c>
      <c r="F77" s="119">
        <f>'[1]1. Current Quarter'!F100</f>
        <v>29.793</v>
      </c>
      <c r="G77" s="104"/>
    </row>
    <row r="78" spans="2:7" ht="15.75">
      <c r="B78" s="146"/>
      <c r="C78" s="82"/>
      <c r="D78" s="72"/>
      <c r="E78" s="28" t="s">
        <v>23</v>
      </c>
      <c r="F78" s="119">
        <f>'[1]1. Current Quarter'!$F$109</f>
        <v>55.10700000000003</v>
      </c>
      <c r="G78" s="104"/>
    </row>
    <row r="79" spans="2:7" ht="15.75">
      <c r="B79" s="146"/>
      <c r="C79" s="82"/>
      <c r="D79" s="72"/>
      <c r="E79" s="82" t="s">
        <v>42</v>
      </c>
      <c r="F79" s="125">
        <f>SUM(F71:F78)</f>
        <v>40276.10336978293</v>
      </c>
      <c r="G79" s="104"/>
    </row>
    <row r="80" spans="2:7" ht="15.75">
      <c r="B80" s="146"/>
      <c r="C80" s="82"/>
      <c r="D80" s="72"/>
      <c r="E80" s="126"/>
      <c r="F80" s="127"/>
      <c r="G80" s="104"/>
    </row>
    <row r="81" spans="2:7" ht="15.75">
      <c r="B81" s="146"/>
      <c r="C81" s="82"/>
      <c r="D81" s="83" t="s">
        <v>43</v>
      </c>
      <c r="E81" s="105" t="s">
        <v>44</v>
      </c>
      <c r="F81" s="121">
        <f>'[1]1. Current Quarter'!F112</f>
        <v>28.483</v>
      </c>
      <c r="G81" s="75"/>
    </row>
    <row r="82" spans="2:7" ht="15.75">
      <c r="B82" s="146"/>
      <c r="C82" s="82"/>
      <c r="D82" s="83"/>
      <c r="E82" s="84" t="s">
        <v>45</v>
      </c>
      <c r="F82" s="121">
        <f>'[1]1. Current Quarter'!F113</f>
        <v>157.335</v>
      </c>
      <c r="G82" s="104"/>
    </row>
    <row r="83" spans="2:7" ht="15.75">
      <c r="B83" s="146"/>
      <c r="C83" s="82"/>
      <c r="D83" s="83"/>
      <c r="E83" s="84" t="s">
        <v>46</v>
      </c>
      <c r="F83" s="121">
        <f>'[1]1. Current Quarter'!F114</f>
        <v>54.959</v>
      </c>
      <c r="G83" s="104"/>
    </row>
    <row r="84" spans="2:7" ht="15.75">
      <c r="B84" s="146"/>
      <c r="C84" s="82"/>
      <c r="D84" s="83"/>
      <c r="E84" s="105" t="s">
        <v>47</v>
      </c>
      <c r="F84" s="121">
        <f>'[1]1. Current Quarter'!F115</f>
        <v>0</v>
      </c>
      <c r="G84" s="104"/>
    </row>
    <row r="85" spans="2:7" ht="15.75">
      <c r="B85" s="146"/>
      <c r="C85" s="76"/>
      <c r="D85" s="77"/>
      <c r="E85" s="85" t="s">
        <v>48</v>
      </c>
      <c r="F85" s="121">
        <f>'[1]1. Current Quarter'!F116</f>
        <v>127.107</v>
      </c>
      <c r="G85" s="64"/>
    </row>
    <row r="86" spans="2:7" ht="15.75">
      <c r="B86" s="146"/>
      <c r="C86" s="76"/>
      <c r="D86" s="77"/>
      <c r="E86" s="85" t="s">
        <v>23</v>
      </c>
      <c r="F86" s="121">
        <f>'[1]1. Current Quarter'!F117</f>
        <v>39908.219369782935</v>
      </c>
      <c r="G86" s="64"/>
    </row>
    <row r="87" spans="2:7" ht="15.75">
      <c r="B87" s="146"/>
      <c r="C87" s="76"/>
      <c r="D87" s="77"/>
      <c r="E87" s="76" t="s">
        <v>49</v>
      </c>
      <c r="F87" s="112">
        <f>SUM(F81:F86)</f>
        <v>40276.10336978293</v>
      </c>
      <c r="G87" s="64"/>
    </row>
    <row r="88" spans="2:7" ht="23.25" thickBot="1">
      <c r="B88" s="146"/>
      <c r="C88" s="128"/>
      <c r="D88" s="128"/>
      <c r="E88" s="129" t="s">
        <v>66</v>
      </c>
      <c r="F88" s="130">
        <v>0</v>
      </c>
      <c r="G88" s="131"/>
    </row>
    <row r="89" spans="2:7" ht="27.75" thickBot="1">
      <c r="B89" s="147"/>
      <c r="C89" s="132"/>
      <c r="D89" s="132"/>
      <c r="E89" s="133" t="s">
        <v>50</v>
      </c>
      <c r="F89" s="134">
        <f>F48+F65+F70+F88</f>
        <v>41976.4243669096</v>
      </c>
      <c r="G89" s="135"/>
    </row>
    <row r="91" ht="15.75">
      <c r="C91" s="1" t="s">
        <v>51</v>
      </c>
    </row>
  </sheetData>
  <sheetProtection/>
  <mergeCells count="8">
    <mergeCell ref="B48:B89"/>
    <mergeCell ref="F2:G2"/>
    <mergeCell ref="B3:E3"/>
    <mergeCell ref="B2:E2"/>
    <mergeCell ref="B7:B19"/>
    <mergeCell ref="B21:B46"/>
    <mergeCell ref="G29:G32"/>
    <mergeCell ref="G22:G23"/>
  </mergeCells>
  <dataValidations count="1">
    <dataValidation errorStyle="information" type="custom" allowBlank="1" showInputMessage="1" showErrorMessage="1" errorTitle="Expected sum" error="This should equal the value in the grants sub-total above" sqref="F79">
      <formula1>F70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quarterly data summary: quarter4, 2012/13</dc:title>
  <dc:subject>DWP quarterly data summary: quarter4, 2012/13</dc:subject>
  <dc:creator>DWP</dc:creator>
  <cp:keywords/>
  <dc:description/>
  <cp:lastModifiedBy>Matthew Blackwell</cp:lastModifiedBy>
  <cp:lastPrinted>2013-02-12T15:47:10Z</cp:lastPrinted>
  <dcterms:created xsi:type="dcterms:W3CDTF">2013-02-12T13:25:33Z</dcterms:created>
  <dcterms:modified xsi:type="dcterms:W3CDTF">2013-08-09T10:40:40Z</dcterms:modified>
  <cp:category/>
  <cp:version/>
  <cp:contentType/>
  <cp:contentStatus/>
</cp:coreProperties>
</file>