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68.xml" ContentType="application/vnd.openxmlformats-officedocument.drawingml.chartshapes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charts/chart375.xml" ContentType="application/vnd.openxmlformats-officedocument.drawingml.chart+xml"/>
  <Override PartName="/xl/drawings/drawing17.xml" ContentType="application/vnd.openxmlformats-officedocument.drawingml.chartshapes+xml"/>
  <Override PartName="/xl/drawings/drawing64.xml" ContentType="application/vnd.openxmlformats-officedocument.drawingml.chartshapes+xml"/>
  <Override PartName="/xl/drawings/drawing146.xml" ContentType="application/vnd.openxmlformats-officedocument.drawing+xml"/>
  <Override PartName="/xl/charts/chart167.xml" ContentType="application/vnd.openxmlformats-officedocument.drawingml.chart+xml"/>
  <Override PartName="/xl/drawings/drawing193.xml" ContentType="application/vnd.openxmlformats-officedocument.drawingml.chartshapes+xml"/>
  <Override PartName="/xl/charts/chart306.xml" ContentType="application/vnd.openxmlformats-officedocument.drawingml.chart+xml"/>
  <Override PartName="/xl/charts/chart353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drawings/drawing124.xml" ContentType="application/vnd.openxmlformats-officedocument.drawingml.chartshapes+xml"/>
  <Override PartName="/xl/drawings/drawing171.xml" ContentType="application/vnd.openxmlformats-officedocument.drawingml.chartshapes+xml"/>
  <Override PartName="/xl/charts/chart268.xml" ContentType="application/vnd.openxmlformats-officedocument.drawingml.chart+xml"/>
  <Override PartName="/xl/charts/chart331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63.xml" ContentType="application/vnd.openxmlformats-officedocument.drawingml.chart+xml"/>
  <Override PartName="/xl/drawings/drawing102.xml" ContentType="application/vnd.openxmlformats-officedocument.drawingml.chartshapes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71.xml" ContentType="application/vnd.openxmlformats-officedocument.drawingml.chart+xml"/>
  <Override PartName="/xl/charts/chart369.xml" ContentType="application/vnd.openxmlformats-officedocument.drawingml.chart+xml"/>
  <Default Extension="png" ContentType="image/png"/>
  <Override PartName="/xl/drawings/drawing187.xml" ContentType="application/vnd.openxmlformats-officedocument.drawingml.chartshapes+xml"/>
  <Override PartName="/xl/drawings/drawing203.xml" ContentType="application/vnd.openxmlformats-officedocument.drawingml.chartshapes+xml"/>
  <Override PartName="/xl/charts/chart347.xml" ContentType="application/vnd.openxmlformats-officedocument.drawingml.chart+xml"/>
  <Override PartName="/xl/charts/chart394.xml" ContentType="application/vnd.openxmlformats-officedocument.drawingml.chart+xml"/>
  <Override PartName="/xl/charts/chart410.xml" ContentType="application/vnd.openxmlformats-officedocument.drawingml.chart+xml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drawings/drawing118.xml" ContentType="application/vnd.openxmlformats-officedocument.drawingml.chartshapes+xml"/>
  <Override PartName="/xl/drawings/drawing165.xml" ContentType="application/vnd.openxmlformats-officedocument.drawingml.chartshapes+xml"/>
  <Override PartName="/xl/charts/chart325.xml" ContentType="application/vnd.openxmlformats-officedocument.drawingml.chart+xml"/>
  <Override PartName="/xl/charts/chart372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drawings/drawing143.xml" ContentType="application/vnd.openxmlformats-officedocument.drawingml.chartshapes+xml"/>
  <Override PartName="/xl/charts/chart164.xml" ContentType="application/vnd.openxmlformats-officedocument.drawingml.chart+xml"/>
  <Override PartName="/xl/drawings/drawing190.xml" ContentType="application/vnd.openxmlformats-officedocument.drawingml.chartshapes+xml"/>
  <Override PartName="/xl/drawings/drawing14.xml" ContentType="application/vnd.openxmlformats-officedocument.drawingml.chartshapes+xml"/>
  <Override PartName="/xl/drawings/drawing61.xml" ContentType="application/vnd.openxmlformats-officedocument.drawingml.chartshapes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0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ml.chartshapes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charts/chart404.xml" ContentType="application/vnd.openxmlformats-officedocument.drawingml.chart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charts/chart388.xml" ContentType="application/vnd.openxmlformats-officedocument.drawingml.chart+xml"/>
  <Override PartName="/xl/drawings/drawing159.xml" ContentType="application/vnd.openxmlformats-officedocument.drawingml.chartshapes+xml"/>
  <Override PartName="/xl/charts/chart319.xml" ContentType="application/vnd.openxmlformats-officedocument.drawingml.chart+xml"/>
  <Override PartName="/xl/charts/chart366.xml" ContentType="application/vnd.openxmlformats-officedocument.drawingml.chart+xml"/>
  <Override PartName="/xl/drawings/drawing77.xml" ContentType="application/vnd.openxmlformats-officedocument.drawing+xml"/>
  <Override PartName="/xl/charts/chart158.xml" ContentType="application/vnd.openxmlformats-officedocument.drawingml.chart+xml"/>
  <Override PartName="/xl/drawings/drawing200.xml" ContentType="application/vnd.openxmlformats-officedocument.drawingml.chartshapes+xml"/>
  <Override PartName="/xl/charts/chart221.xml" ContentType="application/vnd.openxmlformats-officedocument.drawingml.chart+xml"/>
  <Override PartName="/xl/drawings/drawing4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drawings/drawing137.xml" ContentType="application/vnd.openxmlformats-officedocument.drawingml.chartshapes+xml"/>
  <Override PartName="/xl/drawings/drawing184.xml" ContentType="application/vnd.openxmlformats-officedocument.drawingml.chartshapes+xml"/>
  <Override PartName="/xl/charts/chart344.xml" ContentType="application/vnd.openxmlformats-officedocument.drawingml.chart+xml"/>
  <Override PartName="/xl/charts/chart391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drawings/drawing115.xml" ContentType="application/vnd.openxmlformats-officedocument.drawingml.chartshapes+xml"/>
  <Override PartName="/xl/charts/chart136.xml" ContentType="application/vnd.openxmlformats-officedocument.drawingml.chart+xml"/>
  <Override PartName="/xl/drawings/drawing162.xml" ContentType="application/vnd.openxmlformats-officedocument.drawingml.chartshapes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drawings/drawing33.xml" ContentType="application/vnd.openxmlformats-officedocument.drawingml.chartshapes+xml"/>
  <Override PartName="/xl/drawings/drawing80.xml" ContentType="application/vnd.openxmlformats-officedocument.drawingml.chartshapes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charts/chart259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drawings/drawing140.xml" ContentType="application/vnd.openxmlformats-officedocument.drawingml.chartshapes+xml"/>
  <Override PartName="/xl/charts/chart300.xml" ContentType="application/vnd.openxmlformats-officedocument.drawingml.char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drawings/drawing216.xml" ContentType="application/vnd.openxmlformats-officedocument.drawing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drawings/drawing178.xml" ContentType="application/vnd.openxmlformats-officedocument.drawingml.chartshapes+xml"/>
  <Override PartName="/xl/charts/chart199.xml" ContentType="application/vnd.openxmlformats-officedocument.drawingml.chart+xml"/>
  <Override PartName="/xl/charts/chart338.xml" ContentType="application/vnd.openxmlformats-officedocument.drawingml.chart+xml"/>
  <Override PartName="/xl/charts/chart385.xml" ContentType="application/vnd.openxmlformats-officedocument.drawingml.chart+xml"/>
  <Override PartName="/xl/charts/chart401.xml" ContentType="application/vnd.openxmlformats-officedocument.drawingml.chart+xml"/>
  <Override PartName="/xl/drawings/drawing49.xml" ContentType="application/vnd.openxmlformats-officedocument.drawingml.chartshapes+xml"/>
  <Override PartName="/xl/drawings/drawing96.xml" ContentType="application/vnd.openxmlformats-officedocument.drawingml.chartshapes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27.xml" ContentType="application/vnd.openxmlformats-officedocument.drawingml.chartshapes+xml"/>
  <Override PartName="/xl/drawings/drawing74.xml" ContentType="application/vnd.openxmlformats-officedocument.drawingml.chartshapes+xml"/>
  <Override PartName="/xl/drawings/drawing109.xml" ContentType="application/vnd.openxmlformats-officedocument.drawingml.chartshapes+xml"/>
  <Override PartName="/xl/drawings/drawing156.xml" ContentType="application/vnd.openxmlformats-officedocument.drawingml.chartshapes+xml"/>
  <Override PartName="/xl/charts/chart316.xml" ContentType="application/vnd.openxmlformats-officedocument.drawingml.chart+xml"/>
  <Override PartName="/xl/charts/chart363.xml" ContentType="application/vnd.openxmlformats-officedocument.drawingml.char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ml.chartshapes+xml"/>
  <Override PartName="/xl/charts/chart155.xml" ContentType="application/vnd.openxmlformats-officedocument.drawingml.chart+xml"/>
  <Override PartName="/xl/drawings/drawing181.xml" ContentType="application/vnd.openxmlformats-officedocument.drawingml.chartshapes+xml"/>
  <Override PartName="/xl/charts/chart341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ml.chartshapes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379.xml" ContentType="application/vnd.openxmlformats-officedocument.drawingml.chart+xml"/>
  <Override PartName="/xl/drawings/drawing68.xml" ContentType="application/vnd.openxmlformats-officedocument.drawingml.chartshapes+xml"/>
  <Override PartName="/xl/drawings/drawing197.xml" ContentType="application/vnd.openxmlformats-officedocument.drawingml.chartshapes+xml"/>
  <Override PartName="/xl/drawings/drawing213.xml" ContentType="application/vnd.openxmlformats-officedocument.drawingml.chartshapes+xml"/>
  <Override PartName="/xl/charts/chart357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customXml/itemProps1.xml" ContentType="application/vnd.openxmlformats-officedocument.customXmlProperties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drawings/drawing128.xml" ContentType="application/vnd.openxmlformats-officedocument.drawingml.chartshapes+xml"/>
  <Override PartName="/xl/drawings/drawing175.xml" ContentType="application/vnd.openxmlformats-officedocument.drawingml.chartshapes+xml"/>
  <Override PartName="/xl/charts/chart335.xml" ContentType="application/vnd.openxmlformats-officedocument.drawingml.chart+xml"/>
  <Override PartName="/xl/charts/chart382.xml" ContentType="application/vnd.openxmlformats-officedocument.drawingml.chart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127.xml" ContentType="application/vnd.openxmlformats-officedocument.drawingml.chart+xml"/>
  <Override PartName="/xl/drawings/drawing153.xml" ContentType="application/vnd.openxmlformats-officedocument.drawingml.chartshapes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360.xml" ContentType="application/vnd.openxmlformats-officedocument.drawingml.chart+xml"/>
  <Override PartName="/xl/drawings/drawing24.xml" ContentType="application/vnd.openxmlformats-officedocument.drawingml.chartshapes+xml"/>
  <Override PartName="/xl/drawings/drawing71.xml" ContentType="application/vnd.openxmlformats-officedocument.drawingml.chartshapes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externalLinks/externalLink1.xml" ContentType="application/vnd.openxmlformats-officedocument.spreadsheetml.externalLink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drawings/drawing131.xml" ContentType="application/vnd.openxmlformats-officedocument.drawingml.chartshapes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drawings/drawing207.xml" ContentType="application/vnd.openxmlformats-officedocument.drawingml.chartshapes+xml"/>
  <Override PartName="/xl/charts/chart206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drawings/drawing169.xml" ContentType="application/vnd.openxmlformats-officedocument.drawingml.chartshapes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drawings/drawing210.xml" ContentType="application/vnd.openxmlformats-officedocument.drawingml.chartshapes+xml"/>
  <Override PartName="/xl/drawings/drawing18.xml" ContentType="application/vnd.openxmlformats-officedocument.drawingml.chartshapes+xml"/>
  <Override PartName="/xl/drawings/drawing65.xml" ContentType="application/vnd.openxmlformats-officedocument.drawingml.chartshapes+xml"/>
  <Override PartName="/xl/drawings/drawing147.xml" ContentType="application/vnd.openxmlformats-officedocument.drawingml.chartshapes+xml"/>
  <Override PartName="/xl/drawings/drawing194.xml" ContentType="application/vnd.openxmlformats-officedocument.drawingml.chartshapes+xml"/>
  <Override PartName="/xl/charts/chart307.xml" ContentType="application/vnd.openxmlformats-officedocument.drawingml.chart+xml"/>
  <Override PartName="/xl/charts/chart354.xml" ContentType="application/vnd.openxmlformats-officedocument.drawingml.chart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drawings/drawing172.xml" ContentType="application/vnd.openxmlformats-officedocument.drawingml.chartshapes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408.xml" ContentType="application/vnd.openxmlformats-officedocument.drawingml.chart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64.xml" ContentType="application/vnd.openxmlformats-officedocument.drawingml.chart+xml"/>
  <Override PartName="/xl/drawings/drawing103.xml" ContentType="application/vnd.openxmlformats-officedocument.drawingml.chartshapes+xml"/>
  <Override PartName="/xl/drawings/drawing150.xml" ContentType="application/vnd.openxmlformats-officedocument.drawingml.chartshapes+xml"/>
  <Override PartName="/xl/charts/chart24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charts/chart31.xml" ContentType="application/vnd.openxmlformats-officedocument.drawingml.chart+xml"/>
  <Override PartName="/xl/drawings/drawing199.xml" ContentType="application/vnd.openxmlformats-officedocument.drawingml.chartshapes+xml"/>
  <Override PartName="/xl/drawings/drawing204.xml" ContentType="application/vnd.openxmlformats-officedocument.drawingml.chartshapes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drawings/drawing215.xml" ContentType="application/vnd.openxmlformats-officedocument.drawing+xml"/>
  <Override PartName="/xl/charts/chart359.xml" ContentType="application/vnd.openxmlformats-officedocument.drawingml.chart+xml"/>
  <Override PartName="/xl/charts/chart411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drawings/drawing188.xml" ContentType="application/vnd.openxmlformats-officedocument.drawingml.chartshapes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xl/charts/chart348.xml" ContentType="application/vnd.openxmlformats-officedocument.drawingml.chart+xml"/>
  <Override PartName="/xl/charts/chart395.xml" ContentType="application/vnd.openxmlformats-officedocument.drawingml.chart+xml"/>
  <Override PartName="/xl/charts/chart40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ml.chartshapes+xml"/>
  <Override PartName="/xl/drawings/drawing95.xml" ContentType="application/vnd.openxmlformats-officedocument.drawingml.chartshapes+xml"/>
  <Override PartName="/xl/drawings/drawing119.xml" ContentType="application/vnd.openxmlformats-officedocument.drawingml.chartshapes+xml"/>
  <Override PartName="/xl/drawings/drawing166.xml" ContentType="application/vnd.openxmlformats-officedocument.drawingml.chartshapes+xml"/>
  <Override PartName="/xl/charts/chart187.xml" ContentType="application/vnd.openxmlformats-officedocument.drawingml.chart+xml"/>
  <Override PartName="/xl/drawings/drawing177.xml" ContentType="application/vnd.openxmlformats-officedocument.drawingml.chartshapes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charts/chart2.xml" ContentType="application/vnd.openxmlformats-officedocument.drawingml.chart+xml"/>
  <Override PartName="/xl/drawings/drawing37.xml" ContentType="application/vnd.openxmlformats-officedocument.drawingml.chartshapes+xml"/>
  <Override PartName="/xl/charts/chart69.xml" ContentType="application/vnd.openxmlformats-officedocument.drawingml.chart+xml"/>
  <Override PartName="/xl/drawings/drawing84.xml" ContentType="application/vnd.openxmlformats-officedocument.drawingml.chartshapes+xml"/>
  <Override PartName="/xl/charts/chart118.xml" ContentType="application/vnd.openxmlformats-officedocument.drawingml.chart+xml"/>
  <Override PartName="/xl/drawings/drawing108.xml" ContentType="application/vnd.openxmlformats-officedocument.drawingml.chartshapes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drawings/drawing155.xml" ContentType="application/vnd.openxmlformats-officedocument.drawingml.chartshapes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charts/chart326.xml" ContentType="application/vnd.openxmlformats-officedocument.drawingml.chart+xml"/>
  <Override PartName="/xl/charts/chart362.xml" ContentType="application/vnd.openxmlformats-officedocument.drawingml.chart+xml"/>
  <Override PartName="/xl/charts/chart373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drawings/drawing73.xml" ContentType="application/vnd.openxmlformats-officedocument.drawingml.chartshape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144.xml" ContentType="application/vnd.openxmlformats-officedocument.drawingml.chartshapes+xml"/>
  <Override PartName="/xl/drawings/drawing191.xml" ContentType="application/vnd.openxmlformats-officedocument.drawingml.chartshapes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externalLinks/externalLink3.xml" ContentType="application/vnd.openxmlformats-officedocument.spreadsheetml.externalLink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drawings/drawing133.xml" ContentType="application/vnd.openxmlformats-officedocument.drawingml.chartshapes+xml"/>
  <Override PartName="/xl/charts/chart190.xml" ContentType="application/vnd.openxmlformats-officedocument.drawingml.chart+xml"/>
  <Override PartName="/xl/drawings/drawing180.xml" ContentType="application/vnd.openxmlformats-officedocument.drawingml.chartshapes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charts/chart340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ml.chartshapes+xml"/>
  <Override PartName="/xl/charts/chart72.xml" ContentType="application/vnd.openxmlformats-officedocument.drawingml.chart+xml"/>
  <Override PartName="/xl/drawings/drawing111.xml" ContentType="application/vnd.openxmlformats-officedocument.drawingml.chartshapes+xml"/>
  <Override PartName="/xl/charts/chart132.xml" ContentType="application/vnd.openxmlformats-officedocument.drawingml.chart+xml"/>
  <Override PartName="/xl/drawings/drawing122.xml" ContentType="application/vnd.openxmlformats-officedocument.drawingml.chartshapes+xml"/>
  <Override PartName="/xl/charts/chart219.xml" ContentType="application/vnd.openxmlformats-officedocument.drawingml.chart+xml"/>
  <Override PartName="/xl/drawings/drawing209.xml" ContentType="application/vnd.openxmlformats-officedocument.drawingml.chartshapes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drawings/drawing100.xml" ContentType="application/vnd.openxmlformats-officedocument.drawingml.chartshapes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charts/chart378.xml" ContentType="application/vnd.openxmlformats-officedocument.drawingml.chart+xml"/>
  <Override PartName="/xl/charts/chart7.xml" ContentType="application/vnd.openxmlformats-officedocument.drawingml.chart+xml"/>
  <Override PartName="/xl/drawings/drawing78.xml" ContentType="application/vnd.openxmlformats-officedocument.drawingml.chartshapes+xml"/>
  <Override PartName="/xl/charts/chart222.xml" ContentType="application/vnd.openxmlformats-officedocument.drawingml.chart+xml"/>
  <Override PartName="/xl/drawings/drawing212.xml" ContentType="application/vnd.openxmlformats-officedocument.drawingml.chartshapes+xml"/>
  <Override PartName="/xl/charts/chart367.xml" ContentType="application/vnd.openxmlformats-officedocument.drawingml.chart+xml"/>
  <Override PartName="/xl/drawings/drawing67.xml" ContentType="application/vnd.openxmlformats-officedocument.drawingml.chartshapes+xml"/>
  <Override PartName="/xl/charts/chart99.xml" ContentType="application/vnd.openxmlformats-officedocument.drawingml.chart+xml"/>
  <Override PartName="/xl/drawings/drawing138.xml" ContentType="application/vnd.openxmlformats-officedocument.drawingml.chartshapes+xml"/>
  <Override PartName="/xl/charts/chart159.xml" ContentType="application/vnd.openxmlformats-officedocument.drawingml.chart+xml"/>
  <Override PartName="/xl/drawings/drawing149.xml" ContentType="application/vnd.openxmlformats-officedocument.drawingml.chartshapes+xml"/>
  <Override PartName="/xl/drawings/drawing185.xml" ContentType="application/vnd.openxmlformats-officedocument.drawingml.chartshapes+xml"/>
  <Override PartName="/xl/charts/chart211.xml" ContentType="application/vnd.openxmlformats-officedocument.drawingml.chart+xml"/>
  <Override PartName="/xl/drawings/drawing196.xml" ContentType="application/vnd.openxmlformats-officedocument.drawingml.chartshapes+xml"/>
  <Override PartName="/xl/drawings/drawing201.xml" ContentType="application/vnd.openxmlformats-officedocument.drawingml.chartshapes+xml"/>
  <Override PartName="/xl/charts/chart309.xml" ContentType="application/vnd.openxmlformats-officedocument.drawingml.chart+xml"/>
  <Override PartName="/xl/charts/chart345.xml" ContentType="application/vnd.openxmlformats-officedocument.drawingml.chart+xml"/>
  <Override PartName="/xl/charts/chart356.xml" ContentType="application/vnd.openxmlformats-officedocument.drawingml.chart+xml"/>
  <Override PartName="/xl/charts/chart392.xml" ContentType="application/vnd.openxmlformats-officedocument.drawingml.chart+xml"/>
  <Override PartName="/xl/worksheets/sheet6.xml" ContentType="application/vnd.openxmlformats-officedocument.spreadsheetml.worksheet+xml"/>
  <Override PartName="/xl/drawings/drawing5.xml" ContentType="application/vnd.openxmlformats-officedocument.drawingml.chartshapes+xml"/>
  <Override PartName="/xl/drawings/drawing45.xml" ContentType="application/vnd.openxmlformats-officedocument.drawingml.chartshapes+xml"/>
  <Override PartName="/xl/drawings/drawing56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137.xml" ContentType="application/vnd.openxmlformats-officedocument.drawingml.chart+xml"/>
  <Override PartName="/xl/drawings/drawing127.xml" ContentType="application/vnd.openxmlformats-officedocument.drawingml.chartshapes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drawings/drawing174.xml" ContentType="application/vnd.openxmlformats-officedocument.drawingml.chartshapes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126.xml" ContentType="application/vnd.openxmlformats-officedocument.drawingml.chart+xml"/>
  <Override PartName="/xl/drawings/drawing116.xml" ContentType="application/vnd.openxmlformats-officedocument.drawingml.chartshapes+xml"/>
  <Override PartName="/xl/charts/chart173.xml" ContentType="application/vnd.openxmlformats-officedocument.drawingml.chart+xml"/>
  <Override PartName="/xl/drawings/drawing163.xml" ContentType="application/vnd.openxmlformats-officedocument.drawingml.chartshapes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115.xml" ContentType="application/vnd.openxmlformats-officedocument.drawingml.chart+xml"/>
  <Override PartName="/xl/drawings/drawing105.xml" ContentType="application/vnd.openxmlformats-officedocument.drawingml.chartshapes+xml"/>
  <Override PartName="/xl/drawings/drawing141.xml" ContentType="application/vnd.openxmlformats-officedocument.drawingml.chartshapes+xml"/>
  <Override PartName="/xl/charts/chart162.xml" ContentType="application/vnd.openxmlformats-officedocument.drawingml.chart+xml"/>
  <Override PartName="/xl/drawings/drawing152.xml" ContentType="application/vnd.openxmlformats-officedocument.drawingml.chartshapes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drawings/drawing206.xml" ContentType="application/vnd.openxmlformats-officedocument.drawingml.chartshapes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drawings/drawing217.xml" ContentType="application/vnd.openxmlformats-officedocument.drawing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charts/chart397.xml" ContentType="application/vnd.openxmlformats-officedocument.drawingml.chart+xml"/>
  <Override PartName="/xl/charts/chart402.xml" ContentType="application/vnd.openxmlformats-officedocument.drawingml.chart+xml"/>
  <Override PartName="/xl/drawings/drawing97.xml" ContentType="application/vnd.openxmlformats-officedocument.drawingml.chartshapes+xml"/>
  <Override PartName="/xl/drawings/drawing179.xml" ContentType="application/vnd.openxmlformats-officedocument.drawingml.chartshapes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charts/chart386.xml" ContentType="application/vnd.openxmlformats-officedocument.drawingml.chart+xml"/>
  <Override PartName="/xl/drawings/drawing157.xml" ContentType="application/vnd.openxmlformats-officedocument.drawingml.chartshapes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harts/chart364.xml" ContentType="application/vnd.openxmlformats-officedocument.drawingml.chart+xml"/>
  <Override PartName="/xl/drawings/drawing28.xml" ContentType="application/vnd.openxmlformats-officedocument.drawingml.chartshapes+xml"/>
  <Override PartName="/xl/drawings/drawing75.xml" ContentType="application/vnd.openxmlformats-officedocument.drawingml.chartshapes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drawings/drawing135.xml" ContentType="application/vnd.openxmlformats-officedocument.drawingml.chartshapes+xml"/>
  <Override PartName="/xl/drawings/drawing182.xml" ContentType="application/vnd.openxmlformats-officedocument.drawingml.chartshapes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charts/chart134.xml" ContentType="application/vnd.openxmlformats-officedocument.drawingml.chart+xml"/>
  <Override PartName="/xl/drawings/drawing160.xml" ContentType="application/vnd.openxmlformats-officedocument.drawingml.chartshapes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drawings/drawing31.xml" ContentType="application/vnd.openxmlformats-officedocument.drawingml.chartshapes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drawings/drawing214.xml" ContentType="application/vnd.openxmlformats-officedocument.drawing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drawings/drawing69.xml" ContentType="application/vnd.openxmlformats-officedocument.drawingml.chartshapes+xml"/>
  <Override PartName="/xl/charts/chart213.xml" ContentType="application/vnd.openxmlformats-officedocument.drawingml.chart+xml"/>
  <Override PartName="/xl/drawings/drawing198.xml" ContentType="application/vnd.openxmlformats-officedocument.drawingml.chartshapes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customXml/itemProps2.xml" ContentType="application/vnd.openxmlformats-officedocument.customXmlProperties+xml"/>
  <Override PartName="/xl/drawings/drawing129.xml" ContentType="application/vnd.openxmlformats-officedocument.drawingml.chartshapes+xml"/>
  <Override PartName="/xl/drawings/drawing176.xml" ContentType="application/vnd.openxmlformats-officedocument.drawingml.chartshapes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drawings/drawing47.xml" ContentType="application/vnd.openxmlformats-officedocument.drawingml.chartshapes+xml"/>
  <Override PartName="/xl/drawings/drawing94.xml" ContentType="application/vnd.openxmlformats-officedocument.drawingml.chartshapes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drawings/drawing107.xml" ContentType="application/vnd.openxmlformats-officedocument.drawingml.chartshapes+xml"/>
  <Override PartName="/xl/drawings/drawing154.xml" ContentType="application/vnd.openxmlformats-officedocument.drawingml.chartshape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ml.chartshapes+xml"/>
  <Override PartName="/xl/charts/chart153.xml" ContentType="application/vnd.openxmlformats-officedocument.drawingml.chart+xml"/>
  <Override PartName="/xl/drawings/drawing50.xml" ContentType="application/vnd.openxmlformats-officedocument.drawingml.chartshapes+xml"/>
  <Override PartName="/xl/charts/chart131.xml" ContentType="application/vnd.openxmlformats-officedocument.drawingml.chart+xml"/>
  <Override PartName="/xl/drawings/drawing208.xml" ContentType="application/vnd.openxmlformats-officedocument.drawingml.chartshapes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ml.chartshapes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charts/chart399.xml" ContentType="application/vnd.openxmlformats-officedocument.drawingml.chart+xml"/>
  <Override PartName="/xl/charts/chart6.xml" ContentType="application/vnd.openxmlformats-officedocument.drawingml.chart+xml"/>
  <Override PartName="/xl/drawings/drawing88.xml" ContentType="application/vnd.openxmlformats-officedocument.drawingml.chartshapes+xml"/>
  <Override PartName="/xl/drawings/drawing211.xml" ContentType="application/vnd.openxmlformats-officedocument.drawingml.chartshapes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148.xml" ContentType="application/vnd.openxmlformats-officedocument.drawingml.chartshapes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drawings/drawing195.xml" ContentType="application/vnd.openxmlformats-officedocument.drawingml.chartshapes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drawings/drawing126.xml" ContentType="application/vnd.openxmlformats-officedocument.drawingml.chartshapes+xml"/>
  <Override PartName="/xl/drawings/drawing173.xml" ContentType="application/vnd.openxmlformats-officedocument.drawingml.chartshapes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drawings/drawing104.xml" ContentType="application/vnd.openxmlformats-officedocument.drawingml.chartshapes+xml"/>
  <Override PartName="/xl/charts/chart125.xml" ContentType="application/vnd.openxmlformats-officedocument.drawingml.chart+xml"/>
  <Override PartName="/xl/drawings/drawing151.xml" ContentType="application/vnd.openxmlformats-officedocument.drawingml.chartshapes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charts/chart409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harts/chart21.xml" ContentType="application/vnd.openxmlformats-officedocument.drawingml.chart+xml"/>
  <Override PartName="/xl/drawings/drawing189.xml" ContentType="application/vnd.openxmlformats-officedocument.drawingml.chartshapes+xml"/>
  <Override PartName="/xl/drawings/drawing205.xml" ContentType="application/vnd.openxmlformats-officedocument.drawingml.chartshapes+xml"/>
  <Override PartName="/xl/charts/chart412.xml" ContentType="application/vnd.openxmlformats-officedocument.drawingml.chart+xml"/>
  <Override PartName="/xl/drawings/drawing9.xml" ContentType="application/vnd.openxmlformats-officedocument.drawingml.chartshapes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drawings/drawing38.xml" ContentType="application/vnd.openxmlformats-officedocument.drawingml.chartshapes+xml"/>
  <Override PartName="/xl/drawings/drawing85.xml" ContentType="application/vnd.openxmlformats-officedocument.drawingml.chartshapes+xml"/>
  <Override PartName="/xl/drawings/drawing167.xml" ContentType="application/vnd.openxmlformats-officedocument.drawingml.chartshapes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drawings/drawing145.xml" ContentType="application/vnd.openxmlformats-officedocument.drawingml.chartshapes+xml"/>
  <Override PartName="/xl/drawings/drawing192.xml" ContentType="application/vnd.openxmlformats-officedocument.drawingml.chartshapes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drawings/drawing123.xml" ContentType="application/vnd.openxmlformats-officedocument.drawingml.chartshapes+xml"/>
  <Override PartName="/xl/charts/chart144.xml" ContentType="application/vnd.openxmlformats-officedocument.drawingml.chart+xml"/>
  <Override PartName="/xl/drawings/drawing170.xml" ContentType="application/vnd.openxmlformats-officedocument.drawingml.chartshapes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ml.chartshapes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drawings/drawing79.xml" ContentType="application/vnd.openxmlformats-officedocument.drawingml.chartshapes+xml"/>
  <Override PartName="/xl/drawings/drawing202.xml" ContentType="application/vnd.openxmlformats-officedocument.drawingml.chartshapes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drawings/drawing139.xml" ContentType="application/vnd.openxmlformats-officedocument.drawingml.chartshapes+xml"/>
  <Override PartName="/xl/charts/chart201.xml" ContentType="application/vnd.openxmlformats-officedocument.drawingml.chart+xml"/>
  <Override PartName="/xl/drawings/drawing186.xml" ContentType="application/vnd.openxmlformats-officedocument.drawingml.chartshapes+xml"/>
  <Override PartName="/xl/charts/chart346.xml" ContentType="application/vnd.openxmlformats-officedocument.drawingml.chart+xml"/>
  <Override PartName="/xl/charts/chart393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drawings/drawing117.xml" ContentType="application/vnd.openxmlformats-officedocument.drawingml.chartshapes+xml"/>
  <Override PartName="/xl/charts/chart138.xml" ContentType="application/vnd.openxmlformats-officedocument.drawingml.chart+xml"/>
  <Override PartName="/xl/drawings/drawing164.xml" ContentType="application/vnd.openxmlformats-officedocument.drawingml.chartshapes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71.xml" ContentType="application/vnd.openxmlformats-officedocument.drawingml.chart+xml"/>
  <Override PartName="/xl/drawings/drawing35.xml" ContentType="application/vnd.openxmlformats-officedocument.drawingml.chartshapes+xml"/>
  <Override PartName="/xl/drawings/drawing82.xml" ContentType="application/vnd.openxmlformats-officedocument.drawingml.chartshapes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drawings/drawing13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drawings/drawing142.xml" ContentType="application/vnd.openxmlformats-officedocument.drawingml.chartshapes+xml"/>
  <Override PartName="/xl/charts/chart302.xml" ContentType="application/vnd.openxmlformats-officedocument.drawingml.chart+xml"/>
  <Override PartName="/docProps/custom.xml" ContentType="application/vnd.openxmlformats-officedocument.custom-properties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drawings/drawing120.xml" ContentType="application/vnd.openxmlformats-officedocument.drawingml.chartshapes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drawings/drawing98.xml" ContentType="application/vnd.openxmlformats-officedocument.drawingml.chartshapes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29.xml" ContentType="application/vnd.openxmlformats-officedocument.drawingml.chartshapes+xml"/>
  <Override PartName="/xl/drawings/drawing76.xml" ContentType="application/vnd.openxmlformats-officedocument.drawingml.chartshapes+xml"/>
  <Override PartName="/xl/drawings/drawing158.xml" ContentType="application/vnd.openxmlformats-officedocument.drawingml.chartshapes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charts/chart97.xml" ContentType="application/vnd.openxmlformats-officedocument.drawingml.chart+xml"/>
  <Override PartName="/xl/drawings/drawing136.xml" ContentType="application/vnd.openxmlformats-officedocument.drawingml.chartshapes+xml"/>
  <Override PartName="/xl/charts/chart157.xml" ContentType="application/vnd.openxmlformats-officedocument.drawingml.chart+xml"/>
  <Override PartName="/xl/drawings/drawing183.xml" ContentType="application/vnd.openxmlformats-officedocument.drawingml.chartshapes+xml"/>
  <Override PartName="/xl/charts/chart343.xml" ContentType="application/vnd.openxmlformats-officedocument.drawingml.chart+xml"/>
  <Override PartName="/xl/charts/chart390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drawings/drawing54.xml" ContentType="application/vnd.openxmlformats-officedocument.drawingml.chartshapes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drawings/drawing114.xml" ContentType="application/vnd.openxmlformats-officedocument.drawingml.chartshapes+xml"/>
  <Override PartName="/xl/drawings/drawing161.xml" ContentType="application/vnd.openxmlformats-officedocument.drawingml.chartshapes+xml"/>
  <Override PartName="/xl/charts/chart321.xml" ContentType="application/vnd.openxmlformats-officedocument.drawingml.chart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360" windowWidth="19440" windowHeight="11532" tabRatio="855"/>
  </bookViews>
  <sheets>
    <sheet name="Data" sheetId="1" r:id="rId1"/>
    <sheet name="Dashboard" sheetId="2" r:id="rId2"/>
    <sheet name="13.14 Q3 Diversity Stats" sheetId="3" r:id="rId3"/>
    <sheet name="13.14 Q2 Diversity Stats" sheetId="4" r:id="rId4"/>
    <sheet name="13.14 Q1 Diversity Stats" sheetId="5" r:id="rId5"/>
    <sheet name="12.13 Q4 Diversity Stats" sheetId="6" r:id="rId6"/>
    <sheet name="12.13 Q3 Diversity Stats" sheetId="7" r:id="rId7"/>
    <sheet name="12.13 Q2 Diversity Stats" sheetId="8" r:id="rId8"/>
    <sheet name="12.13 Q1 Diversity Stats" sheetId="9" r:id="rId9"/>
    <sheet name="Guidance" sheetId="10" r:id="rId10"/>
  </sheets>
  <externalReferences>
    <externalReference r:id="rId11"/>
    <externalReference r:id="rId12"/>
    <externalReference r:id="rId13"/>
  </externalReferences>
  <definedNames>
    <definedName name="_xlnm.Print_Area" localSheetId="4">'13.14 Q1 Diversity Stats'!$A$1:$T$2083</definedName>
    <definedName name="_xlnm.Print_Area" localSheetId="3">'13.14 Q2 Diversity Stats'!$A$1:$T$2109</definedName>
    <definedName name="_xlnm.Print_Area" localSheetId="2">'13.14 Q3 Diversity Stats'!$A$1:$T$2109</definedName>
    <definedName name="_xlnm.Print_Area" localSheetId="1">Dashboard!$A$1:$R$65</definedName>
    <definedName name="ptr_Fig1" localSheetId="6">'12.13 Q3 Diversity Stats'!$B$15</definedName>
    <definedName name="ptr_Fig1" localSheetId="5">'12.13 Q4 Diversity Stats'!$B$15</definedName>
    <definedName name="ptr_Fig1" localSheetId="3">'13.14 Q2 Diversity Stats'!$B$15</definedName>
    <definedName name="ptr_Fig1" localSheetId="2">'13.14 Q3 Diversity Stats'!$B$15</definedName>
    <definedName name="ptr_Fig1">'13.14 Q1 Diversity Stats'!$B$15</definedName>
    <definedName name="ptr_Fig10" localSheetId="6">'12.13 Q3 Diversity Stats'!$B$659</definedName>
    <definedName name="ptr_Fig10" localSheetId="5">'12.13 Q4 Diversity Stats'!$B$659</definedName>
    <definedName name="ptr_Fig10" localSheetId="3">'13.14 Q2 Diversity Stats'!$B$1666</definedName>
    <definedName name="ptr_Fig10" localSheetId="2">'13.14 Q3 Diversity Stats'!$B$1666</definedName>
    <definedName name="ptr_Fig10">'13.14 Q1 Diversity Stats'!$B$1640</definedName>
    <definedName name="ptr_Fig11" localSheetId="6">'12.13 Q3 Diversity Stats'!$B$733</definedName>
    <definedName name="ptr_Fig11" localSheetId="5">'12.13 Q4 Diversity Stats'!$B$733</definedName>
    <definedName name="ptr_Fig11" localSheetId="3">'13.14 Q2 Diversity Stats'!$B$1892</definedName>
    <definedName name="ptr_Fig11" localSheetId="2">'13.14 Q3 Diversity Stats'!$B$1892</definedName>
    <definedName name="ptr_Fig11">'13.14 Q1 Diversity Stats'!$B$1866</definedName>
    <definedName name="ptr_Fig12" localSheetId="6">'12.13 Q3 Diversity Stats'!$B$793</definedName>
    <definedName name="ptr_Fig12" localSheetId="5">'12.13 Q4 Diversity Stats'!$B$793</definedName>
    <definedName name="ptr_Fig12" localSheetId="3">'13.14 Q2 Diversity Stats'!$B$2046</definedName>
    <definedName name="ptr_Fig12" localSheetId="2">'13.14 Q3 Diversity Stats'!$B$2046</definedName>
    <definedName name="ptr_Fig12">'13.14 Q1 Diversity Stats'!$B$2020</definedName>
    <definedName name="ptr_Fig2" localSheetId="6">'12.13 Q3 Diversity Stats'!$B$92</definedName>
    <definedName name="ptr_Fig2" localSheetId="5">'12.13 Q4 Diversity Stats'!$B$92</definedName>
    <definedName name="ptr_Fig2" localSheetId="3">'13.14 Q2 Diversity Stats'!$B$166</definedName>
    <definedName name="ptr_Fig2" localSheetId="2">'13.14 Q3 Diversity Stats'!$B$166</definedName>
    <definedName name="ptr_Fig2">'13.14 Q1 Diversity Stats'!$B$166</definedName>
    <definedName name="ptr_Fig3" localSheetId="6">'12.13 Q3 Diversity Stats'!$B$106</definedName>
    <definedName name="ptr_Fig3" localSheetId="5">'12.13 Q4 Diversity Stats'!$B$106</definedName>
    <definedName name="ptr_Fig3" localSheetId="3">'13.14 Q2 Diversity Stats'!$B$199</definedName>
    <definedName name="ptr_Fig3" localSheetId="2">'13.14 Q3 Diversity Stats'!$B$199</definedName>
    <definedName name="ptr_Fig3">'13.14 Q1 Diversity Stats'!$B$199</definedName>
    <definedName name="ptr_Fig4" localSheetId="6">'12.13 Q3 Diversity Stats'!$B$184</definedName>
    <definedName name="ptr_Fig4" localSheetId="5">'12.13 Q4 Diversity Stats'!$B$184</definedName>
    <definedName name="ptr_Fig4" localSheetId="3">'13.14 Q2 Diversity Stats'!$B$390</definedName>
    <definedName name="ptr_Fig4" localSheetId="2">'13.14 Q3 Diversity Stats'!$B$390</definedName>
    <definedName name="ptr_Fig4">'13.14 Q1 Diversity Stats'!$B$390</definedName>
    <definedName name="ptr_Fig5" localSheetId="6">'12.13 Q3 Diversity Stats'!$B$293</definedName>
    <definedName name="ptr_Fig5" localSheetId="5">'12.13 Q4 Diversity Stats'!$B$293</definedName>
    <definedName name="ptr_Fig5" localSheetId="3">'13.14 Q2 Diversity Stats'!$B$691</definedName>
    <definedName name="ptr_Fig5" localSheetId="2">'13.14 Q3 Diversity Stats'!$B$691</definedName>
    <definedName name="ptr_Fig5">'13.14 Q1 Diversity Stats'!$B$691</definedName>
    <definedName name="ptr_Fig6" localSheetId="6">'12.13 Q3 Diversity Stats'!$B$404</definedName>
    <definedName name="ptr_Fig6" localSheetId="5">'12.13 Q4 Diversity Stats'!$B$404</definedName>
    <definedName name="ptr_Fig6" localSheetId="3">'13.14 Q2 Diversity Stats'!$B$972</definedName>
    <definedName name="ptr_Fig6" localSheetId="2">'13.14 Q3 Diversity Stats'!$B$972</definedName>
    <definedName name="ptr_Fig6">'13.14 Q1 Diversity Stats'!$B$972</definedName>
    <definedName name="ptr_Fig7" localSheetId="6">'12.13 Q3 Diversity Stats'!$B$414</definedName>
    <definedName name="ptr_Fig7" localSheetId="5">'12.13 Q4 Diversity Stats'!$B$414</definedName>
    <definedName name="ptr_Fig7" localSheetId="3">'13.14 Q2 Diversity Stats'!$B$1001</definedName>
    <definedName name="ptr_Fig7" localSheetId="2">'13.14 Q3 Diversity Stats'!$B$1001</definedName>
    <definedName name="ptr_Fig7">'13.14 Q1 Diversity Stats'!$B$975</definedName>
    <definedName name="ptr_Fig8" localSheetId="6">'12.13 Q3 Diversity Stats'!$B$583</definedName>
    <definedName name="ptr_Fig8" localSheetId="5">'12.13 Q4 Diversity Stats'!$B$583</definedName>
    <definedName name="ptr_Fig8" localSheetId="3">'13.14 Q2 Diversity Stats'!$B$1457</definedName>
    <definedName name="ptr_Fig8" localSheetId="2">'13.14 Q3 Diversity Stats'!$B$1457</definedName>
    <definedName name="ptr_Fig8">'13.14 Q1 Diversity Stats'!$B$1431</definedName>
    <definedName name="ptr_Fig9" localSheetId="6">'12.13 Q3 Diversity Stats'!$B$632</definedName>
    <definedName name="ptr_Fig9" localSheetId="5">'12.13 Q4 Diversity Stats'!$B$632</definedName>
    <definedName name="ptr_Fig9" localSheetId="3">'13.14 Q2 Diversity Stats'!$B$1601</definedName>
    <definedName name="ptr_Fig9" localSheetId="2">'13.14 Q3 Diversity Stats'!$B$1601</definedName>
    <definedName name="ptr_Fig9">'13.14 Q1 Diversity Stats'!$B$1575</definedName>
    <definedName name="ptr_Top" localSheetId="6">'12.13 Q3 Diversity Stats'!$B$2</definedName>
    <definedName name="ptr_Top" localSheetId="5">'12.13 Q4 Diversity Stats'!$B$2</definedName>
    <definedName name="ptr_Top">'13.14 Q1 Diversity Stats'!$B$2</definedName>
    <definedName name="ptr_Top_Main" localSheetId="2">'13.14 Q3 Diversity Stats'!$B$2</definedName>
    <definedName name="ptr_Top_Main">'13.14 Q2 Diversity Stats'!$B$2</definedName>
    <definedName name="ptrDateTag">'13.14 Q1 Diversity Stats'!$B$1</definedName>
    <definedName name="ptrDateTag_Main_Dec">'13.14 Q3 Diversity Stats'!$B$1</definedName>
    <definedName name="ptrDateTag_Main_Sep">'13.14 Q2 Diversity Stats'!$B$1</definedName>
    <definedName name="ptrGrades_Note">'13.14 Q1 Diversity Stats'!$C$1</definedName>
    <definedName name="ptrGrades_Note_Main" localSheetId="2">'13.14 Q3 Diversity Stats'!$C$1</definedName>
    <definedName name="ptrGrades_Note_Main">'13.14 Q2 Diversity Stats'!$C$1</definedName>
    <definedName name="ptrTo_Delete_Main" localSheetId="2">'13.14 Q3 Diversity Stats'!$F$1632</definedName>
    <definedName name="ptrTo_Delete_Main">'13.14 Q2 Diversity Stats'!$F$1632</definedName>
    <definedName name="tblEthnicity" localSheetId="5">OFFSET('[1]Race  Ethnicity - official'!$A$2,1,0,COUNTA('[1]Race  Ethnicity - official'!$A$1:$A$65536),2)</definedName>
    <definedName name="tblEthnicity" localSheetId="3">OFFSET('[2]Race  Ethnicity - official'!$A$2,1,0,COUNTA('[2]Race  Ethnicity - official'!$A:$A),2)</definedName>
    <definedName name="tblEthnicity">OFFSET('[3]Race  Ethnicity - official'!$A$2,1,0,COUNTA('[3]Race  Ethnicity - official'!$A$1:$A$65536),2)</definedName>
    <definedName name="tblReligion" localSheetId="5">OFFSET('[1]Race  Ethnicity - official'!$D$2,1,0,COUNTA('[1]Race  Ethnicity - official'!$D$1:$D$65536),2)</definedName>
    <definedName name="tblReligion" localSheetId="3">OFFSET('[2]Race  Ethnicity - official'!$D$2,1,0,COUNTA('[2]Race  Ethnicity - official'!$D:$D),2)</definedName>
    <definedName name="tblReligion">OFFSET('[3]Race  Ethnicity - official'!$D$2,1,0,COUNTA('[3]Race  Ethnicity - official'!$D$1:$D$65536),2)</definedName>
    <definedName name="Test" localSheetId="8">'12.13 Q1 Diversity Stats'!$C$193,'12.13 Q1 Diversity Stats'!$C$195,'12.13 Q1 Diversity Stats'!$C$197,'12.13 Q1 Diversity Stats'!$C$199</definedName>
    <definedName name="Test" localSheetId="6">'12.13 Q3 Diversity Stats'!$H$456,'12.13 Q3 Diversity Stats'!$H$458,'12.13 Q3 Diversity Stats'!$H$460,'12.13 Q3 Diversity Stats'!$H$462</definedName>
    <definedName name="Test" localSheetId="5">'12.13 Q4 Diversity Stats'!$H$456,'12.13 Q4 Diversity Stats'!$H$458,'12.13 Q4 Diversity Stats'!$H$460,'12.13 Q4 Diversity Stats'!$H$462</definedName>
    <definedName name="Test">'12.13 Q2 Diversity Stats'!$H$456,'12.13 Q2 Diversity Stats'!$H$458,'12.13 Q2 Diversity Stats'!$H$460,'12.13 Q2 Diversity Stats'!$H$462</definedName>
    <definedName name="Z_475BE465_DD65_4415_BF6C_6FC31F567C6A_.wvu.PrintArea" localSheetId="4" hidden="1">'13.14 Q1 Diversity Stats'!$A$1:$T$2083</definedName>
    <definedName name="Z_475BE465_DD65_4415_BF6C_6FC31F567C6A_.wvu.PrintArea" localSheetId="3" hidden="1">'13.14 Q2 Diversity Stats'!$A$1:$T$2109</definedName>
    <definedName name="Z_475BE465_DD65_4415_BF6C_6FC31F567C6A_.wvu.PrintArea" localSheetId="2" hidden="1">'13.14 Q3 Diversity Stats'!$A$1:$T$2109</definedName>
    <definedName name="Z_475BE465_DD65_4415_BF6C_6FC31F567C6A_.wvu.PrintArea" localSheetId="1" hidden="1">Dashboard!$A$1:$R$65</definedName>
    <definedName name="Z_475BE465_DD65_4415_BF6C_6FC31F567C6A_.wvu.Rows" localSheetId="8" hidden="1">'12.13 Q1 Diversity Stats'!$695:$1048576,'12.13 Q1 Diversity Stats'!$508:$518</definedName>
  </definedNames>
  <calcPr calcId="125725"/>
  <customWorkbookViews>
    <customWorkbookView name="awoodward02 - Personal View" guid="{475BE465-DD65-4415-BF6C-6FC31F567C6A}" mergeInterval="0" personalView="1" maximized="1" xWindow="1" yWindow="1" windowWidth="1676" windowHeight="773" tabRatio="855" activeSheetId="1" showComments="commIndAndComment"/>
  </customWorkbookViews>
</workbook>
</file>

<file path=xl/calcChain.xml><?xml version="1.0" encoding="utf-8"?>
<calcChain xmlns="http://schemas.openxmlformats.org/spreadsheetml/2006/main">
  <c r="A1" i="2"/>
  <c r="B55" i="1"/>
  <c r="B54"/>
  <c r="B53"/>
  <c r="B52"/>
  <c r="B51"/>
  <c r="B50"/>
  <c r="B49"/>
  <c r="H45"/>
  <c r="H44"/>
  <c r="H43"/>
  <c r="H42"/>
  <c r="H41"/>
  <c r="H34"/>
  <c r="H33"/>
  <c r="H32"/>
  <c r="H31"/>
  <c r="H30"/>
  <c r="H23"/>
  <c r="H22"/>
  <c r="H21"/>
  <c r="H20"/>
  <c r="H19"/>
  <c r="H12"/>
  <c r="H11"/>
  <c r="H10"/>
  <c r="H9"/>
  <c r="H8"/>
  <c r="D61"/>
  <c r="D60"/>
  <c r="C61"/>
  <c r="C60"/>
  <c r="H196" i="7"/>
  <c r="D412"/>
  <c r="I217" i="8"/>
  <c r="K73" i="9"/>
  <c r="I108"/>
  <c r="I109"/>
  <c r="I110"/>
  <c r="F111"/>
  <c r="I111"/>
  <c r="I112"/>
  <c r="I113"/>
  <c r="I114"/>
  <c r="I115"/>
  <c r="I116"/>
  <c r="C117"/>
  <c r="D108" s="1"/>
  <c r="E117"/>
  <c r="F112" s="1"/>
  <c r="G117"/>
  <c r="H108" s="1"/>
  <c r="D166"/>
  <c r="F166"/>
  <c r="F177"/>
  <c r="D261"/>
  <c r="F261"/>
  <c r="C262"/>
  <c r="E262"/>
  <c r="C276"/>
  <c r="D275" s="1"/>
  <c r="E276"/>
  <c r="F275" s="1"/>
  <c r="H325"/>
  <c r="H326"/>
  <c r="H327"/>
  <c r="H328"/>
  <c r="H351"/>
  <c r="D367"/>
  <c r="F367"/>
  <c r="F373"/>
  <c r="J373"/>
  <c r="F374"/>
  <c r="I374"/>
  <c r="J374" s="1"/>
  <c r="F375"/>
  <c r="F376"/>
  <c r="F535" i="5"/>
  <c r="D535"/>
  <c r="I117" i="9" l="1"/>
  <c r="G328"/>
  <c r="H114"/>
  <c r="G325"/>
  <c r="F115"/>
  <c r="H110"/>
  <c r="G326"/>
  <c r="F113"/>
  <c r="F109"/>
  <c r="H109"/>
  <c r="H113"/>
  <c r="D113"/>
  <c r="D109"/>
  <c r="H352"/>
  <c r="G350" s="1"/>
  <c r="G327"/>
  <c r="D114"/>
  <c r="D110"/>
  <c r="F114"/>
  <c r="F110"/>
  <c r="D111"/>
  <c r="D115"/>
  <c r="G345"/>
  <c r="H115"/>
  <c r="H111"/>
  <c r="G346"/>
  <c r="G347"/>
  <c r="D116"/>
  <c r="D112"/>
  <c r="F108"/>
  <c r="G349"/>
  <c r="H116"/>
  <c r="H112"/>
  <c r="F116"/>
  <c r="G344" l="1"/>
  <c r="G343"/>
  <c r="G342"/>
  <c r="G351"/>
  <c r="G352"/>
  <c r="G348"/>
</calcChain>
</file>

<file path=xl/sharedStrings.xml><?xml version="1.0" encoding="utf-8"?>
<sst xmlns="http://schemas.openxmlformats.org/spreadsheetml/2006/main" count="8625" uniqueCount="386">
  <si>
    <t>26-30</t>
  </si>
  <si>
    <t>31-35</t>
  </si>
  <si>
    <t>36-40</t>
  </si>
  <si>
    <t>41-45</t>
  </si>
  <si>
    <t>46-50</t>
  </si>
  <si>
    <t>51-55</t>
  </si>
  <si>
    <t>56-60</t>
  </si>
  <si>
    <t>61-65</t>
  </si>
  <si>
    <t>*Other grades include: Nuclear, Non-Standard and Graduate Trainees</t>
  </si>
  <si>
    <t>AS3</t>
  </si>
  <si>
    <t>AS4</t>
  </si>
  <si>
    <t>AS5</t>
  </si>
  <si>
    <t>AS6</t>
  </si>
  <si>
    <t>AS7</t>
  </si>
  <si>
    <t>EM</t>
  </si>
  <si>
    <t>Other</t>
  </si>
  <si>
    <t>Contents / Links</t>
  </si>
  <si>
    <t>Figure Ref</t>
  </si>
  <si>
    <t>Dual Characteristics</t>
  </si>
  <si>
    <t>Overall Environment Agency and regional split information</t>
  </si>
  <si>
    <t>1 and 2</t>
  </si>
  <si>
    <t>By grade, by self disclosure completion rate</t>
  </si>
  <si>
    <t>Figure 1: National
Figure 2: Regional</t>
  </si>
  <si>
    <t>Age</t>
  </si>
  <si>
    <t>By LOS, by grade</t>
  </si>
  <si>
    <t>Regional</t>
  </si>
  <si>
    <t>Disability</t>
  </si>
  <si>
    <t>By age, by gender, by race, by grade</t>
  </si>
  <si>
    <t>Gender</t>
  </si>
  <si>
    <t>By age, by race, by grade, by LOS</t>
  </si>
  <si>
    <t>Gender Identity</t>
  </si>
  <si>
    <t>National</t>
  </si>
  <si>
    <t>Race</t>
  </si>
  <si>
    <t>By gender, by age, by grade, by LOS, by grade &amp; gender</t>
  </si>
  <si>
    <t>Religion and Belief</t>
  </si>
  <si>
    <t>By grade</t>
  </si>
  <si>
    <t>Sexual Orientation</t>
  </si>
  <si>
    <t>Part Time</t>
  </si>
  <si>
    <t>By race and gender, by age, by grade</t>
  </si>
  <si>
    <t>Flexible working</t>
  </si>
  <si>
    <t>By gender, by race, by grade, by age</t>
  </si>
  <si>
    <t>Length of Service</t>
  </si>
  <si>
    <t xml:space="preserve">By grade </t>
  </si>
  <si>
    <t>Figure 1: Overall Environment Agency employees trend information. Data taken from HR Employee Database.</t>
  </si>
  <si>
    <t>Year</t>
  </si>
  <si>
    <t>2008/09*</t>
  </si>
  <si>
    <t>2009/10*</t>
  </si>
  <si>
    <t>2010/11*</t>
  </si>
  <si>
    <t>2011/12*</t>
  </si>
  <si>
    <t>2012/13*</t>
  </si>
  <si>
    <t>2013/14#</t>
  </si>
  <si>
    <t>Number Of employees</t>
  </si>
  <si>
    <t>*As at March 31</t>
  </si>
  <si>
    <t>Figure 1a: The distribution of all Environment Agency employees across region. Data taken from HR Employee Database.</t>
  </si>
  <si>
    <t>Region</t>
  </si>
  <si>
    <t>Head Count</t>
  </si>
  <si>
    <t>Anglian</t>
  </si>
  <si>
    <t>HO - Chief's Exec Directorate</t>
  </si>
  <si>
    <t>HO - Environment &amp; Business</t>
  </si>
  <si>
    <t>HO - Evidence</t>
  </si>
  <si>
    <t>HO - FCRM</t>
  </si>
  <si>
    <t>HO - Finance</t>
  </si>
  <si>
    <t>HO - Resources</t>
  </si>
  <si>
    <t>HO - National Operations</t>
  </si>
  <si>
    <t>Midlands</t>
  </si>
  <si>
    <t>North East</t>
  </si>
  <si>
    <t>North West</t>
  </si>
  <si>
    <t>South East</t>
  </si>
  <si>
    <t>South West</t>
  </si>
  <si>
    <t>Wales</t>
  </si>
  <si>
    <t>Total</t>
  </si>
  <si>
    <t>Figure 1b: The distribution of all Environment Agency employees across region that have completed Self Disclosure. Data taken from Self Disclosure Database.</t>
  </si>
  <si>
    <t>Has Self Disclosured</t>
  </si>
  <si>
    <t>Not Yet Self Disclosed</t>
  </si>
  <si>
    <t>% of total staff that have self disclosed</t>
  </si>
  <si>
    <t>Figure 1c: The distribution of all Environment Agency employees across region by grade. Data taken from Self Disclosure Database.</t>
  </si>
  <si>
    <t>AS1 and AS2</t>
  </si>
  <si>
    <t>OD - Manual</t>
  </si>
  <si>
    <t>*Other</t>
  </si>
  <si>
    <t>Figure 1d: The distribution of all Environment Agency employees across region by grade. Data taken from HR Employee Database.</t>
  </si>
  <si>
    <t>TOP</t>
  </si>
  <si>
    <t>Figure 2: The distribution of all Environment Agency employees across grades. Data taken from HR Employee Database.</t>
  </si>
  <si>
    <t>Grade</t>
  </si>
  <si>
    <t>%</t>
  </si>
  <si>
    <t>No#</t>
  </si>
  <si>
    <t>AS3 and EOA</t>
  </si>
  <si>
    <t>AS4 and EOB</t>
  </si>
  <si>
    <t xml:space="preserve">Total </t>
  </si>
  <si>
    <t>Figure 3: Environment Agency age profile trend information. Data taken from HR Employee Database.</t>
  </si>
  <si>
    <t>Age Band</t>
  </si>
  <si>
    <t>2012/13 %</t>
  </si>
  <si>
    <t>2012/13 No#</t>
  </si>
  <si>
    <t>Under 25</t>
  </si>
  <si>
    <t>25 - 30</t>
  </si>
  <si>
    <t>30 - 35</t>
  </si>
  <si>
    <t>35 - 40</t>
  </si>
  <si>
    <t>40 - 45</t>
  </si>
  <si>
    <t>45 - 50</t>
  </si>
  <si>
    <t>50 - 55</t>
  </si>
  <si>
    <t>55 - 60</t>
  </si>
  <si>
    <t>60 - 65</t>
  </si>
  <si>
    <t>Over 65</t>
  </si>
  <si>
    <t>Figure 3a: Age profile. Data taken from Employee Self Disclosure Database.</t>
  </si>
  <si>
    <t>Self Disclosure</t>
  </si>
  <si>
    <t>Under or is 25</t>
  </si>
  <si>
    <t>Is or is over 66</t>
  </si>
  <si>
    <t>Figure 3b: Age breakdown by Length of Service. Data taken from HR Employee Database.</t>
  </si>
  <si>
    <t>Whole organisation</t>
  </si>
  <si>
    <t>Less than a year</t>
  </si>
  <si>
    <t>1 to 2 years</t>
  </si>
  <si>
    <t>2.1 to 5 years</t>
  </si>
  <si>
    <t>5.1 to 10 years</t>
  </si>
  <si>
    <t>10.1 to 20 years</t>
  </si>
  <si>
    <t>Over 20 years</t>
  </si>
  <si>
    <t>Figure 3c: Age breakdown by Length of Service. Data taken from Employee Self Disclosure</t>
  </si>
  <si>
    <t>Figure 3d: Grade breakdown for each age group and whole organisation shown in %. Data taken from HR Employee Database.</t>
  </si>
  <si>
    <t>Figure 3e: Age / Grade split shown in numbers. Data taken from HR Employee Database.</t>
  </si>
  <si>
    <t>Figure 4: Disability breakdown. Data taken from HR Employee Database and Employee Self Disclosure Database.</t>
  </si>
  <si>
    <t>HR Employee Database</t>
  </si>
  <si>
    <t>Yes</t>
  </si>
  <si>
    <t>No</t>
  </si>
  <si>
    <t>Would prefer not to say</t>
  </si>
  <si>
    <t>*WPNTS</t>
  </si>
  <si>
    <t>Unknown</t>
  </si>
  <si>
    <t>*WPNTS = Would prefer not to say</t>
  </si>
  <si>
    <t>Figure 4a: Disability breakdown by Gender. Data taken from HR Employee Database</t>
  </si>
  <si>
    <t>Male</t>
  </si>
  <si>
    <t>Female</t>
  </si>
  <si>
    <t>Figure 4b: Disability breakdown by Gender. Data taken from Employee Self Disclosure Database</t>
  </si>
  <si>
    <t>Figure 4c: Disability type breakdown.  Data taken from Employee Self Disclosure Database.</t>
  </si>
  <si>
    <t>Employee Self Disclosure Database</t>
  </si>
  <si>
    <t>Disability by Type</t>
  </si>
  <si>
    <t>Any other disability / impairment / long term health condition not listed below</t>
  </si>
  <si>
    <t>Autistic Spectrum Disorder or Asperger Syndrome</t>
  </si>
  <si>
    <t>Chronic / long term health condition</t>
  </si>
  <si>
    <t>Dyslexia and other specific learning difficulties</t>
  </si>
  <si>
    <t>Epilepsy</t>
  </si>
  <si>
    <t>Hearing impairment</t>
  </si>
  <si>
    <t>Manual dexterity difficulties</t>
  </si>
  <si>
    <t>Mental health difficulties</t>
  </si>
  <si>
    <t>Mobility difficulties</t>
  </si>
  <si>
    <t>Visual impairment</t>
  </si>
  <si>
    <t>Disability type not disclosed</t>
  </si>
  <si>
    <t>No disability disclosed</t>
  </si>
  <si>
    <t>Figure 4d: Disability by Age. Data taken from Employee Self Disclosure Database.</t>
  </si>
  <si>
    <t>Disabled</t>
  </si>
  <si>
    <t>Figure 4e: Disability by Grade. Data taken from Employee Self Disclosure Database.</t>
  </si>
  <si>
    <t>Figure 4f: Disability by Race. Data taken from HR Employee Database</t>
  </si>
  <si>
    <t>Asian or Asian British</t>
  </si>
  <si>
    <t>Black or Black British</t>
  </si>
  <si>
    <t>Chinese</t>
  </si>
  <si>
    <t>Other Ethnic Background</t>
  </si>
  <si>
    <t>Mixed Heritage</t>
  </si>
  <si>
    <t>White</t>
  </si>
  <si>
    <t>Figure 4g: Disability by Race. Data taken from Employee Self Disclosure Database.</t>
  </si>
  <si>
    <t>Figure 5: Environment Agency gender profile trend information. Data taken from HR Employee Database.</t>
  </si>
  <si>
    <t>2013/14**</t>
  </si>
  <si>
    <t>2013/14 No#</t>
  </si>
  <si>
    <t>Figure 5a: Gender breakdown. Data taken from Emplyee Self Disclosure Database</t>
  </si>
  <si>
    <t>Figure 5b: The gender breakdown for each grade - the total employees for each grade broken down by gender i.e. the percentage of Grade x that are male / female. Data taken from HR Employee Database.</t>
  </si>
  <si>
    <t>Male %</t>
  </si>
  <si>
    <t>Male No#</t>
  </si>
  <si>
    <t>Female %</t>
  </si>
  <si>
    <t>Female No#</t>
  </si>
  <si>
    <t>Figure 5c: The grade breakdown for each gender - the total employees for male and female broken down by grade i.e. the percentage of men / women that are Grade x. Data taken from HR Employee Database.</t>
  </si>
  <si>
    <t>Total lower grades</t>
  </si>
  <si>
    <t>Total higher grades</t>
  </si>
  <si>
    <t>Total other grades</t>
  </si>
  <si>
    <t>Figure 5d: Gender by Age. Data taken from HR Employee Database</t>
  </si>
  <si>
    <t>Figure 5e: Gender by Length of Service. Data taken from HR Employee Database</t>
  </si>
  <si>
    <t>Figure 5f: Gender by Length of Service. Data taken from Employee Self Disclosure Database</t>
  </si>
  <si>
    <t>Figure 5g: Gender by Race. Data taken from HR Employee Database</t>
  </si>
  <si>
    <t>Figure 5h: Gender by Race. Data taken from Employee Self Disclosure Database</t>
  </si>
  <si>
    <t>Figure 6: Gender Identity for the whole of the Environment Agency. Data taken from Employee Self Disclosure Database.</t>
  </si>
  <si>
    <t>Figure 7: Race/Ethnicity trend information – Black, Asian and Minority Ethnic. Data taken from HR Employee Database.</t>
  </si>
  <si>
    <t>2013/14 %</t>
  </si>
  <si>
    <t>BAME %</t>
  </si>
  <si>
    <t>* includes Eastern Europeans</t>
  </si>
  <si>
    <t>Figure 7a: Race/Ethnicity trend information – Black, Asian and Minority Ethnic. Data taken from HR Employee Database.</t>
  </si>
  <si>
    <t>* excludes Eastern Europeans</t>
  </si>
  <si>
    <t>Figure 7b: Grade breakdown – Black, Asian and Minority Ethnic population. Data taken from HR Employee Database.</t>
  </si>
  <si>
    <t>BAME</t>
  </si>
  <si>
    <t>includes Eastern Europeans</t>
  </si>
  <si>
    <t>Figure 7c: Grade breakdown – Black, Asian and Minority Ethnic population. Data taken from HR Employee Database.</t>
  </si>
  <si>
    <t>excludes Eastern Europeans</t>
  </si>
  <si>
    <t>Figure 7d: BAME Population - Grade breakdown by gender. Data taken from HR Employee Database.</t>
  </si>
  <si>
    <t>Figure 7e: BAME Population - Grade breakdown by gender. Data taken from HR Employee Database.</t>
  </si>
  <si>
    <t>Figure 7f: Race/ethnicity breakdown. Data taken from HR Employee Database and Self Disclosure.</t>
  </si>
  <si>
    <t xml:space="preserve"> </t>
  </si>
  <si>
    <t>Figure 7g: Grade breakdown for each race/ethnicity. Data taken from HR Employee Database.</t>
  </si>
  <si>
    <t>Chinese or other ethnic group</t>
  </si>
  <si>
    <t>Whole Environment Agency</t>
  </si>
  <si>
    <t>Figure 7h: Grade breakdown for each race/ethnicity. Data taken from Employee Self Disclosure Database.</t>
  </si>
  <si>
    <t>Figure 7i: Length of Service breakdown for each race/ethnicity. Data taken from HR Employee Database.</t>
  </si>
  <si>
    <t>Figure 7j: Length of Service breakdown for each race/ethnicity. Data taken from Employee Self Disclosure Database.</t>
  </si>
  <si>
    <t>Figure 7k: Race (BAME) by Age: Data taken from HR Employee Database.</t>
  </si>
  <si>
    <t>Non-BAME</t>
  </si>
  <si>
    <t>*Includes Eastern European</t>
  </si>
  <si>
    <t>Figure 7l: Race (BAME) by Age: Data taken from HR Employee Database.</t>
  </si>
  <si>
    <t>*Excludes Eastern European</t>
  </si>
  <si>
    <t>Figure 8: Religion and Belief. Data taken from HR Employee Database and Employee Self Disclosure Database.</t>
  </si>
  <si>
    <t>Religion</t>
  </si>
  <si>
    <t>Buddhist</t>
  </si>
  <si>
    <t>Christian</t>
  </si>
  <si>
    <t>Hindu</t>
  </si>
  <si>
    <t>Jewish</t>
  </si>
  <si>
    <t>Muslim</t>
  </si>
  <si>
    <t>Sikh</t>
  </si>
  <si>
    <t>Religion Not Stated</t>
  </si>
  <si>
    <t>No Religion/Belief/Faith</t>
  </si>
  <si>
    <t>Unknown Not Disclosed</t>
  </si>
  <si>
    <t>Figure 8a: Religion and Belief by Grade. Data taken from HR Employee Database.</t>
  </si>
  <si>
    <t>Figure 8b: Religion and Belief by Grade. Data taken from Employee Self Disclosure Database.</t>
  </si>
  <si>
    <t>Figure 9: Sexual Orientation. Data taken from Employee Self Disclosure Database.</t>
  </si>
  <si>
    <t>Sexual Orientation %</t>
  </si>
  <si>
    <t>Heterosexual/straight</t>
  </si>
  <si>
    <t>Gay man</t>
  </si>
  <si>
    <t>Gay woman/Lesbian</t>
  </si>
  <si>
    <t>Bisexual</t>
  </si>
  <si>
    <t>Figure 9a: Grade breakdown – Gay, Lesbian and Bisexual population**. Data taken from Employee Self Disclosure Database.</t>
  </si>
  <si>
    <t>LGB</t>
  </si>
  <si>
    <t>**Based on those that have declared themselves Gay man, Gay woman/Lesbian, Bisexual, Other</t>
  </si>
  <si>
    <t>Figure 10: Part Time Employees. Data taken from Employee Self Disclosure Database and HR Employee Database.</t>
  </si>
  <si>
    <t>Parttime</t>
  </si>
  <si>
    <t>Fulltime</t>
  </si>
  <si>
    <t>Figure 10a: Part Time by Gender. Data taken from HR Employee Database.</t>
  </si>
  <si>
    <t>Figure 10b: Part Time by Grade. Data taken from Employee Self Disclosure Database.</t>
  </si>
  <si>
    <t>Figure 10c: Part Time Workers-Male by BAME. Data taken from HR Employee Database</t>
  </si>
  <si>
    <t>Figure 10d: Part Time Workers-Female by BAME. Data taken from HR Employee Database</t>
  </si>
  <si>
    <t>Figure 10e: Part Time by Age. Data taken from HR Employee Database.</t>
  </si>
  <si>
    <t>Part-time/Full-time</t>
  </si>
  <si>
    <t>Figure 11: Flexible working. Data taken from Employee Self Disclosure Database.</t>
  </si>
  <si>
    <t>% of total employees that have self disclosed</t>
  </si>
  <si>
    <t>Flexible Working</t>
  </si>
  <si>
    <t>Figure 11a: Flexible working by Gender. Data taken from Employee Self Disclosure Database.</t>
  </si>
  <si>
    <t>Figure 11b: Flexible working by Grade. Data taken from Employee Self Disclosure Database.</t>
  </si>
  <si>
    <t>Figure 11c: Flexible working by Age. Data taken from Employee Self Disclosure Database.</t>
  </si>
  <si>
    <t>Figure 11d: Flexible working by Race. Data taken from Employee Self Disclosure Database.</t>
  </si>
  <si>
    <t>Figure 12: Length of Service by Grade. Data taken from HR Employee Database</t>
  </si>
  <si>
    <t>LOS &lt;1</t>
  </si>
  <si>
    <t>LOS 1-2</t>
  </si>
  <si>
    <t>LOS 2-5</t>
  </si>
  <si>
    <t>LOS 5-10</t>
  </si>
  <si>
    <t>LOS 10-20</t>
  </si>
  <si>
    <t>LOS &gt;20</t>
  </si>
  <si>
    <t>Figure 12a: Length of Service by Grade. Data taken from HR Employee Database</t>
  </si>
  <si>
    <t>LOS % &lt;1</t>
  </si>
  <si>
    <t>LOS % 1-2</t>
  </si>
  <si>
    <t>LOS % 3-5</t>
  </si>
  <si>
    <t>LOS % 5-10</t>
  </si>
  <si>
    <t>LOS % 10-20</t>
  </si>
  <si>
    <t>LOS % &gt;20</t>
  </si>
  <si>
    <t>AS1 and AS22</t>
  </si>
  <si>
    <t>As at 30 June 2013</t>
  </si>
  <si>
    <t>**As at 30 June 2013</t>
  </si>
  <si>
    <t>DATA NOT AVAILABLE THIS QUARTER</t>
  </si>
  <si>
    <t>5. Self disclosure rates - exclude Would Prefer not to Say</t>
  </si>
  <si>
    <t>4. BAME - excludes Eastern Europeans</t>
  </si>
  <si>
    <t xml:space="preserve">3. Data source: ES for staff reports using Employee Survey data.
Section: Diversity in the workplace
Question: To what extend to you agree or disagree that the Environment Agency is committed to diversity and equality at work - percentage of positive responses
</t>
  </si>
  <si>
    <t xml:space="preserve">2. Data source: Diversity Workforce Reports using HR Self Disclosure Database.
</t>
  </si>
  <si>
    <t xml:space="preserve">1. Data source: Diversity Workforce Reports using HR Employee Database.
</t>
  </si>
  <si>
    <t>Diversity Employee Survey Target</t>
  </si>
  <si>
    <t>Target</t>
  </si>
  <si>
    <t>Diversity Employee Survey Result</t>
  </si>
  <si>
    <r>
      <t>Table 6: Employee Survey Results</t>
    </r>
    <r>
      <rPr>
        <b/>
        <vertAlign val="superscript"/>
        <sz val="12"/>
        <color indexed="8"/>
        <rFont val="Arial"/>
        <family val="2"/>
      </rPr>
      <t>3</t>
    </r>
    <r>
      <rPr>
        <b/>
        <sz val="12"/>
        <color indexed="8"/>
        <rFont val="Arial"/>
        <family val="2"/>
      </rPr>
      <t>.</t>
    </r>
  </si>
  <si>
    <t>Sexual Orientation self disclosure rate</t>
  </si>
  <si>
    <t>Religion and belief self disclosure rate</t>
  </si>
  <si>
    <t>Race self disclosure rate</t>
  </si>
  <si>
    <t>Gender self disclosure rate</t>
  </si>
  <si>
    <t>Disabled self disclosure rate</t>
  </si>
  <si>
    <t>Age self disclosure rate</t>
  </si>
  <si>
    <t>Overall self disclosure rate</t>
  </si>
  <si>
    <r>
      <t>Table 5: Self disclosure rates</t>
    </r>
    <r>
      <rPr>
        <b/>
        <vertAlign val="superscript"/>
        <sz val="12"/>
        <color indexed="8"/>
        <rFont val="Arial"/>
        <family val="2"/>
      </rPr>
      <t>5</t>
    </r>
    <r>
      <rPr>
        <b/>
        <sz val="12"/>
        <color indexed="8"/>
        <rFont val="Arial"/>
        <family val="2"/>
      </rPr>
      <t>.</t>
    </r>
  </si>
  <si>
    <t>Other Grades</t>
  </si>
  <si>
    <t>Grade 1-4 Employees</t>
  </si>
  <si>
    <t>Grade 5-7 Employees</t>
  </si>
  <si>
    <t>Executive Managers</t>
  </si>
  <si>
    <t>All Employees</t>
  </si>
  <si>
    <t>Q2</t>
  </si>
  <si>
    <t>Q1</t>
  </si>
  <si>
    <t>Q4</t>
  </si>
  <si>
    <t>Q3</t>
  </si>
  <si>
    <t>2015/16</t>
  </si>
  <si>
    <t>2014/15</t>
  </si>
  <si>
    <t>2013/14</t>
  </si>
  <si>
    <t>2012/13</t>
  </si>
  <si>
    <r>
      <t>Table 4: Percentage of whole workforce who have disclosed a sexual orientation of Lesbian, Gay or Bisexual</t>
    </r>
    <r>
      <rPr>
        <b/>
        <vertAlign val="superscript"/>
        <sz val="12"/>
        <color indexed="8"/>
        <rFont val="Arial"/>
        <family val="2"/>
      </rPr>
      <t>2</t>
    </r>
    <r>
      <rPr>
        <b/>
        <sz val="12"/>
        <color indexed="8"/>
        <rFont val="Arial"/>
        <family val="2"/>
      </rPr>
      <t>.</t>
    </r>
  </si>
  <si>
    <t>Race (BAME)</t>
  </si>
  <si>
    <r>
      <t>Table 3: Percentage of (Race) Black and Minority Ethnic Environment Agency employees over time</t>
    </r>
    <r>
      <rPr>
        <b/>
        <vertAlign val="superscript"/>
        <sz val="12"/>
        <color indexed="8"/>
        <rFont val="Arial"/>
        <family val="2"/>
      </rPr>
      <t>1,4</t>
    </r>
    <r>
      <rPr>
        <b/>
        <sz val="12"/>
        <color indexed="8"/>
        <rFont val="Arial"/>
        <family val="2"/>
      </rPr>
      <t>.</t>
    </r>
  </si>
  <si>
    <r>
      <t>Table 2: Percentage of Female Environment Agency employees over time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color indexed="8"/>
        <rFont val="Arial"/>
        <family val="2"/>
      </rPr>
      <t>.</t>
    </r>
  </si>
  <si>
    <t>There was not a grade breakdown of disability data at 2012/13 Q1</t>
  </si>
  <si>
    <r>
      <t>Table 1: Percentage of whole workforce who have disclosed a disability over time</t>
    </r>
    <r>
      <rPr>
        <b/>
        <vertAlign val="superscript"/>
        <sz val="12"/>
        <color indexed="8"/>
        <rFont val="Arial"/>
        <family val="2"/>
      </rPr>
      <t>2</t>
    </r>
    <r>
      <rPr>
        <b/>
        <sz val="12"/>
        <color indexed="8"/>
        <rFont val="Arial"/>
        <family val="2"/>
      </rPr>
      <t>.</t>
    </r>
  </si>
  <si>
    <t>Title</t>
  </si>
  <si>
    <t>Figure 12b: Flexible working by Grade. Employee self disclosure information</t>
  </si>
  <si>
    <t>Figure 12a: Flexible working by Gender. Employee self disclosure information</t>
  </si>
  <si>
    <t>Employee Self Disclosure</t>
  </si>
  <si>
    <t>Figure 12: Flexible working. Employee self disclosure information</t>
  </si>
  <si>
    <t>&gt;=61</t>
  </si>
  <si>
    <t>56 - 60</t>
  </si>
  <si>
    <t>51 - 55</t>
  </si>
  <si>
    <t>46 - 50</t>
  </si>
  <si>
    <t>41 - 45</t>
  </si>
  <si>
    <t>36 - 40</t>
  </si>
  <si>
    <t>31 - 35</t>
  </si>
  <si>
    <t>26 - 30</t>
  </si>
  <si>
    <t>&lt;25</t>
  </si>
  <si>
    <t>Full time</t>
  </si>
  <si>
    <t>Part time</t>
  </si>
  <si>
    <t>Part time/Full time</t>
  </si>
  <si>
    <t>Figure 11: Part Time by Age: Personnel Database</t>
  </si>
  <si>
    <t>Figure 10b: Part Time by Grade including employee self disclosure</t>
  </si>
  <si>
    <t>Figure 10a: Part Time by Gender. Personnel Database</t>
  </si>
  <si>
    <t>Personnel Database</t>
  </si>
  <si>
    <t>Figure 10: Part Time Employees including self disclosure information</t>
  </si>
  <si>
    <t>Figure 9a: Grade breakdown – Gay, Lesbian and Bisexual population. Data taken from Personnel Database.</t>
  </si>
  <si>
    <t>Figure 9: Sexual Orientation. Data taken from employee self disclosure information.</t>
  </si>
  <si>
    <t>No Religion/Belief/Faith stated</t>
  </si>
  <si>
    <t>Figure 8: Religion and Belief. Data taken from Personnel Database and employee self disclosure information.</t>
  </si>
  <si>
    <t>Figure 7e: Race (BAME) by Age: Personnel Database</t>
  </si>
  <si>
    <t>Figure 7d: Race (BAME) by Age: Personnel Database</t>
  </si>
  <si>
    <t>No.</t>
  </si>
  <si>
    <t>Figure 7c: Grade breakdown for each race/ethnicity – taken from employee self disclosure information</t>
  </si>
  <si>
    <t>Figure 7c: Grade breakdown for each race/ethnicity - taken from Personnel Database</t>
  </si>
  <si>
    <t>*Excludes Eastern Europeans</t>
  </si>
  <si>
    <t>Figure 7b: Grade breakdown – Black, Asian and Minority Ethnic population. Data taken from Personnel Database.</t>
  </si>
  <si>
    <t>Figure 7a: Grade breakdown – Black, Asian and Minority Ethnic population. Data taken from Personnel Database.</t>
  </si>
  <si>
    <t>As at June 30 2012</t>
  </si>
  <si>
    <t>figures excludes Eastern Europeans</t>
  </si>
  <si>
    <t>2011/12 %</t>
  </si>
  <si>
    <t>Figure 7b: Race/Ethnicity trend information – Black, Asian and Minority Ethnic. Data taken from Personnel Database</t>
  </si>
  <si>
    <t>figures includes Eastern Europeans</t>
  </si>
  <si>
    <t>Figure 7: Race/Ethnicity trend information – Black, Asian and Minority Ethnic. Data taken from Personnel Database</t>
  </si>
  <si>
    <t>Not Self Disclosed</t>
  </si>
  <si>
    <t>Transgender No</t>
  </si>
  <si>
    <t>Transgender Yes</t>
  </si>
  <si>
    <t>Figure 6: Gender Identity. Data taken from employee self disclosure information.</t>
  </si>
  <si>
    <t>Figure 5c: Gender by Age: Personnel Database</t>
  </si>
  <si>
    <t>Female No.</t>
  </si>
  <si>
    <t>Male No.</t>
  </si>
  <si>
    <t>Figure 5b: The grade breakdown for each gender - the total staff for male and female broken down by grade i.e. the percentage of men / women that are Grade x. Data taken from Personnel Database.</t>
  </si>
  <si>
    <t>Figure 5a: The gender breakdown for each grade - the total staff for each grade broken down by gender i.e. the percentage of Grade x that are male / female. Data taken from Personnel Database.</t>
  </si>
  <si>
    <t>2012/13 No.</t>
  </si>
  <si>
    <t>Figure 5: Environment Agency gender profile trend information. Data taken from Personnel Database.</t>
  </si>
  <si>
    <t>Figure 4b: Disability by Age. Employee self Disclosure</t>
  </si>
  <si>
    <t>Figure 4a: Disability type breakdown.  Data taken from self disclosure.</t>
  </si>
  <si>
    <t>Figure 4: Disability breakdown.</t>
  </si>
  <si>
    <t>Age &gt;=61</t>
  </si>
  <si>
    <t>Age 56-60</t>
  </si>
  <si>
    <t>Age 51-55</t>
  </si>
  <si>
    <t>Age 46-50</t>
  </si>
  <si>
    <t>Age 41-45</t>
  </si>
  <si>
    <t>Age 36-40</t>
  </si>
  <si>
    <t>Age 31-35</t>
  </si>
  <si>
    <t>Age 26-30</t>
  </si>
  <si>
    <t>Age =&lt;25</t>
  </si>
  <si>
    <t>Figure 3c: Age / Grade split shown in numbers. Data taken from Personnel Database.</t>
  </si>
  <si>
    <t>Figure 3b: Age breakdown for each grade and whole organisation shown in %. Data taken from Personnel Database.</t>
  </si>
  <si>
    <t>Figure 3a: Grade breakdown for each age group and whole organisation shown in %. Data taken from Personnel Database.</t>
  </si>
  <si>
    <t>65+</t>
  </si>
  <si>
    <t>Figure 3: Environment Agency age profile trend information. Data taken from Personnel Database.</t>
  </si>
  <si>
    <t>Figure 2: The distribution of all Environment Agency staff across grades. Data taken from Personnel Database.</t>
  </si>
  <si>
    <t>Figure 1: Overall Environment Agency staff trend information. Data taken from Personnel Database.</t>
  </si>
  <si>
    <t>Figure 10: Part Time Employees. Data taken from Employee Self Disclosure Database.</t>
  </si>
  <si>
    <t>Figure 9a: Grade breakdown – Gay, Lesbian and Bisexual population**. Data taken from HR Employee Database.</t>
  </si>
  <si>
    <t>Would prefer not say</t>
  </si>
  <si>
    <t>N/A</t>
  </si>
  <si>
    <t>Not Populated</t>
  </si>
  <si>
    <t># As at September 30 2012</t>
  </si>
  <si>
    <t># As at December 31 2012</t>
  </si>
  <si>
    <t># As at March 31 2013</t>
  </si>
  <si>
    <t>6. Check the graphs are looking the information up right</t>
  </si>
  <si>
    <t>5. Check some of the formulas manually</t>
  </si>
  <si>
    <t>4. Do find and replace to change the tab name to the latest tab name</t>
  </si>
  <si>
    <t>3. In the data tab; copy the last quarters' formulas into the current quarters' column</t>
  </si>
  <si>
    <t>2. Rename the tab Year Qx</t>
  </si>
  <si>
    <t>1. Copy in latest Diversity Workforce Report</t>
  </si>
  <si>
    <t xml:space="preserve">2013/14 </t>
  </si>
  <si>
    <t>NB. Grades 1-4 includes Environment Officers</t>
  </si>
  <si>
    <t>As at 30 September 2013</t>
  </si>
  <si>
    <t>Dyslexia, Dyspraxia, Dyscalculia and other specific learning difficulties</t>
  </si>
  <si>
    <t>**As at 30 September 2013</t>
  </si>
  <si>
    <t>**As at 31 December 2013</t>
  </si>
  <si>
    <t>As at 31 December 2013</t>
  </si>
  <si>
    <t>2013/14 Q3</t>
  </si>
  <si>
    <t>Environment Agency National Diversity Dashboard</t>
  </si>
  <si>
    <t>LIT: 9123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</si>
</sst>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_ ;\-#,##0\ "/>
  </numFmts>
  <fonts count="27"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Tahoma"/>
      <family val="2"/>
    </font>
    <font>
      <sz val="12"/>
      <name val="Arial"/>
      <family val="2"/>
    </font>
    <font>
      <sz val="10"/>
      <name val="Arial"/>
      <family val="2"/>
    </font>
    <font>
      <b/>
      <sz val="12"/>
      <color indexed="9"/>
      <name val="Tahoma"/>
      <family val="2"/>
    </font>
    <font>
      <u/>
      <sz val="12"/>
      <color indexed="12"/>
      <name val="Arial"/>
      <family val="2"/>
    </font>
    <font>
      <b/>
      <sz val="12"/>
      <name val="Tahoma"/>
      <family val="2"/>
    </font>
    <font>
      <sz val="12"/>
      <color indexed="10"/>
      <name val="Tahoma"/>
      <family val="2"/>
    </font>
    <font>
      <sz val="12"/>
      <color indexed="9"/>
      <name val="Tahoma"/>
      <family val="2"/>
    </font>
    <font>
      <sz val="12"/>
      <color theme="0"/>
      <name val="Tahoma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Wingdings"/>
      <charset val="2"/>
    </font>
    <font>
      <b/>
      <vertAlign val="superscript"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indexed="9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4EC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/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double">
        <color indexed="64"/>
      </bottom>
      <diagonal/>
    </border>
    <border>
      <left style="dashed">
        <color indexed="55"/>
      </left>
      <right/>
      <top style="dashed">
        <color indexed="55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23"/>
      </left>
      <right style="dashed">
        <color indexed="22"/>
      </right>
      <top style="medium">
        <color indexed="64"/>
      </top>
      <bottom style="hair">
        <color indexed="23"/>
      </bottom>
      <diagonal/>
    </border>
    <border>
      <left style="dashed">
        <color indexed="22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hair">
        <color indexed="23"/>
      </left>
      <right style="dashed">
        <color indexed="22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 style="dotted">
        <color indexed="55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otted">
        <color indexed="55"/>
      </right>
      <top/>
      <bottom style="medium">
        <color indexed="64"/>
      </bottom>
      <diagonal/>
    </border>
    <border>
      <left/>
      <right style="dashed">
        <color indexed="22"/>
      </right>
      <top/>
      <bottom style="medium">
        <color indexed="64"/>
      </bottom>
      <diagonal/>
    </border>
    <border>
      <left style="dashed">
        <color indexed="22"/>
      </left>
      <right style="medium">
        <color indexed="64"/>
      </right>
      <top/>
      <bottom style="medium">
        <color indexed="64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dashed">
        <color indexed="55"/>
      </left>
      <right/>
      <top style="dashed">
        <color indexed="55"/>
      </top>
      <bottom style="dashed">
        <color indexed="55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/>
      <diagonal/>
    </border>
    <border>
      <left/>
      <right style="dashed">
        <color indexed="55"/>
      </right>
      <top style="medium">
        <color indexed="64"/>
      </top>
      <bottom style="dashed">
        <color indexed="55"/>
      </bottom>
      <diagonal/>
    </border>
    <border>
      <left/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/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22"/>
      </right>
      <top/>
      <bottom style="dashed">
        <color indexed="22"/>
      </bottom>
      <diagonal/>
    </border>
    <border>
      <left style="dashed">
        <color indexed="22"/>
      </left>
      <right style="dashed">
        <color indexed="22"/>
      </right>
      <top/>
      <bottom style="dashed">
        <color indexed="22"/>
      </bottom>
      <diagonal/>
    </border>
    <border>
      <left style="dashed">
        <color indexed="22"/>
      </left>
      <right style="medium">
        <color indexed="64"/>
      </right>
      <top/>
      <bottom style="dashed">
        <color indexed="22"/>
      </bottom>
      <diagonal/>
    </border>
    <border>
      <left/>
      <right style="dashed">
        <color indexed="22"/>
      </right>
      <top/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dashed">
        <color indexed="22"/>
      </left>
      <right style="medium">
        <color indexed="64"/>
      </right>
      <top style="dashed">
        <color indexed="22"/>
      </top>
      <bottom style="medium">
        <color indexed="64"/>
      </bottom>
      <diagonal/>
    </border>
    <border>
      <left/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/>
      <top style="medium">
        <color indexed="64"/>
      </top>
      <bottom style="dashed">
        <color indexed="22"/>
      </bottom>
      <diagonal/>
    </border>
    <border>
      <left style="dashed">
        <color indexed="22"/>
      </left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/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dashed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ashed">
        <color indexed="55"/>
      </left>
      <right style="medium">
        <color indexed="64"/>
      </right>
      <top style="dashed">
        <color indexed="55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/>
      <diagonal/>
    </border>
    <border>
      <left/>
      <right style="dashed">
        <color indexed="55"/>
      </right>
      <top style="dashed">
        <color indexed="55"/>
      </top>
      <bottom style="medium">
        <color indexed="64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/>
      <top style="dashed">
        <color indexed="22"/>
      </top>
      <bottom style="dashed">
        <color indexed="22"/>
      </bottom>
      <diagonal/>
    </border>
    <border>
      <left/>
      <right/>
      <top style="dashed">
        <color indexed="22"/>
      </top>
      <bottom/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medium">
        <color indexed="64"/>
      </bottom>
      <diagonal/>
    </border>
    <border>
      <left/>
      <right/>
      <top style="dashed">
        <color indexed="22"/>
      </top>
      <bottom style="medium">
        <color indexed="64"/>
      </bottom>
      <diagonal/>
    </border>
    <border>
      <left style="dashed">
        <color indexed="55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dashed">
        <color indexed="55"/>
      </left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 style="dashed">
        <color indexed="55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medium">
        <color indexed="64"/>
      </top>
      <bottom/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medium">
        <color indexed="64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/>
      <diagonal/>
    </border>
    <border>
      <left/>
      <right style="dashed">
        <color indexed="22"/>
      </right>
      <top style="medium">
        <color indexed="64"/>
      </top>
      <bottom/>
      <diagonal/>
    </border>
    <border>
      <left style="dashed">
        <color indexed="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55"/>
      </right>
      <top style="medium">
        <color indexed="64"/>
      </top>
      <bottom style="dashed">
        <color indexed="55"/>
      </bottom>
      <diagonal/>
    </border>
    <border>
      <left/>
      <right style="dotted">
        <color indexed="55"/>
      </right>
      <top style="medium">
        <color indexed="64"/>
      </top>
      <bottom style="dashed">
        <color indexed="55"/>
      </bottom>
      <diagonal/>
    </border>
    <border>
      <left style="dotted">
        <color indexed="55"/>
      </left>
      <right style="dashed">
        <color indexed="22"/>
      </right>
      <top style="medium">
        <color indexed="64"/>
      </top>
      <bottom style="dash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ashed">
        <color indexed="22"/>
      </right>
      <top style="dotted">
        <color indexed="55"/>
      </top>
      <bottom style="dotted">
        <color indexed="55"/>
      </bottom>
      <diagonal/>
    </border>
    <border>
      <left style="dashed">
        <color indexed="22"/>
      </left>
      <right style="medium">
        <color indexed="64"/>
      </right>
      <top style="dotted">
        <color indexed="55"/>
      </top>
      <bottom style="dotted">
        <color indexed="55"/>
      </bottom>
      <diagonal/>
    </border>
    <border>
      <left/>
      <right style="dotted">
        <color indexed="55"/>
      </right>
      <top/>
      <bottom style="medium">
        <color indexed="64"/>
      </bottom>
      <diagonal/>
    </border>
    <border>
      <left style="dotted">
        <color indexed="55"/>
      </left>
      <right style="dashed">
        <color indexed="22"/>
      </right>
      <top style="dotted">
        <color indexed="55"/>
      </top>
      <bottom style="medium">
        <color indexed="64"/>
      </bottom>
      <diagonal/>
    </border>
    <border>
      <left style="dashed">
        <color indexed="22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 style="dashed">
        <color indexed="55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22"/>
      </top>
      <bottom style="dashed">
        <color indexed="55"/>
      </bottom>
      <diagonal/>
    </border>
    <border>
      <left style="dashed">
        <color indexed="22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55"/>
      </left>
      <right style="dashed">
        <color indexed="22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/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/>
      <top/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/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medium">
        <color indexed="64"/>
      </right>
      <top style="dashed">
        <color indexed="22"/>
      </top>
      <bottom/>
      <diagonal/>
    </border>
    <border>
      <left style="dashed">
        <color indexed="55"/>
      </left>
      <right/>
      <top/>
      <bottom style="dashed">
        <color indexed="55"/>
      </bottom>
      <diagonal/>
    </border>
    <border>
      <left style="dashed">
        <color indexed="55"/>
      </left>
      <right style="dashed">
        <color indexed="22"/>
      </right>
      <top/>
      <bottom style="dashed">
        <color indexed="55"/>
      </bottom>
      <diagonal/>
    </border>
    <border>
      <left style="dashed">
        <color indexed="22"/>
      </left>
      <right style="medium">
        <color indexed="64"/>
      </right>
      <top/>
      <bottom style="dashed">
        <color indexed="55"/>
      </bottom>
      <diagonal/>
    </border>
    <border>
      <left style="medium">
        <color indexed="64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55"/>
      </left>
      <right/>
      <top style="dashed">
        <color indexed="55"/>
      </top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55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/>
      <bottom style="medium">
        <color indexed="64"/>
      </bottom>
      <diagonal/>
    </border>
    <border>
      <left style="dashed">
        <color indexed="55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55"/>
      </right>
      <top/>
      <bottom/>
      <diagonal/>
    </border>
    <border>
      <left style="dotted">
        <color indexed="55"/>
      </left>
      <right style="dashed">
        <color indexed="55"/>
      </right>
      <top style="dashed">
        <color indexed="22"/>
      </top>
      <bottom/>
      <diagonal/>
    </border>
    <border>
      <left style="dashed">
        <color indexed="55"/>
      </left>
      <right style="dashed">
        <color indexed="55"/>
      </right>
      <top style="dashed">
        <color indexed="22"/>
      </top>
      <bottom/>
      <diagonal/>
    </border>
    <border>
      <left style="dashed">
        <color indexed="55"/>
      </left>
      <right style="medium">
        <color indexed="64"/>
      </right>
      <top style="dashed">
        <color indexed="22"/>
      </top>
      <bottom/>
      <diagonal/>
    </border>
    <border>
      <left/>
      <right style="dashed">
        <color indexed="55"/>
      </right>
      <top style="dashed">
        <color indexed="2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22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ashed">
        <color indexed="22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/>
      <right style="dashed">
        <color indexed="23"/>
      </right>
      <top style="dashed">
        <color indexed="22"/>
      </top>
      <bottom style="dashed">
        <color indexed="23"/>
      </bottom>
      <diagonal/>
    </border>
    <border>
      <left style="dashed">
        <color indexed="23"/>
      </left>
      <right style="dashed">
        <color indexed="23"/>
      </right>
      <top style="dashed">
        <color indexed="22"/>
      </top>
      <bottom style="dashed">
        <color indexed="23"/>
      </bottom>
      <diagonal/>
    </border>
    <border>
      <left/>
      <right style="medium">
        <color indexed="64"/>
      </right>
      <top style="dashed">
        <color indexed="22"/>
      </top>
      <bottom style="dashed">
        <color indexed="23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dashed">
        <color indexed="55"/>
      </bottom>
      <diagonal/>
    </border>
    <border>
      <left style="dashed">
        <color indexed="23"/>
      </left>
      <right style="medium">
        <color indexed="64"/>
      </right>
      <top style="dashed">
        <color indexed="23"/>
      </top>
      <bottom style="dashed">
        <color indexed="23"/>
      </bottom>
      <diagonal/>
    </border>
    <border>
      <left style="medium">
        <color indexed="64"/>
      </left>
      <right/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23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55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/>
      <bottom/>
      <diagonal/>
    </border>
    <border>
      <left style="dashed">
        <color indexed="55"/>
      </left>
      <right style="dashed">
        <color indexed="55"/>
      </right>
      <top/>
      <bottom/>
      <diagonal/>
    </border>
    <border>
      <left/>
      <right style="dashed">
        <color indexed="55"/>
      </right>
      <top/>
      <bottom/>
      <diagonal/>
    </border>
    <border>
      <left style="dashed">
        <color indexed="55"/>
      </left>
      <right style="medium">
        <color indexed="64"/>
      </right>
      <top/>
      <bottom/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/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hair">
        <color indexed="23"/>
      </left>
      <right style="medium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medium">
        <color indexed="64"/>
      </bottom>
      <diagonal/>
    </border>
    <border>
      <left style="dotted">
        <color indexed="55"/>
      </left>
      <right style="medium">
        <color indexed="64"/>
      </right>
      <top style="dotted">
        <color indexed="55"/>
      </top>
      <bottom style="medium">
        <color indexed="64"/>
      </bottom>
      <diagonal/>
    </border>
    <border>
      <left style="dotted">
        <color indexed="55"/>
      </left>
      <right style="medium">
        <color indexed="64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ashed">
        <color indexed="22"/>
      </top>
      <bottom style="dashed">
        <color indexed="22"/>
      </bottom>
      <diagonal/>
    </border>
    <border>
      <left/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medium">
        <color indexed="64"/>
      </right>
      <top style="hair">
        <color indexed="23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/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/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9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1152">
    <xf numFmtId="0" fontId="0" fillId="0" borderId="0" xfId="0"/>
    <xf numFmtId="0" fontId="4" fillId="0" borderId="0" xfId="0" applyFont="1"/>
    <xf numFmtId="0" fontId="4" fillId="0" borderId="0" xfId="0" applyFont="1" applyAlignment="1"/>
    <xf numFmtId="164" fontId="4" fillId="0" borderId="1" xfId="3" applyNumberFormat="1" applyFont="1" applyFill="1" applyBorder="1" applyAlignment="1" applyProtection="1"/>
    <xf numFmtId="164" fontId="4" fillId="0" borderId="2" xfId="3" applyNumberFormat="1" applyFont="1" applyFill="1" applyBorder="1" applyAlignment="1" applyProtection="1"/>
    <xf numFmtId="0" fontId="4" fillId="0" borderId="0" xfId="4" applyNumberFormat="1" applyFont="1" applyFill="1" applyBorder="1" applyAlignment="1"/>
    <xf numFmtId="0" fontId="7" fillId="2" borderId="4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wrapText="1"/>
    </xf>
    <xf numFmtId="0" fontId="7" fillId="2" borderId="6" xfId="3" applyNumberFormat="1" applyFont="1" applyFill="1" applyBorder="1" applyAlignment="1" applyProtection="1">
      <alignment horizontal="left" wrapText="1"/>
    </xf>
    <xf numFmtId="0" fontId="7" fillId="2" borderId="7" xfId="3" applyNumberFormat="1" applyFont="1" applyFill="1" applyBorder="1" applyAlignment="1" applyProtection="1">
      <alignment horizontal="left" wrapText="1"/>
    </xf>
    <xf numFmtId="0" fontId="8" fillId="0" borderId="1" xfId="5" applyFont="1" applyBorder="1" applyAlignment="1" applyProtection="1">
      <alignment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8" fillId="0" borderId="1" xfId="5" applyBorder="1" applyAlignment="1" applyProtection="1">
      <alignment vertical="center"/>
    </xf>
    <xf numFmtId="0" fontId="4" fillId="0" borderId="9" xfId="0" applyFont="1" applyBorder="1" applyAlignment="1">
      <alignment vertical="center"/>
    </xf>
    <xf numFmtId="0" fontId="8" fillId="0" borderId="10" xfId="5" applyBorder="1" applyAlignment="1" applyProtection="1">
      <alignment vertical="center"/>
    </xf>
    <xf numFmtId="0" fontId="4" fillId="0" borderId="11" xfId="0" applyFont="1" applyBorder="1" applyAlignment="1">
      <alignment horizontal="left" vertical="center" wrapText="1"/>
    </xf>
    <xf numFmtId="0" fontId="8" fillId="0" borderId="2" xfId="5" applyBorder="1" applyAlignment="1" applyProtection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7" fillId="3" borderId="4" xfId="3" applyNumberFormat="1" applyFont="1" applyFill="1" applyBorder="1" applyAlignment="1" applyProtection="1"/>
    <xf numFmtId="0" fontId="7" fillId="3" borderId="5" xfId="3" applyNumberFormat="1" applyFont="1" applyFill="1" applyBorder="1" applyAlignment="1" applyProtection="1">
      <alignment horizontal="center"/>
    </xf>
    <xf numFmtId="0" fontId="7" fillId="3" borderId="7" xfId="3" applyNumberFormat="1" applyFont="1" applyFill="1" applyBorder="1" applyAlignment="1" applyProtection="1">
      <alignment horizontal="center"/>
    </xf>
    <xf numFmtId="165" fontId="4" fillId="0" borderId="12" xfId="1" applyNumberFormat="1" applyFont="1" applyFill="1" applyBorder="1" applyAlignment="1" applyProtection="1"/>
    <xf numFmtId="165" fontId="4" fillId="0" borderId="13" xfId="1" applyNumberFormat="1" applyFont="1" applyFill="1" applyBorder="1" applyAlignment="1" applyProtection="1"/>
    <xf numFmtId="0" fontId="4" fillId="0" borderId="0" xfId="3" applyNumberFormat="1" applyFont="1" applyFill="1" applyBorder="1" applyAlignment="1" applyProtection="1"/>
    <xf numFmtId="0" fontId="4" fillId="0" borderId="0" xfId="3" applyNumberFormat="1" applyFont="1" applyFill="1" applyBorder="1" applyAlignment="1" applyProtection="1">
      <alignment horizontal="left" indent="1"/>
    </xf>
    <xf numFmtId="164" fontId="4" fillId="0" borderId="0" xfId="3" applyNumberFormat="1" applyFont="1" applyFill="1" applyBorder="1" applyAlignment="1" applyProtection="1"/>
    <xf numFmtId="3" fontId="4" fillId="0" borderId="9" xfId="0" applyNumberFormat="1" applyFont="1" applyBorder="1" applyAlignment="1">
      <alignment horizontal="right"/>
    </xf>
    <xf numFmtId="0" fontId="4" fillId="0" borderId="0" xfId="0" applyFont="1" applyBorder="1"/>
    <xf numFmtId="164" fontId="9" fillId="0" borderId="2" xfId="3" applyNumberFormat="1" applyFont="1" applyFill="1" applyBorder="1" applyAlignment="1" applyProtection="1"/>
    <xf numFmtId="3" fontId="9" fillId="0" borderId="13" xfId="0" applyNumberFormat="1" applyFont="1" applyBorder="1" applyAlignment="1">
      <alignment horizontal="right"/>
    </xf>
    <xf numFmtId="164" fontId="9" fillId="0" borderId="0" xfId="3" applyNumberFormat="1" applyFont="1" applyFill="1" applyBorder="1" applyAlignment="1" applyProtection="1"/>
    <xf numFmtId="3" fontId="9" fillId="0" borderId="0" xfId="0" applyNumberFormat="1" applyFont="1" applyBorder="1" applyAlignment="1">
      <alignment horizontal="right"/>
    </xf>
    <xf numFmtId="0" fontId="7" fillId="4" borderId="4" xfId="3" applyNumberFormat="1" applyFont="1" applyFill="1" applyBorder="1" applyAlignment="1" applyProtection="1"/>
    <xf numFmtId="0" fontId="7" fillId="4" borderId="5" xfId="3" applyNumberFormat="1" applyFont="1" applyFill="1" applyBorder="1" applyAlignment="1" applyProtection="1">
      <alignment horizontal="center" wrapText="1"/>
    </xf>
    <xf numFmtId="0" fontId="7" fillId="4" borderId="7" xfId="3" applyNumberFormat="1" applyFont="1" applyFill="1" applyBorder="1" applyAlignment="1" applyProtection="1">
      <alignment horizontal="center" wrapText="1"/>
    </xf>
    <xf numFmtId="3" fontId="4" fillId="0" borderId="8" xfId="0" applyNumberFormat="1" applyFont="1" applyBorder="1" applyAlignment="1">
      <alignment horizontal="right"/>
    </xf>
    <xf numFmtId="3" fontId="4" fillId="0" borderId="8" xfId="3" applyNumberFormat="1" applyFont="1" applyFill="1" applyBorder="1" applyAlignment="1" applyProtection="1">
      <alignment horizontal="right"/>
    </xf>
    <xf numFmtId="164" fontId="4" fillId="0" borderId="9" xfId="2" applyNumberFormat="1" applyFont="1" applyFill="1" applyBorder="1" applyAlignment="1" applyProtection="1">
      <alignment horizontal="right"/>
    </xf>
    <xf numFmtId="3" fontId="9" fillId="0" borderId="12" xfId="0" applyNumberFormat="1" applyFont="1" applyBorder="1" applyAlignment="1">
      <alignment horizontal="right"/>
    </xf>
    <xf numFmtId="3" fontId="9" fillId="0" borderId="12" xfId="3" applyNumberFormat="1" applyFont="1" applyFill="1" applyBorder="1" applyAlignment="1" applyProtection="1">
      <alignment horizontal="right"/>
    </xf>
    <xf numFmtId="164" fontId="9" fillId="0" borderId="13" xfId="2" applyNumberFormat="1" applyFont="1" applyFill="1" applyBorder="1" applyAlignment="1" applyProtection="1">
      <alignment horizontal="right"/>
    </xf>
    <xf numFmtId="3" fontId="9" fillId="0" borderId="0" xfId="3" applyNumberFormat="1" applyFont="1" applyFill="1" applyBorder="1" applyAlignment="1" applyProtection="1">
      <alignment horizontal="right"/>
    </xf>
    <xf numFmtId="164" fontId="9" fillId="0" borderId="0" xfId="2" applyNumberFormat="1" applyFont="1" applyFill="1" applyBorder="1" applyAlignment="1" applyProtection="1">
      <alignment horizontal="right"/>
    </xf>
    <xf numFmtId="0" fontId="7" fillId="4" borderId="5" xfId="3" applyNumberFormat="1" applyFont="1" applyFill="1" applyBorder="1" applyAlignment="1" applyProtection="1"/>
    <xf numFmtId="0" fontId="7" fillId="4" borderId="5" xfId="0" applyFont="1" applyFill="1" applyBorder="1" applyAlignment="1"/>
    <xf numFmtId="0" fontId="7" fillId="4" borderId="7" xfId="0" applyFont="1" applyFill="1" applyBorder="1" applyAlignment="1"/>
    <xf numFmtId="0" fontId="7" fillId="4" borderId="14" xfId="3" applyNumberFormat="1" applyFont="1" applyFill="1" applyBorder="1" applyAlignment="1" applyProtection="1"/>
    <xf numFmtId="3" fontId="4" fillId="0" borderId="8" xfId="3" applyNumberFormat="1" applyFont="1" applyFill="1" applyBorder="1" applyAlignment="1" applyProtection="1"/>
    <xf numFmtId="3" fontId="4" fillId="0" borderId="9" xfId="3" applyNumberFormat="1" applyFont="1" applyFill="1" applyBorder="1" applyAlignment="1" applyProtection="1"/>
    <xf numFmtId="3" fontId="4" fillId="0" borderId="15" xfId="0" applyNumberFormat="1" applyFont="1" applyBorder="1"/>
    <xf numFmtId="3" fontId="9" fillId="0" borderId="12" xfId="3" applyNumberFormat="1" applyFont="1" applyFill="1" applyBorder="1" applyAlignment="1" applyProtection="1"/>
    <xf numFmtId="3" fontId="9" fillId="0" borderId="12" xfId="0" applyNumberFormat="1" applyFont="1" applyBorder="1" applyAlignment="1"/>
    <xf numFmtId="3" fontId="9" fillId="0" borderId="17" xfId="0" applyNumberFormat="1" applyFont="1" applyBorder="1" applyAlignment="1"/>
    <xf numFmtId="3" fontId="9" fillId="0" borderId="18" xfId="0" applyNumberFormat="1" applyFont="1" applyBorder="1"/>
    <xf numFmtId="3" fontId="9" fillId="0" borderId="0" xfId="3" applyNumberFormat="1" applyFont="1" applyFill="1" applyBorder="1" applyAlignment="1" applyProtection="1"/>
    <xf numFmtId="3" fontId="9" fillId="0" borderId="0" xfId="0" applyNumberFormat="1" applyFont="1" applyBorder="1" applyAlignment="1"/>
    <xf numFmtId="3" fontId="9" fillId="0" borderId="0" xfId="0" applyNumberFormat="1" applyFont="1" applyBorder="1"/>
    <xf numFmtId="0" fontId="7" fillId="3" borderId="5" xfId="3" applyNumberFormat="1" applyFont="1" applyFill="1" applyBorder="1" applyAlignment="1" applyProtection="1"/>
    <xf numFmtId="0" fontId="7" fillId="3" borderId="5" xfId="0" applyFont="1" applyFill="1" applyBorder="1" applyAlignment="1"/>
    <xf numFmtId="0" fontId="7" fillId="3" borderId="7" xfId="0" applyFont="1" applyFill="1" applyBorder="1" applyAlignment="1"/>
    <xf numFmtId="0" fontId="7" fillId="3" borderId="14" xfId="3" applyNumberFormat="1" applyFont="1" applyFill="1" applyBorder="1" applyAlignment="1" applyProtection="1"/>
    <xf numFmtId="3" fontId="9" fillId="0" borderId="13" xfId="0" applyNumberFormat="1" applyFont="1" applyBorder="1" applyAlignment="1"/>
    <xf numFmtId="0" fontId="8" fillId="0" borderId="0" xfId="5" applyNumberFormat="1" applyFill="1" applyBorder="1" applyAlignment="1" applyProtection="1"/>
    <xf numFmtId="10" fontId="4" fillId="0" borderId="0" xfId="0" applyNumberFormat="1" applyFont="1" applyBorder="1"/>
    <xf numFmtId="0" fontId="7" fillId="3" borderId="19" xfId="3" applyNumberFormat="1" applyFont="1" applyFill="1" applyBorder="1" applyAlignment="1" applyProtection="1">
      <alignment horizontal="center"/>
    </xf>
    <xf numFmtId="0" fontId="7" fillId="3" borderId="20" xfId="3" applyNumberFormat="1" applyFont="1" applyFill="1" applyBorder="1" applyAlignment="1" applyProtection="1">
      <alignment horizontal="center"/>
    </xf>
    <xf numFmtId="0" fontId="4" fillId="5" borderId="21" xfId="4" applyNumberFormat="1" applyFont="1" applyFill="1" applyBorder="1" applyAlignment="1"/>
    <xf numFmtId="164" fontId="4" fillId="5" borderId="22" xfId="2" applyNumberFormat="1" applyFont="1" applyFill="1" applyBorder="1" applyAlignment="1"/>
    <xf numFmtId="3" fontId="4" fillId="5" borderId="23" xfId="4" applyNumberFormat="1" applyFont="1" applyFill="1" applyBorder="1" applyAlignment="1"/>
    <xf numFmtId="0" fontId="4" fillId="2" borderId="21" xfId="4" applyNumberFormat="1" applyFont="1" applyFill="1" applyBorder="1" applyAlignment="1"/>
    <xf numFmtId="164" fontId="4" fillId="2" borderId="22" xfId="2" applyNumberFormat="1" applyFont="1" applyFill="1" applyBorder="1" applyAlignment="1"/>
    <xf numFmtId="3" fontId="4" fillId="2" borderId="23" xfId="4" applyNumberFormat="1" applyFont="1" applyFill="1" applyBorder="1" applyAlignment="1"/>
    <xf numFmtId="164" fontId="4" fillId="2" borderId="24" xfId="2" applyNumberFormat="1" applyFont="1" applyFill="1" applyBorder="1"/>
    <xf numFmtId="0" fontId="4" fillId="6" borderId="21" xfId="4" applyNumberFormat="1" applyFont="1" applyFill="1" applyBorder="1" applyAlignment="1"/>
    <xf numFmtId="164" fontId="4" fillId="6" borderId="24" xfId="2" applyNumberFormat="1" applyFont="1" applyFill="1" applyBorder="1"/>
    <xf numFmtId="3" fontId="4" fillId="6" borderId="23" xfId="4" applyNumberFormat="1" applyFont="1" applyFill="1" applyBorder="1" applyAlignment="1"/>
    <xf numFmtId="0" fontId="4" fillId="6" borderId="25" xfId="4" applyNumberFormat="1" applyFont="1" applyFill="1" applyBorder="1" applyAlignment="1"/>
    <xf numFmtId="0" fontId="9" fillId="0" borderId="26" xfId="4" applyNumberFormat="1" applyFont="1" applyFill="1" applyBorder="1" applyAlignment="1"/>
    <xf numFmtId="10" fontId="9" fillId="0" borderId="27" xfId="0" applyNumberFormat="1" applyFont="1" applyBorder="1"/>
    <xf numFmtId="3" fontId="9" fillId="0" borderId="28" xfId="0" applyNumberFormat="1" applyFont="1" applyBorder="1"/>
    <xf numFmtId="0" fontId="10" fillId="0" borderId="0" xfId="0" applyFont="1"/>
    <xf numFmtId="0" fontId="7" fillId="3" borderId="6" xfId="3" applyNumberFormat="1" applyFont="1" applyFill="1" applyBorder="1" applyAlignment="1" applyProtection="1">
      <alignment horizontal="center"/>
    </xf>
    <xf numFmtId="0" fontId="7" fillId="3" borderId="7" xfId="3" applyNumberFormat="1" applyFont="1" applyFill="1" applyBorder="1" applyAlignment="1" applyProtection="1">
      <alignment horizontal="center" wrapText="1"/>
    </xf>
    <xf numFmtId="164" fontId="4" fillId="0" borderId="8" xfId="3" applyNumberFormat="1" applyFont="1" applyFill="1" applyBorder="1" applyAlignment="1" applyProtection="1"/>
    <xf numFmtId="3" fontId="4" fillId="0" borderId="29" xfId="3" applyNumberFormat="1" applyFont="1" applyFill="1" applyBorder="1" applyAlignment="1" applyProtection="1"/>
    <xf numFmtId="164" fontId="4" fillId="0" borderId="30" xfId="3" applyNumberFormat="1" applyFont="1" applyFill="1" applyBorder="1" applyAlignment="1" applyProtection="1"/>
    <xf numFmtId="164" fontId="4" fillId="0" borderId="12" xfId="3" applyNumberFormat="1" applyFont="1" applyFill="1" applyBorder="1" applyAlignment="1" applyProtection="1"/>
    <xf numFmtId="3" fontId="4" fillId="0" borderId="31" xfId="3" applyNumberFormat="1" applyFont="1" applyFill="1" applyBorder="1" applyAlignment="1" applyProtection="1"/>
    <xf numFmtId="3" fontId="9" fillId="0" borderId="18" xfId="3" applyNumberFormat="1" applyFont="1" applyFill="1" applyBorder="1" applyAlignment="1" applyProtection="1"/>
    <xf numFmtId="0" fontId="7" fillId="4" borderId="11" xfId="3" applyNumberFormat="1" applyFont="1" applyFill="1" applyBorder="1" applyAlignment="1" applyProtection="1">
      <alignment horizontal="center"/>
    </xf>
    <xf numFmtId="0" fontId="7" fillId="4" borderId="36" xfId="3" applyNumberFormat="1" applyFont="1" applyFill="1" applyBorder="1" applyAlignment="1" applyProtection="1">
      <alignment horizontal="center"/>
    </xf>
    <xf numFmtId="0" fontId="7" fillId="4" borderId="8" xfId="3" applyNumberFormat="1" applyFont="1" applyFill="1" applyBorder="1" applyAlignment="1" applyProtection="1">
      <alignment horizontal="center"/>
    </xf>
    <xf numFmtId="0" fontId="7" fillId="4" borderId="9" xfId="3" applyNumberFormat="1" applyFont="1" applyFill="1" applyBorder="1" applyAlignment="1" applyProtection="1">
      <alignment horizontal="center"/>
    </xf>
    <xf numFmtId="0" fontId="4" fillId="0" borderId="37" xfId="4" applyNumberFormat="1" applyFont="1" applyFill="1" applyBorder="1" applyAlignment="1"/>
    <xf numFmtId="10" fontId="4" fillId="0" borderId="38" xfId="2" applyNumberFormat="1" applyFont="1" applyBorder="1"/>
    <xf numFmtId="3" fontId="4" fillId="0" borderId="39" xfId="0" applyNumberFormat="1" applyFont="1" applyBorder="1"/>
    <xf numFmtId="0" fontId="4" fillId="0" borderId="21" xfId="4" applyNumberFormat="1" applyFont="1" applyFill="1" applyBorder="1" applyAlignment="1"/>
    <xf numFmtId="0" fontId="4" fillId="5" borderId="22" xfId="0" applyFont="1" applyFill="1" applyBorder="1"/>
    <xf numFmtId="0" fontId="4" fillId="5" borderId="23" xfId="0" applyFont="1" applyFill="1" applyBorder="1"/>
    <xf numFmtId="10" fontId="4" fillId="0" borderId="40" xfId="2" applyNumberFormat="1" applyFont="1" applyBorder="1"/>
    <xf numFmtId="3" fontId="4" fillId="0" borderId="23" xfId="0" applyNumberFormat="1" applyFont="1" applyBorder="1"/>
    <xf numFmtId="0" fontId="9" fillId="0" borderId="41" xfId="4" applyNumberFormat="1" applyFont="1" applyFill="1" applyBorder="1" applyAlignment="1"/>
    <xf numFmtId="0" fontId="9" fillId="0" borderId="42" xfId="0" applyFont="1" applyBorder="1"/>
    <xf numFmtId="3" fontId="9" fillId="0" borderId="43" xfId="0" applyNumberFormat="1" applyFont="1" applyBorder="1"/>
    <xf numFmtId="0" fontId="9" fillId="0" borderId="44" xfId="0" applyFont="1" applyBorder="1"/>
    <xf numFmtId="0" fontId="9" fillId="0" borderId="0" xfId="4" applyNumberFormat="1" applyFont="1" applyFill="1" applyBorder="1" applyAlignment="1"/>
    <xf numFmtId="0" fontId="9" fillId="0" borderId="0" xfId="0" applyFont="1" applyBorder="1"/>
    <xf numFmtId="0" fontId="7" fillId="3" borderId="45" xfId="3" applyNumberFormat="1" applyFont="1" applyFill="1" applyBorder="1" applyAlignment="1" applyProtection="1">
      <alignment wrapText="1"/>
    </xf>
    <xf numFmtId="0" fontId="7" fillId="3" borderId="46" xfId="3" applyNumberFormat="1" applyFont="1" applyFill="1" applyBorder="1" applyAlignment="1" applyProtection="1">
      <alignment horizontal="center" wrapText="1"/>
    </xf>
    <xf numFmtId="0" fontId="7" fillId="3" borderId="47" xfId="3" applyNumberFormat="1" applyFont="1" applyFill="1" applyBorder="1" applyAlignment="1" applyProtection="1">
      <alignment horizontal="center" wrapText="1"/>
    </xf>
    <xf numFmtId="0" fontId="4" fillId="0" borderId="21" xfId="3" applyNumberFormat="1" applyFont="1" applyFill="1" applyBorder="1" applyAlignment="1" applyProtection="1">
      <alignment wrapText="1"/>
    </xf>
    <xf numFmtId="3" fontId="4" fillId="0" borderId="22" xfId="3" applyNumberFormat="1" applyFont="1" applyFill="1" applyBorder="1" applyAlignment="1" applyProtection="1">
      <alignment horizontal="right" wrapText="1"/>
    </xf>
    <xf numFmtId="3" fontId="9" fillId="0" borderId="23" xfId="3" applyNumberFormat="1" applyFont="1" applyFill="1" applyBorder="1" applyAlignment="1" applyProtection="1">
      <alignment horizontal="right" wrapText="1"/>
    </xf>
    <xf numFmtId="0" fontId="9" fillId="0" borderId="41" xfId="3" applyNumberFormat="1" applyFont="1" applyFill="1" applyBorder="1" applyAlignment="1" applyProtection="1">
      <alignment wrapText="1"/>
    </xf>
    <xf numFmtId="3" fontId="9" fillId="0" borderId="42" xfId="3" applyNumberFormat="1" applyFont="1" applyFill="1" applyBorder="1" applyAlignment="1" applyProtection="1">
      <alignment horizontal="right" wrapText="1"/>
    </xf>
    <xf numFmtId="3" fontId="9" fillId="0" borderId="43" xfId="3" applyNumberFormat="1" applyFont="1" applyFill="1" applyBorder="1" applyAlignment="1" applyProtection="1">
      <alignment horizontal="right" wrapText="1"/>
    </xf>
    <xf numFmtId="0" fontId="7" fillId="0" borderId="0" xfId="3" applyNumberFormat="1" applyFont="1" applyFill="1" applyBorder="1" applyAlignment="1" applyProtection="1">
      <alignment wrapText="1"/>
    </xf>
    <xf numFmtId="0" fontId="7" fillId="0" borderId="0" xfId="3" applyNumberFormat="1" applyFont="1" applyFill="1" applyBorder="1" applyAlignment="1" applyProtection="1">
      <alignment horizontal="center" wrapText="1"/>
    </xf>
    <xf numFmtId="0" fontId="7" fillId="4" borderId="45" xfId="3" applyNumberFormat="1" applyFont="1" applyFill="1" applyBorder="1" applyAlignment="1" applyProtection="1">
      <alignment wrapText="1"/>
    </xf>
    <xf numFmtId="0" fontId="7" fillId="4" borderId="46" xfId="3" applyNumberFormat="1" applyFont="1" applyFill="1" applyBorder="1" applyAlignment="1" applyProtection="1">
      <alignment horizontal="center" wrapText="1"/>
    </xf>
    <xf numFmtId="0" fontId="7" fillId="4" borderId="47" xfId="3" applyNumberFormat="1" applyFont="1" applyFill="1" applyBorder="1" applyAlignment="1" applyProtection="1">
      <alignment horizontal="center" wrapText="1"/>
    </xf>
    <xf numFmtId="3" fontId="4" fillId="0" borderId="22" xfId="3" applyNumberFormat="1" applyFont="1" applyFill="1" applyBorder="1" applyAlignment="1" applyProtection="1">
      <alignment wrapText="1"/>
    </xf>
    <xf numFmtId="0" fontId="7" fillId="3" borderId="48" xfId="3" applyNumberFormat="1" applyFont="1" applyFill="1" applyBorder="1" applyAlignment="1" applyProtection="1">
      <alignment wrapText="1"/>
    </xf>
    <xf numFmtId="0" fontId="7" fillId="3" borderId="49" xfId="3" applyNumberFormat="1" applyFont="1" applyFill="1" applyBorder="1" applyAlignment="1" applyProtection="1">
      <alignment horizontal="center" wrapText="1"/>
    </xf>
    <xf numFmtId="0" fontId="7" fillId="3" borderId="14" xfId="3" applyNumberFormat="1" applyFont="1" applyFill="1" applyBorder="1" applyAlignment="1" applyProtection="1">
      <alignment horizontal="center" wrapText="1"/>
    </xf>
    <xf numFmtId="164" fontId="4" fillId="5" borderId="22" xfId="2" applyNumberFormat="1" applyFont="1" applyFill="1" applyBorder="1"/>
    <xf numFmtId="164" fontId="4" fillId="5" borderId="50" xfId="2" applyNumberFormat="1" applyFont="1" applyFill="1" applyBorder="1"/>
    <xf numFmtId="10" fontId="9" fillId="5" borderId="51" xfId="0" applyNumberFormat="1" applyFont="1" applyFill="1" applyBorder="1"/>
    <xf numFmtId="164" fontId="4" fillId="0" borderId="0" xfId="0" applyNumberFormat="1" applyFont="1"/>
    <xf numFmtId="10" fontId="9" fillId="5" borderId="52" xfId="0" applyNumberFormat="1" applyFont="1" applyFill="1" applyBorder="1"/>
    <xf numFmtId="164" fontId="4" fillId="2" borderId="22" xfId="2" applyNumberFormat="1" applyFont="1" applyFill="1" applyBorder="1"/>
    <xf numFmtId="164" fontId="4" fillId="2" borderId="50" xfId="2" applyNumberFormat="1" applyFont="1" applyFill="1" applyBorder="1"/>
    <xf numFmtId="10" fontId="9" fillId="2" borderId="52" xfId="0" applyNumberFormat="1" applyFont="1" applyFill="1" applyBorder="1"/>
    <xf numFmtId="164" fontId="4" fillId="6" borderId="22" xfId="2" applyNumberFormat="1" applyFont="1" applyFill="1" applyBorder="1"/>
    <xf numFmtId="164" fontId="4" fillId="6" borderId="50" xfId="2" applyNumberFormat="1" applyFont="1" applyFill="1" applyBorder="1"/>
    <xf numFmtId="164" fontId="9" fillId="6" borderId="52" xfId="2" applyNumberFormat="1" applyFont="1" applyFill="1" applyBorder="1"/>
    <xf numFmtId="0" fontId="4" fillId="6" borderId="41" xfId="4" applyNumberFormat="1" applyFont="1" applyFill="1" applyBorder="1" applyAlignment="1"/>
    <xf numFmtId="164" fontId="4" fillId="6" borderId="42" xfId="2" applyNumberFormat="1" applyFont="1" applyFill="1" applyBorder="1"/>
    <xf numFmtId="164" fontId="4" fillId="6" borderId="53" xfId="2" applyNumberFormat="1" applyFont="1" applyFill="1" applyBorder="1"/>
    <xf numFmtId="164" fontId="9" fillId="6" borderId="54" xfId="2" applyNumberFormat="1" applyFont="1" applyFill="1" applyBorder="1"/>
    <xf numFmtId="3" fontId="4" fillId="5" borderId="22" xfId="0" applyNumberFormat="1" applyFont="1" applyFill="1" applyBorder="1"/>
    <xf numFmtId="3" fontId="4" fillId="5" borderId="50" xfId="0" applyNumberFormat="1" applyFont="1" applyFill="1" applyBorder="1"/>
    <xf numFmtId="3" fontId="9" fillId="5" borderId="52" xfId="4" applyNumberFormat="1" applyFont="1" applyFill="1" applyBorder="1" applyAlignment="1"/>
    <xf numFmtId="3" fontId="4" fillId="2" borderId="22" xfId="0" applyNumberFormat="1" applyFont="1" applyFill="1" applyBorder="1"/>
    <xf numFmtId="3" fontId="4" fillId="2" borderId="50" xfId="0" applyNumberFormat="1" applyFont="1" applyFill="1" applyBorder="1"/>
    <xf numFmtId="3" fontId="9" fillId="2" borderId="52" xfId="4" applyNumberFormat="1" applyFont="1" applyFill="1" applyBorder="1" applyAlignment="1"/>
    <xf numFmtId="3" fontId="4" fillId="6" borderId="22" xfId="0" applyNumberFormat="1" applyFont="1" applyFill="1" applyBorder="1"/>
    <xf numFmtId="3" fontId="4" fillId="6" borderId="50" xfId="0" applyNumberFormat="1" applyFont="1" applyFill="1" applyBorder="1"/>
    <xf numFmtId="3" fontId="9" fillId="6" borderId="52" xfId="4" applyNumberFormat="1" applyFont="1" applyFill="1" applyBorder="1" applyAlignment="1"/>
    <xf numFmtId="0" fontId="9" fillId="7" borderId="55" xfId="4" applyNumberFormat="1" applyFont="1" applyFill="1" applyBorder="1" applyAlignment="1"/>
    <xf numFmtId="3" fontId="9" fillId="0" borderId="56" xfId="0" applyNumberFormat="1" applyFont="1" applyBorder="1"/>
    <xf numFmtId="3" fontId="9" fillId="7" borderId="56" xfId="0" applyNumberFormat="1" applyFont="1" applyFill="1" applyBorder="1"/>
    <xf numFmtId="3" fontId="9" fillId="0" borderId="57" xfId="0" applyNumberFormat="1" applyFont="1" applyBorder="1"/>
    <xf numFmtId="0" fontId="4" fillId="8" borderId="58" xfId="3" applyNumberFormat="1" applyFont="1" applyFill="1" applyBorder="1" applyAlignment="1" applyProtection="1"/>
    <xf numFmtId="0" fontId="7" fillId="8" borderId="21" xfId="3" applyNumberFormat="1" applyFont="1" applyFill="1" applyBorder="1" applyAlignment="1" applyProtection="1"/>
    <xf numFmtId="0" fontId="7" fillId="3" borderId="8" xfId="3" applyNumberFormat="1" applyFont="1" applyFill="1" applyBorder="1" applyAlignment="1" applyProtection="1">
      <alignment horizontal="center"/>
    </xf>
    <xf numFmtId="0" fontId="4" fillId="0" borderId="1" xfId="3" applyNumberFormat="1" applyFont="1" applyFill="1" applyBorder="1" applyAlignment="1" applyProtection="1"/>
    <xf numFmtId="10" fontId="4" fillId="0" borderId="8" xfId="0" applyNumberFormat="1" applyFont="1" applyBorder="1"/>
    <xf numFmtId="0" fontId="4" fillId="0" borderId="1" xfId="3" applyNumberFormat="1" applyFont="1" applyFill="1" applyBorder="1" applyAlignment="1" applyProtection="1">
      <alignment wrapText="1"/>
    </xf>
    <xf numFmtId="0" fontId="4" fillId="0" borderId="10" xfId="3" applyNumberFormat="1" applyFont="1" applyFill="1" applyBorder="1" applyAlignment="1" applyProtection="1"/>
    <xf numFmtId="164" fontId="4" fillId="5" borderId="11" xfId="3" applyNumberFormat="1" applyFont="1" applyFill="1" applyBorder="1" applyAlignment="1" applyProtection="1"/>
    <xf numFmtId="3" fontId="4" fillId="5" borderId="11" xfId="3" applyNumberFormat="1" applyFont="1" applyFill="1" applyBorder="1" applyAlignment="1" applyProtection="1"/>
    <xf numFmtId="10" fontId="4" fillId="0" borderId="11" xfId="0" applyNumberFormat="1" applyFont="1" applyBorder="1"/>
    <xf numFmtId="3" fontId="4" fillId="0" borderId="59" xfId="3" applyNumberFormat="1" applyFont="1" applyFill="1" applyBorder="1" applyAlignment="1" applyProtection="1"/>
    <xf numFmtId="0" fontId="9" fillId="0" borderId="2" xfId="3" applyNumberFormat="1" applyFont="1" applyFill="1" applyBorder="1" applyAlignment="1" applyProtection="1"/>
    <xf numFmtId="164" fontId="9" fillId="0" borderId="12" xfId="3" applyNumberFormat="1" applyFont="1" applyFill="1" applyBorder="1" applyAlignment="1" applyProtection="1"/>
    <xf numFmtId="10" fontId="9" fillId="0" borderId="12" xfId="0" applyNumberFormat="1" applyFont="1" applyBorder="1"/>
    <xf numFmtId="3" fontId="9" fillId="0" borderId="13" xfId="3" applyNumberFormat="1" applyFont="1" applyFill="1" applyBorder="1" applyAlignment="1" applyProtection="1"/>
    <xf numFmtId="164" fontId="4" fillId="0" borderId="60" xfId="3" applyNumberFormat="1" applyFont="1" applyFill="1" applyBorder="1" applyAlignment="1" applyProtection="1"/>
    <xf numFmtId="3" fontId="9" fillId="0" borderId="60" xfId="3" applyNumberFormat="1" applyFont="1" applyFill="1" applyBorder="1" applyAlignment="1" applyProtection="1"/>
    <xf numFmtId="164" fontId="9" fillId="0" borderId="60" xfId="3" applyNumberFormat="1" applyFont="1" applyFill="1" applyBorder="1" applyAlignment="1" applyProtection="1"/>
    <xf numFmtId="10" fontId="9" fillId="0" borderId="60" xfId="0" applyNumberFormat="1" applyFont="1" applyBorder="1"/>
    <xf numFmtId="10" fontId="9" fillId="0" borderId="0" xfId="0" applyNumberFormat="1" applyFont="1" applyBorder="1"/>
    <xf numFmtId="0" fontId="4" fillId="3" borderId="58" xfId="3" applyNumberFormat="1" applyFont="1" applyFill="1" applyBorder="1" applyAlignment="1" applyProtection="1"/>
    <xf numFmtId="0" fontId="7" fillId="3" borderId="21" xfId="3" applyNumberFormat="1" applyFont="1" applyFill="1" applyBorder="1" applyAlignment="1" applyProtection="1"/>
    <xf numFmtId="0" fontId="7" fillId="3" borderId="9" xfId="3" applyNumberFormat="1" applyFont="1" applyFill="1" applyBorder="1" applyAlignment="1" applyProtection="1">
      <alignment horizontal="center"/>
    </xf>
    <xf numFmtId="3" fontId="4" fillId="5" borderId="59" xfId="3" applyNumberFormat="1" applyFont="1" applyFill="1" applyBorder="1" applyAlignment="1" applyProtection="1"/>
    <xf numFmtId="0" fontId="4" fillId="4" borderId="58" xfId="3" applyNumberFormat="1" applyFont="1" applyFill="1" applyBorder="1" applyAlignment="1" applyProtection="1"/>
    <xf numFmtId="0" fontId="7" fillId="4" borderId="21" xfId="3" applyNumberFormat="1" applyFont="1" applyFill="1" applyBorder="1" applyAlignment="1" applyProtection="1"/>
    <xf numFmtId="10" fontId="4" fillId="0" borderId="36" xfId="0" applyNumberFormat="1" applyFont="1" applyBorder="1"/>
    <xf numFmtId="10" fontId="4" fillId="0" borderId="62" xfId="0" applyNumberFormat="1" applyFont="1" applyBorder="1"/>
    <xf numFmtId="10" fontId="9" fillId="0" borderId="63" xfId="0" applyNumberFormat="1" applyFont="1" applyBorder="1"/>
    <xf numFmtId="0" fontId="7" fillId="4" borderId="1" xfId="3" applyNumberFormat="1" applyFont="1" applyFill="1" applyBorder="1" applyAlignment="1" applyProtection="1"/>
    <xf numFmtId="0" fontId="4" fillId="0" borderId="21" xfId="3" applyNumberFormat="1" applyFont="1" applyFill="1" applyBorder="1" applyAlignment="1" applyProtection="1">
      <alignment vertical="top" wrapText="1"/>
    </xf>
    <xf numFmtId="164" fontId="4" fillId="0" borderId="64" xfId="3" applyNumberFormat="1" applyFont="1" applyFill="1" applyBorder="1" applyAlignment="1" applyProtection="1"/>
    <xf numFmtId="3" fontId="4" fillId="0" borderId="9" xfId="0" applyNumberFormat="1" applyFont="1" applyBorder="1"/>
    <xf numFmtId="0" fontId="4" fillId="0" borderId="0" xfId="0" applyFont="1" applyFill="1"/>
    <xf numFmtId="0" fontId="4" fillId="0" borderId="65" xfId="3" applyNumberFormat="1" applyFont="1" applyFill="1" applyBorder="1" applyAlignment="1" applyProtection="1">
      <alignment wrapText="1"/>
    </xf>
    <xf numFmtId="164" fontId="4" fillId="5" borderId="66" xfId="3" applyNumberFormat="1" applyFont="1" applyFill="1" applyBorder="1" applyAlignment="1" applyProtection="1"/>
    <xf numFmtId="3" fontId="4" fillId="5" borderId="8" xfId="3" applyNumberFormat="1" applyFont="1" applyFill="1" applyBorder="1" applyAlignment="1" applyProtection="1"/>
    <xf numFmtId="0" fontId="9" fillId="0" borderId="67" xfId="3" applyNumberFormat="1" applyFont="1" applyFill="1" applyBorder="1" applyAlignment="1" applyProtection="1"/>
    <xf numFmtId="0" fontId="4" fillId="0" borderId="68" xfId="3" applyNumberFormat="1" applyFont="1" applyFill="1" applyBorder="1" applyAlignment="1" applyProtection="1"/>
    <xf numFmtId="0" fontId="4" fillId="0" borderId="12" xfId="0" applyFont="1" applyBorder="1"/>
    <xf numFmtId="3" fontId="9" fillId="0" borderId="13" xfId="0" applyNumberFormat="1" applyFont="1" applyBorder="1"/>
    <xf numFmtId="0" fontId="7" fillId="4" borderId="70" xfId="3" applyNumberFormat="1" applyFont="1" applyFill="1" applyBorder="1" applyAlignment="1" applyProtection="1">
      <alignment horizontal="center"/>
    </xf>
    <xf numFmtId="0" fontId="7" fillId="4" borderId="22" xfId="3" applyNumberFormat="1" applyFont="1" applyFill="1" applyBorder="1" applyAlignment="1" applyProtection="1">
      <alignment horizontal="center"/>
    </xf>
    <xf numFmtId="0" fontId="7" fillId="4" borderId="71" xfId="3" applyNumberFormat="1" applyFont="1" applyFill="1" applyBorder="1" applyAlignment="1" applyProtection="1">
      <alignment horizontal="center"/>
    </xf>
    <xf numFmtId="0" fontId="7" fillId="4" borderId="52" xfId="3" applyNumberFormat="1" applyFont="1" applyFill="1" applyBorder="1" applyAlignment="1" applyProtection="1">
      <alignment horizontal="center"/>
    </xf>
    <xf numFmtId="164" fontId="4" fillId="0" borderId="8" xfId="2" applyNumberFormat="1" applyFont="1" applyBorder="1"/>
    <xf numFmtId="3" fontId="4" fillId="0" borderId="8" xfId="0" applyNumberFormat="1" applyFont="1" applyBorder="1"/>
    <xf numFmtId="3" fontId="4" fillId="0" borderId="30" xfId="0" applyNumberFormat="1" applyFont="1" applyBorder="1"/>
    <xf numFmtId="0" fontId="9" fillId="0" borderId="2" xfId="0" applyFont="1" applyBorder="1" applyAlignment="1"/>
    <xf numFmtId="3" fontId="9" fillId="0" borderId="12" xfId="0" applyNumberFormat="1" applyFont="1" applyBorder="1"/>
    <xf numFmtId="3" fontId="9" fillId="0" borderId="17" xfId="0" applyNumberFormat="1" applyFont="1" applyBorder="1"/>
    <xf numFmtId="3" fontId="9" fillId="0" borderId="72" xfId="0" applyNumberFormat="1" applyFont="1" applyBorder="1"/>
    <xf numFmtId="0" fontId="9" fillId="0" borderId="0" xfId="0" applyFont="1" applyBorder="1" applyAlignment="1"/>
    <xf numFmtId="0" fontId="7" fillId="4" borderId="73" xfId="3" applyNumberFormat="1" applyFont="1" applyFill="1" applyBorder="1" applyAlignment="1" applyProtection="1">
      <alignment horizontal="center"/>
    </xf>
    <xf numFmtId="0" fontId="4" fillId="0" borderId="0" xfId="0" applyFont="1" applyBorder="1" applyAlignment="1"/>
    <xf numFmtId="0" fontId="11" fillId="3" borderId="74" xfId="3" applyNumberFormat="1" applyFont="1" applyFill="1" applyBorder="1" applyAlignment="1" applyProtection="1"/>
    <xf numFmtId="0" fontId="7" fillId="3" borderId="47" xfId="3" applyNumberFormat="1" applyFont="1" applyFill="1" applyBorder="1" applyAlignment="1" applyProtection="1">
      <alignment horizontal="center"/>
    </xf>
    <xf numFmtId="0" fontId="7" fillId="3" borderId="75" xfId="3" applyNumberFormat="1" applyFont="1" applyFill="1" applyBorder="1" applyAlignment="1" applyProtection="1"/>
    <xf numFmtId="0" fontId="7" fillId="3" borderId="23" xfId="3" applyNumberFormat="1" applyFont="1" applyFill="1" applyBorder="1" applyAlignment="1" applyProtection="1">
      <alignment horizontal="center"/>
    </xf>
    <xf numFmtId="0" fontId="4" fillId="0" borderId="1" xfId="3" applyNumberFormat="1" applyFont="1" applyFill="1" applyBorder="1" applyAlignment="1"/>
    <xf numFmtId="164" fontId="4" fillId="0" borderId="8" xfId="0" applyNumberFormat="1" applyFont="1" applyBorder="1"/>
    <xf numFmtId="0" fontId="4" fillId="0" borderId="8" xfId="0" applyFont="1" applyBorder="1"/>
    <xf numFmtId="0" fontId="9" fillId="0" borderId="2" xfId="3" applyNumberFormat="1" applyFont="1" applyFill="1" applyBorder="1" applyAlignment="1"/>
    <xf numFmtId="0" fontId="9" fillId="0" borderId="12" xfId="0" applyFont="1" applyBorder="1"/>
    <xf numFmtId="0" fontId="11" fillId="4" borderId="74" xfId="3" applyNumberFormat="1" applyFont="1" applyFill="1" applyBorder="1" applyAlignment="1" applyProtection="1"/>
    <xf numFmtId="0" fontId="7" fillId="4" borderId="75" xfId="3" applyNumberFormat="1" applyFont="1" applyFill="1" applyBorder="1" applyAlignment="1" applyProtection="1"/>
    <xf numFmtId="0" fontId="7" fillId="3" borderId="5" xfId="3" applyNumberFormat="1" applyFont="1" applyFill="1" applyBorder="1" applyAlignment="1" applyProtection="1">
      <alignment horizontal="center" wrapText="1"/>
    </xf>
    <xf numFmtId="0" fontId="7" fillId="3" borderId="6" xfId="3" applyNumberFormat="1" applyFont="1" applyFill="1" applyBorder="1" applyAlignment="1" applyProtection="1">
      <alignment horizontal="center" wrapText="1"/>
    </xf>
    <xf numFmtId="10" fontId="4" fillId="0" borderId="76" xfId="0" applyNumberFormat="1" applyFont="1" applyBorder="1"/>
    <xf numFmtId="3" fontId="4" fillId="0" borderId="76" xfId="0" applyNumberFormat="1" applyFont="1" applyBorder="1"/>
    <xf numFmtId="3" fontId="4" fillId="0" borderId="77" xfId="0" applyNumberFormat="1" applyFont="1" applyBorder="1"/>
    <xf numFmtId="0" fontId="4" fillId="5" borderId="8" xfId="0" applyFont="1" applyFill="1" applyBorder="1"/>
    <xf numFmtId="3" fontId="4" fillId="5" borderId="8" xfId="0" applyNumberFormat="1" applyFont="1" applyFill="1" applyBorder="1"/>
    <xf numFmtId="0" fontId="9" fillId="0" borderId="0" xfId="3" applyNumberFormat="1" applyFont="1" applyFill="1" applyBorder="1" applyAlignment="1" applyProtection="1"/>
    <xf numFmtId="0" fontId="7" fillId="3" borderId="60" xfId="3" applyNumberFormat="1" applyFont="1" applyFill="1" applyBorder="1" applyAlignment="1" applyProtection="1">
      <alignment horizontal="center"/>
    </xf>
    <xf numFmtId="0" fontId="7" fillId="3" borderId="78" xfId="3" applyNumberFormat="1" applyFont="1" applyFill="1" applyBorder="1" applyAlignment="1" applyProtection="1">
      <alignment horizontal="center"/>
    </xf>
    <xf numFmtId="0" fontId="7" fillId="3" borderId="79" xfId="3" applyNumberFormat="1" applyFont="1" applyFill="1" applyBorder="1" applyAlignment="1" applyProtection="1">
      <alignment horizontal="center"/>
    </xf>
    <xf numFmtId="0" fontId="7" fillId="3" borderId="80" xfId="3" applyNumberFormat="1" applyFont="1" applyFill="1" applyBorder="1" applyAlignment="1" applyProtection="1">
      <alignment horizontal="center"/>
    </xf>
    <xf numFmtId="164" fontId="4" fillId="5" borderId="22" xfId="0" applyNumberFormat="1" applyFont="1" applyFill="1" applyBorder="1"/>
    <xf numFmtId="3" fontId="4" fillId="5" borderId="23" xfId="0" applyNumberFormat="1" applyFont="1" applyFill="1" applyBorder="1"/>
    <xf numFmtId="164" fontId="4" fillId="2" borderId="22" xfId="0" applyNumberFormat="1" applyFont="1" applyFill="1" applyBorder="1"/>
    <xf numFmtId="3" fontId="4" fillId="2" borderId="23" xfId="0" applyNumberFormat="1" applyFont="1" applyFill="1" applyBorder="1"/>
    <xf numFmtId="164" fontId="4" fillId="6" borderId="22" xfId="0" applyNumberFormat="1" applyFont="1" applyFill="1" applyBorder="1"/>
    <xf numFmtId="3" fontId="4" fillId="6" borderId="23" xfId="0" applyNumberFormat="1" applyFont="1" applyFill="1" applyBorder="1"/>
    <xf numFmtId="0" fontId="4" fillId="0" borderId="56" xfId="0" applyFont="1" applyBorder="1"/>
    <xf numFmtId="0" fontId="4" fillId="0" borderId="27" xfId="0" applyFont="1" applyBorder="1"/>
    <xf numFmtId="0" fontId="4" fillId="0" borderId="0" xfId="0" applyFont="1" applyFill="1" applyAlignment="1"/>
    <xf numFmtId="0" fontId="7" fillId="3" borderId="81" xfId="3" applyNumberFormat="1" applyFont="1" applyFill="1" applyBorder="1" applyAlignment="1" applyProtection="1"/>
    <xf numFmtId="0" fontId="7" fillId="3" borderId="82" xfId="3" applyNumberFormat="1" applyFont="1" applyFill="1" applyBorder="1" applyAlignment="1" applyProtection="1">
      <alignment horizontal="center"/>
    </xf>
    <xf numFmtId="0" fontId="7" fillId="3" borderId="83" xfId="3" applyNumberFormat="1" applyFont="1" applyFill="1" applyBorder="1" applyAlignment="1" applyProtection="1">
      <alignment horizontal="center"/>
    </xf>
    <xf numFmtId="10" fontId="4" fillId="5" borderId="84" xfId="0" applyNumberFormat="1" applyFont="1" applyFill="1" applyBorder="1"/>
    <xf numFmtId="3" fontId="4" fillId="5" borderId="84" xfId="0" applyNumberFormat="1" applyFont="1" applyFill="1" applyBorder="1"/>
    <xf numFmtId="10" fontId="4" fillId="5" borderId="85" xfId="0" applyNumberFormat="1" applyFont="1" applyFill="1" applyBorder="1"/>
    <xf numFmtId="3" fontId="4" fillId="5" borderId="86" xfId="0" applyNumberFormat="1" applyFont="1" applyFill="1" applyBorder="1"/>
    <xf numFmtId="0" fontId="4" fillId="5" borderId="25" xfId="4" applyNumberFormat="1" applyFont="1" applyFill="1" applyBorder="1" applyAlignment="1"/>
    <xf numFmtId="0" fontId="9" fillId="5" borderId="25" xfId="4" applyNumberFormat="1" applyFont="1" applyFill="1" applyBorder="1" applyAlignment="1"/>
    <xf numFmtId="10" fontId="9" fillId="5" borderId="84" xfId="0" applyNumberFormat="1" applyFont="1" applyFill="1" applyBorder="1"/>
    <xf numFmtId="3" fontId="9" fillId="5" borderId="84" xfId="0" applyNumberFormat="1" applyFont="1" applyFill="1" applyBorder="1"/>
    <xf numFmtId="10" fontId="9" fillId="5" borderId="85" xfId="0" applyNumberFormat="1" applyFont="1" applyFill="1" applyBorder="1"/>
    <xf numFmtId="3" fontId="9" fillId="5" borderId="86" xfId="0" applyNumberFormat="1" applyFont="1" applyFill="1" applyBorder="1"/>
    <xf numFmtId="0" fontId="4" fillId="2" borderId="25" xfId="4" applyNumberFormat="1" applyFont="1" applyFill="1" applyBorder="1" applyAlignment="1"/>
    <xf numFmtId="10" fontId="4" fillId="2" borderId="84" xfId="0" applyNumberFormat="1" applyFont="1" applyFill="1" applyBorder="1"/>
    <xf numFmtId="3" fontId="4" fillId="2" borderId="84" xfId="0" applyNumberFormat="1" applyFont="1" applyFill="1" applyBorder="1"/>
    <xf numFmtId="10" fontId="4" fillId="2" borderId="85" xfId="0" applyNumberFormat="1" applyFont="1" applyFill="1" applyBorder="1"/>
    <xf numFmtId="3" fontId="4" fillId="2" borderId="86" xfId="0" applyNumberFormat="1" applyFont="1" applyFill="1" applyBorder="1"/>
    <xf numFmtId="0" fontId="9" fillId="2" borderId="25" xfId="4" applyNumberFormat="1" applyFont="1" applyFill="1" applyBorder="1" applyAlignment="1"/>
    <xf numFmtId="10" fontId="9" fillId="2" borderId="84" xfId="0" applyNumberFormat="1" applyFont="1" applyFill="1" applyBorder="1"/>
    <xf numFmtId="3" fontId="9" fillId="2" borderId="84" xfId="0" applyNumberFormat="1" applyFont="1" applyFill="1" applyBorder="1"/>
    <xf numFmtId="10" fontId="9" fillId="2" borderId="85" xfId="0" applyNumberFormat="1" applyFont="1" applyFill="1" applyBorder="1"/>
    <xf numFmtId="3" fontId="9" fillId="2" borderId="86" xfId="0" applyNumberFormat="1" applyFont="1" applyFill="1" applyBorder="1"/>
    <xf numFmtId="10" fontId="4" fillId="6" borderId="84" xfId="0" applyNumberFormat="1" applyFont="1" applyFill="1" applyBorder="1"/>
    <xf numFmtId="3" fontId="4" fillId="6" borderId="84" xfId="0" applyNumberFormat="1" applyFont="1" applyFill="1" applyBorder="1"/>
    <xf numFmtId="10" fontId="4" fillId="6" borderId="85" xfId="0" applyNumberFormat="1" applyFont="1" applyFill="1" applyBorder="1"/>
    <xf numFmtId="3" fontId="4" fillId="6" borderId="86" xfId="0" applyNumberFormat="1" applyFont="1" applyFill="1" applyBorder="1"/>
    <xf numFmtId="0" fontId="9" fillId="6" borderId="26" xfId="4" applyNumberFormat="1" applyFont="1" applyFill="1" applyBorder="1" applyAlignment="1"/>
    <xf numFmtId="10" fontId="9" fillId="6" borderId="87" xfId="0" applyNumberFormat="1" applyFont="1" applyFill="1" applyBorder="1"/>
    <xf numFmtId="3" fontId="9" fillId="6" borderId="87" xfId="0" applyNumberFormat="1" applyFont="1" applyFill="1" applyBorder="1"/>
    <xf numFmtId="10" fontId="9" fillId="6" borderId="88" xfId="0" applyNumberFormat="1" applyFont="1" applyFill="1" applyBorder="1"/>
    <xf numFmtId="3" fontId="9" fillId="6" borderId="28" xfId="0" applyNumberFormat="1" applyFont="1" applyFill="1" applyBorder="1"/>
    <xf numFmtId="3" fontId="9" fillId="0" borderId="0" xfId="0" applyNumberFormat="1" applyFont="1" applyFill="1" applyBorder="1"/>
    <xf numFmtId="10" fontId="9" fillId="0" borderId="0" xfId="0" applyNumberFormat="1" applyFont="1" applyFill="1" applyBorder="1"/>
    <xf numFmtId="3" fontId="9" fillId="0" borderId="9" xfId="0" applyNumberFormat="1" applyFont="1" applyBorder="1"/>
    <xf numFmtId="0" fontId="7" fillId="3" borderId="89" xfId="3" applyNumberFormat="1" applyFont="1" applyFill="1" applyBorder="1" applyAlignment="1" applyProtection="1">
      <alignment horizontal="center"/>
    </xf>
    <xf numFmtId="0" fontId="7" fillId="3" borderId="90" xfId="3" applyNumberFormat="1" applyFont="1" applyFill="1" applyBorder="1" applyAlignment="1" applyProtection="1">
      <alignment horizontal="center"/>
    </xf>
    <xf numFmtId="0" fontId="7" fillId="3" borderId="91" xfId="3" applyNumberFormat="1" applyFont="1" applyFill="1" applyBorder="1" applyAlignment="1" applyProtection="1">
      <alignment horizontal="center"/>
    </xf>
    <xf numFmtId="0" fontId="7" fillId="3" borderId="92" xfId="3" applyNumberFormat="1" applyFont="1" applyFill="1" applyBorder="1" applyAlignment="1" applyProtection="1">
      <alignment horizontal="center"/>
    </xf>
    <xf numFmtId="164" fontId="4" fillId="0" borderId="22" xfId="2" applyNumberFormat="1" applyFont="1" applyFill="1" applyBorder="1" applyAlignment="1" applyProtection="1">
      <alignment horizontal="right" wrapText="1"/>
    </xf>
    <xf numFmtId="0" fontId="9" fillId="0" borderId="42" xfId="3" applyNumberFormat="1" applyFont="1" applyFill="1" applyBorder="1" applyAlignment="1" applyProtection="1">
      <alignment horizontal="left" wrapText="1"/>
    </xf>
    <xf numFmtId="0" fontId="4" fillId="0" borderId="44" xfId="0" applyFont="1" applyBorder="1"/>
    <xf numFmtId="0" fontId="9" fillId="0" borderId="0" xfId="3" applyNumberFormat="1" applyFont="1" applyFill="1" applyBorder="1" applyAlignment="1" applyProtection="1">
      <alignment wrapText="1"/>
    </xf>
    <xf numFmtId="0" fontId="9" fillId="0" borderId="0" xfId="3" applyNumberFormat="1" applyFont="1" applyFill="1" applyBorder="1" applyAlignment="1" applyProtection="1">
      <alignment horizontal="left" wrapText="1"/>
    </xf>
    <xf numFmtId="0" fontId="7" fillId="4" borderId="89" xfId="3" applyNumberFormat="1" applyFont="1" applyFill="1" applyBorder="1" applyAlignment="1" applyProtection="1">
      <alignment horizontal="center"/>
    </xf>
    <xf numFmtId="0" fontId="7" fillId="4" borderId="90" xfId="3" applyNumberFormat="1" applyFont="1" applyFill="1" applyBorder="1" applyAlignment="1" applyProtection="1">
      <alignment horizontal="center"/>
    </xf>
    <xf numFmtId="0" fontId="7" fillId="4" borderId="92" xfId="3" applyNumberFormat="1" applyFont="1" applyFill="1" applyBorder="1" applyAlignment="1" applyProtection="1">
      <alignment horizontal="center"/>
    </xf>
    <xf numFmtId="0" fontId="4" fillId="0" borderId="93" xfId="3" applyNumberFormat="1" applyFont="1" applyFill="1" applyBorder="1" applyAlignment="1" applyProtection="1">
      <alignment wrapText="1"/>
    </xf>
    <xf numFmtId="164" fontId="4" fillId="0" borderId="94" xfId="2" applyNumberFormat="1" applyFont="1" applyFill="1" applyBorder="1" applyAlignment="1" applyProtection="1">
      <alignment horizontal="right" wrapText="1"/>
    </xf>
    <xf numFmtId="3" fontId="4" fillId="0" borderId="94" xfId="3" applyNumberFormat="1" applyFont="1" applyFill="1" applyBorder="1" applyAlignment="1" applyProtection="1">
      <alignment horizontal="right" wrapText="1"/>
    </xf>
    <xf numFmtId="3" fontId="4" fillId="0" borderId="95" xfId="0" applyNumberFormat="1" applyFont="1" applyBorder="1" applyAlignment="1">
      <alignment horizontal="right"/>
    </xf>
    <xf numFmtId="0" fontId="9" fillId="0" borderId="2" xfId="3" applyNumberFormat="1" applyFont="1" applyFill="1" applyBorder="1" applyAlignment="1" applyProtection="1">
      <alignment wrapText="1"/>
    </xf>
    <xf numFmtId="0" fontId="9" fillId="0" borderId="12" xfId="3" applyNumberFormat="1" applyFont="1" applyFill="1" applyBorder="1" applyAlignment="1" applyProtection="1">
      <alignment horizontal="right" wrapText="1"/>
    </xf>
    <xf numFmtId="3" fontId="9" fillId="0" borderId="12" xfId="3" applyNumberFormat="1" applyFont="1" applyFill="1" applyBorder="1" applyAlignment="1" applyProtection="1">
      <alignment horizontal="right" wrapText="1"/>
    </xf>
    <xf numFmtId="0" fontId="4" fillId="0" borderId="12" xfId="0" applyFont="1" applyBorder="1" applyAlignment="1">
      <alignment horizontal="right"/>
    </xf>
    <xf numFmtId="0" fontId="7" fillId="3" borderId="97" xfId="3" applyNumberFormat="1" applyFont="1" applyFill="1" applyBorder="1" applyAlignment="1" applyProtection="1">
      <alignment horizontal="center"/>
    </xf>
    <xf numFmtId="164" fontId="4" fillId="0" borderId="36" xfId="2" applyNumberFormat="1" applyFont="1" applyBorder="1" applyAlignment="1">
      <alignment horizontal="right"/>
    </xf>
    <xf numFmtId="164" fontId="4" fillId="0" borderId="8" xfId="2" applyNumberFormat="1" applyFont="1" applyBorder="1" applyAlignment="1">
      <alignment horizontal="right"/>
    </xf>
    <xf numFmtId="0" fontId="4" fillId="0" borderId="63" xfId="0" applyFont="1" applyBorder="1" applyAlignment="1">
      <alignment horizontal="right"/>
    </xf>
    <xf numFmtId="0" fontId="9" fillId="0" borderId="60" xfId="3" applyNumberFormat="1" applyFont="1" applyFill="1" applyBorder="1" applyAlignment="1"/>
    <xf numFmtId="0" fontId="4" fillId="0" borderId="60" xfId="0" applyFont="1" applyBorder="1"/>
    <xf numFmtId="0" fontId="9" fillId="0" borderId="60" xfId="0" applyFont="1" applyBorder="1"/>
    <xf numFmtId="0" fontId="9" fillId="0" borderId="0" xfId="3" applyNumberFormat="1" applyFont="1" applyFill="1" applyBorder="1" applyAlignment="1"/>
    <xf numFmtId="0" fontId="11" fillId="4" borderId="45" xfId="3" applyNumberFormat="1" applyFont="1" applyFill="1" applyBorder="1" applyAlignment="1" applyProtection="1"/>
    <xf numFmtId="10" fontId="4" fillId="0" borderId="8" xfId="3" applyNumberFormat="1" applyFont="1" applyFill="1" applyBorder="1" applyAlignment="1" applyProtection="1"/>
    <xf numFmtId="0" fontId="7" fillId="3" borderId="4" xfId="3" applyNumberFormat="1" applyFont="1" applyFill="1" applyBorder="1" applyAlignment="1" applyProtection="1">
      <alignment wrapText="1"/>
    </xf>
    <xf numFmtId="0" fontId="4" fillId="0" borderId="2" xfId="3" applyNumberFormat="1" applyFont="1" applyFill="1" applyBorder="1" applyAlignment="1" applyProtection="1"/>
    <xf numFmtId="10" fontId="4" fillId="0" borderId="12" xfId="0" applyNumberFormat="1" applyFont="1" applyBorder="1" applyAlignment="1">
      <alignment horizontal="center"/>
    </xf>
    <xf numFmtId="10" fontId="4" fillId="0" borderId="12" xfId="0" applyNumberFormat="1" applyFont="1" applyBorder="1" applyAlignment="1">
      <alignment horizontal="center" wrapText="1"/>
    </xf>
    <xf numFmtId="10" fontId="4" fillId="0" borderId="17" xfId="0" applyNumberFormat="1" applyFont="1" applyBorder="1" applyAlignment="1">
      <alignment horizontal="center" wrapText="1"/>
    </xf>
    <xf numFmtId="0" fontId="4" fillId="0" borderId="13" xfId="0" applyFont="1" applyBorder="1" applyAlignment="1">
      <alignment horizontal="center"/>
    </xf>
    <xf numFmtId="10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4" fillId="0" borderId="0" xfId="4" applyNumberFormat="1" applyFont="1" applyFill="1" applyBorder="1" applyAlignment="1">
      <alignment horizontal="left"/>
    </xf>
    <xf numFmtId="0" fontId="7" fillId="3" borderId="45" xfId="3" applyNumberFormat="1" applyFont="1" applyFill="1" applyBorder="1" applyAlignment="1" applyProtection="1"/>
    <xf numFmtId="0" fontId="7" fillId="3" borderId="46" xfId="3" applyNumberFormat="1" applyFont="1" applyFill="1" applyBorder="1" applyAlignment="1" applyProtection="1">
      <alignment horizontal="center"/>
    </xf>
    <xf numFmtId="0" fontId="4" fillId="5" borderId="23" xfId="4" applyNumberFormat="1" applyFont="1" applyFill="1" applyBorder="1" applyAlignment="1"/>
    <xf numFmtId="0" fontId="4" fillId="2" borderId="23" xfId="4" applyNumberFormat="1" applyFont="1" applyFill="1" applyBorder="1" applyAlignment="1"/>
    <xf numFmtId="0" fontId="4" fillId="6" borderId="23" xfId="4" applyNumberFormat="1" applyFont="1" applyFill="1" applyBorder="1" applyAlignment="1"/>
    <xf numFmtId="164" fontId="4" fillId="0" borderId="27" xfId="0" applyNumberFormat="1" applyFont="1" applyBorder="1"/>
    <xf numFmtId="0" fontId="9" fillId="0" borderId="28" xfId="0" applyFont="1" applyBorder="1" applyAlignment="1">
      <alignment horizontal="right"/>
    </xf>
    <xf numFmtId="164" fontId="4" fillId="0" borderId="0" xfId="0" applyNumberFormat="1" applyFont="1" applyBorder="1"/>
    <xf numFmtId="0" fontId="9" fillId="0" borderId="0" xfId="0" applyFont="1" applyBorder="1" applyAlignment="1">
      <alignment horizontal="right"/>
    </xf>
    <xf numFmtId="0" fontId="5" fillId="0" borderId="0" xfId="0" applyFont="1" applyAlignment="1"/>
    <xf numFmtId="0" fontId="4" fillId="3" borderId="4" xfId="0" applyFont="1" applyFill="1" applyBorder="1" applyAlignment="1"/>
    <xf numFmtId="0" fontId="7" fillId="3" borderId="100" xfId="3" applyNumberFormat="1" applyFont="1" applyFill="1" applyBorder="1" applyAlignment="1" applyProtection="1"/>
    <xf numFmtId="0" fontId="7" fillId="3" borderId="101" xfId="3" applyNumberFormat="1" applyFont="1" applyFill="1" applyBorder="1" applyAlignment="1" applyProtection="1">
      <alignment horizontal="center"/>
    </xf>
    <xf numFmtId="0" fontId="7" fillId="3" borderId="22" xfId="3" applyNumberFormat="1" applyFont="1" applyFill="1" applyBorder="1" applyAlignment="1" applyProtection="1">
      <alignment horizontal="center"/>
    </xf>
    <xf numFmtId="0" fontId="7" fillId="3" borderId="50" xfId="3" applyNumberFormat="1" applyFont="1" applyFill="1" applyBorder="1" applyAlignment="1" applyProtection="1">
      <alignment horizontal="center"/>
    </xf>
    <xf numFmtId="0" fontId="4" fillId="5" borderId="50" xfId="4" applyNumberFormat="1" applyFont="1" applyFill="1" applyBorder="1" applyAlignment="1"/>
    <xf numFmtId="0" fontId="4" fillId="5" borderId="22" xfId="4" applyNumberFormat="1" applyFont="1" applyFill="1" applyBorder="1" applyAlignment="1"/>
    <xf numFmtId="0" fontId="4" fillId="2" borderId="50" xfId="4" applyNumberFormat="1" applyFont="1" applyFill="1" applyBorder="1" applyAlignment="1"/>
    <xf numFmtId="0" fontId="4" fillId="6" borderId="50" xfId="4" applyNumberFormat="1" applyFont="1" applyFill="1" applyBorder="1" applyAlignment="1"/>
    <xf numFmtId="0" fontId="9" fillId="0" borderId="56" xfId="0" applyFont="1" applyBorder="1" applyAlignment="1">
      <alignment horizontal="right"/>
    </xf>
    <xf numFmtId="0" fontId="9" fillId="0" borderId="102" xfId="0" applyFont="1" applyBorder="1" applyAlignment="1">
      <alignment horizontal="right"/>
    </xf>
    <xf numFmtId="0" fontId="11" fillId="8" borderId="45" xfId="3" applyNumberFormat="1" applyFont="1" applyFill="1" applyBorder="1" applyAlignment="1" applyProtection="1"/>
    <xf numFmtId="0" fontId="7" fillId="8" borderId="75" xfId="3" applyNumberFormat="1" applyFont="1" applyFill="1" applyBorder="1" applyAlignment="1" applyProtection="1"/>
    <xf numFmtId="0" fontId="7" fillId="3" borderId="105" xfId="3" applyNumberFormat="1" applyFont="1" applyFill="1" applyBorder="1" applyAlignment="1" applyProtection="1">
      <alignment horizontal="center"/>
    </xf>
    <xf numFmtId="0" fontId="7" fillId="4" borderId="105" xfId="3" applyNumberFormat="1" applyFont="1" applyFill="1" applyBorder="1" applyAlignment="1" applyProtection="1">
      <alignment horizontal="center"/>
    </xf>
    <xf numFmtId="0" fontId="7" fillId="4" borderId="106" xfId="3" applyNumberFormat="1" applyFont="1" applyFill="1" applyBorder="1" applyAlignment="1" applyProtection="1">
      <alignment horizontal="center"/>
    </xf>
    <xf numFmtId="164" fontId="4" fillId="0" borderId="76" xfId="0" applyNumberFormat="1" applyFont="1" applyBorder="1"/>
    <xf numFmtId="165" fontId="4" fillId="0" borderId="76" xfId="1" applyNumberFormat="1" applyFont="1" applyBorder="1"/>
    <xf numFmtId="164" fontId="4" fillId="0" borderId="107" xfId="0" applyNumberFormat="1" applyFont="1" applyBorder="1"/>
    <xf numFmtId="164" fontId="4" fillId="0" borderId="108" xfId="0" applyNumberFormat="1" applyFont="1" applyBorder="1"/>
    <xf numFmtId="3" fontId="4" fillId="0" borderId="109" xfId="0" applyNumberFormat="1" applyFont="1" applyBorder="1"/>
    <xf numFmtId="165" fontId="4" fillId="0" borderId="8" xfId="1" applyNumberFormat="1" applyFont="1" applyBorder="1"/>
    <xf numFmtId="164" fontId="4" fillId="0" borderId="30" xfId="0" applyNumberFormat="1" applyFont="1" applyBorder="1"/>
    <xf numFmtId="0" fontId="4" fillId="0" borderId="110" xfId="3" applyNumberFormat="1" applyFont="1" applyFill="1" applyBorder="1" applyAlignment="1"/>
    <xf numFmtId="164" fontId="4" fillId="0" borderId="89" xfId="0" applyNumberFormat="1" applyFont="1" applyBorder="1"/>
    <xf numFmtId="165" fontId="4" fillId="0" borderId="89" xfId="1" applyNumberFormat="1" applyFont="1" applyBorder="1"/>
    <xf numFmtId="3" fontId="4" fillId="0" borderId="92" xfId="0" applyNumberFormat="1" applyFont="1" applyBorder="1"/>
    <xf numFmtId="0" fontId="4" fillId="0" borderId="111" xfId="3" applyNumberFormat="1" applyFont="1" applyFill="1" applyBorder="1" applyAlignment="1"/>
    <xf numFmtId="164" fontId="4" fillId="5" borderId="105" xfId="0" applyNumberFormat="1" applyFont="1" applyFill="1" applyBorder="1"/>
    <xf numFmtId="165" fontId="4" fillId="5" borderId="105" xfId="1" applyNumberFormat="1" applyFont="1" applyFill="1" applyBorder="1"/>
    <xf numFmtId="164" fontId="4" fillId="0" borderId="112" xfId="0" applyNumberFormat="1" applyFont="1" applyBorder="1"/>
    <xf numFmtId="3" fontId="4" fillId="0" borderId="106" xfId="0" applyNumberFormat="1" applyFont="1" applyFill="1" applyBorder="1"/>
    <xf numFmtId="0" fontId="9" fillId="0" borderId="113" xfId="3" applyNumberFormat="1" applyFont="1" applyFill="1" applyBorder="1" applyAlignment="1"/>
    <xf numFmtId="165" fontId="9" fillId="0" borderId="56" xfId="1" applyNumberFormat="1" applyFont="1" applyBorder="1"/>
    <xf numFmtId="0" fontId="11" fillId="0" borderId="0" xfId="0" applyFont="1"/>
    <xf numFmtId="0" fontId="7" fillId="3" borderId="1" xfId="3" applyNumberFormat="1" applyFont="1" applyFill="1" applyBorder="1" applyAlignment="1" applyProtection="1"/>
    <xf numFmtId="0" fontId="7" fillId="3" borderId="11" xfId="3" applyNumberFormat="1" applyFont="1" applyFill="1" applyBorder="1" applyAlignment="1" applyProtection="1">
      <alignment horizontal="center"/>
    </xf>
    <xf numFmtId="0" fontId="7" fillId="3" borderId="116" xfId="3" applyNumberFormat="1" applyFont="1" applyFill="1" applyBorder="1" applyAlignment="1" applyProtection="1">
      <alignment horizontal="center"/>
    </xf>
    <xf numFmtId="0" fontId="7" fillId="3" borderId="117" xfId="3" applyNumberFormat="1" applyFont="1" applyFill="1" applyBorder="1" applyAlignment="1" applyProtection="1">
      <alignment horizontal="center"/>
    </xf>
    <xf numFmtId="0" fontId="7" fillId="3" borderId="7" xfId="3" applyNumberFormat="1" applyFont="1" applyFill="1" applyBorder="1" applyAlignment="1" applyProtection="1"/>
    <xf numFmtId="164" fontId="9" fillId="5" borderId="118" xfId="0" applyNumberFormat="1" applyFont="1" applyFill="1" applyBorder="1"/>
    <xf numFmtId="3" fontId="9" fillId="5" borderId="119" xfId="0" applyNumberFormat="1" applyFont="1" applyFill="1" applyBorder="1"/>
    <xf numFmtId="164" fontId="9" fillId="2" borderId="118" xfId="0" applyNumberFormat="1" applyFont="1" applyFill="1" applyBorder="1"/>
    <xf numFmtId="3" fontId="9" fillId="2" borderId="119" xfId="0" applyNumberFormat="1" applyFont="1" applyFill="1" applyBorder="1"/>
    <xf numFmtId="164" fontId="9" fillId="6" borderId="118" xfId="0" applyNumberFormat="1" applyFont="1" applyFill="1" applyBorder="1"/>
    <xf numFmtId="3" fontId="9" fillId="6" borderId="119" xfId="0" applyNumberFormat="1" applyFont="1" applyFill="1" applyBorder="1"/>
    <xf numFmtId="0" fontId="9" fillId="0" borderId="56" xfId="0" applyFont="1" applyBorder="1"/>
    <xf numFmtId="0" fontId="4" fillId="0" borderId="120" xfId="4" applyNumberFormat="1" applyFont="1" applyFill="1" applyBorder="1" applyAlignment="1" applyProtection="1"/>
    <xf numFmtId="3" fontId="9" fillId="0" borderId="121" xfId="0" applyNumberFormat="1" applyFont="1" applyBorder="1"/>
    <xf numFmtId="0" fontId="7" fillId="4" borderId="4" xfId="3" applyNumberFormat="1" applyFont="1" applyFill="1" applyBorder="1" applyAlignment="1" applyProtection="1">
      <alignment wrapText="1"/>
    </xf>
    <xf numFmtId="0" fontId="7" fillId="4" borderId="116" xfId="3" applyNumberFormat="1" applyFont="1" applyFill="1" applyBorder="1" applyAlignment="1" applyProtection="1">
      <alignment horizontal="center"/>
    </xf>
    <xf numFmtId="0" fontId="7" fillId="4" borderId="45" xfId="3" applyNumberFormat="1" applyFont="1" applyFill="1" applyBorder="1" applyAlignment="1" applyProtection="1">
      <alignment horizontal="center"/>
    </xf>
    <xf numFmtId="0" fontId="7" fillId="4" borderId="34" xfId="3" applyNumberFormat="1" applyFont="1" applyFill="1" applyBorder="1" applyAlignment="1" applyProtection="1"/>
    <xf numFmtId="0" fontId="4" fillId="5" borderId="22" xfId="0" applyNumberFormat="1" applyFont="1" applyFill="1" applyBorder="1"/>
    <xf numFmtId="0" fontId="4" fillId="5" borderId="50" xfId="0" applyFont="1" applyFill="1" applyBorder="1"/>
    <xf numFmtId="0" fontId="9" fillId="5" borderId="119" xfId="0" applyFont="1" applyFill="1" applyBorder="1"/>
    <xf numFmtId="0" fontId="4" fillId="2" borderId="22" xfId="0" applyFont="1" applyFill="1" applyBorder="1"/>
    <xf numFmtId="0" fontId="4" fillId="2" borderId="22" xfId="0" applyNumberFormat="1" applyFont="1" applyFill="1" applyBorder="1"/>
    <xf numFmtId="0" fontId="4" fillId="2" borderId="50" xfId="0" applyFont="1" applyFill="1" applyBorder="1"/>
    <xf numFmtId="0" fontId="9" fillId="2" borderId="119" xfId="0" applyFont="1" applyFill="1" applyBorder="1"/>
    <xf numFmtId="0" fontId="4" fillId="6" borderId="22" xfId="0" applyFont="1" applyFill="1" applyBorder="1"/>
    <xf numFmtId="0" fontId="4" fillId="6" borderId="22" xfId="0" applyNumberFormat="1" applyFont="1" applyFill="1" applyBorder="1"/>
    <xf numFmtId="0" fontId="4" fillId="6" borderId="50" xfId="0" applyFont="1" applyFill="1" applyBorder="1"/>
    <xf numFmtId="0" fontId="9" fillId="6" borderId="119" xfId="0" applyFont="1" applyFill="1" applyBorder="1"/>
    <xf numFmtId="0" fontId="4" fillId="0" borderId="122" xfId="4" applyNumberFormat="1" applyFont="1" applyFill="1" applyBorder="1" applyAlignment="1"/>
    <xf numFmtId="164" fontId="4" fillId="5" borderId="123" xfId="0" applyNumberFormat="1" applyFont="1" applyFill="1" applyBorder="1"/>
    <xf numFmtId="0" fontId="4" fillId="5" borderId="124" xfId="0" applyFont="1" applyFill="1" applyBorder="1"/>
    <xf numFmtId="164" fontId="4" fillId="5" borderId="124" xfId="0" applyNumberFormat="1" applyFont="1" applyFill="1" applyBorder="1"/>
    <xf numFmtId="0" fontId="4" fillId="5" borderId="124" xfId="0" applyNumberFormat="1" applyFont="1" applyFill="1" applyBorder="1"/>
    <xf numFmtId="0" fontId="4" fillId="5" borderId="125" xfId="0" applyFont="1" applyFill="1" applyBorder="1"/>
    <xf numFmtId="164" fontId="9" fillId="0" borderId="126" xfId="0" applyNumberFormat="1" applyFont="1" applyFill="1" applyBorder="1"/>
    <xf numFmtId="0" fontId="9" fillId="0" borderId="125" xfId="0" applyFont="1" applyFill="1" applyBorder="1"/>
    <xf numFmtId="0" fontId="9" fillId="0" borderId="56" xfId="0" applyNumberFormat="1" applyFont="1" applyBorder="1"/>
    <xf numFmtId="0" fontId="9" fillId="0" borderId="121" xfId="0" applyFont="1" applyBorder="1"/>
    <xf numFmtId="0" fontId="4" fillId="0" borderId="0" xfId="0" applyFont="1" applyFill="1" applyBorder="1"/>
    <xf numFmtId="0" fontId="7" fillId="3" borderId="59" xfId="3" applyNumberFormat="1" applyFont="1" applyFill="1" applyBorder="1" applyAlignment="1" applyProtection="1">
      <alignment horizontal="center"/>
    </xf>
    <xf numFmtId="0" fontId="7" fillId="3" borderId="45" xfId="3" applyNumberFormat="1" applyFont="1" applyFill="1" applyBorder="1" applyAlignment="1" applyProtection="1">
      <alignment horizontal="center"/>
    </xf>
    <xf numFmtId="0" fontId="7" fillId="3" borderId="61" xfId="3" applyNumberFormat="1" applyFont="1" applyFill="1" applyBorder="1" applyAlignment="1" applyProtection="1"/>
    <xf numFmtId="164" fontId="9" fillId="5" borderId="22" xfId="0" applyNumberFormat="1" applyFont="1" applyFill="1" applyBorder="1"/>
    <xf numFmtId="3" fontId="9" fillId="5" borderId="23" xfId="0" applyNumberFormat="1" applyFont="1" applyFill="1" applyBorder="1"/>
    <xf numFmtId="164" fontId="9" fillId="2" borderId="22" xfId="0" applyNumberFormat="1" applyFont="1" applyFill="1" applyBorder="1"/>
    <xf numFmtId="3" fontId="9" fillId="2" borderId="23" xfId="0" applyNumberFormat="1" applyFont="1" applyFill="1" applyBorder="1"/>
    <xf numFmtId="3" fontId="9" fillId="0" borderId="128" xfId="0" applyNumberFormat="1" applyFont="1" applyBorder="1"/>
    <xf numFmtId="164" fontId="4" fillId="0" borderId="129" xfId="0" applyNumberFormat="1" applyFont="1" applyFill="1" applyBorder="1"/>
    <xf numFmtId="164" fontId="9" fillId="0" borderId="0" xfId="0" applyNumberFormat="1" applyFont="1" applyFill="1" applyBorder="1"/>
    <xf numFmtId="0" fontId="9" fillId="0" borderId="0" xfId="0" applyFont="1" applyFill="1" applyBorder="1"/>
    <xf numFmtId="0" fontId="7" fillId="4" borderId="59" xfId="3" applyNumberFormat="1" applyFont="1" applyFill="1" applyBorder="1" applyAlignment="1" applyProtection="1">
      <alignment horizontal="center"/>
    </xf>
    <xf numFmtId="0" fontId="7" fillId="4" borderId="61" xfId="3" applyNumberFormat="1" applyFont="1" applyFill="1" applyBorder="1" applyAlignment="1" applyProtection="1"/>
    <xf numFmtId="0" fontId="4" fillId="0" borderId="93" xfId="4" applyNumberFormat="1" applyFont="1" applyFill="1" applyBorder="1" applyAlignment="1"/>
    <xf numFmtId="164" fontId="4" fillId="2" borderId="94" xfId="0" applyNumberFormat="1" applyFont="1" applyFill="1" applyBorder="1"/>
    <xf numFmtId="3" fontId="4" fillId="2" borderId="94" xfId="0" applyNumberFormat="1" applyFont="1" applyFill="1" applyBorder="1"/>
    <xf numFmtId="3" fontId="4" fillId="2" borderId="95" xfId="0" applyNumberFormat="1" applyFont="1" applyFill="1" applyBorder="1"/>
    <xf numFmtId="3" fontId="9" fillId="0" borderId="130" xfId="0" applyNumberFormat="1" applyFont="1" applyFill="1" applyBorder="1"/>
    <xf numFmtId="0" fontId="9" fillId="0" borderId="2" xfId="4" applyNumberFormat="1" applyFont="1" applyFill="1" applyBorder="1" applyAlignment="1"/>
    <xf numFmtId="164" fontId="4" fillId="0" borderId="0" xfId="0" applyNumberFormat="1" applyFont="1" applyFill="1" applyBorder="1"/>
    <xf numFmtId="0" fontId="4" fillId="0" borderId="0" xfId="4" applyNumberFormat="1" applyFont="1" applyFill="1" applyBorder="1" applyAlignment="1" applyProtection="1"/>
    <xf numFmtId="0" fontId="7" fillId="3" borderId="112" xfId="3" applyNumberFormat="1" applyFont="1" applyFill="1" applyBorder="1" applyAlignment="1" applyProtection="1">
      <alignment horizontal="center"/>
    </xf>
    <xf numFmtId="0" fontId="7" fillId="3" borderId="132" xfId="3" applyNumberFormat="1" applyFont="1" applyFill="1" applyBorder="1" applyAlignment="1" applyProtection="1">
      <alignment horizontal="center"/>
    </xf>
    <xf numFmtId="1" fontId="4" fillId="0" borderId="9" xfId="0" applyNumberFormat="1" applyFont="1" applyBorder="1"/>
    <xf numFmtId="1" fontId="9" fillId="0" borderId="13" xfId="0" applyNumberFormat="1" applyFont="1" applyBorder="1"/>
    <xf numFmtId="0" fontId="11" fillId="8" borderId="4" xfId="3" applyNumberFormat="1" applyFont="1" applyFill="1" applyBorder="1" applyAlignment="1" applyProtection="1"/>
    <xf numFmtId="0" fontId="4" fillId="0" borderId="3" xfId="3" applyNumberFormat="1" applyFont="1" applyFill="1" applyBorder="1" applyAlignment="1"/>
    <xf numFmtId="164" fontId="4" fillId="5" borderId="62" xfId="3" applyNumberFormat="1" applyFont="1" applyFill="1" applyBorder="1" applyAlignment="1" applyProtection="1"/>
    <xf numFmtId="10" fontId="4" fillId="0" borderId="11" xfId="3" applyNumberFormat="1" applyFont="1" applyFill="1" applyBorder="1" applyAlignment="1" applyProtection="1"/>
    <xf numFmtId="164" fontId="4" fillId="0" borderId="63" xfId="3" applyNumberFormat="1" applyFont="1" applyFill="1" applyBorder="1" applyAlignment="1" applyProtection="1"/>
    <xf numFmtId="0" fontId="4" fillId="0" borderId="12" xfId="3" applyNumberFormat="1" applyFont="1" applyFill="1" applyBorder="1" applyAlignment="1" applyProtection="1"/>
    <xf numFmtId="3" fontId="4" fillId="0" borderId="0" xfId="3" applyNumberFormat="1" applyFont="1" applyFill="1" applyBorder="1" applyAlignment="1" applyProtection="1"/>
    <xf numFmtId="0" fontId="7" fillId="3" borderId="46" xfId="4" applyNumberFormat="1" applyFont="1" applyFill="1" applyBorder="1" applyAlignment="1">
      <alignment horizontal="left" shrinkToFit="1"/>
    </xf>
    <xf numFmtId="0" fontId="7" fillId="3" borderId="46" xfId="4" applyNumberFormat="1" applyFont="1" applyFill="1" applyBorder="1" applyAlignment="1">
      <alignment horizontal="left"/>
    </xf>
    <xf numFmtId="0" fontId="7" fillId="3" borderId="47" xfId="4" applyNumberFormat="1" applyFont="1" applyFill="1" applyBorder="1" applyAlignment="1">
      <alignment horizontal="left"/>
    </xf>
    <xf numFmtId="0" fontId="7" fillId="3" borderId="70" xfId="4" applyNumberFormat="1" applyFont="1" applyFill="1" applyBorder="1" applyAlignment="1">
      <alignment horizontal="left"/>
    </xf>
    <xf numFmtId="3" fontId="4" fillId="0" borderId="133" xfId="3" applyNumberFormat="1" applyFont="1" applyFill="1" applyBorder="1" applyAlignment="1" applyProtection="1"/>
    <xf numFmtId="3" fontId="4" fillId="0" borderId="134" xfId="3" applyNumberFormat="1" applyFont="1" applyFill="1" applyBorder="1" applyAlignment="1" applyProtection="1"/>
    <xf numFmtId="3" fontId="4" fillId="0" borderId="135" xfId="3" applyNumberFormat="1" applyFont="1" applyFill="1" applyBorder="1" applyAlignment="1" applyProtection="1"/>
    <xf numFmtId="3" fontId="9" fillId="0" borderId="136" xfId="0" applyNumberFormat="1" applyFont="1" applyBorder="1"/>
    <xf numFmtId="3" fontId="9" fillId="0" borderId="15" xfId="0" applyNumberFormat="1" applyFont="1" applyBorder="1"/>
    <xf numFmtId="3" fontId="4" fillId="0" borderId="137" xfId="3" applyNumberFormat="1" applyFont="1" applyFill="1" applyBorder="1" applyAlignment="1" applyProtection="1"/>
    <xf numFmtId="3" fontId="4" fillId="0" borderId="94" xfId="3" applyNumberFormat="1" applyFont="1" applyFill="1" applyBorder="1" applyAlignment="1" applyProtection="1"/>
    <xf numFmtId="3" fontId="4" fillId="0" borderId="95" xfId="3" applyNumberFormat="1" applyFont="1" applyFill="1" applyBorder="1" applyAlignment="1" applyProtection="1"/>
    <xf numFmtId="3" fontId="4" fillId="5" borderId="9" xfId="3" applyNumberFormat="1" applyFont="1" applyFill="1" applyBorder="1" applyAlignment="1" applyProtection="1"/>
    <xf numFmtId="0" fontId="7" fillId="4" borderId="45" xfId="3" applyNumberFormat="1" applyFont="1" applyFill="1" applyBorder="1" applyAlignment="1" applyProtection="1"/>
    <xf numFmtId="0" fontId="7" fillId="4" borderId="46" xfId="4" applyNumberFormat="1" applyFont="1" applyFill="1" applyBorder="1" applyAlignment="1">
      <alignment horizontal="left" shrinkToFit="1"/>
    </xf>
    <xf numFmtId="0" fontId="7" fillId="4" borderId="46" xfId="4" applyNumberFormat="1" applyFont="1" applyFill="1" applyBorder="1" applyAlignment="1">
      <alignment horizontal="left"/>
    </xf>
    <xf numFmtId="0" fontId="7" fillId="4" borderId="47" xfId="4" applyNumberFormat="1" applyFont="1" applyFill="1" applyBorder="1" applyAlignment="1">
      <alignment horizontal="left"/>
    </xf>
    <xf numFmtId="10" fontId="9" fillId="0" borderId="8" xfId="3" applyNumberFormat="1" applyFont="1" applyFill="1" applyBorder="1" applyAlignment="1" applyProtection="1"/>
    <xf numFmtId="3" fontId="9" fillId="0" borderId="9" xfId="3" applyNumberFormat="1" applyFont="1" applyFill="1" applyBorder="1" applyAlignment="1" applyProtection="1"/>
    <xf numFmtId="3" fontId="4" fillId="5" borderId="139" xfId="3" applyNumberFormat="1" applyFont="1" applyFill="1" applyBorder="1" applyAlignment="1" applyProtection="1"/>
    <xf numFmtId="10" fontId="9" fillId="0" borderId="36" xfId="3" applyNumberFormat="1" applyFont="1" applyFill="1" applyBorder="1" applyAlignment="1" applyProtection="1"/>
    <xf numFmtId="3" fontId="9" fillId="0" borderId="59" xfId="3" applyNumberFormat="1" applyFont="1" applyFill="1" applyBorder="1" applyAlignment="1" applyProtection="1"/>
    <xf numFmtId="3" fontId="7" fillId="4" borderId="8" xfId="3" applyNumberFormat="1" applyFont="1" applyFill="1" applyBorder="1" applyAlignment="1" applyProtection="1">
      <alignment horizontal="center"/>
    </xf>
    <xf numFmtId="10" fontId="4" fillId="5" borderId="8" xfId="3" applyNumberFormat="1" applyFont="1" applyFill="1" applyBorder="1" applyAlignment="1" applyProtection="1"/>
    <xf numFmtId="3" fontId="9" fillId="0" borderId="56" xfId="3" applyNumberFormat="1" applyFont="1" applyFill="1" applyBorder="1" applyAlignment="1" applyProtection="1"/>
    <xf numFmtId="0" fontId="7" fillId="4" borderId="19" xfId="3" applyNumberFormat="1" applyFont="1" applyFill="1" applyBorder="1" applyAlignment="1" applyProtection="1">
      <alignment horizontal="center"/>
    </xf>
    <xf numFmtId="0" fontId="7" fillId="4" borderId="20" xfId="3" applyNumberFormat="1" applyFont="1" applyFill="1" applyBorder="1" applyAlignment="1" applyProtection="1">
      <alignment horizontal="center"/>
    </xf>
    <xf numFmtId="0" fontId="4" fillId="0" borderId="0" xfId="0" applyFont="1" applyAlignment="1">
      <alignment vertical="top" wrapText="1"/>
    </xf>
    <xf numFmtId="164" fontId="4" fillId="5" borderId="90" xfId="2" applyNumberFormat="1" applyFont="1" applyFill="1" applyBorder="1" applyAlignment="1">
      <alignment horizontal="right"/>
    </xf>
    <xf numFmtId="3" fontId="4" fillId="5" borderId="140" xfId="4" applyNumberFormat="1" applyFont="1" applyFill="1" applyBorder="1" applyAlignment="1">
      <alignment horizontal="right"/>
    </xf>
    <xf numFmtId="3" fontId="4" fillId="5" borderId="141" xfId="4" applyNumberFormat="1" applyFont="1" applyFill="1" applyBorder="1" applyAlignment="1">
      <alignment horizontal="right"/>
    </xf>
    <xf numFmtId="164" fontId="4" fillId="5" borderId="142" xfId="2" applyNumberFormat="1" applyFont="1" applyFill="1" applyBorder="1" applyAlignment="1">
      <alignment horizontal="right"/>
    </xf>
    <xf numFmtId="3" fontId="4" fillId="5" borderId="143" xfId="4" applyNumberFormat="1" applyFont="1" applyFill="1" applyBorder="1" applyAlignment="1">
      <alignment horizontal="right"/>
    </xf>
    <xf numFmtId="3" fontId="4" fillId="5" borderId="119" xfId="4" applyNumberFormat="1" applyFont="1" applyFill="1" applyBorder="1" applyAlignment="1">
      <alignment horizontal="right"/>
    </xf>
    <xf numFmtId="164" fontId="4" fillId="2" borderId="142" xfId="2" applyNumberFormat="1" applyFont="1" applyFill="1" applyBorder="1" applyAlignment="1">
      <alignment horizontal="right"/>
    </xf>
    <xf numFmtId="3" fontId="4" fillId="2" borderId="143" xfId="4" applyNumberFormat="1" applyFont="1" applyFill="1" applyBorder="1" applyAlignment="1">
      <alignment horizontal="right"/>
    </xf>
    <xf numFmtId="3" fontId="4" fillId="2" borderId="119" xfId="4" applyNumberFormat="1" applyFont="1" applyFill="1" applyBorder="1" applyAlignment="1">
      <alignment horizontal="right"/>
    </xf>
    <xf numFmtId="164" fontId="4" fillId="6" borderId="142" xfId="2" applyNumberFormat="1" applyFont="1" applyFill="1" applyBorder="1" applyAlignment="1">
      <alignment horizontal="right"/>
    </xf>
    <xf numFmtId="3" fontId="4" fillId="6" borderId="143" xfId="4" applyNumberFormat="1" applyFont="1" applyFill="1" applyBorder="1" applyAlignment="1">
      <alignment horizontal="right"/>
    </xf>
    <xf numFmtId="3" fontId="4" fillId="6" borderId="119" xfId="4" applyNumberFormat="1" applyFont="1" applyFill="1" applyBorder="1" applyAlignment="1">
      <alignment horizontal="right"/>
    </xf>
    <xf numFmtId="3" fontId="4" fillId="6" borderId="95" xfId="4" applyNumberFormat="1" applyFont="1" applyFill="1" applyBorder="1" applyAlignment="1">
      <alignment horizontal="right"/>
    </xf>
    <xf numFmtId="164" fontId="4" fillId="5" borderId="144" xfId="2" applyNumberFormat="1" applyFont="1" applyFill="1" applyBorder="1" applyAlignment="1">
      <alignment horizontal="right"/>
    </xf>
    <xf numFmtId="3" fontId="4" fillId="5" borderId="145" xfId="4" applyNumberFormat="1" applyFont="1" applyFill="1" applyBorder="1" applyAlignment="1">
      <alignment horizontal="right"/>
    </xf>
    <xf numFmtId="164" fontId="4" fillId="5" borderId="146" xfId="2" applyNumberFormat="1" applyFont="1" applyFill="1" applyBorder="1" applyAlignment="1">
      <alignment horizontal="right"/>
    </xf>
    <xf numFmtId="164" fontId="4" fillId="0" borderId="146" xfId="2" applyNumberFormat="1" applyFont="1" applyFill="1" applyBorder="1" applyAlignment="1">
      <alignment horizontal="right"/>
    </xf>
    <xf numFmtId="3" fontId="4" fillId="0" borderId="147" xfId="4" applyNumberFormat="1" applyFont="1" applyFill="1" applyBorder="1" applyAlignment="1">
      <alignment horizontal="right"/>
    </xf>
    <xf numFmtId="164" fontId="4" fillId="0" borderId="148" xfId="3" applyNumberFormat="1" applyFont="1" applyFill="1" applyBorder="1" applyAlignment="1" applyProtection="1"/>
    <xf numFmtId="10" fontId="4" fillId="0" borderId="12" xfId="0" applyNumberFormat="1" applyFont="1" applyBorder="1"/>
    <xf numFmtId="0" fontId="7" fillId="3" borderId="48" xfId="3" applyNumberFormat="1" applyFont="1" applyFill="1" applyBorder="1" applyAlignment="1" applyProtection="1"/>
    <xf numFmtId="0" fontId="4" fillId="0" borderId="110" xfId="3" applyNumberFormat="1" applyFont="1" applyFill="1" applyBorder="1" applyAlignment="1" applyProtection="1"/>
    <xf numFmtId="164" fontId="4" fillId="0" borderId="89" xfId="3" applyNumberFormat="1" applyFont="1" applyFill="1" applyBorder="1" applyAlignment="1" applyProtection="1"/>
    <xf numFmtId="3" fontId="4" fillId="0" borderId="89" xfId="3" applyNumberFormat="1" applyFont="1" applyFill="1" applyBorder="1" applyAlignment="1" applyProtection="1"/>
    <xf numFmtId="3" fontId="9" fillId="0" borderId="92" xfId="3" applyNumberFormat="1" applyFont="1" applyFill="1" applyBorder="1" applyAlignment="1" applyProtection="1"/>
    <xf numFmtId="0" fontId="4" fillId="0" borderId="21" xfId="3" applyNumberFormat="1" applyFont="1" applyFill="1" applyBorder="1" applyAlignment="1" applyProtection="1"/>
    <xf numFmtId="164" fontId="4" fillId="0" borderId="22" xfId="3" applyNumberFormat="1" applyFont="1" applyFill="1" applyBorder="1" applyAlignment="1" applyProtection="1"/>
    <xf numFmtId="3" fontId="9" fillId="0" borderId="23" xfId="3" applyNumberFormat="1" applyFont="1" applyFill="1" applyBorder="1" applyAlignment="1" applyProtection="1"/>
    <xf numFmtId="164" fontId="4" fillId="0" borderId="42" xfId="3" applyNumberFormat="1" applyFont="1" applyFill="1" applyBorder="1" applyAlignment="1" applyProtection="1"/>
    <xf numFmtId="3" fontId="9" fillId="0" borderId="42" xfId="3" applyNumberFormat="1" applyFont="1" applyFill="1" applyBorder="1" applyAlignment="1" applyProtection="1"/>
    <xf numFmtId="164" fontId="9" fillId="0" borderId="42" xfId="3" applyNumberFormat="1" applyFont="1" applyFill="1" applyBorder="1" applyAlignment="1" applyProtection="1"/>
    <xf numFmtId="10" fontId="9" fillId="0" borderId="42" xfId="0" applyNumberFormat="1" applyFont="1" applyBorder="1"/>
    <xf numFmtId="3" fontId="9" fillId="0" borderId="43" xfId="3" applyNumberFormat="1" applyFont="1" applyFill="1" applyBorder="1" applyAlignment="1" applyProtection="1"/>
    <xf numFmtId="164" fontId="4" fillId="0" borderId="149" xfId="3" applyNumberFormat="1" applyFont="1" applyFill="1" applyBorder="1" applyAlignment="1" applyProtection="1"/>
    <xf numFmtId="164" fontId="4" fillId="0" borderId="44" xfId="3" applyNumberFormat="1" applyFont="1" applyFill="1" applyBorder="1" applyAlignment="1" applyProtection="1"/>
    <xf numFmtId="0" fontId="7" fillId="4" borderId="1" xfId="3" applyNumberFormat="1" applyFont="1" applyFill="1" applyBorder="1" applyAlignment="1" applyProtection="1">
      <alignment horizontal="center"/>
    </xf>
    <xf numFmtId="164" fontId="4" fillId="0" borderId="110" xfId="0" applyNumberFormat="1" applyFont="1" applyBorder="1"/>
    <xf numFmtId="164" fontId="4" fillId="0" borderId="21" xfId="0" applyNumberFormat="1" applyFont="1" applyBorder="1"/>
    <xf numFmtId="0" fontId="4" fillId="5" borderId="0" xfId="0" applyFont="1" applyFill="1"/>
    <xf numFmtId="0" fontId="4" fillId="0" borderId="41" xfId="0" applyFont="1" applyBorder="1"/>
    <xf numFmtId="0" fontId="11" fillId="0" borderId="0" xfId="0" applyFont="1" applyFill="1"/>
    <xf numFmtId="0" fontId="11" fillId="0" borderId="0" xfId="0" applyNumberFormat="1" applyFont="1" applyBorder="1"/>
    <xf numFmtId="0" fontId="11" fillId="0" borderId="0" xfId="0" applyFont="1" applyBorder="1"/>
    <xf numFmtId="0" fontId="11" fillId="3" borderId="78" xfId="3" applyNumberFormat="1" applyFont="1" applyFill="1" applyBorder="1" applyAlignment="1" applyProtection="1">
      <alignment horizontal="center" wrapText="1"/>
    </xf>
    <xf numFmtId="0" fontId="11" fillId="3" borderId="5" xfId="3" applyNumberFormat="1" applyFont="1" applyFill="1" applyBorder="1" applyAlignment="1" applyProtection="1">
      <alignment horizontal="center" wrapText="1"/>
    </xf>
    <xf numFmtId="166" fontId="4" fillId="5" borderId="22" xfId="1" applyNumberFormat="1" applyFont="1" applyFill="1" applyBorder="1"/>
    <xf numFmtId="166" fontId="9" fillId="5" borderId="23" xfId="1" applyNumberFormat="1" applyFont="1" applyFill="1" applyBorder="1" applyAlignment="1"/>
    <xf numFmtId="166" fontId="4" fillId="2" borderId="22" xfId="1" applyNumberFormat="1" applyFont="1" applyFill="1" applyBorder="1"/>
    <xf numFmtId="166" fontId="9" fillId="2" borderId="23" xfId="1" applyNumberFormat="1" applyFont="1" applyFill="1" applyBorder="1" applyAlignment="1"/>
    <xf numFmtId="166" fontId="4" fillId="6" borderId="22" xfId="1" applyNumberFormat="1" applyFont="1" applyFill="1" applyBorder="1"/>
    <xf numFmtId="166" fontId="9" fillId="6" borderId="23" xfId="1" applyNumberFormat="1" applyFont="1" applyFill="1" applyBorder="1" applyAlignment="1"/>
    <xf numFmtId="166" fontId="9" fillId="0" borderId="56" xfId="1" applyNumberFormat="1" applyFont="1" applyBorder="1"/>
    <xf numFmtId="166" fontId="9" fillId="7" borderId="56" xfId="1" applyNumberFormat="1" applyFont="1" applyFill="1" applyBorder="1"/>
    <xf numFmtId="166" fontId="9" fillId="0" borderId="128" xfId="1" applyNumberFormat="1" applyFont="1" applyBorder="1"/>
    <xf numFmtId="0" fontId="4" fillId="0" borderId="0" xfId="0" applyFont="1" applyAlignment="1">
      <alignment wrapText="1"/>
    </xf>
    <xf numFmtId="164" fontId="4" fillId="5" borderId="23" xfId="4" applyNumberFormat="1" applyFont="1" applyFill="1" applyBorder="1" applyAlignment="1"/>
    <xf numFmtId="164" fontId="4" fillId="2" borderId="23" xfId="4" applyNumberFormat="1" applyFont="1" applyFill="1" applyBorder="1" applyAlignment="1"/>
    <xf numFmtId="164" fontId="4" fillId="6" borderId="23" xfId="4" applyNumberFormat="1" applyFont="1" applyFill="1" applyBorder="1" applyAlignment="1"/>
    <xf numFmtId="164" fontId="4" fillId="6" borderId="42" xfId="0" applyNumberFormat="1" applyFont="1" applyFill="1" applyBorder="1"/>
    <xf numFmtId="164" fontId="4" fillId="6" borderId="43" xfId="4" applyNumberFormat="1" applyFont="1" applyFill="1" applyBorder="1" applyAlignment="1"/>
    <xf numFmtId="0" fontId="12" fillId="0" borderId="0" xfId="0" applyFont="1" applyAlignment="1"/>
    <xf numFmtId="0" fontId="12" fillId="0" borderId="0" xfId="4" applyNumberFormat="1" applyFont="1" applyFill="1" applyBorder="1" applyAlignment="1"/>
    <xf numFmtId="3" fontId="4" fillId="0" borderId="0" xfId="0" applyNumberFormat="1" applyFont="1"/>
    <xf numFmtId="0" fontId="7" fillId="3" borderId="6" xfId="3" applyNumberFormat="1" applyFont="1" applyFill="1" applyBorder="1" applyAlignment="1" applyProtection="1">
      <alignment horizontal="center" wrapText="1"/>
    </xf>
    <xf numFmtId="0" fontId="7" fillId="3" borderId="34" xfId="3" applyNumberFormat="1" applyFont="1" applyFill="1" applyBorder="1" applyAlignment="1" applyProtection="1">
      <alignment horizontal="center" wrapText="1"/>
    </xf>
    <xf numFmtId="0" fontId="7" fillId="3" borderId="6" xfId="3" applyNumberFormat="1" applyFont="1" applyFill="1" applyBorder="1" applyAlignment="1" applyProtection="1">
      <alignment horizontal="center" wrapText="1"/>
    </xf>
    <xf numFmtId="0" fontId="3" fillId="0" borderId="0" xfId="7" applyAlignment="1">
      <alignment horizontal="left"/>
    </xf>
    <xf numFmtId="9" fontId="3" fillId="0" borderId="150" xfId="7" applyNumberFormat="1" applyBorder="1" applyAlignment="1">
      <alignment wrapText="1"/>
    </xf>
    <xf numFmtId="0" fontId="3" fillId="9" borderId="150" xfId="7" applyFill="1" applyBorder="1" applyAlignment="1">
      <alignment wrapText="1"/>
    </xf>
    <xf numFmtId="0" fontId="15" fillId="0" borderId="0" xfId="7" applyFont="1" applyAlignment="1">
      <alignment horizontal="left"/>
    </xf>
    <xf numFmtId="0" fontId="13" fillId="10" borderId="150" xfId="7" applyFont="1" applyFill="1" applyBorder="1" applyAlignment="1">
      <alignment wrapText="1"/>
    </xf>
    <xf numFmtId="0" fontId="13" fillId="10" borderId="150" xfId="7" applyFont="1" applyFill="1" applyBorder="1"/>
    <xf numFmtId="0" fontId="3" fillId="11" borderId="151" xfId="7" applyFill="1" applyBorder="1" applyAlignment="1">
      <alignment horizontal="center"/>
    </xf>
    <xf numFmtId="0" fontId="3" fillId="0" borderId="0" xfId="7"/>
    <xf numFmtId="0" fontId="13" fillId="0" borderId="0" xfId="7" applyFont="1"/>
    <xf numFmtId="9" fontId="3" fillId="0" borderId="150" xfId="7" applyNumberFormat="1" applyBorder="1"/>
    <xf numFmtId="0" fontId="3" fillId="9" borderId="150" xfId="7" applyFill="1" applyBorder="1"/>
    <xf numFmtId="0" fontId="18" fillId="11" borderId="152" xfId="7" applyFont="1" applyFill="1" applyBorder="1" applyAlignment="1">
      <alignment horizontal="center" vertical="center"/>
    </xf>
    <xf numFmtId="9" fontId="3" fillId="0" borderId="0" xfId="7" applyNumberFormat="1" applyBorder="1" applyAlignment="1">
      <alignment wrapText="1"/>
    </xf>
    <xf numFmtId="9" fontId="3" fillId="12" borderId="150" xfId="8" applyFont="1" applyFill="1" applyBorder="1"/>
    <xf numFmtId="9" fontId="3" fillId="0" borderId="150" xfId="8" applyFont="1" applyFill="1" applyBorder="1"/>
    <xf numFmtId="0" fontId="19" fillId="9" borderId="150" xfId="7" applyFont="1" applyFill="1" applyBorder="1" applyAlignment="1">
      <alignment vertical="top" wrapText="1"/>
    </xf>
    <xf numFmtId="9" fontId="3" fillId="12" borderId="150" xfId="7" applyNumberFormat="1" applyFill="1" applyBorder="1"/>
    <xf numFmtId="9" fontId="3" fillId="12" borderId="150" xfId="7" applyNumberFormat="1" applyFill="1" applyBorder="1" applyAlignment="1">
      <alignment wrapText="1"/>
    </xf>
    <xf numFmtId="0" fontId="20" fillId="0" borderId="0" xfId="7" applyFont="1" applyAlignment="1">
      <alignment horizontal="left"/>
    </xf>
    <xf numFmtId="0" fontId="21" fillId="13" borderId="0" xfId="7" applyFont="1" applyFill="1" applyAlignment="1">
      <alignment horizontal="center" vertical="center"/>
    </xf>
    <xf numFmtId="0" fontId="20" fillId="13" borderId="0" xfId="7" applyFont="1" applyFill="1" applyAlignment="1">
      <alignment horizontal="left" vertical="center"/>
    </xf>
    <xf numFmtId="0" fontId="3" fillId="0" borderId="0" xfId="7" applyAlignment="1">
      <alignment vertical="top"/>
    </xf>
    <xf numFmtId="0" fontId="22" fillId="0" borderId="0" xfId="7" applyFont="1" applyBorder="1" applyAlignment="1">
      <alignment vertical="center"/>
    </xf>
    <xf numFmtId="0" fontId="4" fillId="0" borderId="0" xfId="12" applyFont="1"/>
    <xf numFmtId="0" fontId="4" fillId="0" borderId="0" xfId="12" applyFont="1" applyAlignment="1">
      <alignment horizontal="left"/>
    </xf>
    <xf numFmtId="10" fontId="4" fillId="0" borderId="0" xfId="12" applyNumberFormat="1" applyFont="1" applyBorder="1"/>
    <xf numFmtId="10" fontId="4" fillId="0" borderId="12" xfId="12" applyNumberFormat="1" applyFont="1" applyBorder="1"/>
    <xf numFmtId="0" fontId="9" fillId="0" borderId="26" xfId="4" applyNumberFormat="1" applyFont="1" applyFill="1" applyBorder="1" applyAlignment="1">
      <alignment horizontal="left"/>
    </xf>
    <xf numFmtId="0" fontId="4" fillId="6" borderId="95" xfId="4" applyNumberFormat="1" applyFont="1" applyFill="1" applyBorder="1" applyAlignment="1">
      <alignment horizontal="right"/>
    </xf>
    <xf numFmtId="164" fontId="4" fillId="6" borderId="142" xfId="11" applyNumberFormat="1" applyFont="1" applyFill="1" applyBorder="1" applyAlignment="1">
      <alignment horizontal="right"/>
    </xf>
    <xf numFmtId="0" fontId="4" fillId="6" borderId="143" xfId="4" applyNumberFormat="1" applyFont="1" applyFill="1" applyBorder="1" applyAlignment="1">
      <alignment horizontal="right"/>
    </xf>
    <xf numFmtId="0" fontId="4" fillId="6" borderId="25" xfId="4" applyNumberFormat="1" applyFont="1" applyFill="1" applyBorder="1" applyAlignment="1">
      <alignment horizontal="left"/>
    </xf>
    <xf numFmtId="0" fontId="4" fillId="6" borderId="119" xfId="4" applyNumberFormat="1" applyFont="1" applyFill="1" applyBorder="1" applyAlignment="1">
      <alignment horizontal="right"/>
    </xf>
    <xf numFmtId="0" fontId="4" fillId="6" borderId="21" xfId="4" applyNumberFormat="1" applyFont="1" applyFill="1" applyBorder="1" applyAlignment="1">
      <alignment horizontal="left"/>
    </xf>
    <xf numFmtId="0" fontId="4" fillId="2" borderId="119" xfId="4" applyNumberFormat="1" applyFont="1" applyFill="1" applyBorder="1" applyAlignment="1">
      <alignment horizontal="right"/>
    </xf>
    <xf numFmtId="164" fontId="4" fillId="2" borderId="142" xfId="11" applyNumberFormat="1" applyFont="1" applyFill="1" applyBorder="1" applyAlignment="1">
      <alignment horizontal="right"/>
    </xf>
    <xf numFmtId="0" fontId="4" fillId="2" borderId="143" xfId="4" applyNumberFormat="1" applyFont="1" applyFill="1" applyBorder="1" applyAlignment="1">
      <alignment horizontal="right"/>
    </xf>
    <xf numFmtId="0" fontId="4" fillId="2" borderId="21" xfId="4" applyNumberFormat="1" applyFont="1" applyFill="1" applyBorder="1" applyAlignment="1">
      <alignment horizontal="left"/>
    </xf>
    <xf numFmtId="0" fontId="4" fillId="5" borderId="119" xfId="4" applyNumberFormat="1" applyFont="1" applyFill="1" applyBorder="1" applyAlignment="1">
      <alignment horizontal="right"/>
    </xf>
    <xf numFmtId="164" fontId="4" fillId="5" borderId="142" xfId="11" applyNumberFormat="1" applyFont="1" applyFill="1" applyBorder="1" applyAlignment="1">
      <alignment horizontal="right"/>
    </xf>
    <xf numFmtId="0" fontId="4" fillId="5" borderId="143" xfId="4" applyNumberFormat="1" applyFont="1" applyFill="1" applyBorder="1" applyAlignment="1">
      <alignment horizontal="right"/>
    </xf>
    <xf numFmtId="0" fontId="4" fillId="5" borderId="21" xfId="4" applyNumberFormat="1" applyFont="1" applyFill="1" applyBorder="1" applyAlignment="1">
      <alignment horizontal="left"/>
    </xf>
    <xf numFmtId="0" fontId="4" fillId="5" borderId="141" xfId="4" applyNumberFormat="1" applyFont="1" applyFill="1" applyBorder="1" applyAlignment="1">
      <alignment horizontal="right"/>
    </xf>
    <xf numFmtId="164" fontId="4" fillId="5" borderId="90" xfId="11" applyNumberFormat="1" applyFont="1" applyFill="1" applyBorder="1" applyAlignment="1">
      <alignment horizontal="right"/>
    </xf>
    <xf numFmtId="0" fontId="4" fillId="5" borderId="140" xfId="4" applyNumberFormat="1" applyFont="1" applyFill="1" applyBorder="1" applyAlignment="1">
      <alignment horizontal="right"/>
    </xf>
    <xf numFmtId="0" fontId="7" fillId="3" borderId="21" xfId="3" applyNumberFormat="1" applyFont="1" applyFill="1" applyBorder="1" applyAlignment="1" applyProtection="1">
      <alignment horizontal="left"/>
    </xf>
    <xf numFmtId="0" fontId="4" fillId="0" borderId="58" xfId="3" applyNumberFormat="1" applyFont="1" applyFill="1" applyBorder="1" applyAlignment="1" applyProtection="1">
      <alignment horizontal="left"/>
    </xf>
    <xf numFmtId="10" fontId="9" fillId="0" borderId="0" xfId="12" applyNumberFormat="1" applyFont="1" applyBorder="1"/>
    <xf numFmtId="0" fontId="9" fillId="0" borderId="0" xfId="3" applyNumberFormat="1" applyFont="1" applyFill="1" applyBorder="1" applyAlignment="1" applyProtection="1">
      <alignment horizontal="left" wrapText="1" indent="1"/>
    </xf>
    <xf numFmtId="0" fontId="9" fillId="0" borderId="2" xfId="3" applyNumberFormat="1" applyFont="1" applyFill="1" applyBorder="1" applyAlignment="1" applyProtection="1">
      <alignment horizontal="left" wrapText="1" indent="1"/>
    </xf>
    <xf numFmtId="0" fontId="4" fillId="0" borderId="1" xfId="3" applyNumberFormat="1" applyFont="1" applyFill="1" applyBorder="1" applyAlignment="1" applyProtection="1">
      <alignment horizontal="left" indent="1"/>
    </xf>
    <xf numFmtId="0" fontId="4" fillId="0" borderId="43" xfId="12" applyFont="1" applyBorder="1"/>
    <xf numFmtId="0" fontId="4" fillId="0" borderId="41" xfId="12" applyFont="1" applyBorder="1"/>
    <xf numFmtId="3" fontId="4" fillId="0" borderId="23" xfId="12" applyNumberFormat="1" applyFont="1" applyBorder="1"/>
    <xf numFmtId="164" fontId="4" fillId="0" borderId="21" xfId="12" applyNumberFormat="1" applyFont="1" applyBorder="1"/>
    <xf numFmtId="0" fontId="4" fillId="0" borderId="10" xfId="3" applyNumberFormat="1" applyFont="1" applyFill="1" applyBorder="1" applyAlignment="1" applyProtection="1">
      <alignment horizontal="left" indent="1"/>
    </xf>
    <xf numFmtId="3" fontId="4" fillId="0" borderId="0" xfId="12" applyNumberFormat="1" applyFont="1"/>
    <xf numFmtId="3" fontId="4" fillId="0" borderId="92" xfId="12" applyNumberFormat="1" applyFont="1" applyBorder="1"/>
    <xf numFmtId="164" fontId="4" fillId="0" borderId="110" xfId="12" applyNumberFormat="1" applyFont="1" applyBorder="1"/>
    <xf numFmtId="0" fontId="7" fillId="3" borderId="1" xfId="3" applyNumberFormat="1" applyFont="1" applyFill="1" applyBorder="1" applyAlignment="1" applyProtection="1">
      <alignment horizontal="center"/>
    </xf>
    <xf numFmtId="0" fontId="4" fillId="0" borderId="13" xfId="12" applyFont="1" applyBorder="1"/>
    <xf numFmtId="0" fontId="9" fillId="0" borderId="12" xfId="12" applyFont="1" applyBorder="1"/>
    <xf numFmtId="0" fontId="4" fillId="0" borderId="12" xfId="12" applyFont="1" applyBorder="1"/>
    <xf numFmtId="0" fontId="9" fillId="0" borderId="2" xfId="12" applyFont="1" applyBorder="1" applyAlignment="1">
      <alignment horizontal="left"/>
    </xf>
    <xf numFmtId="0" fontId="23" fillId="0" borderId="3" xfId="12" applyFont="1" applyBorder="1" applyAlignment="1">
      <alignment horizontal="center"/>
    </xf>
    <xf numFmtId="164" fontId="4" fillId="0" borderId="8" xfId="11" applyNumberFormat="1" applyFont="1" applyBorder="1"/>
    <xf numFmtId="0" fontId="4" fillId="0" borderId="8" xfId="12" applyFont="1" applyBorder="1"/>
    <xf numFmtId="164" fontId="4" fillId="0" borderId="9" xfId="11" applyNumberFormat="1" applyFont="1" applyBorder="1"/>
    <xf numFmtId="164" fontId="4" fillId="0" borderId="146" xfId="11" applyNumberFormat="1" applyFont="1" applyFill="1" applyBorder="1" applyAlignment="1">
      <alignment horizontal="right"/>
    </xf>
    <xf numFmtId="0" fontId="4" fillId="5" borderId="145" xfId="4" applyNumberFormat="1" applyFont="1" applyFill="1" applyBorder="1" applyAlignment="1">
      <alignment horizontal="right"/>
    </xf>
    <xf numFmtId="164" fontId="4" fillId="5" borderId="146" xfId="11" applyNumberFormat="1" applyFont="1" applyFill="1" applyBorder="1" applyAlignment="1">
      <alignment horizontal="right"/>
    </xf>
    <xf numFmtId="164" fontId="4" fillId="5" borderId="144" xfId="11" applyNumberFormat="1" applyFont="1" applyFill="1" applyBorder="1" applyAlignment="1">
      <alignment horizontal="right"/>
    </xf>
    <xf numFmtId="0" fontId="4" fillId="0" borderId="122" xfId="4" applyNumberFormat="1" applyFont="1" applyFill="1" applyBorder="1" applyAlignment="1">
      <alignment horizontal="left"/>
    </xf>
    <xf numFmtId="10" fontId="9" fillId="0" borderId="12" xfId="12" applyNumberFormat="1" applyFont="1" applyBorder="1"/>
    <xf numFmtId="164" fontId="4" fillId="0" borderId="11" xfId="3" applyNumberFormat="1" applyFont="1" applyFill="1" applyBorder="1" applyAlignment="1" applyProtection="1"/>
    <xf numFmtId="0" fontId="11" fillId="3" borderId="5" xfId="3" applyNumberFormat="1" applyFont="1" applyFill="1" applyBorder="1" applyAlignment="1" applyProtection="1">
      <alignment horizontal="center" wrapText="1"/>
    </xf>
    <xf numFmtId="10" fontId="9" fillId="0" borderId="128" xfId="12" applyNumberFormat="1" applyFont="1" applyBorder="1"/>
    <xf numFmtId="3" fontId="9" fillId="0" borderId="56" xfId="12" applyNumberFormat="1" applyFont="1" applyBorder="1"/>
    <xf numFmtId="164" fontId="4" fillId="6" borderId="156" xfId="11" applyNumberFormat="1" applyFont="1" applyFill="1" applyBorder="1"/>
    <xf numFmtId="164" fontId="4" fillId="2" borderId="156" xfId="11" applyNumberFormat="1" applyFont="1" applyFill="1" applyBorder="1"/>
    <xf numFmtId="164" fontId="4" fillId="2" borderId="23" xfId="11" applyNumberFormat="1" applyFont="1" applyFill="1" applyBorder="1" applyAlignment="1"/>
    <xf numFmtId="164" fontId="4" fillId="5" borderId="23" xfId="11" applyNumberFormat="1" applyFont="1" applyFill="1" applyBorder="1" applyAlignment="1"/>
    <xf numFmtId="0" fontId="7" fillId="3" borderId="157" xfId="3" applyNumberFormat="1" applyFont="1" applyFill="1" applyBorder="1" applyAlignment="1" applyProtection="1">
      <alignment horizontal="center"/>
    </xf>
    <xf numFmtId="0" fontId="7" fillId="3" borderId="4" xfId="3" applyNumberFormat="1" applyFont="1" applyFill="1" applyBorder="1" applyAlignment="1" applyProtection="1">
      <alignment horizontal="left"/>
    </xf>
    <xf numFmtId="0" fontId="9" fillId="0" borderId="0" xfId="3" applyNumberFormat="1" applyFont="1" applyFill="1" applyBorder="1" applyAlignment="1" applyProtection="1">
      <alignment horizontal="left" indent="1"/>
    </xf>
    <xf numFmtId="3" fontId="9" fillId="0" borderId="128" xfId="3" applyNumberFormat="1" applyFont="1" applyFill="1" applyBorder="1" applyAlignment="1" applyProtection="1"/>
    <xf numFmtId="0" fontId="9" fillId="0" borderId="2" xfId="3" applyNumberFormat="1" applyFont="1" applyFill="1" applyBorder="1" applyAlignment="1" applyProtection="1">
      <alignment horizontal="left" indent="1"/>
    </xf>
    <xf numFmtId="3" fontId="7" fillId="3" borderId="9" xfId="3" applyNumberFormat="1" applyFont="1" applyFill="1" applyBorder="1" applyAlignment="1" applyProtection="1">
      <alignment horizontal="center"/>
    </xf>
    <xf numFmtId="0" fontId="9" fillId="0" borderId="113" xfId="3" applyNumberFormat="1" applyFont="1" applyFill="1" applyBorder="1" applyAlignment="1">
      <alignment horizontal="left" indent="1"/>
    </xf>
    <xf numFmtId="0" fontId="4" fillId="0" borderId="3" xfId="3" applyNumberFormat="1" applyFont="1" applyFill="1" applyBorder="1" applyAlignment="1">
      <alignment horizontal="left" indent="1"/>
    </xf>
    <xf numFmtId="0" fontId="4" fillId="0" borderId="1" xfId="3" applyNumberFormat="1" applyFont="1" applyFill="1" applyBorder="1" applyAlignment="1">
      <alignment horizontal="left" indent="1"/>
    </xf>
    <xf numFmtId="0" fontId="11" fillId="3" borderId="158" xfId="3" applyNumberFormat="1" applyFont="1" applyFill="1" applyBorder="1" applyAlignment="1" applyProtection="1">
      <alignment horizontal="left"/>
    </xf>
    <xf numFmtId="0" fontId="24" fillId="0" borderId="0" xfId="12" applyFont="1"/>
    <xf numFmtId="0" fontId="24" fillId="0" borderId="0" xfId="12" applyFont="1" applyAlignment="1">
      <alignment horizontal="left"/>
    </xf>
    <xf numFmtId="0" fontId="9" fillId="0" borderId="3" xfId="12" applyFont="1" applyBorder="1" applyAlignment="1">
      <alignment horizontal="center"/>
    </xf>
    <xf numFmtId="0" fontId="4" fillId="0" borderId="0" xfId="12" applyFont="1" applyBorder="1"/>
    <xf numFmtId="0" fontId="9" fillId="0" borderId="0" xfId="12" applyFont="1" applyBorder="1"/>
    <xf numFmtId="0" fontId="9" fillId="0" borderId="0" xfId="12" applyFont="1" applyBorder="1" applyAlignment="1">
      <alignment horizontal="left"/>
    </xf>
    <xf numFmtId="0" fontId="4" fillId="0" borderId="128" xfId="12" applyFont="1" applyBorder="1"/>
    <xf numFmtId="0" fontId="9" fillId="0" borderId="56" xfId="12" applyFont="1" applyBorder="1"/>
    <xf numFmtId="0" fontId="4" fillId="0" borderId="56" xfId="12" applyFont="1" applyBorder="1"/>
    <xf numFmtId="0" fontId="9" fillId="0" borderId="56" xfId="12" applyNumberFormat="1" applyFont="1" applyBorder="1"/>
    <xf numFmtId="164" fontId="4" fillId="6" borderId="23" xfId="12" applyNumberFormat="1" applyFont="1" applyFill="1" applyBorder="1"/>
    <xf numFmtId="0" fontId="4" fillId="6" borderId="22" xfId="12" applyFont="1" applyFill="1" applyBorder="1"/>
    <xf numFmtId="164" fontId="4" fillId="6" borderId="22" xfId="12" applyNumberFormat="1" applyFont="1" applyFill="1" applyBorder="1"/>
    <xf numFmtId="0" fontId="4" fillId="6" borderId="22" xfId="12" applyNumberFormat="1" applyFont="1" applyFill="1" applyBorder="1"/>
    <xf numFmtId="164" fontId="4" fillId="2" borderId="23" xfId="12" applyNumberFormat="1" applyFont="1" applyFill="1" applyBorder="1"/>
    <xf numFmtId="0" fontId="4" fillId="2" borderId="22" xfId="12" applyFont="1" applyFill="1" applyBorder="1"/>
    <xf numFmtId="164" fontId="4" fillId="2" borderId="22" xfId="12" applyNumberFormat="1" applyFont="1" applyFill="1" applyBorder="1"/>
    <xf numFmtId="0" fontId="4" fillId="2" borderId="22" xfId="12" applyNumberFormat="1" applyFont="1" applyFill="1" applyBorder="1"/>
    <xf numFmtId="164" fontId="4" fillId="5" borderId="23" xfId="12" applyNumberFormat="1" applyFont="1" applyFill="1" applyBorder="1"/>
    <xf numFmtId="0" fontId="4" fillId="5" borderId="22" xfId="12" applyFont="1" applyFill="1" applyBorder="1"/>
    <xf numFmtId="164" fontId="4" fillId="5" borderId="22" xfId="12" applyNumberFormat="1" applyFont="1" applyFill="1" applyBorder="1"/>
    <xf numFmtId="0" fontId="4" fillId="5" borderId="22" xfId="12" applyNumberFormat="1" applyFont="1" applyFill="1" applyBorder="1"/>
    <xf numFmtId="0" fontId="7" fillId="3" borderId="1" xfId="3" applyNumberFormat="1" applyFont="1" applyFill="1" applyBorder="1" applyAlignment="1" applyProtection="1">
      <alignment horizontal="left"/>
    </xf>
    <xf numFmtId="0" fontId="7" fillId="3" borderId="4" xfId="3" applyNumberFormat="1" applyFont="1" applyFill="1" applyBorder="1" applyAlignment="1" applyProtection="1">
      <alignment horizontal="left" wrapText="1"/>
    </xf>
    <xf numFmtId="0" fontId="9" fillId="0" borderId="128" xfId="12" applyFont="1" applyBorder="1"/>
    <xf numFmtId="0" fontId="11" fillId="0" borderId="0" xfId="12" applyFont="1"/>
    <xf numFmtId="164" fontId="4" fillId="0" borderId="0" xfId="12" applyNumberFormat="1" applyFont="1" applyBorder="1"/>
    <xf numFmtId="0" fontId="9" fillId="0" borderId="0" xfId="12" applyFont="1" applyBorder="1" applyAlignment="1">
      <alignment horizontal="right"/>
    </xf>
    <xf numFmtId="0" fontId="6" fillId="0" borderId="0" xfId="12" applyFont="1"/>
    <xf numFmtId="164" fontId="24" fillId="0" borderId="0" xfId="12" applyNumberFormat="1" applyFont="1" applyBorder="1"/>
    <xf numFmtId="0" fontId="25" fillId="0" borderId="0" xfId="12" applyFont="1" applyBorder="1" applyAlignment="1">
      <alignment horizontal="right"/>
    </xf>
    <xf numFmtId="0" fontId="24" fillId="0" borderId="0" xfId="4" applyNumberFormat="1" applyFont="1" applyFill="1" applyBorder="1" applyAlignment="1">
      <alignment horizontal="left"/>
    </xf>
    <xf numFmtId="164" fontId="4" fillId="0" borderId="128" xfId="12" applyNumberFormat="1" applyFont="1" applyBorder="1"/>
    <xf numFmtId="0" fontId="9" fillId="0" borderId="56" xfId="12" applyFont="1" applyBorder="1" applyAlignment="1">
      <alignment horizontal="right"/>
    </xf>
    <xf numFmtId="164" fontId="4" fillId="2" borderId="159" xfId="11" applyNumberFormat="1" applyFont="1" applyFill="1" applyBorder="1"/>
    <xf numFmtId="164" fontId="4" fillId="2" borderId="23" xfId="11" applyNumberFormat="1" applyFont="1" applyFill="1" applyBorder="1"/>
    <xf numFmtId="164" fontId="4" fillId="5" borderId="106" xfId="11" applyNumberFormat="1" applyFont="1" applyFill="1" applyBorder="1" applyAlignment="1"/>
    <xf numFmtId="164" fontId="4" fillId="2" borderId="160" xfId="11" applyNumberFormat="1" applyFont="1" applyFill="1" applyBorder="1"/>
    <xf numFmtId="164" fontId="4" fillId="5" borderId="70" xfId="11" applyNumberFormat="1" applyFont="1" applyFill="1" applyBorder="1" applyAlignment="1"/>
    <xf numFmtId="0" fontId="24" fillId="0" borderId="0" xfId="12" applyFont="1" applyBorder="1" applyAlignment="1">
      <alignment horizontal="center"/>
    </xf>
    <xf numFmtId="10" fontId="4" fillId="0" borderId="0" xfId="12" applyNumberFormat="1" applyFont="1" applyBorder="1" applyAlignment="1">
      <alignment horizontal="center" wrapText="1"/>
    </xf>
    <xf numFmtId="10" fontId="4" fillId="0" borderId="0" xfId="12" applyNumberFormat="1" applyFont="1" applyBorder="1" applyAlignment="1">
      <alignment horizontal="center"/>
    </xf>
    <xf numFmtId="10" fontId="4" fillId="0" borderId="0" xfId="12" applyNumberFormat="1" applyFont="1" applyBorder="1" applyAlignment="1">
      <alignment horizontal="left"/>
    </xf>
    <xf numFmtId="0" fontId="4" fillId="0" borderId="13" xfId="12" applyFont="1" applyBorder="1" applyAlignment="1">
      <alignment horizontal="center"/>
    </xf>
    <xf numFmtId="10" fontId="4" fillId="0" borderId="17" xfId="12" applyNumberFormat="1" applyFont="1" applyBorder="1" applyAlignment="1">
      <alignment horizontal="center" wrapText="1"/>
    </xf>
    <xf numFmtId="10" fontId="24" fillId="5" borderId="12" xfId="12" applyNumberFormat="1" applyFont="1" applyFill="1" applyBorder="1" applyAlignment="1">
      <alignment horizontal="center" wrapText="1"/>
    </xf>
    <xf numFmtId="10" fontId="24" fillId="5" borderId="12" xfId="12" applyNumberFormat="1" applyFont="1" applyFill="1" applyBorder="1" applyAlignment="1">
      <alignment horizontal="center"/>
    </xf>
    <xf numFmtId="0" fontId="4" fillId="0" borderId="2" xfId="3" applyNumberFormat="1" applyFont="1" applyFill="1" applyBorder="1" applyAlignment="1" applyProtection="1">
      <alignment horizontal="left" indent="1"/>
    </xf>
    <xf numFmtId="0" fontId="4" fillId="0" borderId="0" xfId="12" applyFont="1" applyBorder="1" applyAlignment="1">
      <alignment horizontal="center"/>
    </xf>
    <xf numFmtId="164" fontId="4" fillId="0" borderId="0" xfId="12" applyNumberFormat="1" applyFont="1"/>
    <xf numFmtId="10" fontId="4" fillId="0" borderId="12" xfId="12" applyNumberFormat="1" applyFont="1" applyBorder="1" applyAlignment="1">
      <alignment horizontal="center" wrapText="1"/>
    </xf>
    <xf numFmtId="10" fontId="4" fillId="0" borderId="12" xfId="12" applyNumberFormat="1" applyFont="1" applyBorder="1" applyAlignment="1">
      <alignment horizontal="center"/>
    </xf>
    <xf numFmtId="3" fontId="9" fillId="0" borderId="13" xfId="12" applyNumberFormat="1" applyFont="1" applyBorder="1"/>
    <xf numFmtId="0" fontId="9" fillId="0" borderId="12" xfId="3" applyNumberFormat="1" applyFont="1" applyFill="1" applyBorder="1" applyAlignment="1" applyProtection="1"/>
    <xf numFmtId="3" fontId="4" fillId="0" borderId="9" xfId="12" applyNumberFormat="1" applyFont="1" applyBorder="1"/>
    <xf numFmtId="164" fontId="4" fillId="5" borderId="8" xfId="3" applyNumberFormat="1" applyFont="1" applyFill="1" applyBorder="1" applyAlignment="1" applyProtection="1"/>
    <xf numFmtId="0" fontId="4" fillId="0" borderId="3" xfId="12" applyFont="1" applyBorder="1" applyAlignment="1">
      <alignment horizontal="center"/>
    </xf>
    <xf numFmtId="0" fontId="4" fillId="0" borderId="0" xfId="12" applyFont="1" applyFill="1"/>
    <xf numFmtId="10" fontId="9" fillId="0" borderId="0" xfId="12" applyNumberFormat="1" applyFont="1" applyFill="1" applyBorder="1"/>
    <xf numFmtId="3" fontId="9" fillId="0" borderId="0" xfId="12" applyNumberFormat="1" applyFont="1" applyFill="1" applyBorder="1"/>
    <xf numFmtId="10" fontId="9" fillId="6" borderId="161" xfId="12" applyNumberFormat="1" applyFont="1" applyFill="1" applyBorder="1"/>
    <xf numFmtId="3" fontId="9" fillId="6" borderId="56" xfId="12" applyNumberFormat="1" applyFont="1" applyFill="1" applyBorder="1"/>
    <xf numFmtId="10" fontId="9" fillId="6" borderId="87" xfId="12" applyNumberFormat="1" applyFont="1" applyFill="1" applyBorder="1"/>
    <xf numFmtId="3" fontId="9" fillId="6" borderId="87" xfId="12" applyNumberFormat="1" applyFont="1" applyFill="1" applyBorder="1"/>
    <xf numFmtId="0" fontId="9" fillId="6" borderId="26" xfId="4" applyNumberFormat="1" applyFont="1" applyFill="1" applyBorder="1" applyAlignment="1">
      <alignment horizontal="left"/>
    </xf>
    <xf numFmtId="10" fontId="4" fillId="6" borderId="162" xfId="12" applyNumberFormat="1" applyFont="1" applyFill="1" applyBorder="1"/>
    <xf numFmtId="3" fontId="4" fillId="6" borderId="163" xfId="12" applyNumberFormat="1" applyFont="1" applyFill="1" applyBorder="1"/>
    <xf numFmtId="10" fontId="4" fillId="6" borderId="84" xfId="12" applyNumberFormat="1" applyFont="1" applyFill="1" applyBorder="1"/>
    <xf numFmtId="3" fontId="4" fillId="6" borderId="84" xfId="12" applyNumberFormat="1" applyFont="1" applyFill="1" applyBorder="1"/>
    <xf numFmtId="10" fontId="9" fillId="2" borderId="162" xfId="12" applyNumberFormat="1" applyFont="1" applyFill="1" applyBorder="1"/>
    <xf numFmtId="3" fontId="9" fillId="2" borderId="163" xfId="12" applyNumberFormat="1" applyFont="1" applyFill="1" applyBorder="1"/>
    <xf numFmtId="10" fontId="9" fillId="2" borderId="84" xfId="12" applyNumberFormat="1" applyFont="1" applyFill="1" applyBorder="1"/>
    <xf numFmtId="3" fontId="9" fillId="2" borderId="84" xfId="12" applyNumberFormat="1" applyFont="1" applyFill="1" applyBorder="1"/>
    <xf numFmtId="0" fontId="9" fillId="2" borderId="25" xfId="4" applyNumberFormat="1" applyFont="1" applyFill="1" applyBorder="1" applyAlignment="1">
      <alignment horizontal="left"/>
    </xf>
    <xf numFmtId="10" fontId="4" fillId="2" borderId="162" xfId="12" applyNumberFormat="1" applyFont="1" applyFill="1" applyBorder="1"/>
    <xf numFmtId="3" fontId="4" fillId="2" borderId="163" xfId="12" applyNumberFormat="1" applyFont="1" applyFill="1" applyBorder="1"/>
    <xf numFmtId="10" fontId="4" fillId="2" borderId="84" xfId="12" applyNumberFormat="1" applyFont="1" applyFill="1" applyBorder="1"/>
    <xf numFmtId="3" fontId="4" fillId="2" borderId="84" xfId="12" applyNumberFormat="1" applyFont="1" applyFill="1" applyBorder="1"/>
    <xf numFmtId="0" fontId="4" fillId="2" borderId="25" xfId="4" applyNumberFormat="1" applyFont="1" applyFill="1" applyBorder="1" applyAlignment="1">
      <alignment horizontal="left"/>
    </xf>
    <xf numFmtId="10" fontId="9" fillId="5" borderId="162" xfId="12" applyNumberFormat="1" applyFont="1" applyFill="1" applyBorder="1"/>
    <xf numFmtId="3" fontId="9" fillId="5" borderId="163" xfId="12" applyNumberFormat="1" applyFont="1" applyFill="1" applyBorder="1"/>
    <xf numFmtId="10" fontId="9" fillId="5" borderId="84" xfId="12" applyNumberFormat="1" applyFont="1" applyFill="1" applyBorder="1"/>
    <xf numFmtId="3" fontId="9" fillId="5" borderId="84" xfId="12" applyNumberFormat="1" applyFont="1" applyFill="1" applyBorder="1"/>
    <xf numFmtId="0" fontId="9" fillId="5" borderId="25" xfId="4" applyNumberFormat="1" applyFont="1" applyFill="1" applyBorder="1" applyAlignment="1">
      <alignment horizontal="left"/>
    </xf>
    <xf numFmtId="10" fontId="4" fillId="5" borderId="162" xfId="12" applyNumberFormat="1" applyFont="1" applyFill="1" applyBorder="1"/>
    <xf numFmtId="3" fontId="4" fillId="5" borderId="163" xfId="12" applyNumberFormat="1" applyFont="1" applyFill="1" applyBorder="1"/>
    <xf numFmtId="10" fontId="4" fillId="5" borderId="84" xfId="12" applyNumberFormat="1" applyFont="1" applyFill="1" applyBorder="1"/>
    <xf numFmtId="3" fontId="4" fillId="5" borderId="84" xfId="12" applyNumberFormat="1" applyFont="1" applyFill="1" applyBorder="1"/>
    <xf numFmtId="0" fontId="4" fillId="5" borderId="25" xfId="4" applyNumberFormat="1" applyFont="1" applyFill="1" applyBorder="1" applyAlignment="1">
      <alignment horizontal="left"/>
    </xf>
    <xf numFmtId="0" fontId="7" fillId="3" borderId="164" xfId="3" applyNumberFormat="1" applyFont="1" applyFill="1" applyBorder="1" applyAlignment="1" applyProtection="1">
      <alignment horizontal="center"/>
    </xf>
    <xf numFmtId="0" fontId="7" fillId="3" borderId="81" xfId="3" applyNumberFormat="1" applyFont="1" applyFill="1" applyBorder="1" applyAlignment="1" applyProtection="1">
      <alignment horizontal="left"/>
    </xf>
    <xf numFmtId="0" fontId="4" fillId="0" borderId="0" xfId="12" applyFont="1" applyFill="1" applyAlignment="1">
      <alignment horizontal="left"/>
    </xf>
    <xf numFmtId="3" fontId="9" fillId="0" borderId="0" xfId="12" applyNumberFormat="1" applyFont="1" applyBorder="1"/>
    <xf numFmtId="0" fontId="9" fillId="7" borderId="55" xfId="4" applyNumberFormat="1" applyFont="1" applyFill="1" applyBorder="1" applyAlignment="1">
      <alignment horizontal="left"/>
    </xf>
    <xf numFmtId="3" fontId="4" fillId="6" borderId="22" xfId="12" applyNumberFormat="1" applyFont="1" applyFill="1" applyBorder="1"/>
    <xf numFmtId="3" fontId="4" fillId="2" borderId="22" xfId="12" applyNumberFormat="1" applyFont="1" applyFill="1" applyBorder="1"/>
    <xf numFmtId="3" fontId="4" fillId="5" borderId="22" xfId="12" applyNumberFormat="1" applyFont="1" applyFill="1" applyBorder="1"/>
    <xf numFmtId="0" fontId="7" fillId="3" borderId="165" xfId="3" applyNumberFormat="1" applyFont="1" applyFill="1" applyBorder="1" applyAlignment="1" applyProtection="1">
      <alignment horizontal="center"/>
    </xf>
    <xf numFmtId="3" fontId="4" fillId="0" borderId="13" xfId="3" applyNumberFormat="1" applyFont="1" applyFill="1" applyBorder="1" applyAlignment="1" applyProtection="1"/>
    <xf numFmtId="164" fontId="9" fillId="0" borderId="8" xfId="3" applyNumberFormat="1" applyFont="1" applyFill="1" applyBorder="1" applyAlignment="1" applyProtection="1"/>
    <xf numFmtId="0" fontId="7" fillId="3" borderId="34" xfId="3" applyNumberFormat="1" applyFont="1" applyFill="1" applyBorder="1" applyAlignment="1" applyProtection="1">
      <alignment horizontal="center"/>
    </xf>
    <xf numFmtId="0" fontId="10" fillId="0" borderId="0" xfId="12" applyFont="1"/>
    <xf numFmtId="0" fontId="9" fillId="0" borderId="13" xfId="12" applyFont="1" applyBorder="1"/>
    <xf numFmtId="0" fontId="4" fillId="0" borderId="9" xfId="12" applyFont="1" applyBorder="1"/>
    <xf numFmtId="0" fontId="7" fillId="3" borderId="73" xfId="3" applyNumberFormat="1" applyFont="1" applyFill="1" applyBorder="1" applyAlignment="1" applyProtection="1">
      <alignment horizontal="center"/>
    </xf>
    <xf numFmtId="0" fontId="24" fillId="0" borderId="0" xfId="12" applyFont="1" applyBorder="1"/>
    <xf numFmtId="0" fontId="24" fillId="0" borderId="13" xfId="12" applyFont="1" applyBorder="1"/>
    <xf numFmtId="0" fontId="24" fillId="0" borderId="12" xfId="12" applyFont="1" applyBorder="1"/>
    <xf numFmtId="0" fontId="4" fillId="0" borderId="44" xfId="3" applyNumberFormat="1" applyFont="1" applyFill="1" applyBorder="1" applyAlignment="1" applyProtection="1"/>
    <xf numFmtId="0" fontId="9" fillId="0" borderId="67" xfId="3" applyNumberFormat="1" applyFont="1" applyFill="1" applyBorder="1" applyAlignment="1" applyProtection="1">
      <alignment horizontal="left" indent="1"/>
    </xf>
    <xf numFmtId="3" fontId="4" fillId="5" borderId="23" xfId="3" applyNumberFormat="1" applyFont="1" applyFill="1" applyBorder="1" applyAlignment="1" applyProtection="1"/>
    <xf numFmtId="0" fontId="4" fillId="5" borderId="0" xfId="12" applyFont="1" applyFill="1"/>
    <xf numFmtId="0" fontId="24" fillId="0" borderId="21" xfId="3" applyNumberFormat="1" applyFont="1" applyFill="1" applyBorder="1" applyAlignment="1" applyProtection="1">
      <alignment horizontal="left" indent="1"/>
    </xf>
    <xf numFmtId="3" fontId="4" fillId="0" borderId="23" xfId="3" applyNumberFormat="1" applyFont="1" applyFill="1" applyBorder="1" applyAlignment="1" applyProtection="1"/>
    <xf numFmtId="164" fontId="4" fillId="0" borderId="40" xfId="3" applyNumberFormat="1" applyFont="1" applyFill="1" applyBorder="1" applyAlignment="1" applyProtection="1"/>
    <xf numFmtId="0" fontId="4" fillId="0" borderId="65" xfId="3" applyNumberFormat="1" applyFont="1" applyFill="1" applyBorder="1" applyAlignment="1" applyProtection="1">
      <alignment horizontal="left" wrapText="1" indent="1"/>
    </xf>
    <xf numFmtId="3" fontId="4" fillId="0" borderId="166" xfId="3" applyNumberFormat="1" applyFont="1" applyFill="1" applyBorder="1" applyAlignment="1" applyProtection="1"/>
    <xf numFmtId="164" fontId="9" fillId="0" borderId="54" xfId="3" applyNumberFormat="1" applyFont="1" applyFill="1" applyBorder="1" applyAlignment="1" applyProtection="1"/>
    <xf numFmtId="164" fontId="9" fillId="0" borderId="70" xfId="3" applyNumberFormat="1" applyFont="1" applyFill="1" applyBorder="1" applyAlignment="1" applyProtection="1"/>
    <xf numFmtId="0" fontId="4" fillId="0" borderId="65" xfId="3" applyNumberFormat="1" applyFont="1" applyFill="1" applyBorder="1" applyAlignment="1" applyProtection="1">
      <alignment horizontal="left" vertical="top" wrapText="1" indent="1"/>
    </xf>
    <xf numFmtId="164" fontId="4" fillId="0" borderId="167" xfId="3" applyNumberFormat="1" applyFont="1" applyFill="1" applyBorder="1" applyAlignment="1" applyProtection="1"/>
    <xf numFmtId="0" fontId="4" fillId="0" borderId="21" xfId="3" applyNumberFormat="1" applyFont="1" applyFill="1" applyBorder="1" applyAlignment="1" applyProtection="1">
      <alignment horizontal="left" wrapText="1" indent="1"/>
    </xf>
    <xf numFmtId="164" fontId="4" fillId="0" borderId="101" xfId="3" applyNumberFormat="1" applyFont="1" applyFill="1" applyBorder="1" applyAlignment="1" applyProtection="1"/>
    <xf numFmtId="164" fontId="9" fillId="0" borderId="52" xfId="3" applyNumberFormat="1" applyFont="1" applyFill="1" applyBorder="1" applyAlignment="1" applyProtection="1"/>
    <xf numFmtId="0" fontId="7" fillId="3" borderId="4" xfId="3" applyNumberFormat="1" applyFont="1" applyFill="1" applyBorder="1" applyAlignment="1" applyProtection="1">
      <alignment horizontal="center"/>
    </xf>
    <xf numFmtId="0" fontId="7" fillId="3" borderId="37" xfId="3" applyNumberFormat="1" applyFont="1" applyFill="1" applyBorder="1" applyAlignment="1" applyProtection="1">
      <alignment horizontal="left"/>
    </xf>
    <xf numFmtId="164" fontId="4" fillId="0" borderId="56" xfId="3" applyNumberFormat="1" applyFont="1" applyFill="1" applyBorder="1" applyAlignment="1" applyProtection="1"/>
    <xf numFmtId="0" fontId="4" fillId="0" borderId="56" xfId="12" applyFont="1" applyBorder="1" applyAlignment="1">
      <alignment horizontal="left"/>
    </xf>
    <xf numFmtId="0" fontId="4" fillId="0" borderId="0" xfId="3" applyNumberFormat="1" applyFont="1" applyFill="1" applyBorder="1" applyAlignment="1" applyProtection="1">
      <alignment horizontal="left"/>
    </xf>
    <xf numFmtId="10" fontId="9" fillId="0" borderId="60" xfId="12" applyNumberFormat="1" applyFont="1" applyBorder="1"/>
    <xf numFmtId="10" fontId="4" fillId="0" borderId="11" xfId="12" applyNumberFormat="1" applyFont="1" applyBorder="1"/>
    <xf numFmtId="10" fontId="4" fillId="0" borderId="8" xfId="12" applyNumberFormat="1" applyFont="1" applyBorder="1"/>
    <xf numFmtId="0" fontId="4" fillId="0" borderId="1" xfId="3" applyNumberFormat="1" applyFont="1" applyFill="1" applyBorder="1" applyAlignment="1" applyProtection="1">
      <alignment horizontal="left" wrapText="1" indent="1"/>
    </xf>
    <xf numFmtId="3" fontId="9" fillId="0" borderId="128" xfId="12" applyNumberFormat="1" applyFont="1" applyBorder="1"/>
    <xf numFmtId="3" fontId="9" fillId="7" borderId="56" xfId="12" applyNumberFormat="1" applyFont="1" applyFill="1" applyBorder="1"/>
    <xf numFmtId="3" fontId="4" fillId="6" borderId="23" xfId="12" applyNumberFormat="1" applyFont="1" applyFill="1" applyBorder="1"/>
    <xf numFmtId="3" fontId="4" fillId="2" borderId="23" xfId="12" applyNumberFormat="1" applyFont="1" applyFill="1" applyBorder="1"/>
    <xf numFmtId="3" fontId="9" fillId="2" borderId="22" xfId="12" applyNumberFormat="1" applyFont="1" applyFill="1" applyBorder="1"/>
    <xf numFmtId="3" fontId="4" fillId="5" borderId="23" xfId="12" applyNumberFormat="1" applyFont="1" applyFill="1" applyBorder="1"/>
    <xf numFmtId="0" fontId="7" fillId="3" borderId="78" xfId="3" applyNumberFormat="1" applyFont="1" applyFill="1" applyBorder="1" applyAlignment="1" applyProtection="1">
      <alignment horizontal="center" wrapText="1"/>
    </xf>
    <xf numFmtId="164" fontId="9" fillId="0" borderId="128" xfId="12" applyNumberFormat="1" applyFont="1" applyBorder="1"/>
    <xf numFmtId="164" fontId="9" fillId="0" borderId="56" xfId="12" applyNumberFormat="1" applyFont="1" applyBorder="1"/>
    <xf numFmtId="164" fontId="9" fillId="6" borderId="43" xfId="11" applyNumberFormat="1" applyFont="1" applyFill="1" applyBorder="1"/>
    <xf numFmtId="164" fontId="9" fillId="6" borderId="42" xfId="11" applyNumberFormat="1" applyFont="1" applyFill="1" applyBorder="1"/>
    <xf numFmtId="164" fontId="4" fillId="6" borderId="23" xfId="11" applyNumberFormat="1" applyFont="1" applyFill="1" applyBorder="1"/>
    <xf numFmtId="164" fontId="4" fillId="6" borderId="22" xfId="11" applyNumberFormat="1" applyFont="1" applyFill="1" applyBorder="1"/>
    <xf numFmtId="164" fontId="9" fillId="6" borderId="22" xfId="11" applyNumberFormat="1" applyFont="1" applyFill="1" applyBorder="1"/>
    <xf numFmtId="164" fontId="9" fillId="2" borderId="23" xfId="11" applyNumberFormat="1" applyFont="1" applyFill="1" applyBorder="1"/>
    <xf numFmtId="164" fontId="9" fillId="2" borderId="22" xfId="11" applyNumberFormat="1" applyFont="1" applyFill="1" applyBorder="1"/>
    <xf numFmtId="164" fontId="4" fillId="2" borderId="22" xfId="11" applyNumberFormat="1" applyFont="1" applyFill="1" applyBorder="1"/>
    <xf numFmtId="164" fontId="4" fillId="5" borderId="23" xfId="11" applyNumberFormat="1" applyFont="1" applyFill="1" applyBorder="1"/>
    <xf numFmtId="164" fontId="4" fillId="5" borderId="22" xfId="11" applyNumberFormat="1" applyFont="1" applyFill="1" applyBorder="1"/>
    <xf numFmtId="164" fontId="9" fillId="5" borderId="22" xfId="11" applyNumberFormat="1" applyFont="1" applyFill="1" applyBorder="1"/>
    <xf numFmtId="164" fontId="9" fillId="5" borderId="23" xfId="11" applyNumberFormat="1" applyFont="1" applyFill="1" applyBorder="1"/>
    <xf numFmtId="0" fontId="4" fillId="6" borderId="41" xfId="4" applyNumberFormat="1" applyFont="1" applyFill="1" applyBorder="1" applyAlignment="1">
      <alignment horizontal="left"/>
    </xf>
    <xf numFmtId="164" fontId="9" fillId="6" borderId="23" xfId="11" applyNumberFormat="1" applyFont="1" applyFill="1" applyBorder="1"/>
    <xf numFmtId="10" fontId="9" fillId="2" borderId="23" xfId="12" applyNumberFormat="1" applyFont="1" applyFill="1" applyBorder="1"/>
    <xf numFmtId="10" fontId="9" fillId="5" borderId="23" xfId="12" applyNumberFormat="1" applyFont="1" applyFill="1" applyBorder="1"/>
    <xf numFmtId="10" fontId="9" fillId="5" borderId="168" xfId="12" applyNumberFormat="1" applyFont="1" applyFill="1" applyBorder="1"/>
    <xf numFmtId="0" fontId="7" fillId="3" borderId="48" xfId="3" applyNumberFormat="1" applyFont="1" applyFill="1" applyBorder="1" applyAlignment="1" applyProtection="1">
      <alignment horizontal="left" wrapText="1"/>
    </xf>
    <xf numFmtId="0" fontId="4" fillId="0" borderId="169" xfId="3" applyNumberFormat="1" applyFont="1" applyFill="1" applyBorder="1" applyAlignment="1" applyProtection="1"/>
    <xf numFmtId="0" fontId="4" fillId="0" borderId="29" xfId="3" applyNumberFormat="1" applyFont="1" applyFill="1" applyBorder="1" applyAlignment="1" applyProtection="1"/>
    <xf numFmtId="164" fontId="4" fillId="0" borderId="76" xfId="3" applyNumberFormat="1" applyFont="1" applyFill="1" applyBorder="1" applyAlignment="1" applyProtection="1"/>
    <xf numFmtId="0" fontId="4" fillId="0" borderId="170" xfId="3" applyNumberFormat="1" applyFont="1" applyFill="1" applyBorder="1" applyAlignment="1" applyProtection="1"/>
    <xf numFmtId="164" fontId="9" fillId="0" borderId="72" xfId="3" applyNumberFormat="1" applyFont="1" applyFill="1" applyBorder="1" applyAlignment="1" applyProtection="1"/>
    <xf numFmtId="164" fontId="9" fillId="0" borderId="171" xfId="3" applyNumberFormat="1" applyFont="1" applyFill="1" applyBorder="1" applyAlignment="1" applyProtection="1"/>
    <xf numFmtId="164" fontId="9" fillId="0" borderId="172" xfId="3" applyNumberFormat="1" applyFont="1" applyFill="1" applyBorder="1" applyAlignment="1" applyProtection="1"/>
    <xf numFmtId="164" fontId="9" fillId="2" borderId="156" xfId="11" applyNumberFormat="1" applyFont="1" applyFill="1" applyBorder="1"/>
    <xf numFmtId="164" fontId="9" fillId="2" borderId="54" xfId="11" applyNumberFormat="1" applyFont="1" applyFill="1" applyBorder="1" applyAlignment="1"/>
    <xf numFmtId="164" fontId="9" fillId="5" borderId="70" xfId="11" applyNumberFormat="1" applyFont="1" applyFill="1" applyBorder="1" applyAlignment="1"/>
    <xf numFmtId="0" fontId="4" fillId="0" borderId="13" xfId="3" applyNumberFormat="1" applyFont="1" applyFill="1" applyBorder="1" applyAlignment="1" applyProtection="1">
      <alignment horizontal="left" indent="1"/>
    </xf>
    <xf numFmtId="0" fontId="4" fillId="0" borderId="12" xfId="3" applyNumberFormat="1" applyFont="1" applyFill="1" applyBorder="1" applyAlignment="1" applyProtection="1">
      <alignment horizontal="left" indent="1"/>
    </xf>
    <xf numFmtId="0" fontId="4" fillId="0" borderId="0" xfId="6" applyFont="1"/>
    <xf numFmtId="0" fontId="4" fillId="0" borderId="0" xfId="6" applyFont="1" applyAlignment="1"/>
    <xf numFmtId="0" fontId="8" fillId="0" borderId="0" xfId="10" applyNumberFormat="1" applyFill="1" applyBorder="1" applyAlignment="1" applyProtection="1"/>
    <xf numFmtId="164" fontId="4" fillId="6" borderId="42" xfId="6" applyNumberFormat="1" applyFont="1" applyFill="1" applyBorder="1"/>
    <xf numFmtId="164" fontId="4" fillId="6" borderId="22" xfId="6" applyNumberFormat="1" applyFont="1" applyFill="1" applyBorder="1"/>
    <xf numFmtId="164" fontId="4" fillId="2" borderId="22" xfId="6" applyNumberFormat="1" applyFont="1" applyFill="1" applyBorder="1"/>
    <xf numFmtId="164" fontId="4" fillId="5" borderId="22" xfId="6" applyNumberFormat="1" applyFont="1" applyFill="1" applyBorder="1"/>
    <xf numFmtId="0" fontId="4" fillId="0" borderId="0" xfId="6" applyFont="1" applyAlignment="1">
      <alignment wrapText="1"/>
    </xf>
    <xf numFmtId="166" fontId="9" fillId="0" borderId="128" xfId="9" applyNumberFormat="1" applyFont="1" applyBorder="1"/>
    <xf numFmtId="166" fontId="9" fillId="0" borderId="56" xfId="9" applyNumberFormat="1" applyFont="1" applyBorder="1"/>
    <xf numFmtId="166" fontId="9" fillId="7" borderId="56" xfId="9" applyNumberFormat="1" applyFont="1" applyFill="1" applyBorder="1"/>
    <xf numFmtId="166" fontId="9" fillId="6" borderId="23" xfId="9" applyNumberFormat="1" applyFont="1" applyFill="1" applyBorder="1" applyAlignment="1"/>
    <xf numFmtId="166" fontId="4" fillId="6" borderId="22" xfId="9" applyNumberFormat="1" applyFont="1" applyFill="1" applyBorder="1"/>
    <xf numFmtId="166" fontId="9" fillId="2" borderId="23" xfId="9" applyNumberFormat="1" applyFont="1" applyFill="1" applyBorder="1" applyAlignment="1"/>
    <xf numFmtId="166" fontId="4" fillId="2" borderId="22" xfId="9" applyNumberFormat="1" applyFont="1" applyFill="1" applyBorder="1"/>
    <xf numFmtId="166" fontId="9" fillId="5" borderId="23" xfId="9" applyNumberFormat="1" applyFont="1" applyFill="1" applyBorder="1" applyAlignment="1"/>
    <xf numFmtId="166" fontId="4" fillId="5" borderId="22" xfId="9" applyNumberFormat="1" applyFont="1" applyFill="1" applyBorder="1"/>
    <xf numFmtId="0" fontId="9" fillId="0" borderId="0" xfId="6" applyFont="1" applyBorder="1" applyAlignment="1"/>
    <xf numFmtId="3" fontId="9" fillId="0" borderId="13" xfId="6" applyNumberFormat="1" applyFont="1" applyBorder="1"/>
    <xf numFmtId="0" fontId="9" fillId="0" borderId="12" xfId="6" applyFont="1" applyBorder="1"/>
    <xf numFmtId="3" fontId="9" fillId="0" borderId="12" xfId="6" applyNumberFormat="1" applyFont="1" applyBorder="1"/>
    <xf numFmtId="0" fontId="4" fillId="0" borderId="12" xfId="6" applyFont="1" applyBorder="1"/>
    <xf numFmtId="3" fontId="4" fillId="0" borderId="9" xfId="6" applyNumberFormat="1" applyFont="1" applyBorder="1"/>
    <xf numFmtId="3" fontId="4" fillId="0" borderId="8" xfId="6" applyNumberFormat="1" applyFont="1" applyBorder="1"/>
    <xf numFmtId="0" fontId="4" fillId="0" borderId="0" xfId="6" applyFont="1" applyBorder="1"/>
    <xf numFmtId="0" fontId="11" fillId="0" borderId="0" xfId="6" applyFont="1" applyBorder="1"/>
    <xf numFmtId="0" fontId="9" fillId="0" borderId="2" xfId="6" applyFont="1" applyBorder="1" applyAlignment="1"/>
    <xf numFmtId="0" fontId="11" fillId="0" borderId="0" xfId="6" applyNumberFormat="1" applyFont="1" applyBorder="1"/>
    <xf numFmtId="10" fontId="4" fillId="0" borderId="0" xfId="6" applyNumberFormat="1" applyFont="1" applyBorder="1"/>
    <xf numFmtId="10" fontId="4" fillId="0" borderId="12" xfId="6" applyNumberFormat="1" applyFont="1" applyBorder="1"/>
    <xf numFmtId="164" fontId="4" fillId="6" borderId="142" xfId="13" applyNumberFormat="1" applyFont="1" applyFill="1" applyBorder="1" applyAlignment="1">
      <alignment horizontal="right"/>
    </xf>
    <xf numFmtId="164" fontId="4" fillId="2" borderId="142" xfId="13" applyNumberFormat="1" applyFont="1" applyFill="1" applyBorder="1" applyAlignment="1">
      <alignment horizontal="right"/>
    </xf>
    <xf numFmtId="164" fontId="4" fillId="5" borderId="142" xfId="13" applyNumberFormat="1" applyFont="1" applyFill="1" applyBorder="1" applyAlignment="1">
      <alignment horizontal="right"/>
    </xf>
    <xf numFmtId="164" fontId="4" fillId="5" borderId="90" xfId="13" applyNumberFormat="1" applyFont="1" applyFill="1" applyBorder="1" applyAlignment="1">
      <alignment horizontal="right"/>
    </xf>
    <xf numFmtId="0" fontId="11" fillId="0" borderId="0" xfId="6" applyFont="1" applyFill="1"/>
    <xf numFmtId="10" fontId="9" fillId="0" borderId="0" xfId="6" applyNumberFormat="1" applyFont="1" applyBorder="1"/>
    <xf numFmtId="3" fontId="9" fillId="0" borderId="43" xfId="6" applyNumberFormat="1" applyFont="1" applyBorder="1"/>
    <xf numFmtId="0" fontId="4" fillId="0" borderId="41" xfId="6" applyFont="1" applyBorder="1"/>
    <xf numFmtId="3" fontId="4" fillId="0" borderId="23" xfId="6" applyNumberFormat="1" applyFont="1" applyBorder="1"/>
    <xf numFmtId="164" fontId="4" fillId="0" borderId="21" xfId="6" applyNumberFormat="1" applyFont="1" applyBorder="1"/>
    <xf numFmtId="0" fontId="4" fillId="5" borderId="0" xfId="6" applyFont="1" applyFill="1"/>
    <xf numFmtId="3" fontId="4" fillId="0" borderId="92" xfId="6" applyNumberFormat="1" applyFont="1" applyBorder="1"/>
    <xf numFmtId="164" fontId="4" fillId="0" borderId="110" xfId="6" applyNumberFormat="1" applyFont="1" applyBorder="1"/>
    <xf numFmtId="164" fontId="4" fillId="0" borderId="8" xfId="13" applyNumberFormat="1" applyFont="1" applyBorder="1"/>
    <xf numFmtId="164" fontId="9" fillId="0" borderId="8" xfId="13" applyNumberFormat="1" applyFont="1" applyBorder="1"/>
    <xf numFmtId="10" fontId="9" fillId="0" borderId="42" xfId="6" applyNumberFormat="1" applyFont="1" applyBorder="1"/>
    <xf numFmtId="164" fontId="4" fillId="0" borderId="146" xfId="13" applyNumberFormat="1" applyFont="1" applyFill="1" applyBorder="1" applyAlignment="1">
      <alignment horizontal="right"/>
    </xf>
    <xf numFmtId="164" fontId="4" fillId="5" borderId="146" xfId="13" applyNumberFormat="1" applyFont="1" applyFill="1" applyBorder="1" applyAlignment="1">
      <alignment horizontal="right"/>
    </xf>
    <xf numFmtId="164" fontId="4" fillId="5" borderId="144" xfId="13" applyNumberFormat="1" applyFont="1" applyFill="1" applyBorder="1" applyAlignment="1">
      <alignment horizontal="right"/>
    </xf>
    <xf numFmtId="10" fontId="9" fillId="0" borderId="12" xfId="6" applyNumberFormat="1" applyFont="1" applyBorder="1"/>
    <xf numFmtId="10" fontId="4" fillId="0" borderId="8" xfId="6" applyNumberFormat="1" applyFont="1" applyBorder="1"/>
    <xf numFmtId="3" fontId="9" fillId="0" borderId="28" xfId="6" applyNumberFormat="1" applyFont="1" applyBorder="1"/>
    <xf numFmtId="10" fontId="9" fillId="0" borderId="27" xfId="6" applyNumberFormat="1" applyFont="1" applyBorder="1"/>
    <xf numFmtId="0" fontId="4" fillId="0" borderId="0" xfId="6" applyFont="1" applyAlignment="1">
      <alignment vertical="top" wrapText="1"/>
    </xf>
    <xf numFmtId="164" fontId="4" fillId="6" borderId="24" xfId="13" applyNumberFormat="1" applyFont="1" applyFill="1" applyBorder="1"/>
    <xf numFmtId="164" fontId="4" fillId="2" borderId="24" xfId="13" applyNumberFormat="1" applyFont="1" applyFill="1" applyBorder="1"/>
    <xf numFmtId="164" fontId="4" fillId="2" borderId="22" xfId="13" applyNumberFormat="1" applyFont="1" applyFill="1" applyBorder="1" applyAlignment="1"/>
    <xf numFmtId="164" fontId="4" fillId="5" borderId="22" xfId="13" applyNumberFormat="1" applyFont="1" applyFill="1" applyBorder="1" applyAlignment="1"/>
    <xf numFmtId="4" fontId="4" fillId="0" borderId="0" xfId="6" applyNumberFormat="1" applyFont="1" applyAlignment="1">
      <alignment vertical="top"/>
    </xf>
    <xf numFmtId="0" fontId="9" fillId="0" borderId="0" xfId="6" applyFont="1" applyAlignment="1"/>
    <xf numFmtId="3" fontId="9" fillId="0" borderId="57" xfId="6" applyNumberFormat="1" applyFont="1" applyBorder="1"/>
    <xf numFmtId="3" fontId="9" fillId="0" borderId="15" xfId="6" applyNumberFormat="1" applyFont="1" applyBorder="1"/>
    <xf numFmtId="3" fontId="9" fillId="0" borderId="136" xfId="6" applyNumberFormat="1" applyFont="1" applyBorder="1"/>
    <xf numFmtId="0" fontId="9" fillId="0" borderId="0" xfId="6" applyFont="1" applyBorder="1"/>
    <xf numFmtId="1" fontId="9" fillId="0" borderId="13" xfId="6" applyNumberFormat="1" applyFont="1" applyBorder="1"/>
    <xf numFmtId="1" fontId="4" fillId="0" borderId="9" xfId="6" applyNumberFormat="1" applyFont="1" applyBorder="1"/>
    <xf numFmtId="0" fontId="4" fillId="0" borderId="0" xfId="6" applyFont="1" applyFill="1" applyBorder="1"/>
    <xf numFmtId="0" fontId="9" fillId="0" borderId="0" xfId="6" applyFont="1" applyFill="1" applyBorder="1"/>
    <xf numFmtId="164" fontId="9" fillId="0" borderId="0" xfId="6" applyNumberFormat="1" applyFont="1" applyFill="1" applyBorder="1"/>
    <xf numFmtId="164" fontId="4" fillId="0" borderId="129" xfId="6" applyNumberFormat="1" applyFont="1" applyFill="1" applyBorder="1"/>
    <xf numFmtId="3" fontId="9" fillId="0" borderId="128" xfId="6" applyNumberFormat="1" applyFont="1" applyBorder="1"/>
    <xf numFmtId="0" fontId="9" fillId="0" borderId="56" xfId="6" applyFont="1" applyBorder="1"/>
    <xf numFmtId="3" fontId="9" fillId="0" borderId="130" xfId="6" applyNumberFormat="1" applyFont="1" applyFill="1" applyBorder="1"/>
    <xf numFmtId="3" fontId="4" fillId="2" borderId="95" xfId="6" applyNumberFormat="1" applyFont="1" applyFill="1" applyBorder="1"/>
    <xf numFmtId="164" fontId="4" fillId="2" borderId="94" xfId="6" applyNumberFormat="1" applyFont="1" applyFill="1" applyBorder="1"/>
    <xf numFmtId="3" fontId="4" fillId="2" borderId="94" xfId="6" applyNumberFormat="1" applyFont="1" applyFill="1" applyBorder="1"/>
    <xf numFmtId="3" fontId="9" fillId="2" borderId="23" xfId="6" applyNumberFormat="1" applyFont="1" applyFill="1" applyBorder="1"/>
    <xf numFmtId="164" fontId="9" fillId="2" borderId="22" xfId="6" applyNumberFormat="1" applyFont="1" applyFill="1" applyBorder="1"/>
    <xf numFmtId="3" fontId="4" fillId="2" borderId="23" xfId="6" applyNumberFormat="1" applyFont="1" applyFill="1" applyBorder="1"/>
    <xf numFmtId="3" fontId="4" fillId="2" borderId="22" xfId="6" applyNumberFormat="1" applyFont="1" applyFill="1" applyBorder="1"/>
    <xf numFmtId="3" fontId="9" fillId="5" borderId="23" xfId="6" applyNumberFormat="1" applyFont="1" applyFill="1" applyBorder="1"/>
    <xf numFmtId="164" fontId="9" fillId="5" borderId="22" xfId="6" applyNumberFormat="1" applyFont="1" applyFill="1" applyBorder="1"/>
    <xf numFmtId="3" fontId="4" fillId="5" borderId="23" xfId="6" applyNumberFormat="1" applyFont="1" applyFill="1" applyBorder="1"/>
    <xf numFmtId="3" fontId="4" fillId="5" borderId="22" xfId="6" applyNumberFormat="1" applyFont="1" applyFill="1" applyBorder="1"/>
    <xf numFmtId="3" fontId="9" fillId="0" borderId="56" xfId="6" applyNumberFormat="1" applyFont="1" applyBorder="1"/>
    <xf numFmtId="0" fontId="11" fillId="0" borderId="0" xfId="6" applyFont="1"/>
    <xf numFmtId="164" fontId="4" fillId="0" borderId="0" xfId="6" applyNumberFormat="1" applyFont="1" applyBorder="1"/>
    <xf numFmtId="0" fontId="9" fillId="0" borderId="0" xfId="6" applyFont="1" applyBorder="1" applyAlignment="1">
      <alignment horizontal="right"/>
    </xf>
    <xf numFmtId="0" fontId="9" fillId="0" borderId="121" xfId="6" applyFont="1" applyBorder="1"/>
    <xf numFmtId="0" fontId="4" fillId="0" borderId="56" xfId="6" applyFont="1" applyBorder="1"/>
    <xf numFmtId="0" fontId="9" fillId="0" borderId="56" xfId="6" applyNumberFormat="1" applyFont="1" applyBorder="1"/>
    <xf numFmtId="0" fontId="9" fillId="0" borderId="125" xfId="6" applyFont="1" applyFill="1" applyBorder="1"/>
    <xf numFmtId="164" fontId="9" fillId="0" borderId="126" xfId="6" applyNumberFormat="1" applyFont="1" applyFill="1" applyBorder="1"/>
    <xf numFmtId="0" fontId="4" fillId="5" borderId="125" xfId="6" applyFont="1" applyFill="1" applyBorder="1"/>
    <xf numFmtId="164" fontId="4" fillId="5" borderId="124" xfId="6" applyNumberFormat="1" applyFont="1" applyFill="1" applyBorder="1"/>
    <xf numFmtId="0" fontId="4" fillId="5" borderId="124" xfId="6" applyFont="1" applyFill="1" applyBorder="1"/>
    <xf numFmtId="0" fontId="4" fillId="5" borderId="124" xfId="6" applyNumberFormat="1" applyFont="1" applyFill="1" applyBorder="1"/>
    <xf numFmtId="164" fontId="4" fillId="5" borderId="123" xfId="6" applyNumberFormat="1" applyFont="1" applyFill="1" applyBorder="1"/>
    <xf numFmtId="0" fontId="9" fillId="6" borderId="119" xfId="6" applyFont="1" applyFill="1" applyBorder="1"/>
    <xf numFmtId="164" fontId="9" fillId="6" borderId="118" xfId="6" applyNumberFormat="1" applyFont="1" applyFill="1" applyBorder="1"/>
    <xf numFmtId="0" fontId="4" fillId="6" borderId="50" xfId="6" applyFont="1" applyFill="1" applyBorder="1"/>
    <xf numFmtId="0" fontId="4" fillId="6" borderId="22" xfId="6" applyFont="1" applyFill="1" applyBorder="1"/>
    <xf numFmtId="0" fontId="4" fillId="6" borderId="22" xfId="6" applyNumberFormat="1" applyFont="1" applyFill="1" applyBorder="1"/>
    <xf numFmtId="0" fontId="9" fillId="2" borderId="119" xfId="6" applyFont="1" applyFill="1" applyBorder="1"/>
    <xf numFmtId="164" fontId="9" fillId="2" borderId="118" xfId="6" applyNumberFormat="1" applyFont="1" applyFill="1" applyBorder="1"/>
    <xf numFmtId="0" fontId="4" fillId="2" borderId="50" xfId="6" applyFont="1" applyFill="1" applyBorder="1"/>
    <xf numFmtId="0" fontId="4" fillId="2" borderId="22" xfId="6" applyFont="1" applyFill="1" applyBorder="1"/>
    <xf numFmtId="0" fontId="4" fillId="2" borderId="22" xfId="6" applyNumberFormat="1" applyFont="1" applyFill="1" applyBorder="1"/>
    <xf numFmtId="0" fontId="9" fillId="5" borderId="119" xfId="6" applyFont="1" applyFill="1" applyBorder="1"/>
    <xf numFmtId="164" fontId="9" fillId="5" borderId="118" xfId="6" applyNumberFormat="1" applyFont="1" applyFill="1" applyBorder="1"/>
    <xf numFmtId="0" fontId="4" fillId="5" borderId="50" xfId="6" applyFont="1" applyFill="1" applyBorder="1"/>
    <xf numFmtId="0" fontId="4" fillId="5" borderId="22" xfId="6" applyFont="1" applyFill="1" applyBorder="1"/>
    <xf numFmtId="0" fontId="4" fillId="5" borderId="22" xfId="6" applyNumberFormat="1" applyFont="1" applyFill="1" applyBorder="1"/>
    <xf numFmtId="3" fontId="9" fillId="0" borderId="121" xfId="6" applyNumberFormat="1" applyFont="1" applyBorder="1"/>
    <xf numFmtId="3" fontId="9" fillId="6" borderId="119" xfId="6" applyNumberFormat="1" applyFont="1" applyFill="1" applyBorder="1"/>
    <xf numFmtId="3" fontId="4" fillId="6" borderId="50" xfId="6" applyNumberFormat="1" applyFont="1" applyFill="1" applyBorder="1"/>
    <xf numFmtId="3" fontId="4" fillId="6" borderId="22" xfId="6" applyNumberFormat="1" applyFont="1" applyFill="1" applyBorder="1"/>
    <xf numFmtId="3" fontId="9" fillId="2" borderId="119" xfId="6" applyNumberFormat="1" applyFont="1" applyFill="1" applyBorder="1"/>
    <xf numFmtId="3" fontId="4" fillId="2" borderId="50" xfId="6" applyNumberFormat="1" applyFont="1" applyFill="1" applyBorder="1"/>
    <xf numFmtId="3" fontId="9" fillId="5" borderId="119" xfId="6" applyNumberFormat="1" applyFont="1" applyFill="1" applyBorder="1"/>
    <xf numFmtId="3" fontId="4" fillId="5" borderId="50" xfId="6" applyNumberFormat="1" applyFont="1" applyFill="1" applyBorder="1"/>
    <xf numFmtId="0" fontId="4" fillId="0" borderId="27" xfId="6" applyFont="1" applyBorder="1"/>
    <xf numFmtId="165" fontId="9" fillId="0" borderId="56" xfId="9" applyNumberFormat="1" applyFont="1" applyBorder="1"/>
    <xf numFmtId="3" fontId="4" fillId="0" borderId="106" xfId="6" applyNumberFormat="1" applyFont="1" applyFill="1" applyBorder="1"/>
    <xf numFmtId="164" fontId="4" fillId="0" borderId="112" xfId="6" applyNumberFormat="1" applyFont="1" applyBorder="1"/>
    <xf numFmtId="165" fontId="4" fillId="5" borderId="105" xfId="9" applyNumberFormat="1" applyFont="1" applyFill="1" applyBorder="1"/>
    <xf numFmtId="164" fontId="4" fillId="5" borderId="105" xfId="6" applyNumberFormat="1" applyFont="1" applyFill="1" applyBorder="1"/>
    <xf numFmtId="164" fontId="4" fillId="0" borderId="89" xfId="6" applyNumberFormat="1" applyFont="1" applyBorder="1"/>
    <xf numFmtId="165" fontId="4" fillId="0" borderId="89" xfId="9" applyNumberFormat="1" applyFont="1" applyBorder="1"/>
    <xf numFmtId="3" fontId="4" fillId="0" borderId="109" xfId="6" applyNumberFormat="1" applyFont="1" applyBorder="1"/>
    <xf numFmtId="164" fontId="4" fillId="0" borderId="108" xfId="6" applyNumberFormat="1" applyFont="1" applyBorder="1"/>
    <xf numFmtId="165" fontId="4" fillId="0" borderId="8" xfId="9" applyNumberFormat="1" applyFont="1" applyBorder="1"/>
    <xf numFmtId="164" fontId="4" fillId="0" borderId="30" xfId="6" applyNumberFormat="1" applyFont="1" applyBorder="1"/>
    <xf numFmtId="164" fontId="4" fillId="0" borderId="8" xfId="6" applyNumberFormat="1" applyFont="1" applyBorder="1"/>
    <xf numFmtId="165" fontId="4" fillId="0" borderId="76" xfId="9" applyNumberFormat="1" applyFont="1" applyBorder="1"/>
    <xf numFmtId="164" fontId="4" fillId="0" borderId="107" xfId="6" applyNumberFormat="1" applyFont="1" applyBorder="1"/>
    <xf numFmtId="164" fontId="4" fillId="0" borderId="76" xfId="6" applyNumberFormat="1" applyFont="1" applyBorder="1"/>
    <xf numFmtId="0" fontId="9" fillId="0" borderId="28" xfId="6" applyFont="1" applyBorder="1" applyAlignment="1">
      <alignment horizontal="right"/>
    </xf>
    <xf numFmtId="164" fontId="4" fillId="0" borderId="27" xfId="6" applyNumberFormat="1" applyFont="1" applyBorder="1"/>
    <xf numFmtId="0" fontId="9" fillId="0" borderId="102" xfId="6" applyFont="1" applyBorder="1" applyAlignment="1">
      <alignment horizontal="right"/>
    </xf>
    <xf numFmtId="0" fontId="9" fillId="0" borderId="56" xfId="6" applyFont="1" applyBorder="1" applyAlignment="1">
      <alignment horizontal="right"/>
    </xf>
    <xf numFmtId="0" fontId="4" fillId="3" borderId="4" xfId="6" applyFont="1" applyFill="1" applyBorder="1" applyAlignment="1"/>
    <xf numFmtId="0" fontId="5" fillId="0" borderId="0" xfId="6" applyFont="1" applyAlignment="1"/>
    <xf numFmtId="164" fontId="9" fillId="2" borderId="24" xfId="13" applyNumberFormat="1" applyFont="1" applyFill="1" applyBorder="1"/>
    <xf numFmtId="164" fontId="9" fillId="5" borderId="22" xfId="13" applyNumberFormat="1" applyFont="1" applyFill="1" applyBorder="1" applyAlignment="1"/>
    <xf numFmtId="0" fontId="4" fillId="0" borderId="0" xfId="6" applyFont="1" applyBorder="1" applyAlignment="1">
      <alignment horizontal="center"/>
    </xf>
    <xf numFmtId="10" fontId="4" fillId="0" borderId="0" xfId="6" applyNumberFormat="1" applyFont="1" applyBorder="1" applyAlignment="1">
      <alignment horizontal="center" wrapText="1"/>
    </xf>
    <xf numFmtId="10" fontId="4" fillId="0" borderId="0" xfId="6" applyNumberFormat="1" applyFont="1" applyBorder="1" applyAlignment="1">
      <alignment horizontal="center"/>
    </xf>
    <xf numFmtId="10" fontId="4" fillId="0" borderId="0" xfId="6" applyNumberFormat="1" applyFont="1" applyBorder="1" applyAlignment="1">
      <alignment horizontal="left"/>
    </xf>
    <xf numFmtId="0" fontId="4" fillId="0" borderId="13" xfId="6" applyFont="1" applyBorder="1" applyAlignment="1">
      <alignment horizontal="center"/>
    </xf>
    <xf numFmtId="10" fontId="4" fillId="0" borderId="17" xfId="6" applyNumberFormat="1" applyFont="1" applyBorder="1" applyAlignment="1">
      <alignment horizontal="center" wrapText="1"/>
    </xf>
    <xf numFmtId="10" fontId="4" fillId="0" borderId="12" xfId="6" applyNumberFormat="1" applyFont="1" applyBorder="1" applyAlignment="1">
      <alignment horizontal="center" wrapText="1"/>
    </xf>
    <xf numFmtId="10" fontId="4" fillId="0" borderId="12" xfId="6" applyNumberFormat="1" applyFont="1" applyBorder="1" applyAlignment="1">
      <alignment horizontal="center"/>
    </xf>
    <xf numFmtId="3" fontId="9" fillId="0" borderId="13" xfId="6" applyNumberFormat="1" applyFont="1" applyBorder="1" applyAlignment="1">
      <alignment horizontal="right"/>
    </xf>
    <xf numFmtId="0" fontId="4" fillId="0" borderId="12" xfId="6" applyFont="1" applyBorder="1" applyAlignment="1">
      <alignment horizontal="right"/>
    </xf>
    <xf numFmtId="3" fontId="9" fillId="0" borderId="12" xfId="6" applyNumberFormat="1" applyFont="1" applyBorder="1" applyAlignment="1">
      <alignment horizontal="right"/>
    </xf>
    <xf numFmtId="3" fontId="4" fillId="0" borderId="9" xfId="6" applyNumberFormat="1" applyFont="1" applyBorder="1" applyAlignment="1">
      <alignment horizontal="right"/>
    </xf>
    <xf numFmtId="164" fontId="4" fillId="0" borderId="8" xfId="13" applyNumberFormat="1" applyFont="1" applyBorder="1" applyAlignment="1">
      <alignment horizontal="right"/>
    </xf>
    <xf numFmtId="3" fontId="4" fillId="0" borderId="8" xfId="6" applyNumberFormat="1" applyFont="1" applyBorder="1" applyAlignment="1">
      <alignment horizontal="right"/>
    </xf>
    <xf numFmtId="0" fontId="4" fillId="0" borderId="0" xfId="6" applyFont="1" applyBorder="1" applyAlignment="1"/>
    <xf numFmtId="0" fontId="9" fillId="0" borderId="60" xfId="6" applyFont="1" applyBorder="1"/>
    <xf numFmtId="0" fontId="4" fillId="0" borderId="60" xfId="6" applyFont="1" applyBorder="1"/>
    <xf numFmtId="3" fontId="9" fillId="0" borderId="72" xfId="6" applyNumberFormat="1" applyFont="1" applyBorder="1"/>
    <xf numFmtId="0" fontId="4" fillId="0" borderId="63" xfId="6" applyFont="1" applyBorder="1" applyAlignment="1">
      <alignment horizontal="right"/>
    </xf>
    <xf numFmtId="3" fontId="9" fillId="0" borderId="9" xfId="6" applyNumberFormat="1" applyFont="1" applyBorder="1"/>
    <xf numFmtId="164" fontId="4" fillId="0" borderId="36" xfId="13" applyNumberFormat="1" applyFont="1" applyBorder="1" applyAlignment="1">
      <alignment horizontal="right"/>
    </xf>
    <xf numFmtId="164" fontId="4" fillId="0" borderId="94" xfId="13" applyNumberFormat="1" applyFont="1" applyFill="1" applyBorder="1" applyAlignment="1" applyProtection="1">
      <alignment horizontal="right" wrapText="1"/>
    </xf>
    <xf numFmtId="3" fontId="4" fillId="0" borderId="95" xfId="6" applyNumberFormat="1" applyFont="1" applyBorder="1" applyAlignment="1">
      <alignment horizontal="right"/>
    </xf>
    <xf numFmtId="0" fontId="4" fillId="0" borderId="44" xfId="6" applyFont="1" applyBorder="1"/>
    <xf numFmtId="164" fontId="4" fillId="0" borderId="22" xfId="13" applyNumberFormat="1" applyFont="1" applyFill="1" applyBorder="1" applyAlignment="1" applyProtection="1">
      <alignment horizontal="right" wrapText="1"/>
    </xf>
    <xf numFmtId="0" fontId="4" fillId="0" borderId="0" xfId="6" applyFont="1" applyFill="1"/>
    <xf numFmtId="10" fontId="9" fillId="0" borderId="0" xfId="6" applyNumberFormat="1" applyFont="1" applyFill="1" applyBorder="1"/>
    <xf numFmtId="3" fontId="9" fillId="0" borderId="0" xfId="6" applyNumberFormat="1" applyFont="1" applyFill="1" applyBorder="1"/>
    <xf numFmtId="3" fontId="9" fillId="6" borderId="28" xfId="6" applyNumberFormat="1" applyFont="1" applyFill="1" applyBorder="1"/>
    <xf numFmtId="10" fontId="9" fillId="6" borderId="88" xfId="6" applyNumberFormat="1" applyFont="1" applyFill="1" applyBorder="1"/>
    <xf numFmtId="3" fontId="9" fillId="6" borderId="87" xfId="6" applyNumberFormat="1" applyFont="1" applyFill="1" applyBorder="1"/>
    <xf numFmtId="10" fontId="9" fillId="6" borderId="87" xfId="6" applyNumberFormat="1" applyFont="1" applyFill="1" applyBorder="1"/>
    <xf numFmtId="3" fontId="4" fillId="6" borderId="86" xfId="6" applyNumberFormat="1" applyFont="1" applyFill="1" applyBorder="1"/>
    <xf numFmtId="10" fontId="4" fillId="6" borderId="85" xfId="6" applyNumberFormat="1" applyFont="1" applyFill="1" applyBorder="1"/>
    <xf numFmtId="3" fontId="4" fillId="6" borderId="84" xfId="6" applyNumberFormat="1" applyFont="1" applyFill="1" applyBorder="1"/>
    <xf numFmtId="10" fontId="4" fillId="6" borderId="84" xfId="6" applyNumberFormat="1" applyFont="1" applyFill="1" applyBorder="1"/>
    <xf numFmtId="3" fontId="9" fillId="2" borderId="86" xfId="6" applyNumberFormat="1" applyFont="1" applyFill="1" applyBorder="1"/>
    <xf numFmtId="10" fontId="9" fillId="2" borderId="85" xfId="6" applyNumberFormat="1" applyFont="1" applyFill="1" applyBorder="1"/>
    <xf numFmtId="3" fontId="9" fillId="2" borderId="84" xfId="6" applyNumberFormat="1" applyFont="1" applyFill="1" applyBorder="1"/>
    <xf numFmtId="10" fontId="9" fillId="2" borderId="84" xfId="6" applyNumberFormat="1" applyFont="1" applyFill="1" applyBorder="1"/>
    <xf numFmtId="3" fontId="4" fillId="2" borderId="86" xfId="6" applyNumberFormat="1" applyFont="1" applyFill="1" applyBorder="1"/>
    <xf numFmtId="10" fontId="4" fillId="2" borderId="85" xfId="6" applyNumberFormat="1" applyFont="1" applyFill="1" applyBorder="1"/>
    <xf numFmtId="3" fontId="4" fillId="2" borderId="84" xfId="6" applyNumberFormat="1" applyFont="1" applyFill="1" applyBorder="1"/>
    <xf numFmtId="10" fontId="4" fillId="2" borderId="84" xfId="6" applyNumberFormat="1" applyFont="1" applyFill="1" applyBorder="1"/>
    <xf numFmtId="3" fontId="9" fillId="5" borderId="86" xfId="6" applyNumberFormat="1" applyFont="1" applyFill="1" applyBorder="1"/>
    <xf numFmtId="10" fontId="9" fillId="5" borderId="85" xfId="6" applyNumberFormat="1" applyFont="1" applyFill="1" applyBorder="1"/>
    <xf numFmtId="3" fontId="9" fillId="5" borderId="84" xfId="6" applyNumberFormat="1" applyFont="1" applyFill="1" applyBorder="1"/>
    <xf numFmtId="10" fontId="9" fillId="5" borderId="84" xfId="6" applyNumberFormat="1" applyFont="1" applyFill="1" applyBorder="1"/>
    <xf numFmtId="3" fontId="4" fillId="5" borderId="86" xfId="6" applyNumberFormat="1" applyFont="1" applyFill="1" applyBorder="1"/>
    <xf numFmtId="10" fontId="4" fillId="5" borderId="85" xfId="6" applyNumberFormat="1" applyFont="1" applyFill="1" applyBorder="1"/>
    <xf numFmtId="3" fontId="4" fillId="5" borderId="84" xfId="6" applyNumberFormat="1" applyFont="1" applyFill="1" applyBorder="1"/>
    <xf numFmtId="10" fontId="4" fillId="5" borderId="84" xfId="6" applyNumberFormat="1" applyFont="1" applyFill="1" applyBorder="1"/>
    <xf numFmtId="0" fontId="4" fillId="0" borderId="0" xfId="6" applyFont="1" applyFill="1" applyAlignment="1"/>
    <xf numFmtId="9" fontId="9" fillId="0" borderId="0" xfId="8" applyFont="1" applyBorder="1"/>
    <xf numFmtId="3" fontId="9" fillId="0" borderId="0" xfId="6" applyNumberFormat="1" applyFont="1" applyBorder="1"/>
    <xf numFmtId="3" fontId="4" fillId="6" borderId="23" xfId="6" applyNumberFormat="1" applyFont="1" applyFill="1" applyBorder="1"/>
    <xf numFmtId="10" fontId="4" fillId="0" borderId="76" xfId="6" applyNumberFormat="1" applyFont="1" applyBorder="1"/>
    <xf numFmtId="3" fontId="4" fillId="5" borderId="8" xfId="6" applyNumberFormat="1" applyFont="1" applyFill="1" applyBorder="1"/>
    <xf numFmtId="0" fontId="4" fillId="5" borderId="8" xfId="6" applyFont="1" applyFill="1" applyBorder="1"/>
    <xf numFmtId="3" fontId="4" fillId="0" borderId="77" xfId="6" applyNumberFormat="1" applyFont="1" applyBorder="1"/>
    <xf numFmtId="3" fontId="4" fillId="0" borderId="76" xfId="6" applyNumberFormat="1" applyFont="1" applyBorder="1"/>
    <xf numFmtId="164" fontId="4" fillId="0" borderId="12" xfId="3" applyNumberFormat="1" applyFont="1" applyFill="1" applyBorder="1" applyAlignment="1" applyProtection="1">
      <alignment horizontal="right"/>
    </xf>
    <xf numFmtId="164" fontId="4" fillId="0" borderId="8" xfId="3" applyNumberFormat="1" applyFont="1" applyFill="1" applyBorder="1" applyAlignment="1" applyProtection="1">
      <alignment horizontal="right"/>
    </xf>
    <xf numFmtId="0" fontId="10" fillId="0" borderId="0" xfId="6" applyFont="1"/>
    <xf numFmtId="0" fontId="4" fillId="0" borderId="8" xfId="6" applyFont="1" applyBorder="1"/>
    <xf numFmtId="3" fontId="9" fillId="0" borderId="17" xfId="6" applyNumberFormat="1" applyFont="1" applyBorder="1"/>
    <xf numFmtId="3" fontId="4" fillId="0" borderId="15" xfId="6" applyNumberFormat="1" applyFont="1" applyBorder="1"/>
    <xf numFmtId="3" fontId="4" fillId="0" borderId="30" xfId="6" applyNumberFormat="1" applyFont="1" applyBorder="1"/>
    <xf numFmtId="9" fontId="4" fillId="0" borderId="0" xfId="8" applyFont="1"/>
    <xf numFmtId="10" fontId="9" fillId="0" borderId="63" xfId="6" applyNumberFormat="1" applyFont="1" applyBorder="1"/>
    <xf numFmtId="10" fontId="4" fillId="0" borderId="62" xfId="6" applyNumberFormat="1" applyFont="1" applyBorder="1"/>
    <xf numFmtId="10" fontId="4" fillId="0" borderId="36" xfId="6" applyNumberFormat="1" applyFont="1" applyBorder="1"/>
    <xf numFmtId="10" fontId="9" fillId="0" borderId="60" xfId="6" applyNumberFormat="1" applyFont="1" applyBorder="1"/>
    <xf numFmtId="10" fontId="4" fillId="0" borderId="11" xfId="6" applyNumberFormat="1" applyFont="1" applyBorder="1"/>
    <xf numFmtId="10" fontId="9" fillId="0" borderId="8" xfId="6" applyNumberFormat="1" applyFont="1" applyBorder="1"/>
    <xf numFmtId="3" fontId="9" fillId="7" borderId="56" xfId="6" applyNumberFormat="1" applyFont="1" applyFill="1" applyBorder="1"/>
    <xf numFmtId="164" fontId="4" fillId="0" borderId="0" xfId="6" applyNumberFormat="1" applyFont="1"/>
    <xf numFmtId="164" fontId="9" fillId="6" borderId="54" xfId="13" applyNumberFormat="1" applyFont="1" applyFill="1" applyBorder="1"/>
    <xf numFmtId="164" fontId="4" fillId="6" borderId="53" xfId="13" applyNumberFormat="1" applyFont="1" applyFill="1" applyBorder="1"/>
    <xf numFmtId="164" fontId="4" fillId="6" borderId="42" xfId="13" applyNumberFormat="1" applyFont="1" applyFill="1" applyBorder="1"/>
    <xf numFmtId="164" fontId="9" fillId="6" borderId="42" xfId="13" applyNumberFormat="1" applyFont="1" applyFill="1" applyBorder="1"/>
    <xf numFmtId="164" fontId="9" fillId="6" borderId="52" xfId="13" applyNumberFormat="1" applyFont="1" applyFill="1" applyBorder="1"/>
    <xf numFmtId="164" fontId="4" fillId="6" borderId="50" xfId="13" applyNumberFormat="1" applyFont="1" applyFill="1" applyBorder="1"/>
    <xf numFmtId="164" fontId="4" fillId="6" borderId="22" xfId="13" applyNumberFormat="1" applyFont="1" applyFill="1" applyBorder="1"/>
    <xf numFmtId="164" fontId="9" fillId="6" borderId="22" xfId="13" applyNumberFormat="1" applyFont="1" applyFill="1" applyBorder="1"/>
    <xf numFmtId="10" fontId="9" fillId="2" borderId="52" xfId="6" applyNumberFormat="1" applyFont="1" applyFill="1" applyBorder="1"/>
    <xf numFmtId="164" fontId="4" fillId="2" borderId="50" xfId="13" applyNumberFormat="1" applyFont="1" applyFill="1" applyBorder="1"/>
    <xf numFmtId="164" fontId="4" fillId="2" borderId="22" xfId="13" applyNumberFormat="1" applyFont="1" applyFill="1" applyBorder="1"/>
    <xf numFmtId="164" fontId="9" fillId="2" borderId="22" xfId="13" applyNumberFormat="1" applyFont="1" applyFill="1" applyBorder="1"/>
    <xf numFmtId="10" fontId="9" fillId="5" borderId="52" xfId="6" applyNumberFormat="1" applyFont="1" applyFill="1" applyBorder="1"/>
    <xf numFmtId="164" fontId="4" fillId="5" borderId="50" xfId="13" applyNumberFormat="1" applyFont="1" applyFill="1" applyBorder="1"/>
    <xf numFmtId="164" fontId="4" fillId="5" borderId="22" xfId="13" applyNumberFormat="1" applyFont="1" applyFill="1" applyBorder="1"/>
    <xf numFmtId="164" fontId="9" fillId="5" borderId="22" xfId="13" applyNumberFormat="1" applyFont="1" applyFill="1" applyBorder="1"/>
    <xf numFmtId="164" fontId="9" fillId="5" borderId="50" xfId="13" applyNumberFormat="1" applyFont="1" applyFill="1" applyBorder="1"/>
    <xf numFmtId="10" fontId="9" fillId="5" borderId="51" xfId="6" applyNumberFormat="1" applyFont="1" applyFill="1" applyBorder="1"/>
    <xf numFmtId="0" fontId="9" fillId="0" borderId="44" xfId="6" applyFont="1" applyBorder="1"/>
    <xf numFmtId="0" fontId="9" fillId="0" borderId="42" xfId="6" applyFont="1" applyBorder="1"/>
    <xf numFmtId="10" fontId="4" fillId="0" borderId="40" xfId="13" applyNumberFormat="1" applyFont="1" applyBorder="1"/>
    <xf numFmtId="0" fontId="4" fillId="5" borderId="23" xfId="6" applyFont="1" applyFill="1" applyBorder="1"/>
    <xf numFmtId="3" fontId="4" fillId="0" borderId="39" xfId="6" applyNumberFormat="1" applyFont="1" applyBorder="1"/>
    <xf numFmtId="10" fontId="4" fillId="0" borderId="38" xfId="13" applyNumberFormat="1" applyFont="1" applyBorder="1"/>
    <xf numFmtId="164" fontId="4" fillId="0" borderId="30" xfId="3" applyNumberFormat="1" applyFont="1" applyFill="1" applyBorder="1" applyAlignment="1" applyProtection="1">
      <alignment horizontal="right"/>
    </xf>
    <xf numFmtId="164" fontId="9" fillId="0" borderId="8" xfId="3" applyNumberFormat="1" applyFont="1" applyFill="1" applyBorder="1" applyAlignment="1" applyProtection="1">
      <alignment horizontal="right"/>
    </xf>
    <xf numFmtId="164" fontId="9" fillId="0" borderId="30" xfId="3" applyNumberFormat="1" applyFont="1" applyFill="1" applyBorder="1" applyAlignment="1" applyProtection="1">
      <alignment horizontal="right"/>
    </xf>
    <xf numFmtId="3" fontId="9" fillId="0" borderId="18" xfId="6" applyNumberFormat="1" applyFont="1" applyBorder="1"/>
    <xf numFmtId="3" fontId="9" fillId="0" borderId="13" xfId="6" applyNumberFormat="1" applyFont="1" applyBorder="1" applyAlignment="1"/>
    <xf numFmtId="3" fontId="9" fillId="0" borderId="12" xfId="6" applyNumberFormat="1" applyFont="1" applyBorder="1" applyAlignment="1"/>
    <xf numFmtId="3" fontId="4" fillId="0" borderId="16" xfId="6" applyNumberFormat="1" applyFont="1" applyBorder="1"/>
    <xf numFmtId="0" fontId="7" fillId="3" borderId="7" xfId="6" applyFont="1" applyFill="1" applyBorder="1" applyAlignment="1"/>
    <xf numFmtId="0" fontId="7" fillId="3" borderId="5" xfId="6" applyFont="1" applyFill="1" applyBorder="1" applyAlignment="1"/>
    <xf numFmtId="3" fontId="9" fillId="0" borderId="17" xfId="6" applyNumberFormat="1" applyFont="1" applyBorder="1" applyAlignment="1"/>
    <xf numFmtId="0" fontId="7" fillId="4" borderId="7" xfId="6" applyFont="1" applyFill="1" applyBorder="1" applyAlignment="1"/>
    <xf numFmtId="0" fontId="7" fillId="4" borderId="5" xfId="6" applyFont="1" applyFill="1" applyBorder="1" applyAlignment="1"/>
    <xf numFmtId="3" fontId="9" fillId="0" borderId="0" xfId="6" applyNumberFormat="1" applyFont="1" applyBorder="1" applyAlignment="1">
      <alignment horizontal="right"/>
    </xf>
    <xf numFmtId="164" fontId="9" fillId="0" borderId="13" xfId="13" applyNumberFormat="1" applyFont="1" applyFill="1" applyBorder="1" applyAlignment="1" applyProtection="1">
      <alignment horizontal="right"/>
    </xf>
    <xf numFmtId="164" fontId="4" fillId="0" borderId="9" xfId="13" applyNumberFormat="1" applyFont="1" applyFill="1" applyBorder="1" applyAlignment="1" applyProtection="1">
      <alignment horizontal="right"/>
    </xf>
    <xf numFmtId="165" fontId="4" fillId="0" borderId="13" xfId="9" applyNumberFormat="1" applyFont="1" applyFill="1" applyBorder="1" applyAlignment="1" applyProtection="1"/>
    <xf numFmtId="165" fontId="4" fillId="0" borderId="12" xfId="9" applyNumberFormat="1" applyFont="1" applyFill="1" applyBorder="1" applyAlignment="1" applyProtection="1"/>
    <xf numFmtId="0" fontId="4" fillId="0" borderId="13" xfId="6" applyFont="1" applyBorder="1" applyAlignment="1">
      <alignment vertical="center"/>
    </xf>
    <xf numFmtId="0" fontId="4" fillId="0" borderId="12" xfId="6" applyFont="1" applyBorder="1" applyAlignment="1">
      <alignment vertical="center" wrapText="1"/>
    </xf>
    <xf numFmtId="0" fontId="4" fillId="0" borderId="12" xfId="6" applyFont="1" applyBorder="1" applyAlignment="1">
      <alignment horizontal="left" vertical="center" wrapText="1"/>
    </xf>
    <xf numFmtId="0" fontId="8" fillId="0" borderId="2" xfId="10" applyBorder="1" applyAlignment="1" applyProtection="1">
      <alignment vertical="center"/>
    </xf>
    <xf numFmtId="0" fontId="4" fillId="0" borderId="9" xfId="6" applyFont="1" applyBorder="1" applyAlignment="1">
      <alignment vertical="center"/>
    </xf>
    <xf numFmtId="0" fontId="4" fillId="0" borderId="8" xfId="6" applyFont="1" applyBorder="1" applyAlignment="1">
      <alignment vertical="center" wrapText="1"/>
    </xf>
    <xf numFmtId="0" fontId="4" fillId="0" borderId="11" xfId="6" applyFont="1" applyBorder="1" applyAlignment="1">
      <alignment horizontal="left" vertical="center" wrapText="1"/>
    </xf>
    <xf numFmtId="0" fontId="8" fillId="0" borderId="10" xfId="10" applyBorder="1" applyAlignment="1" applyProtection="1">
      <alignment vertical="center"/>
    </xf>
    <xf numFmtId="0" fontId="4" fillId="0" borderId="8" xfId="6" applyFont="1" applyBorder="1" applyAlignment="1">
      <alignment horizontal="left" vertical="center" wrapText="1"/>
    </xf>
    <xf numFmtId="0" fontId="8" fillId="0" borderId="1" xfId="10" applyBorder="1" applyAlignment="1" applyProtection="1">
      <alignment vertical="center"/>
    </xf>
    <xf numFmtId="0" fontId="4" fillId="0" borderId="9" xfId="6" applyFont="1" applyBorder="1" applyAlignment="1">
      <alignment vertical="center" wrapText="1"/>
    </xf>
    <xf numFmtId="0" fontId="8" fillId="0" borderId="1" xfId="10" applyFont="1" applyBorder="1" applyAlignment="1" applyProtection="1">
      <alignment vertical="center" wrapText="1"/>
    </xf>
    <xf numFmtId="3" fontId="4" fillId="0" borderId="0" xfId="6" applyNumberFormat="1" applyFont="1"/>
    <xf numFmtId="0" fontId="14" fillId="0" borderId="0" xfId="7" applyFont="1" applyAlignment="1">
      <alignment horizontal="left"/>
    </xf>
    <xf numFmtId="0" fontId="9" fillId="0" borderId="0" xfId="0" applyFont="1" applyAlignment="1"/>
    <xf numFmtId="4" fontId="4" fillId="0" borderId="0" xfId="0" applyNumberFormat="1" applyFont="1" applyAlignment="1">
      <alignment vertical="top"/>
    </xf>
    <xf numFmtId="0" fontId="7" fillId="3" borderId="6" xfId="3" applyNumberFormat="1" applyFont="1" applyFill="1" applyBorder="1" applyAlignment="1" applyProtection="1">
      <alignment horizontal="center" wrapText="1"/>
    </xf>
    <xf numFmtId="0" fontId="11" fillId="3" borderId="5" xfId="3" applyNumberFormat="1" applyFont="1" applyFill="1" applyBorder="1" applyAlignment="1" applyProtection="1">
      <alignment horizontal="center" wrapText="1"/>
    </xf>
    <xf numFmtId="0" fontId="2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0" fontId="13" fillId="10" borderId="155" xfId="7" applyFont="1" applyFill="1" applyBorder="1" applyAlignment="1">
      <alignment horizontal="center"/>
    </xf>
    <xf numFmtId="0" fontId="13" fillId="10" borderId="154" xfId="7" applyFont="1" applyFill="1" applyBorder="1" applyAlignment="1">
      <alignment horizontal="center"/>
    </xf>
    <xf numFmtId="0" fontId="13" fillId="10" borderId="153" xfId="7" applyFont="1" applyFill="1" applyBorder="1" applyAlignment="1">
      <alignment horizontal="center"/>
    </xf>
    <xf numFmtId="0" fontId="14" fillId="0" borderId="0" xfId="7" applyFont="1" applyAlignment="1">
      <alignment horizontal="left" vertical="top" wrapText="1"/>
    </xf>
    <xf numFmtId="0" fontId="14" fillId="0" borderId="0" xfId="7" applyFont="1" applyAlignment="1">
      <alignment horizontal="left" vertical="top"/>
    </xf>
    <xf numFmtId="0" fontId="18" fillId="11" borderId="152" xfId="7" applyFont="1" applyFill="1" applyBorder="1" applyAlignment="1">
      <alignment horizontal="center" vertical="center"/>
    </xf>
    <xf numFmtId="0" fontId="18" fillId="11" borderId="151" xfId="7" applyFont="1" applyFill="1" applyBorder="1" applyAlignment="1">
      <alignment horizontal="center" vertical="center"/>
    </xf>
    <xf numFmtId="0" fontId="21" fillId="13" borderId="0" xfId="7" applyFont="1" applyFill="1" applyAlignment="1">
      <alignment horizontal="center" vertical="center"/>
    </xf>
    <xf numFmtId="0" fontId="11" fillId="4" borderId="6" xfId="3" applyNumberFormat="1" applyFont="1" applyFill="1" applyBorder="1" applyAlignment="1" applyProtection="1">
      <alignment horizontal="center"/>
    </xf>
    <xf numFmtId="0" fontId="11" fillId="4" borderId="33" xfId="3" applyNumberFormat="1" applyFont="1" applyFill="1" applyBorder="1" applyAlignment="1" applyProtection="1">
      <alignment horizontal="center"/>
    </xf>
    <xf numFmtId="0" fontId="11" fillId="4" borderId="6" xfId="3" applyNumberFormat="1" applyFont="1" applyFill="1" applyBorder="1" applyAlignment="1" applyProtection="1">
      <alignment horizontal="center" wrapText="1"/>
    </xf>
    <xf numFmtId="0" fontId="11" fillId="4" borderId="34" xfId="3" applyNumberFormat="1" applyFont="1" applyFill="1" applyBorder="1" applyAlignment="1" applyProtection="1">
      <alignment horizontal="center" wrapText="1"/>
    </xf>
    <xf numFmtId="0" fontId="11" fillId="4" borderId="34" xfId="3" applyNumberFormat="1" applyFont="1" applyFill="1" applyBorder="1" applyAlignment="1" applyProtection="1">
      <alignment horizontal="center"/>
    </xf>
    <xf numFmtId="0" fontId="11" fillId="3" borderId="6" xfId="3" applyNumberFormat="1" applyFont="1" applyFill="1" applyBorder="1" applyAlignment="1" applyProtection="1">
      <alignment horizontal="center"/>
    </xf>
    <xf numFmtId="0" fontId="11" fillId="3" borderId="33" xfId="3" applyNumberFormat="1" applyFont="1" applyFill="1" applyBorder="1" applyAlignment="1" applyProtection="1">
      <alignment horizontal="center"/>
    </xf>
    <xf numFmtId="0" fontId="11" fillId="3" borderId="6" xfId="3" applyNumberFormat="1" applyFont="1" applyFill="1" applyBorder="1" applyAlignment="1" applyProtection="1">
      <alignment horizontal="center" wrapText="1"/>
    </xf>
    <xf numFmtId="0" fontId="11" fillId="3" borderId="34" xfId="3" applyNumberFormat="1" applyFont="1" applyFill="1" applyBorder="1" applyAlignment="1" applyProtection="1">
      <alignment horizontal="center" wrapText="1"/>
    </xf>
    <xf numFmtId="0" fontId="11" fillId="3" borderId="5" xfId="3" applyNumberFormat="1" applyFont="1" applyFill="1" applyBorder="1" applyAlignment="1" applyProtection="1">
      <alignment horizontal="center"/>
    </xf>
    <xf numFmtId="0" fontId="11" fillId="3" borderId="7" xfId="3" applyNumberFormat="1" applyFont="1" applyFill="1" applyBorder="1" applyAlignment="1" applyProtection="1">
      <alignment horizontal="center"/>
    </xf>
    <xf numFmtId="0" fontId="11" fillId="4" borderId="138" xfId="3" applyNumberFormat="1" applyFont="1" applyFill="1" applyBorder="1" applyAlignment="1" applyProtection="1">
      <alignment horizontal="center" wrapText="1"/>
    </xf>
    <xf numFmtId="0" fontId="7" fillId="4" borderId="32" xfId="3" applyNumberFormat="1" applyFont="1" applyFill="1" applyBorder="1" applyAlignment="1" applyProtection="1">
      <alignment wrapText="1"/>
    </xf>
    <xf numFmtId="0" fontId="7" fillId="4" borderId="35" xfId="3" applyNumberFormat="1" applyFont="1" applyFill="1" applyBorder="1" applyAlignment="1" applyProtection="1">
      <alignment wrapText="1"/>
    </xf>
    <xf numFmtId="0" fontId="4" fillId="4" borderId="33" xfId="0" applyFont="1" applyFill="1" applyBorder="1" applyAlignment="1">
      <alignment horizontal="center"/>
    </xf>
    <xf numFmtId="0" fontId="7" fillId="3" borderId="114" xfId="3" applyNumberFormat="1" applyFont="1" applyFill="1" applyBorder="1" applyAlignment="1" applyProtection="1">
      <alignment horizontal="center" wrapText="1"/>
    </xf>
    <xf numFmtId="0" fontId="7" fillId="3" borderId="127" xfId="3" applyNumberFormat="1" applyFont="1" applyFill="1" applyBorder="1" applyAlignment="1" applyProtection="1">
      <alignment horizontal="center" wrapText="1"/>
    </xf>
    <xf numFmtId="0" fontId="7" fillId="4" borderId="6" xfId="3" applyNumberFormat="1" applyFont="1" applyFill="1" applyBorder="1" applyAlignment="1" applyProtection="1">
      <alignment horizontal="center" wrapText="1"/>
    </xf>
    <xf numFmtId="0" fontId="7" fillId="4" borderId="33" xfId="3" applyNumberFormat="1" applyFont="1" applyFill="1" applyBorder="1" applyAlignment="1" applyProtection="1">
      <alignment horizontal="center" wrapText="1"/>
    </xf>
    <xf numFmtId="0" fontId="7" fillId="4" borderId="34" xfId="3" applyNumberFormat="1" applyFont="1" applyFill="1" applyBorder="1" applyAlignment="1" applyProtection="1">
      <alignment horizontal="center" wrapText="1"/>
    </xf>
    <xf numFmtId="0" fontId="7" fillId="4" borderId="114" xfId="3" applyNumberFormat="1" applyFont="1" applyFill="1" applyBorder="1" applyAlignment="1" applyProtection="1">
      <alignment horizontal="center" wrapText="1"/>
    </xf>
    <xf numFmtId="0" fontId="7" fillId="4" borderId="127" xfId="3" applyNumberFormat="1" applyFont="1" applyFill="1" applyBorder="1" applyAlignment="1" applyProtection="1">
      <alignment horizontal="center" wrapText="1"/>
    </xf>
    <xf numFmtId="0" fontId="11" fillId="3" borderId="46" xfId="3" applyNumberFormat="1" applyFont="1" applyFill="1" applyBorder="1" applyAlignment="1" applyProtection="1">
      <alignment horizontal="center"/>
    </xf>
    <xf numFmtId="0" fontId="11" fillId="3" borderId="131" xfId="3" applyNumberFormat="1" applyFont="1" applyFill="1" applyBorder="1" applyAlignment="1" applyProtection="1">
      <alignment horizontal="center"/>
    </xf>
    <xf numFmtId="0" fontId="4" fillId="0" borderId="33" xfId="0" applyFont="1" applyBorder="1" applyAlignment="1">
      <alignment horizontal="center"/>
    </xf>
    <xf numFmtId="0" fontId="4" fillId="4" borderId="34" xfId="0" applyFont="1" applyFill="1" applyBorder="1" applyAlignment="1">
      <alignment horizontal="center" wrapText="1"/>
    </xf>
    <xf numFmtId="0" fontId="7" fillId="3" borderId="6" xfId="3" applyNumberFormat="1" applyFont="1" applyFill="1" applyBorder="1" applyAlignment="1" applyProtection="1">
      <alignment horizontal="center" wrapText="1"/>
    </xf>
    <xf numFmtId="0" fontId="7" fillId="3" borderId="33" xfId="3" applyNumberFormat="1" applyFont="1" applyFill="1" applyBorder="1" applyAlignment="1" applyProtection="1">
      <alignment horizontal="center" wrapText="1"/>
    </xf>
    <xf numFmtId="0" fontId="7" fillId="3" borderId="34" xfId="3" applyNumberFormat="1" applyFont="1" applyFill="1" applyBorder="1" applyAlignment="1" applyProtection="1">
      <alignment horizontal="center" wrapText="1"/>
    </xf>
    <xf numFmtId="0" fontId="7" fillId="3" borderId="115" xfId="3" applyNumberFormat="1" applyFont="1" applyFill="1" applyBorder="1" applyAlignment="1" applyProtection="1">
      <alignment horizontal="center" wrapText="1"/>
    </xf>
    <xf numFmtId="0" fontId="7" fillId="4" borderId="115" xfId="3" applyNumberFormat="1" applyFont="1" applyFill="1" applyBorder="1" applyAlignment="1" applyProtection="1">
      <alignment horizontal="center" wrapText="1"/>
    </xf>
    <xf numFmtId="0" fontId="11" fillId="3" borderId="49" xfId="3" applyNumberFormat="1" applyFont="1" applyFill="1" applyBorder="1" applyAlignment="1" applyProtection="1">
      <alignment horizontal="center"/>
    </xf>
    <xf numFmtId="0" fontId="11" fillId="3" borderId="99" xfId="3" applyNumberFormat="1" applyFont="1" applyFill="1" applyBorder="1" applyAlignment="1" applyProtection="1">
      <alignment horizontal="center"/>
    </xf>
    <xf numFmtId="0" fontId="11" fillId="3" borderId="20" xfId="3" applyNumberFormat="1" applyFont="1" applyFill="1" applyBorder="1" applyAlignment="1" applyProtection="1">
      <alignment horizontal="center"/>
    </xf>
    <xf numFmtId="0" fontId="11" fillId="3" borderId="103" xfId="3" applyNumberFormat="1" applyFont="1" applyFill="1" applyBorder="1" applyAlignment="1" applyProtection="1">
      <alignment horizontal="center"/>
    </xf>
    <xf numFmtId="0" fontId="11" fillId="3" borderId="69" xfId="3" applyNumberFormat="1" applyFont="1" applyFill="1" applyBorder="1" applyAlignment="1" applyProtection="1">
      <alignment horizontal="center"/>
    </xf>
    <xf numFmtId="0" fontId="11" fillId="3" borderId="34" xfId="3" applyNumberFormat="1" applyFont="1" applyFill="1" applyBorder="1" applyAlignment="1" applyProtection="1">
      <alignment horizontal="center"/>
    </xf>
    <xf numFmtId="0" fontId="11" fillId="3" borderId="98" xfId="3" applyNumberFormat="1" applyFont="1" applyFill="1" applyBorder="1" applyAlignment="1" applyProtection="1">
      <alignment horizontal="center"/>
    </xf>
    <xf numFmtId="0" fontId="11" fillId="4" borderId="49" xfId="3" applyNumberFormat="1" applyFont="1" applyFill="1" applyBorder="1" applyAlignment="1" applyProtection="1">
      <alignment horizontal="center"/>
    </xf>
    <xf numFmtId="0" fontId="11" fillId="4" borderId="98" xfId="3" applyNumberFormat="1" applyFont="1" applyFill="1" applyBorder="1" applyAlignment="1" applyProtection="1">
      <alignment horizontal="center"/>
    </xf>
    <xf numFmtId="0" fontId="11" fillId="4" borderId="49" xfId="3" applyNumberFormat="1" applyFont="1" applyFill="1" applyBorder="1" applyAlignment="1" applyProtection="1">
      <alignment horizontal="center" wrapText="1"/>
    </xf>
    <xf numFmtId="0" fontId="11" fillId="4" borderId="104" xfId="3" applyNumberFormat="1" applyFont="1" applyFill="1" applyBorder="1" applyAlignment="1" applyProtection="1">
      <alignment horizontal="center" wrapText="1"/>
    </xf>
    <xf numFmtId="0" fontId="7" fillId="4" borderId="32" xfId="3" applyNumberFormat="1" applyFont="1" applyFill="1" applyBorder="1" applyAlignment="1" applyProtection="1"/>
    <xf numFmtId="0" fontId="7" fillId="4" borderId="35" xfId="3" applyNumberFormat="1" applyFont="1" applyFill="1" applyBorder="1" applyAlignment="1" applyProtection="1"/>
    <xf numFmtId="0" fontId="11" fillId="3" borderId="4" xfId="3" applyNumberFormat="1" applyFont="1" applyFill="1" applyBorder="1" applyAlignment="1" applyProtection="1">
      <alignment horizontal="center"/>
    </xf>
    <xf numFmtId="0" fontId="11" fillId="4" borderId="4" xfId="3" applyNumberFormat="1" applyFont="1" applyFill="1" applyBorder="1" applyAlignment="1" applyProtection="1">
      <alignment horizontal="center"/>
    </xf>
    <xf numFmtId="0" fontId="11" fillId="4" borderId="5" xfId="3" applyNumberFormat="1" applyFont="1" applyFill="1" applyBorder="1" applyAlignment="1" applyProtection="1">
      <alignment horizontal="center"/>
    </xf>
    <xf numFmtId="0" fontId="11" fillId="4" borderId="7" xfId="3" applyNumberFormat="1" applyFont="1" applyFill="1" applyBorder="1" applyAlignment="1" applyProtection="1">
      <alignment horizontal="center"/>
    </xf>
    <xf numFmtId="0" fontId="11" fillId="3" borderId="96" xfId="3" applyNumberFormat="1" applyFont="1" applyFill="1" applyBorder="1" applyAlignment="1" applyProtection="1">
      <alignment horizontal="center"/>
    </xf>
    <xf numFmtId="0" fontId="11" fillId="4" borderId="61" xfId="3" applyNumberFormat="1" applyFont="1" applyFill="1" applyBorder="1" applyAlignment="1" applyProtection="1">
      <alignment horizontal="center" wrapText="1"/>
    </xf>
    <xf numFmtId="0" fontId="11" fillId="4" borderId="33" xfId="3" applyNumberFormat="1" applyFont="1" applyFill="1" applyBorder="1" applyAlignment="1" applyProtection="1">
      <alignment horizontal="center" wrapText="1"/>
    </xf>
    <xf numFmtId="0" fontId="11" fillId="4" borderId="69" xfId="3" applyNumberFormat="1" applyFont="1" applyFill="1" applyBorder="1" applyAlignment="1" applyProtection="1">
      <alignment horizontal="center"/>
    </xf>
    <xf numFmtId="0" fontId="4" fillId="0" borderId="33" xfId="6" applyFont="1" applyBorder="1" applyAlignment="1">
      <alignment horizontal="center"/>
    </xf>
    <xf numFmtId="0" fontId="4" fillId="4" borderId="33" xfId="6" applyFont="1" applyFill="1" applyBorder="1" applyAlignment="1">
      <alignment horizontal="center"/>
    </xf>
    <xf numFmtId="0" fontId="4" fillId="4" borderId="34" xfId="6" applyFont="1" applyFill="1" applyBorder="1" applyAlignment="1">
      <alignment horizontal="center" wrapText="1"/>
    </xf>
    <xf numFmtId="0" fontId="11" fillId="3" borderId="4" xfId="3" applyNumberFormat="1" applyFont="1" applyFill="1" applyBorder="1" applyAlignment="1" applyProtection="1">
      <alignment horizontal="center" wrapText="1"/>
    </xf>
    <xf numFmtId="0" fontId="11" fillId="3" borderId="7" xfId="3" applyNumberFormat="1" applyFont="1" applyFill="1" applyBorder="1" applyAlignment="1" applyProtection="1">
      <alignment horizontal="center" wrapText="1"/>
    </xf>
    <xf numFmtId="0" fontId="4" fillId="0" borderId="34" xfId="12" applyFont="1" applyBorder="1" applyAlignment="1">
      <alignment horizontal="center" wrapText="1"/>
    </xf>
    <xf numFmtId="0" fontId="7" fillId="3" borderId="32" xfId="3" applyNumberFormat="1" applyFont="1" applyFill="1" applyBorder="1" applyAlignment="1" applyProtection="1">
      <alignment horizontal="left" wrapText="1"/>
    </xf>
    <xf numFmtId="0" fontId="7" fillId="3" borderId="35" xfId="3" applyNumberFormat="1" applyFont="1" applyFill="1" applyBorder="1" applyAlignment="1" applyProtection="1">
      <alignment horizontal="left" wrapText="1"/>
    </xf>
    <xf numFmtId="0" fontId="4" fillId="0" borderId="34" xfId="12" applyFont="1" applyBorder="1" applyAlignment="1">
      <alignment horizontal="center"/>
    </xf>
    <xf numFmtId="0" fontId="11" fillId="3" borderId="138" xfId="3" applyNumberFormat="1" applyFont="1" applyFill="1" applyBorder="1" applyAlignment="1" applyProtection="1">
      <alignment horizontal="center" wrapText="1"/>
    </xf>
    <xf numFmtId="0" fontId="11" fillId="3" borderId="5" xfId="3" applyNumberFormat="1" applyFont="1" applyFill="1" applyBorder="1" applyAlignment="1" applyProtection="1">
      <alignment horizontal="center" wrapText="1"/>
    </xf>
    <xf numFmtId="0" fontId="4" fillId="0" borderId="33" xfId="12" applyFont="1" applyBorder="1" applyAlignment="1">
      <alignment horizontal="center"/>
    </xf>
    <xf numFmtId="0" fontId="26" fillId="3" borderId="58" xfId="3" applyNumberFormat="1" applyFont="1" applyFill="1" applyBorder="1" applyAlignment="1" applyProtection="1">
      <alignment horizontal="center" wrapText="1"/>
    </xf>
    <xf numFmtId="0" fontId="26" fillId="3" borderId="165" xfId="3" applyNumberFormat="1" applyFont="1" applyFill="1" applyBorder="1" applyAlignment="1" applyProtection="1">
      <alignment horizontal="center" wrapText="1"/>
    </xf>
  </cellXfs>
  <cellStyles count="14">
    <cellStyle name="Comma" xfId="1" builtinId="3"/>
    <cellStyle name="Comma 2" xfId="9"/>
    <cellStyle name="Comma_2011_12_22_HRSC - Diversity_Stats_D1vers1ty1102" xfId="3"/>
    <cellStyle name="Comma_2012_03_30_Diversity Report National" xfId="4"/>
    <cellStyle name="Hyperlink" xfId="5" builtinId="8"/>
    <cellStyle name="Hyperlink 2" xfId="10"/>
    <cellStyle name="Normal" xfId="0" builtinId="0"/>
    <cellStyle name="Normal 2" xfId="6"/>
    <cellStyle name="Normal 3" xfId="7"/>
    <cellStyle name="Normal 3 2" xfId="12"/>
    <cellStyle name="Percent" xfId="2" builtinId="5"/>
    <cellStyle name="Percent 2" xfId="8"/>
    <cellStyle name="Percent 2 2" xfId="13"/>
    <cellStyle name="Percent 3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u="none">
                <a:latin typeface="Arial" pitchFamily="34" charset="0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1: </a:t>
            </a:r>
            <a:r>
              <a:rPr lang="en-GB" sz="1400" b="1" i="0" u="none" strike="noStrike" baseline="0"/>
              <a:t>Percentage of whole workforce who have disclosed a Disability</a:t>
            </a:r>
            <a:r>
              <a:rPr lang="en-GB" sz="1400" u="none">
                <a:latin typeface="Arial" pitchFamily="34" charset="0"/>
                <a:cs typeface="Arial" pitchFamily="34" charset="0"/>
              </a:rPr>
              <a:t>.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9.9916409371660464E-2"/>
          <c:y val="0.14896304628588147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Data!$A$7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Data!$B$7:$Q$7</c:f>
              <c:numCache>
                <c:formatCode>0%</c:formatCode>
                <c:ptCount val="16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0.18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Data!$A$8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b"/>
            <c:showVal val="1"/>
          </c:dLbls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Data!$B$8:$Q$8</c:f>
              <c:numCache>
                <c:formatCode>0%</c:formatCode>
                <c:ptCount val="16"/>
                <c:pt idx="0">
                  <c:v>7.2018387673448536E-2</c:v>
                </c:pt>
                <c:pt idx="1">
                  <c:v>7.1590432228283679E-2</c:v>
                </c:pt>
                <c:pt idx="2">
                  <c:v>7.1558420095851921E-2</c:v>
                </c:pt>
                <c:pt idx="3">
                  <c:v>9.8657991053273691E-2</c:v>
                </c:pt>
                <c:pt idx="4">
                  <c:v>0.1053470254957507</c:v>
                </c:pt>
                <c:pt idx="5">
                  <c:v>0.1081724411531341</c:v>
                </c:pt>
                <c:pt idx="6">
                  <c:v>0.10347615198059822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Data!$A$9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Data!$B$9:$Q$9</c:f>
              <c:numCache>
                <c:formatCode>0%</c:formatCode>
                <c:ptCount val="16"/>
                <c:pt idx="1">
                  <c:v>8.8435374149659865E-2</c:v>
                </c:pt>
                <c:pt idx="2">
                  <c:v>9.3959731543624164E-2</c:v>
                </c:pt>
                <c:pt idx="3">
                  <c:v>0.12418300653594772</c:v>
                </c:pt>
                <c:pt idx="4">
                  <c:v>0.11888111888111888</c:v>
                </c:pt>
                <c:pt idx="5">
                  <c:v>0.11971830985915492</c:v>
                </c:pt>
                <c:pt idx="6">
                  <c:v>0.11805555555555555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Data!$A$10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 cmpd="sng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Data!$B$10:$Q$10</c:f>
              <c:numCache>
                <c:formatCode>0%</c:formatCode>
                <c:ptCount val="16"/>
                <c:pt idx="1">
                  <c:v>7.5125531093086131E-2</c:v>
                </c:pt>
                <c:pt idx="2">
                  <c:v>7.5390110923105852E-2</c:v>
                </c:pt>
                <c:pt idx="3">
                  <c:v>0.10209764247261927</c:v>
                </c:pt>
                <c:pt idx="4">
                  <c:v>0.10704281712685074</c:v>
                </c:pt>
                <c:pt idx="5">
                  <c:v>0.10824742268041238</c:v>
                </c:pt>
                <c:pt idx="6">
                  <c:v>0.10446570972886762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Data!$A$11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Data!$B$11:$Q$11</c:f>
              <c:numCache>
                <c:formatCode>0%</c:formatCode>
                <c:ptCount val="16"/>
                <c:pt idx="1">
                  <c:v>7.2916666666666671E-2</c:v>
                </c:pt>
                <c:pt idx="2">
                  <c:v>7.241825235544061E-2</c:v>
                </c:pt>
                <c:pt idx="3">
                  <c:v>0.10479638009049774</c:v>
                </c:pt>
                <c:pt idx="4">
                  <c:v>0.1054726368159204</c:v>
                </c:pt>
                <c:pt idx="5">
                  <c:v>0.11073558648111333</c:v>
                </c:pt>
                <c:pt idx="6">
                  <c:v>0.10405934473521533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Data!$A$12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Data!$B$12:$Q$12</c:f>
              <c:numCache>
                <c:formatCode>0%</c:formatCode>
                <c:ptCount val="16"/>
                <c:pt idx="1">
                  <c:v>4.8599670510708404E-2</c:v>
                </c:pt>
                <c:pt idx="2">
                  <c:v>4.8321048321048318E-2</c:v>
                </c:pt>
                <c:pt idx="3">
                  <c:v>5.2845528455284556E-2</c:v>
                </c:pt>
                <c:pt idx="4">
                  <c:v>9.5575221238938052E-2</c:v>
                </c:pt>
                <c:pt idx="5">
                  <c:v>9.4942324755989349E-2</c:v>
                </c:pt>
                <c:pt idx="6">
                  <c:v>9.464285714285714E-2</c:v>
                </c:pt>
              </c:numCache>
            </c:numRef>
          </c:val>
        </c:ser>
        <c:marker val="1"/>
        <c:axId val="111163264"/>
        <c:axId val="111448832"/>
      </c:lineChart>
      <c:catAx>
        <c:axId val="11116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13042600446"/>
              <c:y val="0.89566122064199361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48832"/>
        <c:crosses val="autoZero"/>
        <c:lblAlgn val="ctr"/>
        <c:lblOffset val="100"/>
        <c:tickLblSkip val="1"/>
      </c:catAx>
      <c:valAx>
        <c:axId val="111448832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Disabled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163264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22148193014"/>
          <c:y val="0.20805306313455005"/>
          <c:w val="0.22564877851806986"/>
          <c:h val="0.55444654689481643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chemeClr val="accent1">
        <a:lumMod val="40000"/>
        <a:lumOff val="60000"/>
      </a:schemeClr>
    </a:solidFill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Stats'!$B$166</c:f>
          <c:strCache>
            <c:ptCount val="1"/>
            <c:pt idx="0">
              <c:v>Figure 2: The distribution of all Environment Agency employees across grades. Data taken from HR Employee Database.</c:v>
            </c:pt>
          </c:strCache>
        </c:strRef>
      </c:tx>
      <c:layout>
        <c:manualLayout>
          <c:xMode val="edge"/>
          <c:yMode val="edge"/>
          <c:x val="1.0706887445520941E-2"/>
          <c:y val="2.56484699189137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03371693922874E-2"/>
          <c:y val="0.13117026356849709"/>
          <c:w val="0.94701457702402581"/>
          <c:h val="0.6937394976466014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Stats'!$B$168:$B$176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Stats'!$C$168:$C$176</c:f>
              <c:numCache>
                <c:formatCode>0.0%</c:formatCode>
                <c:ptCount val="9"/>
                <c:pt idx="0">
                  <c:v>5.8384981586275038E-2</c:v>
                </c:pt>
                <c:pt idx="1">
                  <c:v>0.1383274948351747</c:v>
                </c:pt>
                <c:pt idx="2">
                  <c:v>0.23919877840653911</c:v>
                </c:pt>
                <c:pt idx="3">
                  <c:v>0.28671517111290756</c:v>
                </c:pt>
                <c:pt idx="4">
                  <c:v>0.11712925536692716</c:v>
                </c:pt>
                <c:pt idx="5">
                  <c:v>4.6707985269020029E-2</c:v>
                </c:pt>
                <c:pt idx="6">
                  <c:v>1.2934518997574777E-2</c:v>
                </c:pt>
                <c:pt idx="7">
                  <c:v>8.9373933351297938E-2</c:v>
                </c:pt>
                <c:pt idx="8">
                  <c:v>1.1227881074283661E-2</c:v>
                </c:pt>
              </c:numCache>
            </c:numRef>
          </c:val>
        </c:ser>
        <c:axId val="101490688"/>
        <c:axId val="101492224"/>
      </c:barChart>
      <c:barChart>
        <c:barDir val="col"/>
        <c:grouping val="clustered"/>
        <c:ser>
          <c:idx val="1"/>
          <c:order val="1"/>
          <c:tx>
            <c:strRef>
              <c:f>'13.14 Q3 Diversity Stats'!$D$167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Stats'!$D$168:$D$176</c:f>
              <c:numCache>
                <c:formatCode>#,##0</c:formatCode>
                <c:ptCount val="9"/>
                <c:pt idx="0">
                  <c:v>650</c:v>
                </c:pt>
                <c:pt idx="1">
                  <c:v>1540</c:v>
                </c:pt>
                <c:pt idx="2">
                  <c:v>2663</c:v>
                </c:pt>
                <c:pt idx="3">
                  <c:v>3192</c:v>
                </c:pt>
                <c:pt idx="4">
                  <c:v>1304</c:v>
                </c:pt>
                <c:pt idx="5">
                  <c:v>520</c:v>
                </c:pt>
                <c:pt idx="6">
                  <c:v>144</c:v>
                </c:pt>
                <c:pt idx="7">
                  <c:v>995</c:v>
                </c:pt>
                <c:pt idx="8">
                  <c:v>125</c:v>
                </c:pt>
              </c:numCache>
            </c:numRef>
          </c:val>
        </c:ser>
        <c:gapWidth val="490"/>
        <c:axId val="101493760"/>
        <c:axId val="101495552"/>
      </c:barChart>
      <c:catAx>
        <c:axId val="1014906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492224"/>
        <c:crosses val="autoZero"/>
        <c:auto val="1"/>
        <c:lblAlgn val="ctr"/>
        <c:lblOffset val="100"/>
      </c:catAx>
      <c:valAx>
        <c:axId val="10149222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490688"/>
        <c:crosses val="autoZero"/>
        <c:crossBetween val="between"/>
      </c:valAx>
      <c:catAx>
        <c:axId val="101493760"/>
        <c:scaling>
          <c:orientation val="minMax"/>
        </c:scaling>
        <c:delete val="1"/>
        <c:axPos val="b"/>
        <c:tickLblPos val="none"/>
        <c:crossAx val="101495552"/>
        <c:crosses val="autoZero"/>
        <c:auto val="1"/>
        <c:lblAlgn val="ctr"/>
        <c:lblOffset val="100"/>
      </c:catAx>
      <c:valAx>
        <c:axId val="1014955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149376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4036551977"/>
          <c:y val="3.5087904514729422E-2"/>
          <c:w val="0.11891892545689775"/>
          <c:h val="7.17975336881772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 paperSize="9" orientation="landscape" horizontalDpi="200" verticalDpi="200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Stats'!$B$592</c:f>
          <c:strCache>
            <c:ptCount val="1"/>
            <c:pt idx="0">
              <c:v>Figure 4e: Disability by Grade. Data taken from Employee Self Disclosure Database.</c:v>
            </c:pt>
          </c:strCache>
        </c:strRef>
      </c:tx>
      <c:layout>
        <c:manualLayout>
          <c:xMode val="edge"/>
          <c:yMode val="edge"/>
          <c:x val="1.0368481376512653E-2"/>
          <c:y val="2.479327967012514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1422"/>
          <c:h val="0.6628798280437941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Stats'!$C$593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Stats'!$C$595:$C$603</c:f>
              <c:numCache>
                <c:formatCode>0.0%</c:formatCode>
                <c:ptCount val="9"/>
                <c:pt idx="0">
                  <c:v>7.6609616951915246E-2</c:v>
                </c:pt>
                <c:pt idx="1">
                  <c:v>0.14425427872860636</c:v>
                </c:pt>
                <c:pt idx="2">
                  <c:v>0.23308883455582721</c:v>
                </c:pt>
                <c:pt idx="3">
                  <c:v>0.28361858190709044</c:v>
                </c:pt>
                <c:pt idx="4">
                  <c:v>0.11654441727791361</c:v>
                </c:pt>
                <c:pt idx="5">
                  <c:v>4.4824775876120618E-2</c:v>
                </c:pt>
                <c:pt idx="6">
                  <c:v>1.3854930725346373E-2</c:v>
                </c:pt>
                <c:pt idx="7">
                  <c:v>7.6609616951915246E-2</c:v>
                </c:pt>
                <c:pt idx="8">
                  <c:v>1.0594947025264874E-2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Stats'!$E$593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Stats'!$E$595:$E$603</c:f>
              <c:numCache>
                <c:formatCode>0.0%</c:formatCode>
                <c:ptCount val="9"/>
                <c:pt idx="0">
                  <c:v>5.3857960094879309E-2</c:v>
                </c:pt>
                <c:pt idx="1">
                  <c:v>0.13534254220733918</c:v>
                </c:pt>
                <c:pt idx="2">
                  <c:v>0.23580298590763221</c:v>
                </c:pt>
                <c:pt idx="3">
                  <c:v>0.29970699037254084</c:v>
                </c:pt>
                <c:pt idx="4">
                  <c:v>0.12418027068508442</c:v>
                </c:pt>
                <c:pt idx="5">
                  <c:v>5.4834658853076604E-2</c:v>
                </c:pt>
                <c:pt idx="6">
                  <c:v>1.3115669038649365E-2</c:v>
                </c:pt>
                <c:pt idx="7">
                  <c:v>7.1717594530486956E-2</c:v>
                </c:pt>
                <c:pt idx="8">
                  <c:v>1.1441328310311149E-2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Stats'!$G$593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Stats'!$G$595:$G$603</c:f>
              <c:numCache>
                <c:formatCode>0.0%</c:formatCode>
                <c:ptCount val="9"/>
                <c:pt idx="0">
                  <c:v>4.6040515653775323E-2</c:v>
                </c:pt>
                <c:pt idx="1">
                  <c:v>0.12154696132596685</c:v>
                </c:pt>
                <c:pt idx="2">
                  <c:v>0.25782688766114181</c:v>
                </c:pt>
                <c:pt idx="3">
                  <c:v>0.32412523020257827</c:v>
                </c:pt>
                <c:pt idx="4">
                  <c:v>0.11233885819521179</c:v>
                </c:pt>
                <c:pt idx="5">
                  <c:v>2.2099447513812154E-2</c:v>
                </c:pt>
                <c:pt idx="6">
                  <c:v>7.3664825046040518E-3</c:v>
                </c:pt>
                <c:pt idx="7">
                  <c:v>9.3922651933701654E-2</c:v>
                </c:pt>
                <c:pt idx="8">
                  <c:v>1.4732965009208104E-2</c:v>
                </c:pt>
              </c:numCache>
            </c:numRef>
          </c:val>
        </c:ser>
        <c:axId val="131319296"/>
        <c:axId val="13132083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Stats'!$D$595:$D$603</c:f>
              <c:numCache>
                <c:formatCode>#,##0</c:formatCode>
                <c:ptCount val="9"/>
                <c:pt idx="0">
                  <c:v>94</c:v>
                </c:pt>
                <c:pt idx="1">
                  <c:v>177</c:v>
                </c:pt>
                <c:pt idx="2">
                  <c:v>286</c:v>
                </c:pt>
                <c:pt idx="3">
                  <c:v>348</c:v>
                </c:pt>
                <c:pt idx="4">
                  <c:v>143</c:v>
                </c:pt>
                <c:pt idx="5">
                  <c:v>55</c:v>
                </c:pt>
                <c:pt idx="6">
                  <c:v>17</c:v>
                </c:pt>
                <c:pt idx="7">
                  <c:v>94</c:v>
                </c:pt>
                <c:pt idx="8">
                  <c:v>13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Stats'!$F$595:$F$603</c:f>
              <c:numCache>
                <c:formatCode>#,##0</c:formatCode>
                <c:ptCount val="9"/>
                <c:pt idx="0">
                  <c:v>386</c:v>
                </c:pt>
                <c:pt idx="1">
                  <c:v>970</c:v>
                </c:pt>
                <c:pt idx="2">
                  <c:v>1690</c:v>
                </c:pt>
                <c:pt idx="3">
                  <c:v>2148</c:v>
                </c:pt>
                <c:pt idx="4">
                  <c:v>890</c:v>
                </c:pt>
                <c:pt idx="5">
                  <c:v>393</c:v>
                </c:pt>
                <c:pt idx="6">
                  <c:v>94</c:v>
                </c:pt>
                <c:pt idx="7">
                  <c:v>514</c:v>
                </c:pt>
                <c:pt idx="8">
                  <c:v>82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Stats'!$H$595:$H$603</c:f>
              <c:numCache>
                <c:formatCode>#,##0</c:formatCode>
                <c:ptCount val="9"/>
                <c:pt idx="0">
                  <c:v>25</c:v>
                </c:pt>
                <c:pt idx="1">
                  <c:v>66</c:v>
                </c:pt>
                <c:pt idx="2">
                  <c:v>140</c:v>
                </c:pt>
                <c:pt idx="3">
                  <c:v>176</c:v>
                </c:pt>
                <c:pt idx="4">
                  <c:v>61</c:v>
                </c:pt>
                <c:pt idx="5">
                  <c:v>12</c:v>
                </c:pt>
                <c:pt idx="6">
                  <c:v>4</c:v>
                </c:pt>
                <c:pt idx="7">
                  <c:v>51</c:v>
                </c:pt>
                <c:pt idx="8">
                  <c:v>8</c:v>
                </c:pt>
              </c:numCache>
            </c:numRef>
          </c:val>
        </c:ser>
        <c:axId val="131453696"/>
        <c:axId val="131455232"/>
      </c:barChart>
      <c:catAx>
        <c:axId val="131319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320832"/>
        <c:crosses val="autoZero"/>
        <c:auto val="1"/>
        <c:lblAlgn val="ctr"/>
        <c:lblOffset val="100"/>
      </c:catAx>
      <c:valAx>
        <c:axId val="131320832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319296"/>
        <c:crosses val="autoZero"/>
        <c:crossBetween val="between"/>
      </c:valAx>
      <c:catAx>
        <c:axId val="131453696"/>
        <c:scaling>
          <c:orientation val="minMax"/>
        </c:scaling>
        <c:delete val="1"/>
        <c:axPos val="b"/>
        <c:tickLblPos val="none"/>
        <c:crossAx val="131455232"/>
        <c:crosses val="autoZero"/>
        <c:auto val="1"/>
        <c:lblAlgn val="ctr"/>
        <c:lblOffset val="100"/>
      </c:catAx>
      <c:valAx>
        <c:axId val="131455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4536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633931790759471"/>
          <c:y val="2.1074872604713121E-2"/>
          <c:w val="0.19621120652320725"/>
          <c:h val="0.1070407006923576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Stats'!$B$199</c:f>
          <c:strCache>
            <c:ptCount val="1"/>
            <c:pt idx="0">
              <c:v>Figure 3: Environment Agency age profile trend information. Data taken from HR Employee Database.</c:v>
            </c:pt>
          </c:strCache>
        </c:strRef>
      </c:tx>
      <c:layout>
        <c:manualLayout>
          <c:xMode val="edge"/>
          <c:yMode val="edge"/>
          <c:x val="1.2739697860348098E-2"/>
          <c:y val="2.86297453041833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979662015788785E-2"/>
          <c:y val="0.14317067563920668"/>
          <c:w val="0.94222542980442825"/>
          <c:h val="0.6942559275062684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Stats'!$G$200</c:f>
              <c:strCache>
                <c:ptCount val="1"/>
                <c:pt idx="0">
                  <c:v>2012/13 %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Stats'!$B$201:$B$210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'13.14 Q2 Diversity Stats'!$G$201:$G$210</c:f>
              <c:numCache>
                <c:formatCode>0.0%</c:formatCode>
                <c:ptCount val="10"/>
                <c:pt idx="0">
                  <c:v>4.2757647888565634E-2</c:v>
                </c:pt>
                <c:pt idx="1">
                  <c:v>0.11875165300185136</c:v>
                </c:pt>
                <c:pt idx="2">
                  <c:v>0.16750418760469013</c:v>
                </c:pt>
                <c:pt idx="3">
                  <c:v>0.15251697081900731</c:v>
                </c:pt>
                <c:pt idx="4">
                  <c:v>0.14687472449969144</c:v>
                </c:pt>
                <c:pt idx="5">
                  <c:v>0.14220223926650799</c:v>
                </c:pt>
                <c:pt idx="6">
                  <c:v>0.10764348056069822</c:v>
                </c:pt>
                <c:pt idx="7">
                  <c:v>8.0666490346469194E-2</c:v>
                </c:pt>
                <c:pt idx="8">
                  <c:v>3.6939081371771133E-2</c:v>
                </c:pt>
                <c:pt idx="9">
                  <c:v>4.1435246407475973E-3</c:v>
                </c:pt>
              </c:numCache>
            </c:numRef>
          </c:val>
        </c:ser>
        <c:axId val="131614592"/>
        <c:axId val="131616128"/>
      </c:barChart>
      <c:barChart>
        <c:barDir val="col"/>
        <c:grouping val="clustered"/>
        <c:ser>
          <c:idx val="1"/>
          <c:order val="1"/>
          <c:tx>
            <c:strRef>
              <c:f>'13.14 Q2 Diversity Stats'!$H$200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Stats'!$H$201:$H$210</c:f>
              <c:numCache>
                <c:formatCode>#,##0</c:formatCode>
                <c:ptCount val="10"/>
                <c:pt idx="0">
                  <c:v>485</c:v>
                </c:pt>
                <c:pt idx="1">
                  <c:v>1347</c:v>
                </c:pt>
                <c:pt idx="2">
                  <c:v>1900</c:v>
                </c:pt>
                <c:pt idx="3">
                  <c:v>1730</c:v>
                </c:pt>
                <c:pt idx="4">
                  <c:v>1666</c:v>
                </c:pt>
                <c:pt idx="5">
                  <c:v>1613</c:v>
                </c:pt>
                <c:pt idx="6">
                  <c:v>1221</c:v>
                </c:pt>
                <c:pt idx="7">
                  <c:v>915</c:v>
                </c:pt>
                <c:pt idx="8">
                  <c:v>419</c:v>
                </c:pt>
                <c:pt idx="9">
                  <c:v>47</c:v>
                </c:pt>
              </c:numCache>
            </c:numRef>
          </c:val>
        </c:ser>
        <c:gapWidth val="490"/>
        <c:axId val="131642496"/>
        <c:axId val="131644032"/>
      </c:barChart>
      <c:catAx>
        <c:axId val="1316145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16128"/>
        <c:crosses val="autoZero"/>
        <c:auto val="1"/>
        <c:lblAlgn val="ctr"/>
        <c:lblOffset val="100"/>
      </c:catAx>
      <c:valAx>
        <c:axId val="13161612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14592"/>
        <c:crosses val="autoZero"/>
        <c:crossBetween val="between"/>
      </c:valAx>
      <c:catAx>
        <c:axId val="131642496"/>
        <c:scaling>
          <c:orientation val="minMax"/>
        </c:scaling>
        <c:delete val="1"/>
        <c:axPos val="b"/>
        <c:tickLblPos val="none"/>
        <c:crossAx val="131644032"/>
        <c:crosses val="autoZero"/>
        <c:auto val="1"/>
        <c:lblAlgn val="ctr"/>
        <c:lblOffset val="100"/>
      </c:catAx>
      <c:valAx>
        <c:axId val="1316440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64249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551826183017444"/>
          <c:y val="3.319491488144987E-2"/>
          <c:w val="0.12671722486302295"/>
          <c:h val="9.958533116321477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Stats'!$B$233</c:f>
          <c:strCache>
            <c:ptCount val="1"/>
            <c:pt idx="0">
              <c:v>Figure 3a: Age profile. Data taken from Employee Self Disclosure Database.</c:v>
            </c:pt>
          </c:strCache>
        </c:strRef>
      </c:tx>
      <c:layout>
        <c:manualLayout>
          <c:xMode val="edge"/>
          <c:yMode val="edge"/>
          <c:x val="1.1659913478557115E-2"/>
          <c:y val="1.9449436467500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803886657352289E-2"/>
          <c:y val="0.1247232128217433"/>
          <c:w val="0.93234130287112293"/>
          <c:h val="0.6507012505789874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Stats'!$B$236:$B$246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'13.14 Q2 Diversity Stats'!$E$236:$E$246</c:f>
              <c:numCache>
                <c:formatCode>0.00%</c:formatCode>
                <c:ptCount val="11"/>
                <c:pt idx="0">
                  <c:v>2.8563871991536632E-2</c:v>
                </c:pt>
                <c:pt idx="1">
                  <c:v>9.3890505157365772E-2</c:v>
                </c:pt>
                <c:pt idx="2">
                  <c:v>0.13735343383584589</c:v>
                </c:pt>
                <c:pt idx="3">
                  <c:v>0.1215727761615093</c:v>
                </c:pt>
                <c:pt idx="4">
                  <c:v>0.12113197566781275</c:v>
                </c:pt>
                <c:pt idx="5">
                  <c:v>0.11055276381909548</c:v>
                </c:pt>
                <c:pt idx="6">
                  <c:v>8.4192894296041612E-2</c:v>
                </c:pt>
                <c:pt idx="7">
                  <c:v>6.0918628228863618E-2</c:v>
                </c:pt>
                <c:pt idx="8">
                  <c:v>2.7153310411707661E-2</c:v>
                </c:pt>
                <c:pt idx="9">
                  <c:v>2.556642863440007E-3</c:v>
                </c:pt>
                <c:pt idx="10">
                  <c:v>0.21211319756678126</c:v>
                </c:pt>
              </c:numCache>
            </c:numRef>
          </c:val>
        </c:ser>
        <c:axId val="131687552"/>
        <c:axId val="131689088"/>
      </c:barChart>
      <c:barChart>
        <c:barDir val="col"/>
        <c:grouping val="clustered"/>
        <c:ser>
          <c:idx val="1"/>
          <c:order val="1"/>
          <c:tx>
            <c:strRef>
              <c:f>'13.14 Q2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Stats'!$F$236:$F$246</c:f>
              <c:numCache>
                <c:formatCode>#,##0</c:formatCode>
                <c:ptCount val="11"/>
                <c:pt idx="0">
                  <c:v>324</c:v>
                </c:pt>
                <c:pt idx="1">
                  <c:v>1065</c:v>
                </c:pt>
                <c:pt idx="2">
                  <c:v>1558</c:v>
                </c:pt>
                <c:pt idx="3">
                  <c:v>1379</c:v>
                </c:pt>
                <c:pt idx="4">
                  <c:v>1374</c:v>
                </c:pt>
                <c:pt idx="5">
                  <c:v>1254</c:v>
                </c:pt>
                <c:pt idx="6">
                  <c:v>955</c:v>
                </c:pt>
                <c:pt idx="7">
                  <c:v>691</c:v>
                </c:pt>
                <c:pt idx="8">
                  <c:v>308</c:v>
                </c:pt>
                <c:pt idx="9">
                  <c:v>29</c:v>
                </c:pt>
                <c:pt idx="10">
                  <c:v>2406</c:v>
                </c:pt>
              </c:numCache>
            </c:numRef>
          </c:val>
        </c:ser>
        <c:gapWidth val="490"/>
        <c:axId val="131735936"/>
        <c:axId val="131737472"/>
      </c:barChart>
      <c:catAx>
        <c:axId val="1316875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89088"/>
        <c:crosses val="autoZero"/>
        <c:auto val="1"/>
        <c:lblAlgn val="ctr"/>
        <c:lblOffset val="100"/>
      </c:catAx>
      <c:valAx>
        <c:axId val="131689088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87552"/>
        <c:crosses val="autoZero"/>
        <c:crossBetween val="between"/>
      </c:valAx>
      <c:catAx>
        <c:axId val="131735936"/>
        <c:scaling>
          <c:orientation val="minMax"/>
        </c:scaling>
        <c:delete val="1"/>
        <c:axPos val="b"/>
        <c:tickLblPos val="none"/>
        <c:crossAx val="131737472"/>
        <c:crosses val="autoZero"/>
        <c:auto val="1"/>
        <c:lblAlgn val="ctr"/>
        <c:lblOffset val="100"/>
      </c:catAx>
      <c:valAx>
        <c:axId val="1317374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73593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0949881916"/>
          <c:y val="2.4844835572024569E-2"/>
          <c:w val="0.17367708068749699"/>
          <c:h val="7.453419793114206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Stats'!$B$458</c:f>
          <c:strCache>
            <c:ptCount val="1"/>
            <c:pt idx="0">
              <c:v>Figure 4a: Disability breakdown by Gender. Data taken from HR Employee Database</c:v>
            </c:pt>
          </c:strCache>
        </c:strRef>
      </c:tx>
      <c:layout>
        <c:manualLayout>
          <c:xMode val="edge"/>
          <c:yMode val="edge"/>
          <c:x val="1.268646569063589E-2"/>
          <c:y val="1.8890873934875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49330356402957E-2"/>
          <c:y val="0.20262826644591989"/>
          <c:w val="0.94695620699443361"/>
          <c:h val="0.632883830697633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Stats'!$C$459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Stats'!$B$461:$B$464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Stats'!$C$461:$C$464</c:f>
              <c:numCache>
                <c:formatCode>0.0%</c:formatCode>
                <c:ptCount val="4"/>
                <c:pt idx="0">
                  <c:v>4.8587913756453086E-3</c:v>
                </c:pt>
                <c:pt idx="1">
                  <c:v>0.38095961129668993</c:v>
                </c:pt>
                <c:pt idx="2">
                  <c:v>0</c:v>
                </c:pt>
                <c:pt idx="3">
                  <c:v>0.61418159732766475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Stats'!$E$459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Stats'!$E$461:$E$464</c:f>
              <c:numCache>
                <c:formatCode>0.0%</c:formatCode>
                <c:ptCount val="4"/>
                <c:pt idx="0">
                  <c:v>5.0451965524490223E-3</c:v>
                </c:pt>
                <c:pt idx="1">
                  <c:v>0.430943872188354</c:v>
                </c:pt>
                <c:pt idx="2">
                  <c:v>0</c:v>
                </c:pt>
                <c:pt idx="3">
                  <c:v>0.56401093125919699</c:v>
                </c:pt>
              </c:numCache>
            </c:numRef>
          </c:val>
        </c:ser>
        <c:axId val="131811200"/>
        <c:axId val="131812736"/>
      </c:barChart>
      <c:barChart>
        <c:barDir val="col"/>
        <c:grouping val="clustered"/>
        <c:ser>
          <c:idx val="1"/>
          <c:order val="1"/>
          <c:tx>
            <c:strRef>
              <c:f>'13.14 Q2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635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675E-4"/>
                  <c:y val="-0.12601228013919308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Stats'!$D$461:$D$464</c:f>
              <c:numCache>
                <c:formatCode>#,##0</c:formatCode>
                <c:ptCount val="4"/>
                <c:pt idx="0">
                  <c:v>32</c:v>
                </c:pt>
                <c:pt idx="1">
                  <c:v>2509</c:v>
                </c:pt>
                <c:pt idx="2">
                  <c:v>0</c:v>
                </c:pt>
                <c:pt idx="3">
                  <c:v>4045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Stats'!$F$460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95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Stats'!$F$461:$F$464</c:f>
              <c:numCache>
                <c:formatCode>#,##0</c:formatCode>
                <c:ptCount val="4"/>
                <c:pt idx="0">
                  <c:v>24</c:v>
                </c:pt>
                <c:pt idx="1">
                  <c:v>2050</c:v>
                </c:pt>
                <c:pt idx="2">
                  <c:v>0</c:v>
                </c:pt>
                <c:pt idx="3">
                  <c:v>2683</c:v>
                </c:pt>
              </c:numCache>
            </c:numRef>
          </c:val>
        </c:ser>
        <c:axId val="131839104"/>
        <c:axId val="131840640"/>
      </c:barChart>
      <c:catAx>
        <c:axId val="131811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812736"/>
        <c:crosses val="autoZero"/>
        <c:auto val="1"/>
        <c:lblAlgn val="ctr"/>
        <c:lblOffset val="100"/>
      </c:catAx>
      <c:valAx>
        <c:axId val="13181273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811200"/>
        <c:crosses val="autoZero"/>
        <c:crossBetween val="between"/>
      </c:valAx>
      <c:catAx>
        <c:axId val="131839104"/>
        <c:scaling>
          <c:orientation val="minMax"/>
        </c:scaling>
        <c:delete val="1"/>
        <c:axPos val="b"/>
        <c:tickLblPos val="none"/>
        <c:crossAx val="131840640"/>
        <c:crosses val="autoZero"/>
        <c:auto val="1"/>
        <c:lblAlgn val="ctr"/>
        <c:lblOffset val="100"/>
      </c:catAx>
      <c:valAx>
        <c:axId val="1318406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83910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741418371895525"/>
          <c:y val="3.4618907930626316E-2"/>
          <c:w val="0.16732834222009751"/>
          <c:h val="7.49838623113288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Stats'!$B$488</c:f>
          <c:strCache>
            <c:ptCount val="1"/>
            <c:pt idx="0">
              <c:v>Figure 4b: Disability breakdown by Gender. Data taken from Employee Self Disclosure Database</c:v>
            </c:pt>
          </c:strCache>
        </c:strRef>
      </c:tx>
      <c:layout>
        <c:manualLayout>
          <c:xMode val="edge"/>
          <c:yMode val="edge"/>
          <c:x val="1.6643559892437054E-2"/>
          <c:y val="2.0833479148439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937761244829914E-2"/>
          <c:y val="0.14398221055701582"/>
          <c:w val="0.9429672258624292"/>
          <c:h val="0.673150772820064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Stats'!$C$489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Stats'!$C$491:$C$493</c:f>
              <c:numCache>
                <c:formatCode>0.0%</c:formatCode>
                <c:ptCount val="3"/>
                <c:pt idx="0">
                  <c:v>0.14140153878145145</c:v>
                </c:pt>
                <c:pt idx="1">
                  <c:v>0.81742566022042007</c:v>
                </c:pt>
                <c:pt idx="2">
                  <c:v>4.1172800998128506E-2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Stats'!$E$489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Stats'!$E$491:$E$493</c:f>
              <c:numCache>
                <c:formatCode>0.0%</c:formatCode>
                <c:ptCount val="3"/>
                <c:pt idx="0">
                  <c:v>0.13929695697796432</c:v>
                </c:pt>
                <c:pt idx="1">
                  <c:v>0.83525708289611755</c:v>
                </c:pt>
                <c:pt idx="2">
                  <c:v>2.5445960125918154E-2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Stats'!$G$489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Stats'!$G$491:$G$493</c:f>
              <c:numCache>
                <c:formatCode>0.0%</c:formatCode>
                <c:ptCount val="3"/>
                <c:pt idx="0">
                  <c:v>5.0632911392405063E-2</c:v>
                </c:pt>
                <c:pt idx="1">
                  <c:v>0.16455696202531644</c:v>
                </c:pt>
                <c:pt idx="2">
                  <c:v>0.78481012658227844</c:v>
                </c:pt>
              </c:numCache>
            </c:numRef>
          </c:val>
        </c:ser>
        <c:axId val="131962752"/>
        <c:axId val="131964288"/>
      </c:barChart>
      <c:barChart>
        <c:barDir val="col"/>
        <c:grouping val="clustered"/>
        <c:ser>
          <c:idx val="1"/>
          <c:order val="1"/>
          <c:tx>
            <c:strRef>
              <c:f>'13.14 Q2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8186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Stats'!$D$491:$D$493</c:f>
              <c:numCache>
                <c:formatCode>#,##0</c:formatCode>
                <c:ptCount val="3"/>
                <c:pt idx="0">
                  <c:v>680</c:v>
                </c:pt>
                <c:pt idx="1">
                  <c:v>3931</c:v>
                </c:pt>
                <c:pt idx="2">
                  <c:v>198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Stats'!$F$491:$F$493</c:f>
              <c:numCache>
                <c:formatCode>#,##0</c:formatCode>
                <c:ptCount val="3"/>
                <c:pt idx="0">
                  <c:v>531</c:v>
                </c:pt>
                <c:pt idx="1">
                  <c:v>3184</c:v>
                </c:pt>
                <c:pt idx="2">
                  <c:v>97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Stats'!$H$491:$H$493</c:f>
              <c:numCache>
                <c:formatCode>#,##0</c:formatCode>
                <c:ptCount val="3"/>
                <c:pt idx="0">
                  <c:v>16</c:v>
                </c:pt>
                <c:pt idx="1">
                  <c:v>52</c:v>
                </c:pt>
                <c:pt idx="2">
                  <c:v>248</c:v>
                </c:pt>
              </c:numCache>
            </c:numRef>
          </c:val>
        </c:ser>
        <c:axId val="131970176"/>
        <c:axId val="131971712"/>
      </c:barChart>
      <c:catAx>
        <c:axId val="131962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964288"/>
        <c:crosses val="autoZero"/>
        <c:auto val="1"/>
        <c:lblAlgn val="ctr"/>
        <c:lblOffset val="100"/>
      </c:catAx>
      <c:valAx>
        <c:axId val="13196428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962752"/>
        <c:crosses val="autoZero"/>
        <c:crossBetween val="between"/>
      </c:valAx>
      <c:catAx>
        <c:axId val="131970176"/>
        <c:scaling>
          <c:orientation val="minMax"/>
        </c:scaling>
        <c:delete val="1"/>
        <c:axPos val="b"/>
        <c:tickLblPos val="none"/>
        <c:crossAx val="131971712"/>
        <c:crosses val="autoZero"/>
        <c:auto val="1"/>
        <c:lblAlgn val="ctr"/>
        <c:lblOffset val="100"/>
      </c:catAx>
      <c:valAx>
        <c:axId val="1319717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9701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56414343912537"/>
          <c:y val="3.3796442111402744E-2"/>
          <c:w val="0.48127626684701585"/>
          <c:h val="6.851910177894426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Stats'!$B$518</c:f>
          <c:strCache>
            <c:ptCount val="1"/>
            <c:pt idx="0">
              <c:v>Figure 4c: Disability type breakdown.  Data taken from Employee Self Disclosure Database.</c:v>
            </c:pt>
          </c:strCache>
        </c:strRef>
      </c:tx>
      <c:layout>
        <c:manualLayout>
          <c:xMode val="edge"/>
          <c:yMode val="edge"/>
          <c:x val="1.3176428288929641E-2"/>
          <c:y val="1.7413002800487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626410629239344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Stats'!$E$520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Stats'!$B$521:$B$534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Dyslexia, Dyspraxia, Dyscalculia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'13.14 Q2 Diversity Stats'!$E$521:$E$534</c:f>
              <c:numCache>
                <c:formatCode>0.0%</c:formatCode>
                <c:ptCount val="14"/>
                <c:pt idx="0">
                  <c:v>1.6221458168033148E-2</c:v>
                </c:pt>
                <c:pt idx="1">
                  <c:v>7.052807899144847E-4</c:v>
                </c:pt>
                <c:pt idx="2">
                  <c:v>2.8475711892797319E-2</c:v>
                </c:pt>
                <c:pt idx="3">
                  <c:v>1.516353698316142E-2</c:v>
                </c:pt>
                <c:pt idx="4">
                  <c:v>2.4684827647006966E-3</c:v>
                </c:pt>
                <c:pt idx="5">
                  <c:v>1.0491051749977959E-2</c:v>
                </c:pt>
                <c:pt idx="6">
                  <c:v>5.113285726880014E-3</c:v>
                </c:pt>
                <c:pt idx="7">
                  <c:v>1.057921184871727E-2</c:v>
                </c:pt>
                <c:pt idx="8">
                  <c:v>1.3841135502071762E-2</c:v>
                </c:pt>
                <c:pt idx="9">
                  <c:v>2.9092832583972493E-3</c:v>
                </c:pt>
                <c:pt idx="10">
                  <c:v>4.9193335096535305E-2</c:v>
                </c:pt>
                <c:pt idx="11">
                  <c:v>8.8160098739310593E-4</c:v>
                </c:pt>
                <c:pt idx="12">
                  <c:v>0.63184342766463897</c:v>
                </c:pt>
                <c:pt idx="13">
                  <c:v>0.21211319756678126</c:v>
                </c:pt>
              </c:numCache>
            </c:numRef>
          </c:val>
        </c:ser>
        <c:axId val="132114304"/>
        <c:axId val="132115840"/>
      </c:barChart>
      <c:barChart>
        <c:barDir val="col"/>
        <c:grouping val="clustered"/>
        <c:ser>
          <c:idx val="1"/>
          <c:order val="1"/>
          <c:tx>
            <c:strRef>
              <c:f>'13.14 Q2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Stats'!$F$521:$F$534</c:f>
              <c:numCache>
                <c:formatCode>#,##0</c:formatCode>
                <c:ptCount val="14"/>
                <c:pt idx="0">
                  <c:v>184</c:v>
                </c:pt>
                <c:pt idx="1">
                  <c:v>8</c:v>
                </c:pt>
                <c:pt idx="2">
                  <c:v>323</c:v>
                </c:pt>
                <c:pt idx="3">
                  <c:v>172</c:v>
                </c:pt>
                <c:pt idx="4">
                  <c:v>28</c:v>
                </c:pt>
                <c:pt idx="5">
                  <c:v>119</c:v>
                </c:pt>
                <c:pt idx="6">
                  <c:v>58</c:v>
                </c:pt>
                <c:pt idx="7">
                  <c:v>120</c:v>
                </c:pt>
                <c:pt idx="8">
                  <c:v>157</c:v>
                </c:pt>
                <c:pt idx="9">
                  <c:v>33</c:v>
                </c:pt>
                <c:pt idx="10">
                  <c:v>558</c:v>
                </c:pt>
                <c:pt idx="11">
                  <c:v>10</c:v>
                </c:pt>
                <c:pt idx="12">
                  <c:v>7167</c:v>
                </c:pt>
                <c:pt idx="13">
                  <c:v>2406</c:v>
                </c:pt>
              </c:numCache>
            </c:numRef>
          </c:val>
        </c:ser>
        <c:gapWidth val="490"/>
        <c:axId val="132121728"/>
        <c:axId val="132123264"/>
      </c:barChart>
      <c:catAx>
        <c:axId val="1321143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115840"/>
        <c:crosses val="autoZero"/>
        <c:auto val="1"/>
        <c:lblAlgn val="ctr"/>
        <c:lblOffset val="100"/>
      </c:catAx>
      <c:valAx>
        <c:axId val="13211584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114304"/>
        <c:crosses val="autoZero"/>
        <c:crossBetween val="between"/>
      </c:valAx>
      <c:catAx>
        <c:axId val="132121728"/>
        <c:scaling>
          <c:orientation val="minMax"/>
        </c:scaling>
        <c:delete val="1"/>
        <c:axPos val="b"/>
        <c:tickLblPos val="none"/>
        <c:crossAx val="132123264"/>
        <c:crosses val="autoZero"/>
        <c:auto val="1"/>
        <c:lblAlgn val="ctr"/>
        <c:lblOffset val="100"/>
      </c:catAx>
      <c:valAx>
        <c:axId val="1321232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12172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0203933412433035"/>
          <c:y val="2.7363146592322012E-2"/>
          <c:w val="8.9326430086650768E-2"/>
          <c:h val="5.970161624533880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Stats'!$B$625</c:f>
          <c:strCache>
            <c:ptCount val="1"/>
            <c:pt idx="0">
              <c:v>Figure 4f: Disability by Race. Data taken from HR Employee Database</c:v>
            </c:pt>
          </c:strCache>
        </c:strRef>
      </c:tx>
      <c:layout>
        <c:manualLayout>
          <c:xMode val="edge"/>
          <c:yMode val="edge"/>
          <c:x val="9.2726312436753108E-3"/>
          <c:y val="2.87335591430959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750767158345923E-2"/>
          <c:y val="0.15416729397499354"/>
          <c:w val="0.92276544869665789"/>
          <c:h val="0.6530585492455969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Stats'!$C$626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Stats'!$C$628:$C$636</c:f>
              <c:numCache>
                <c:formatCode>0.0%</c:formatCode>
                <c:ptCount val="9"/>
                <c:pt idx="0">
                  <c:v>1.7857142857142856E-2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0.9821428571428571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Stats'!$E$628:$E$636</c:f>
              <c:numCache>
                <c:formatCode>0.0%</c:formatCode>
                <c:ptCount val="9"/>
                <c:pt idx="0">
                  <c:v>1.0967317394165387E-2</c:v>
                </c:pt>
                <c:pt idx="1">
                  <c:v>7.0190831322658482E-3</c:v>
                </c:pt>
                <c:pt idx="2">
                  <c:v>2.8515025224830006E-3</c:v>
                </c:pt>
                <c:pt idx="3">
                  <c:v>2.8515025224830006E-3</c:v>
                </c:pt>
                <c:pt idx="4">
                  <c:v>3.7288879140162318E-3</c:v>
                </c:pt>
                <c:pt idx="5">
                  <c:v>0.96797543320903712</c:v>
                </c:pt>
                <c:pt idx="6">
                  <c:v>3.5095415661329241E-3</c:v>
                </c:pt>
                <c:pt idx="7">
                  <c:v>1.0967317394165387E-3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Stats'!$G$626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9933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Stats'!$G$628:$G$636</c:f>
              <c:numCache>
                <c:formatCode>0.0%</c:formatCode>
                <c:ptCount val="9"/>
                <c:pt idx="0">
                  <c:v>1.5011890606420927E-2</c:v>
                </c:pt>
                <c:pt idx="1">
                  <c:v>1.3525564803804993E-2</c:v>
                </c:pt>
                <c:pt idx="2">
                  <c:v>2.3781212841854932E-3</c:v>
                </c:pt>
                <c:pt idx="3">
                  <c:v>9.6611177170035679E-3</c:v>
                </c:pt>
                <c:pt idx="4">
                  <c:v>2.5267538644470869E-3</c:v>
                </c:pt>
                <c:pt idx="5">
                  <c:v>0.92285969084423303</c:v>
                </c:pt>
                <c:pt idx="6">
                  <c:v>1.5160523186682521E-2</c:v>
                </c:pt>
                <c:pt idx="7">
                  <c:v>1.8876337693222354E-2</c:v>
                </c:pt>
                <c:pt idx="8">
                  <c:v>0</c:v>
                </c:pt>
              </c:numCache>
            </c:numRef>
          </c:val>
        </c:ser>
        <c:axId val="132215936"/>
        <c:axId val="13221747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Stats'!$D$628:$D$636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Stats'!$F$628:$F$636</c:f>
              <c:numCache>
                <c:formatCode>#,##0</c:formatCode>
                <c:ptCount val="9"/>
                <c:pt idx="0">
                  <c:v>50</c:v>
                </c:pt>
                <c:pt idx="1">
                  <c:v>32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4413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Stats'!$H$628:$H$636</c:f>
              <c:numCache>
                <c:formatCode>#,##0</c:formatCode>
                <c:ptCount val="9"/>
                <c:pt idx="0">
                  <c:v>101</c:v>
                </c:pt>
                <c:pt idx="1">
                  <c:v>91</c:v>
                </c:pt>
                <c:pt idx="2">
                  <c:v>16</c:v>
                </c:pt>
                <c:pt idx="3">
                  <c:v>65</c:v>
                </c:pt>
                <c:pt idx="4">
                  <c:v>17</c:v>
                </c:pt>
                <c:pt idx="5">
                  <c:v>6209</c:v>
                </c:pt>
                <c:pt idx="6">
                  <c:v>102</c:v>
                </c:pt>
                <c:pt idx="7">
                  <c:v>127</c:v>
                </c:pt>
                <c:pt idx="8">
                  <c:v>0</c:v>
                </c:pt>
              </c:numCache>
            </c:numRef>
          </c:val>
        </c:ser>
        <c:axId val="132227456"/>
        <c:axId val="132228992"/>
      </c:barChart>
      <c:catAx>
        <c:axId val="1322159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217472"/>
        <c:crosses val="autoZero"/>
        <c:auto val="1"/>
        <c:lblAlgn val="ctr"/>
        <c:lblOffset val="100"/>
      </c:catAx>
      <c:valAx>
        <c:axId val="132217472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215936"/>
        <c:crosses val="autoZero"/>
        <c:crossBetween val="between"/>
      </c:valAx>
      <c:catAx>
        <c:axId val="132227456"/>
        <c:scaling>
          <c:orientation val="minMax"/>
        </c:scaling>
        <c:delete val="1"/>
        <c:axPos val="b"/>
        <c:tickLblPos val="none"/>
        <c:crossAx val="132228992"/>
        <c:crosses val="autoZero"/>
        <c:auto val="1"/>
        <c:lblAlgn val="ctr"/>
        <c:lblOffset val="100"/>
      </c:catAx>
      <c:valAx>
        <c:axId val="13222899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222745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504376469070392"/>
          <c:y val="2.543321749585823E-2"/>
          <c:w val="0.19647721454173175"/>
          <c:h val="7.22010586665493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Stats'!$B$658</c:f>
          <c:strCache>
            <c:ptCount val="1"/>
            <c:pt idx="0">
              <c:v>Figure 4g: Disability by Race. Data taken from Employee Self Disclosure Database.</c:v>
            </c:pt>
          </c:strCache>
        </c:strRef>
      </c:tx>
      <c:layout>
        <c:manualLayout>
          <c:xMode val="edge"/>
          <c:yMode val="edge"/>
          <c:x val="1.2518938591553836E-2"/>
          <c:y val="3.26439000138914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6562530797856395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Stats'!$C$659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Stats'!$C$661:$C$669</c:f>
              <c:numCache>
                <c:formatCode>0.0%</c:formatCode>
                <c:ptCount val="9"/>
                <c:pt idx="0">
                  <c:v>1.2224938875305624E-2</c:v>
                </c:pt>
                <c:pt idx="1">
                  <c:v>4.0749796251018742E-3</c:v>
                </c:pt>
                <c:pt idx="2">
                  <c:v>8.1499592502037486E-4</c:v>
                </c:pt>
                <c:pt idx="3">
                  <c:v>1.6299918500407497E-3</c:v>
                </c:pt>
                <c:pt idx="4">
                  <c:v>1.3854930725346373E-2</c:v>
                </c:pt>
                <c:pt idx="5">
                  <c:v>0.94295028524857372</c:v>
                </c:pt>
                <c:pt idx="6">
                  <c:v>2.4449877750611249E-2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Stats'!$E$661:$E$669</c:f>
              <c:numCache>
                <c:formatCode>0.0%</c:formatCode>
                <c:ptCount val="9"/>
                <c:pt idx="0">
                  <c:v>1.5487651737128506E-2</c:v>
                </c:pt>
                <c:pt idx="1">
                  <c:v>1.2418027068508442E-2</c:v>
                </c:pt>
                <c:pt idx="2">
                  <c:v>3.0696246686200642E-3</c:v>
                </c:pt>
                <c:pt idx="3">
                  <c:v>1.1162271522254779E-3</c:v>
                </c:pt>
                <c:pt idx="4">
                  <c:v>1.353425422073392E-2</c:v>
                </c:pt>
                <c:pt idx="5">
                  <c:v>0.93511929677689409</c:v>
                </c:pt>
                <c:pt idx="6">
                  <c:v>1.9254918375889492E-2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Stats'!$G$659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Stats'!$G$661:$G$669</c:f>
              <c:numCache>
                <c:formatCode>0.0%</c:formatCode>
                <c:ptCount val="9"/>
                <c:pt idx="0">
                  <c:v>3.6832412523020259E-3</c:v>
                </c:pt>
                <c:pt idx="1">
                  <c:v>1.841620626151013E-3</c:v>
                </c:pt>
                <c:pt idx="2">
                  <c:v>1.841620626151013E-3</c:v>
                </c:pt>
                <c:pt idx="3">
                  <c:v>1.841620626151013E-3</c:v>
                </c:pt>
                <c:pt idx="4">
                  <c:v>1.289134438305709E-2</c:v>
                </c:pt>
                <c:pt idx="5">
                  <c:v>0.35911602209944754</c:v>
                </c:pt>
                <c:pt idx="6">
                  <c:v>0.61878453038674031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2395776"/>
        <c:axId val="13239731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Stats'!$D$661:$D$669</c:f>
              <c:numCache>
                <c:formatCode>#,##0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17</c:v>
                </c:pt>
                <c:pt idx="5">
                  <c:v>1157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Stats'!$F$661:$F$669</c:f>
              <c:numCache>
                <c:formatCode>#,##0</c:formatCode>
                <c:ptCount val="9"/>
                <c:pt idx="0">
                  <c:v>111</c:v>
                </c:pt>
                <c:pt idx="1">
                  <c:v>89</c:v>
                </c:pt>
                <c:pt idx="2">
                  <c:v>22</c:v>
                </c:pt>
                <c:pt idx="3">
                  <c:v>8</c:v>
                </c:pt>
                <c:pt idx="4">
                  <c:v>97</c:v>
                </c:pt>
                <c:pt idx="5">
                  <c:v>6702</c:v>
                </c:pt>
                <c:pt idx="6">
                  <c:v>138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Stats'!$H$661:$H$669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195</c:v>
                </c:pt>
                <c:pt idx="6">
                  <c:v>336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2403200"/>
        <c:axId val="132404736"/>
      </c:barChart>
      <c:catAx>
        <c:axId val="1323957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97312"/>
        <c:crosses val="autoZero"/>
        <c:auto val="1"/>
        <c:lblAlgn val="ctr"/>
        <c:lblOffset val="100"/>
      </c:catAx>
      <c:valAx>
        <c:axId val="132397312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95776"/>
        <c:crosses val="autoZero"/>
        <c:crossBetween val="between"/>
      </c:valAx>
      <c:catAx>
        <c:axId val="132403200"/>
        <c:scaling>
          <c:orientation val="minMax"/>
        </c:scaling>
        <c:delete val="1"/>
        <c:axPos val="b"/>
        <c:tickLblPos val="none"/>
        <c:crossAx val="132404736"/>
        <c:crosses val="autoZero"/>
        <c:auto val="1"/>
        <c:lblAlgn val="ctr"/>
        <c:lblOffset val="100"/>
      </c:catAx>
      <c:valAx>
        <c:axId val="1324047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40320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76655954131758"/>
          <c:y val="3.2230386243502294E-2"/>
          <c:w val="0.19594594103869367"/>
          <c:h val="8.968423515305824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Stats'!$B$716</c:f>
          <c:strCache>
            <c:ptCount val="1"/>
            <c:pt idx="0">
              <c:v>Figure 5a: Gender breakdown. Data taken from Emplyee Self Disclosure Database</c:v>
            </c:pt>
          </c:strCache>
        </c:strRef>
      </c:tx>
      <c:layout>
        <c:manualLayout>
          <c:xMode val="edge"/>
          <c:yMode val="edge"/>
          <c:x val="6.7476024437851702E-3"/>
          <c:y val="4.66320122240987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910686162202033E-2"/>
          <c:y val="0.17226942732437153"/>
          <c:w val="0.94541141761492664"/>
          <c:h val="0.6427688460948068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Stats'!$B$719:$B$722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Stats'!$E$719:$E$722</c:f>
              <c:numCache>
                <c:formatCode>0.00%</c:formatCode>
                <c:ptCount val="4"/>
                <c:pt idx="0">
                  <c:v>0.42396191483734463</c:v>
                </c:pt>
                <c:pt idx="1">
                  <c:v>0.33606629639425195</c:v>
                </c:pt>
                <c:pt idx="2">
                  <c:v>2.7858591201622145E-2</c:v>
                </c:pt>
                <c:pt idx="3">
                  <c:v>0.21211319756678126</c:v>
                </c:pt>
              </c:numCache>
            </c:numRef>
          </c:val>
        </c:ser>
        <c:axId val="132465408"/>
        <c:axId val="13246694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Stats'!$F$719:$F$722</c:f>
              <c:numCache>
                <c:formatCode>#,##0</c:formatCode>
                <c:ptCount val="4"/>
                <c:pt idx="0">
                  <c:v>4809</c:v>
                </c:pt>
                <c:pt idx="1">
                  <c:v>3812</c:v>
                </c:pt>
                <c:pt idx="2">
                  <c:v>316</c:v>
                </c:pt>
                <c:pt idx="3">
                  <c:v>2406</c:v>
                </c:pt>
              </c:numCache>
            </c:numRef>
          </c:val>
        </c:ser>
        <c:axId val="132472832"/>
        <c:axId val="132474368"/>
      </c:barChart>
      <c:catAx>
        <c:axId val="1324654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466944"/>
        <c:crosses val="autoZero"/>
        <c:auto val="1"/>
        <c:lblAlgn val="ctr"/>
        <c:lblOffset val="100"/>
      </c:catAx>
      <c:valAx>
        <c:axId val="13246694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465408"/>
        <c:crosses val="autoZero"/>
        <c:crossBetween val="between"/>
      </c:valAx>
      <c:catAx>
        <c:axId val="132472832"/>
        <c:scaling>
          <c:orientation val="minMax"/>
        </c:scaling>
        <c:delete val="1"/>
        <c:axPos val="b"/>
        <c:tickLblPos val="none"/>
        <c:crossAx val="132474368"/>
        <c:crosses val="autoZero"/>
        <c:auto val="1"/>
        <c:lblAlgn val="ctr"/>
        <c:lblOffset val="100"/>
      </c:catAx>
      <c:valAx>
        <c:axId val="132474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4728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501713187616656"/>
          <c:y val="3.9124719437925413E-2"/>
          <c:w val="0.12304760063088882"/>
          <c:h val="7.81459142119769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Stats'!$B$846</c:f>
          <c:strCache>
            <c:ptCount val="1"/>
            <c:pt idx="0">
              <c:v>Figure 5e: Gender by Length of Service. Data taken from HR Employee Database</c:v>
            </c:pt>
          </c:strCache>
        </c:strRef>
      </c:tx>
      <c:layout>
        <c:manualLayout>
          <c:xMode val="edge"/>
          <c:yMode val="edge"/>
          <c:x val="1.016630985642924E-2"/>
          <c:y val="3.57859028067174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465657177468223E-2"/>
          <c:y val="0.18226600985221908"/>
          <c:w val="0.9340748637189582"/>
          <c:h val="0.6341002639294095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Stats'!$C$847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Stats'!$C$849:$C$854</c:f>
              <c:numCache>
                <c:formatCode>0.0%</c:formatCode>
                <c:ptCount val="6"/>
                <c:pt idx="0">
                  <c:v>7.8044336471302767E-2</c:v>
                </c:pt>
                <c:pt idx="1">
                  <c:v>6.5593683571211661E-2</c:v>
                </c:pt>
                <c:pt idx="2">
                  <c:v>9.6872153051928339E-2</c:v>
                </c:pt>
                <c:pt idx="3">
                  <c:v>0.22593379896750684</c:v>
                </c:pt>
                <c:pt idx="4">
                  <c:v>0.25736410567871243</c:v>
                </c:pt>
                <c:pt idx="5">
                  <c:v>0.27619192225933797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Stats'!$E$847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Stats'!$E$849:$E$854</c:f>
              <c:numCache>
                <c:formatCode>0.0%</c:formatCode>
                <c:ptCount val="6"/>
                <c:pt idx="0">
                  <c:v>0.10615934412444818</c:v>
                </c:pt>
                <c:pt idx="1">
                  <c:v>9.102375446710112E-2</c:v>
                </c:pt>
                <c:pt idx="2">
                  <c:v>0.11498843809123398</c:v>
                </c:pt>
                <c:pt idx="3">
                  <c:v>0.29283161656506201</c:v>
                </c:pt>
                <c:pt idx="4">
                  <c:v>0.26655455118772337</c:v>
                </c:pt>
                <c:pt idx="5">
                  <c:v>0.12844229556443137</c:v>
                </c:pt>
              </c:numCache>
            </c:numRef>
          </c:val>
        </c:ser>
        <c:axId val="132536576"/>
        <c:axId val="132554752"/>
      </c:barChart>
      <c:barChart>
        <c:barDir val="col"/>
        <c:grouping val="clustered"/>
        <c:ser>
          <c:idx val="2"/>
          <c:order val="2"/>
          <c:tx>
            <c:strRef>
              <c:f>'13.14 Q2 Diversity Stats'!$D$848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Stats'!$D$849:$D$854</c:f>
              <c:numCache>
                <c:formatCode>#,##0</c:formatCode>
                <c:ptCount val="6"/>
                <c:pt idx="0">
                  <c:v>514</c:v>
                </c:pt>
                <c:pt idx="1">
                  <c:v>432</c:v>
                </c:pt>
                <c:pt idx="2">
                  <c:v>638</c:v>
                </c:pt>
                <c:pt idx="3">
                  <c:v>1488</c:v>
                </c:pt>
                <c:pt idx="4">
                  <c:v>1695</c:v>
                </c:pt>
                <c:pt idx="5">
                  <c:v>1819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Stats'!$F$849:$F$854</c:f>
              <c:numCache>
                <c:formatCode>#,##0</c:formatCode>
                <c:ptCount val="6"/>
                <c:pt idx="0">
                  <c:v>505</c:v>
                </c:pt>
                <c:pt idx="1">
                  <c:v>433</c:v>
                </c:pt>
                <c:pt idx="2">
                  <c:v>547</c:v>
                </c:pt>
                <c:pt idx="3">
                  <c:v>1393</c:v>
                </c:pt>
                <c:pt idx="4">
                  <c:v>1268</c:v>
                </c:pt>
                <c:pt idx="5">
                  <c:v>611</c:v>
                </c:pt>
              </c:numCache>
            </c:numRef>
          </c:val>
        </c:ser>
        <c:axId val="132556288"/>
        <c:axId val="132557824"/>
      </c:barChart>
      <c:catAx>
        <c:axId val="132536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554752"/>
        <c:crosses val="autoZero"/>
        <c:auto val="1"/>
        <c:lblAlgn val="ctr"/>
        <c:lblOffset val="100"/>
      </c:catAx>
      <c:valAx>
        <c:axId val="132554752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536576"/>
        <c:crosses val="autoZero"/>
        <c:crossBetween val="between"/>
      </c:valAx>
      <c:catAx>
        <c:axId val="132556288"/>
        <c:scaling>
          <c:orientation val="minMax"/>
        </c:scaling>
        <c:delete val="1"/>
        <c:axPos val="b"/>
        <c:tickLblPos val="none"/>
        <c:crossAx val="132557824"/>
        <c:crosses val="autoZero"/>
        <c:auto val="1"/>
        <c:lblAlgn val="ctr"/>
        <c:lblOffset val="100"/>
      </c:catAx>
      <c:valAx>
        <c:axId val="132557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5562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86554906443151"/>
          <c:y val="2.9556876421088032E-2"/>
          <c:w val="0.19594590998705821"/>
          <c:h val="8.07556715577685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Stats'!$B$1858</c:f>
          <c:strCache>
            <c:ptCount val="1"/>
            <c:pt idx="0">
              <c:v>Figure 10e: Part Time by Age. Data taken from HR Employee Database.</c:v>
            </c:pt>
          </c:strCache>
        </c:strRef>
      </c:tx>
      <c:layout>
        <c:manualLayout>
          <c:xMode val="edge"/>
          <c:yMode val="edge"/>
          <c:x val="1.1584680947139703E-2"/>
          <c:y val="1.9084150793999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027705231391504E-2"/>
          <c:y val="0.14503843824255699"/>
          <c:w val="0.93188668943159214"/>
          <c:h val="0.64933298142201457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Stats'!$C$1859</c:f>
              <c:strCache>
                <c:ptCount val="1"/>
                <c:pt idx="0">
                  <c:v>Parttime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Stats'!$B$1861:$B$1870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Stats'!$C$1861:$C$1870</c:f>
              <c:numCache>
                <c:formatCode>0.0%</c:formatCode>
                <c:ptCount val="10"/>
                <c:pt idx="0">
                  <c:v>3.3444816053511705E-3</c:v>
                </c:pt>
                <c:pt idx="1">
                  <c:v>2.7424749163879599E-2</c:v>
                </c:pt>
                <c:pt idx="2">
                  <c:v>0.17123745819397992</c:v>
                </c:pt>
                <c:pt idx="3">
                  <c:v>0.25953177257525084</c:v>
                </c:pt>
                <c:pt idx="4">
                  <c:v>0.22006688963210702</c:v>
                </c:pt>
                <c:pt idx="5">
                  <c:v>0.12508361204013377</c:v>
                </c:pt>
                <c:pt idx="6">
                  <c:v>5.9531772575250837E-2</c:v>
                </c:pt>
                <c:pt idx="7">
                  <c:v>5.016722408026756E-2</c:v>
                </c:pt>
                <c:pt idx="8">
                  <c:v>6.488294314381271E-2</c:v>
                </c:pt>
                <c:pt idx="9">
                  <c:v>1.8729096989966554E-2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Stats'!$E$1859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Q3 Diversity Stats'!$E$1861:$E$1870</c:f>
              <c:numCache>
                <c:formatCode>0.0%</c:formatCode>
                <c:ptCount val="10"/>
                <c:pt idx="0">
                  <c:v>4.5341357128034859E-2</c:v>
                </c:pt>
                <c:pt idx="1">
                  <c:v>0.12554471882133222</c:v>
                </c:pt>
                <c:pt idx="2">
                  <c:v>0.16673583731064537</c:v>
                </c:pt>
                <c:pt idx="3">
                  <c:v>0.1374766549076572</c:v>
                </c:pt>
                <c:pt idx="4">
                  <c:v>0.13477899979248806</c:v>
                </c:pt>
                <c:pt idx="5">
                  <c:v>0.14961610292591823</c:v>
                </c:pt>
                <c:pt idx="6">
                  <c:v>0.11558414608840008</c:v>
                </c:pt>
                <c:pt idx="7">
                  <c:v>8.7362523345092341E-2</c:v>
                </c:pt>
                <c:pt idx="8">
                  <c:v>3.4862004565262505E-2</c:v>
                </c:pt>
                <c:pt idx="9">
                  <c:v>2.6976551151691223E-3</c:v>
                </c:pt>
              </c:numCache>
            </c:numRef>
          </c:val>
        </c:ser>
        <c:axId val="102524032"/>
        <c:axId val="102525568"/>
      </c:barChart>
      <c:barChart>
        <c:barDir val="col"/>
        <c:grouping val="clustered"/>
        <c:ser>
          <c:idx val="2"/>
          <c:order val="2"/>
          <c:tx>
            <c:strRef>
              <c:f>'13.14 Q3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Stats'!$D$1861:$D$1870</c:f>
              <c:numCache>
                <c:formatCode>#,##0</c:formatCode>
                <c:ptCount val="10"/>
                <c:pt idx="0">
                  <c:v>5</c:v>
                </c:pt>
                <c:pt idx="1">
                  <c:v>41</c:v>
                </c:pt>
                <c:pt idx="2">
                  <c:v>256</c:v>
                </c:pt>
                <c:pt idx="3">
                  <c:v>388</c:v>
                </c:pt>
                <c:pt idx="4">
                  <c:v>329</c:v>
                </c:pt>
                <c:pt idx="5">
                  <c:v>187</c:v>
                </c:pt>
                <c:pt idx="6">
                  <c:v>89</c:v>
                </c:pt>
                <c:pt idx="7">
                  <c:v>75</c:v>
                </c:pt>
                <c:pt idx="8">
                  <c:v>97</c:v>
                </c:pt>
                <c:pt idx="9">
                  <c:v>28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Stats'!$F$1861:$F$1870</c:f>
              <c:numCache>
                <c:formatCode>#,##0</c:formatCode>
                <c:ptCount val="10"/>
                <c:pt idx="0">
                  <c:v>437</c:v>
                </c:pt>
                <c:pt idx="1">
                  <c:v>1210</c:v>
                </c:pt>
                <c:pt idx="2">
                  <c:v>1607</c:v>
                </c:pt>
                <c:pt idx="3">
                  <c:v>1325</c:v>
                </c:pt>
                <c:pt idx="4">
                  <c:v>1299</c:v>
                </c:pt>
                <c:pt idx="5">
                  <c:v>1442</c:v>
                </c:pt>
                <c:pt idx="6">
                  <c:v>1114</c:v>
                </c:pt>
                <c:pt idx="7">
                  <c:v>842</c:v>
                </c:pt>
                <c:pt idx="8">
                  <c:v>336</c:v>
                </c:pt>
                <c:pt idx="9">
                  <c:v>26</c:v>
                </c:pt>
              </c:numCache>
            </c:numRef>
          </c:val>
        </c:ser>
        <c:axId val="102556032"/>
        <c:axId val="102557568"/>
      </c:barChart>
      <c:catAx>
        <c:axId val="1025240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25568"/>
        <c:crosses val="autoZero"/>
        <c:auto val="1"/>
        <c:lblAlgn val="ctr"/>
        <c:lblOffset val="100"/>
      </c:catAx>
      <c:valAx>
        <c:axId val="10252556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24032"/>
        <c:crosses val="autoZero"/>
        <c:crossBetween val="between"/>
      </c:valAx>
      <c:catAx>
        <c:axId val="102556032"/>
        <c:scaling>
          <c:orientation val="minMax"/>
        </c:scaling>
        <c:delete val="1"/>
        <c:axPos val="b"/>
        <c:tickLblPos val="none"/>
        <c:crossAx val="102557568"/>
        <c:crosses val="autoZero"/>
        <c:auto val="1"/>
        <c:lblAlgn val="ctr"/>
        <c:lblOffset val="100"/>
      </c:catAx>
      <c:valAx>
        <c:axId val="102557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255603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0740665481330953"/>
          <c:y val="3.0358509655566798E-2"/>
          <c:w val="0.17924541690353221"/>
          <c:h val="8.87537940439008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Stats'!$B$876</c:f>
          <c:strCache>
            <c:ptCount val="1"/>
            <c:pt idx="0">
              <c:v>Figure 5f: Gender by Length of Service. Data taken from Employee Self Disclosure Database</c:v>
            </c:pt>
          </c:strCache>
        </c:strRef>
      </c:tx>
      <c:layout>
        <c:manualLayout>
          <c:xMode val="edge"/>
          <c:yMode val="edge"/>
          <c:x val="1.6096591149437331E-2"/>
          <c:y val="2.83194102122276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54176637875038E-2"/>
          <c:y val="0.18226600985221908"/>
          <c:w val="0.93199881220774361"/>
          <c:h val="0.6083902254600447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Stats'!$C$877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Stats'!$C$879:$C$884</c:f>
              <c:numCache>
                <c:formatCode>0.0%</c:formatCode>
                <c:ptCount val="6"/>
                <c:pt idx="0">
                  <c:v>5.3649407361197755E-2</c:v>
                </c:pt>
                <c:pt idx="1">
                  <c:v>7.1532543148263669E-2</c:v>
                </c:pt>
                <c:pt idx="2">
                  <c:v>0.10605115408608859</c:v>
                </c:pt>
                <c:pt idx="3">
                  <c:v>0.23206487835308795</c:v>
                </c:pt>
                <c:pt idx="4">
                  <c:v>0.26013724266999377</c:v>
                </c:pt>
                <c:pt idx="5">
                  <c:v>0.27656477438136828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Stats'!$E$879:$E$884</c:f>
              <c:numCache>
                <c:formatCode>0.0%</c:formatCode>
                <c:ptCount val="6"/>
                <c:pt idx="0">
                  <c:v>8.0272822665267571E-2</c:v>
                </c:pt>
                <c:pt idx="1">
                  <c:v>9.3389296956977966E-2</c:v>
                </c:pt>
                <c:pt idx="2">
                  <c:v>0.12355718782791186</c:v>
                </c:pt>
                <c:pt idx="3">
                  <c:v>0.31086044071353619</c:v>
                </c:pt>
                <c:pt idx="4">
                  <c:v>0.26993704092339976</c:v>
                </c:pt>
                <c:pt idx="5">
                  <c:v>0.12198321091290661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Stats'!$G$877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Stats'!$G$879:$G$884</c:f>
              <c:numCache>
                <c:formatCode>0.0%</c:formatCode>
                <c:ptCount val="6"/>
                <c:pt idx="0">
                  <c:v>1.5822784810126583E-2</c:v>
                </c:pt>
                <c:pt idx="1">
                  <c:v>3.4810126582278479E-2</c:v>
                </c:pt>
                <c:pt idx="2">
                  <c:v>0.12658227848101267</c:v>
                </c:pt>
                <c:pt idx="3">
                  <c:v>0.29746835443037972</c:v>
                </c:pt>
                <c:pt idx="4">
                  <c:v>0.28797468354430378</c:v>
                </c:pt>
                <c:pt idx="5">
                  <c:v>0.23734177215189872</c:v>
                </c:pt>
              </c:numCache>
            </c:numRef>
          </c:val>
        </c:ser>
        <c:axId val="132622208"/>
        <c:axId val="132623744"/>
      </c:barChart>
      <c:barChart>
        <c:barDir val="col"/>
        <c:grouping val="clustered"/>
        <c:ser>
          <c:idx val="2"/>
          <c:order val="2"/>
          <c:tx>
            <c:strRef>
              <c:f>'13.14 Q2 Diversity Stats'!$D$878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Stats'!$D$879:$D$884</c:f>
              <c:numCache>
                <c:formatCode>#,##0</c:formatCode>
                <c:ptCount val="6"/>
                <c:pt idx="0">
                  <c:v>258</c:v>
                </c:pt>
                <c:pt idx="1">
                  <c:v>344</c:v>
                </c:pt>
                <c:pt idx="2">
                  <c:v>510</c:v>
                </c:pt>
                <c:pt idx="3">
                  <c:v>1116</c:v>
                </c:pt>
                <c:pt idx="4">
                  <c:v>1251</c:v>
                </c:pt>
                <c:pt idx="5">
                  <c:v>1330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Stats'!$F$879:$F$884</c:f>
              <c:numCache>
                <c:formatCode>#,##0</c:formatCode>
                <c:ptCount val="6"/>
                <c:pt idx="0">
                  <c:v>306</c:v>
                </c:pt>
                <c:pt idx="1">
                  <c:v>356</c:v>
                </c:pt>
                <c:pt idx="2">
                  <c:v>471</c:v>
                </c:pt>
                <c:pt idx="3">
                  <c:v>1185</c:v>
                </c:pt>
                <c:pt idx="4">
                  <c:v>1029</c:v>
                </c:pt>
                <c:pt idx="5">
                  <c:v>465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Stats'!$H$879:$H$884</c:f>
              <c:numCache>
                <c:formatCode>#,##0</c:formatCode>
                <c:ptCount val="6"/>
                <c:pt idx="0">
                  <c:v>5</c:v>
                </c:pt>
                <c:pt idx="1">
                  <c:v>11</c:v>
                </c:pt>
                <c:pt idx="2">
                  <c:v>40</c:v>
                </c:pt>
                <c:pt idx="3">
                  <c:v>94</c:v>
                </c:pt>
                <c:pt idx="4">
                  <c:v>91</c:v>
                </c:pt>
                <c:pt idx="5">
                  <c:v>75</c:v>
                </c:pt>
              </c:numCache>
            </c:numRef>
          </c:val>
        </c:ser>
        <c:axId val="132654208"/>
        <c:axId val="132655744"/>
      </c:barChart>
      <c:catAx>
        <c:axId val="1326222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623744"/>
        <c:crosses val="autoZero"/>
        <c:auto val="1"/>
        <c:lblAlgn val="ctr"/>
        <c:lblOffset val="100"/>
      </c:catAx>
      <c:valAx>
        <c:axId val="13262374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622208"/>
        <c:crosses val="autoZero"/>
        <c:crossBetween val="between"/>
      </c:valAx>
      <c:catAx>
        <c:axId val="132654208"/>
        <c:scaling>
          <c:orientation val="minMax"/>
        </c:scaling>
        <c:delete val="1"/>
        <c:axPos val="b"/>
        <c:tickLblPos val="none"/>
        <c:crossAx val="132655744"/>
        <c:crosses val="autoZero"/>
        <c:auto val="1"/>
        <c:lblAlgn val="ctr"/>
        <c:lblOffset val="100"/>
      </c:catAx>
      <c:valAx>
        <c:axId val="132655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65420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9956631476321895"/>
          <c:y val="3.5697573814353692E-2"/>
          <c:w val="0.27027030293508081"/>
          <c:h val="7.409019855897518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Stats'!$B$906</c:f>
          <c:strCache>
            <c:ptCount val="1"/>
            <c:pt idx="0">
              <c:v>Figure 5g: Gender by Race. Data taken from HR Employee Database</c:v>
            </c:pt>
          </c:strCache>
        </c:strRef>
      </c:tx>
      <c:layout>
        <c:manualLayout>
          <c:xMode val="edge"/>
          <c:yMode val="edge"/>
          <c:x val="7.2088304912807108E-3"/>
          <c:y val="2.28562263050452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16686460301358E-2"/>
          <c:y val="0.14559441449059718"/>
          <c:w val="0.93083789038168063"/>
          <c:h val="0.6273417906095188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Stats'!$C$907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Stats'!$C$909:$C$917</c:f>
              <c:numCache>
                <c:formatCode>0.0%</c:formatCode>
                <c:ptCount val="9"/>
                <c:pt idx="0">
                  <c:v>1.2754327361068934E-2</c:v>
                </c:pt>
                <c:pt idx="1">
                  <c:v>9.8694199817795317E-3</c:v>
                </c:pt>
                <c:pt idx="2">
                  <c:v>1.9738839963559063E-3</c:v>
                </c:pt>
                <c:pt idx="3">
                  <c:v>6.0734892195566355E-3</c:v>
                </c:pt>
                <c:pt idx="4">
                  <c:v>1.8220467658669906E-3</c:v>
                </c:pt>
                <c:pt idx="5">
                  <c:v>0.94290920133616762</c:v>
                </c:pt>
                <c:pt idx="6">
                  <c:v>1.0628606134224112E-2</c:v>
                </c:pt>
                <c:pt idx="7">
                  <c:v>1.3969025204980261E-2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Stats'!$E$907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Stats'!$E$909:$E$917</c:f>
              <c:numCache>
                <c:formatCode>0.0%</c:formatCode>
                <c:ptCount val="9"/>
                <c:pt idx="0">
                  <c:v>1.4294723565272231E-2</c:v>
                </c:pt>
                <c:pt idx="1">
                  <c:v>1.2192558335085138E-2</c:v>
                </c:pt>
                <c:pt idx="2">
                  <c:v>3.3634643682993485E-3</c:v>
                </c:pt>
                <c:pt idx="3">
                  <c:v>7.9882278747109518E-3</c:v>
                </c:pt>
                <c:pt idx="4">
                  <c:v>4.6247635064116041E-3</c:v>
                </c:pt>
                <c:pt idx="5">
                  <c:v>0.93903720832457427</c:v>
                </c:pt>
                <c:pt idx="6">
                  <c:v>1.0090393104898045E-2</c:v>
                </c:pt>
                <c:pt idx="7">
                  <c:v>8.40866092074837E-3</c:v>
                </c:pt>
                <c:pt idx="8">
                  <c:v>0</c:v>
                </c:pt>
              </c:numCache>
            </c:numRef>
          </c:val>
        </c:ser>
        <c:axId val="132718592"/>
        <c:axId val="132720128"/>
      </c:barChart>
      <c:barChart>
        <c:barDir val="col"/>
        <c:grouping val="clustered"/>
        <c:ser>
          <c:idx val="2"/>
          <c:order val="2"/>
          <c:tx>
            <c:strRef>
              <c:f>'13.14 Q2 Diversity Stats'!$D$908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Stats'!$D$909:$D$917</c:f>
              <c:numCache>
                <c:formatCode>#,##0</c:formatCode>
                <c:ptCount val="9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40</c:v>
                </c:pt>
                <c:pt idx="4">
                  <c:v>12</c:v>
                </c:pt>
                <c:pt idx="5">
                  <c:v>6210</c:v>
                </c:pt>
                <c:pt idx="6">
                  <c:v>70</c:v>
                </c:pt>
                <c:pt idx="7">
                  <c:v>92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Stats'!$F$909:$F$917</c:f>
              <c:numCache>
                <c:formatCode>#,##0</c:formatCode>
                <c:ptCount val="9"/>
                <c:pt idx="0">
                  <c:v>68</c:v>
                </c:pt>
                <c:pt idx="1">
                  <c:v>58</c:v>
                </c:pt>
                <c:pt idx="2">
                  <c:v>16</c:v>
                </c:pt>
                <c:pt idx="3">
                  <c:v>38</c:v>
                </c:pt>
                <c:pt idx="4">
                  <c:v>22</c:v>
                </c:pt>
                <c:pt idx="5">
                  <c:v>4467</c:v>
                </c:pt>
                <c:pt idx="6">
                  <c:v>48</c:v>
                </c:pt>
                <c:pt idx="7">
                  <c:v>40</c:v>
                </c:pt>
                <c:pt idx="8">
                  <c:v>0</c:v>
                </c:pt>
              </c:numCache>
            </c:numRef>
          </c:val>
        </c:ser>
        <c:axId val="132721664"/>
        <c:axId val="132731648"/>
      </c:barChart>
      <c:catAx>
        <c:axId val="1327185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720128"/>
        <c:crosses val="autoZero"/>
        <c:auto val="1"/>
        <c:lblAlgn val="ctr"/>
        <c:lblOffset val="100"/>
      </c:catAx>
      <c:valAx>
        <c:axId val="132720128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718592"/>
        <c:crosses val="autoZero"/>
        <c:crossBetween val="between"/>
      </c:valAx>
      <c:catAx>
        <c:axId val="132721664"/>
        <c:scaling>
          <c:orientation val="minMax"/>
        </c:scaling>
        <c:delete val="1"/>
        <c:axPos val="b"/>
        <c:tickLblPos val="none"/>
        <c:crossAx val="132731648"/>
        <c:crosses val="autoZero"/>
        <c:auto val="1"/>
        <c:lblAlgn val="ctr"/>
        <c:lblOffset val="100"/>
      </c:catAx>
      <c:valAx>
        <c:axId val="1327316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272166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258514081445257"/>
          <c:y val="2.2988334791484398E-2"/>
          <c:w val="0.26990596267491423"/>
          <c:h val="8.046019247594052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Stats'!$B$939</c:f>
          <c:strCache>
            <c:ptCount val="1"/>
            <c:pt idx="0">
              <c:v>Figure 5h: Gender by Race. Data taken from Employee Self Disclosure Database</c:v>
            </c:pt>
          </c:strCache>
        </c:strRef>
      </c:tx>
      <c:layout>
        <c:manualLayout>
          <c:xMode val="edge"/>
          <c:yMode val="edge"/>
          <c:x val="1.2837127103923693E-2"/>
          <c:y val="2.65349241317134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37439720758193E-2"/>
          <c:y val="0.14559441449059718"/>
          <c:w val="0.93080310420665757"/>
          <c:h val="0.6568269824997694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Stats'!$C$940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Stats'!$C$942:$C$950</c:f>
              <c:numCache>
                <c:formatCode>0.0%</c:formatCode>
                <c:ptCount val="9"/>
                <c:pt idx="0">
                  <c:v>1.4763984196298607E-2</c:v>
                </c:pt>
                <c:pt idx="1">
                  <c:v>1.1228945726762321E-2</c:v>
                </c:pt>
                <c:pt idx="2">
                  <c:v>2.079434393844874E-3</c:v>
                </c:pt>
                <c:pt idx="3">
                  <c:v>8.3177375753794964E-4</c:v>
                </c:pt>
                <c:pt idx="4">
                  <c:v>1.1228945726762321E-2</c:v>
                </c:pt>
                <c:pt idx="5">
                  <c:v>0.93033894780619675</c:v>
                </c:pt>
                <c:pt idx="6">
                  <c:v>2.9527968392597213E-2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Stats'!$E$940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Stats'!$E$942:$E$950</c:f>
              <c:numCache>
                <c:formatCode>0.0%</c:formatCode>
                <c:ptCount val="9"/>
                <c:pt idx="0">
                  <c:v>1.4952780692549843E-2</c:v>
                </c:pt>
                <c:pt idx="1">
                  <c:v>1.0755508919202518E-2</c:v>
                </c:pt>
                <c:pt idx="2">
                  <c:v>3.6726128016789086E-3</c:v>
                </c:pt>
                <c:pt idx="3">
                  <c:v>1.5739769150052466E-3</c:v>
                </c:pt>
                <c:pt idx="4">
                  <c:v>1.7576075550891919E-2</c:v>
                </c:pt>
                <c:pt idx="5">
                  <c:v>0.93467995802728232</c:v>
                </c:pt>
                <c:pt idx="6">
                  <c:v>1.6789087093389297E-2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Stats'!$G$940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Stats'!$G$942:$G$950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3.1645569620253164E-3</c:v>
                </c:pt>
                <c:pt idx="4">
                  <c:v>0</c:v>
                </c:pt>
                <c:pt idx="5">
                  <c:v>5.3797468354430382E-2</c:v>
                </c:pt>
                <c:pt idx="6">
                  <c:v>0.94303797468354433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3909888"/>
        <c:axId val="133932160"/>
      </c:barChart>
      <c:barChart>
        <c:barDir val="col"/>
        <c:grouping val="clustered"/>
        <c:ser>
          <c:idx val="2"/>
          <c:order val="2"/>
          <c:tx>
            <c:strRef>
              <c:f>'13.14 Q2 Diversity Stats'!$D$941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Stats'!$D$942:$D$950</c:f>
              <c:numCache>
                <c:formatCode>#,##0</c:formatCode>
                <c:ptCount val="9"/>
                <c:pt idx="0">
                  <c:v>71</c:v>
                </c:pt>
                <c:pt idx="1">
                  <c:v>54</c:v>
                </c:pt>
                <c:pt idx="2">
                  <c:v>10</c:v>
                </c:pt>
                <c:pt idx="3">
                  <c:v>4</c:v>
                </c:pt>
                <c:pt idx="4">
                  <c:v>54</c:v>
                </c:pt>
                <c:pt idx="5">
                  <c:v>4474</c:v>
                </c:pt>
                <c:pt idx="6">
                  <c:v>142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Stats'!$F$942:$F$950</c:f>
              <c:numCache>
                <c:formatCode>#,##0</c:formatCode>
                <c:ptCount val="9"/>
                <c:pt idx="0">
                  <c:v>57</c:v>
                </c:pt>
                <c:pt idx="1">
                  <c:v>41</c:v>
                </c:pt>
                <c:pt idx="2">
                  <c:v>14</c:v>
                </c:pt>
                <c:pt idx="3">
                  <c:v>6</c:v>
                </c:pt>
                <c:pt idx="4">
                  <c:v>67</c:v>
                </c:pt>
                <c:pt idx="5">
                  <c:v>3563</c:v>
                </c:pt>
                <c:pt idx="6">
                  <c:v>64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Stats'!$H$942:$H$950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17</c:v>
                </c:pt>
                <c:pt idx="6">
                  <c:v>298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3933696"/>
        <c:axId val="133935488"/>
      </c:barChart>
      <c:catAx>
        <c:axId val="1339098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32160"/>
        <c:crosses val="autoZero"/>
        <c:auto val="1"/>
        <c:lblAlgn val="ctr"/>
        <c:lblOffset val="100"/>
      </c:catAx>
      <c:valAx>
        <c:axId val="133932160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09888"/>
        <c:crosses val="autoZero"/>
        <c:crossBetween val="between"/>
      </c:valAx>
      <c:catAx>
        <c:axId val="133933696"/>
        <c:scaling>
          <c:orientation val="minMax"/>
        </c:scaling>
        <c:delete val="1"/>
        <c:axPos val="b"/>
        <c:tickLblPos val="none"/>
        <c:crossAx val="133935488"/>
        <c:crosses val="autoZero"/>
        <c:auto val="1"/>
        <c:lblAlgn val="ctr"/>
        <c:lblOffset val="100"/>
      </c:catAx>
      <c:valAx>
        <c:axId val="1339354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39336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968947770844556"/>
          <c:y val="2.2988636115776392E-2"/>
          <c:w val="0.38551875097089139"/>
          <c:h val="8.951745297765902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Stats'!$B$972</c:f>
          <c:strCache>
            <c:ptCount val="1"/>
            <c:pt idx="0">
              <c:v>Figure 6: Gender Identity for the whole of the Environment Agency. Data taken from Employee Self Disclosure Database.</c:v>
            </c:pt>
          </c:strCache>
        </c:strRef>
      </c:tx>
      <c:layout>
        <c:manualLayout>
          <c:xMode val="edge"/>
          <c:yMode val="edge"/>
          <c:x val="9.1406368208585762E-3"/>
          <c:y val="3.20674957413053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338215452044424E-2"/>
          <c:y val="0.13875434094415079"/>
          <c:w val="0.94520237061173851"/>
          <c:h val="0.6740511335804572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Stats'!$B$975:$B$979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'13.14 Q2 Diversity Stats'!$E$975:$E$979</c:f>
              <c:numCache>
                <c:formatCode>0.00%</c:formatCode>
                <c:ptCount val="5"/>
                <c:pt idx="0">
                  <c:v>4.0666937779585197E-4</c:v>
                </c:pt>
                <c:pt idx="1">
                  <c:v>0.5763318422122814</c:v>
                </c:pt>
                <c:pt idx="2">
                  <c:v>3.1801545343635627E-2</c:v>
                </c:pt>
                <c:pt idx="3">
                  <c:v>0.11834078893859293</c:v>
                </c:pt>
                <c:pt idx="4">
                  <c:v>0.19568930459536396</c:v>
                </c:pt>
              </c:numCache>
            </c:numRef>
          </c:val>
        </c:ser>
        <c:axId val="133983232"/>
        <c:axId val="13401369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Stats'!$F$975:$F$979</c:f>
              <c:numCache>
                <c:formatCode>#,##0</c:formatCode>
                <c:ptCount val="5"/>
                <c:pt idx="0">
                  <c:v>5</c:v>
                </c:pt>
                <c:pt idx="1">
                  <c:v>7086</c:v>
                </c:pt>
                <c:pt idx="2">
                  <c:v>391</c:v>
                </c:pt>
                <c:pt idx="3">
                  <c:v>1455</c:v>
                </c:pt>
                <c:pt idx="4">
                  <c:v>2406</c:v>
                </c:pt>
              </c:numCache>
            </c:numRef>
          </c:val>
        </c:ser>
        <c:axId val="134015232"/>
        <c:axId val="134017024"/>
      </c:barChart>
      <c:catAx>
        <c:axId val="1339832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013696"/>
        <c:crosses val="autoZero"/>
        <c:auto val="1"/>
        <c:lblAlgn val="ctr"/>
        <c:lblOffset val="100"/>
      </c:catAx>
      <c:valAx>
        <c:axId val="13401369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83232"/>
        <c:crosses val="autoZero"/>
        <c:crossBetween val="between"/>
      </c:valAx>
      <c:catAx>
        <c:axId val="134015232"/>
        <c:scaling>
          <c:orientation val="minMax"/>
        </c:scaling>
        <c:delete val="1"/>
        <c:axPos val="b"/>
        <c:tickLblPos val="none"/>
        <c:crossAx val="134017024"/>
        <c:crosses val="autoZero"/>
        <c:auto val="1"/>
        <c:lblAlgn val="ctr"/>
        <c:lblOffset val="100"/>
      </c:catAx>
      <c:valAx>
        <c:axId val="134017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0152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3881500400459894"/>
          <c:y val="3.5594937819402095E-2"/>
          <c:w val="4.7297273851530083E-2"/>
          <c:h val="9.702805255192706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Stats'!$B$1049</c:f>
          <c:strCache>
            <c:ptCount val="1"/>
            <c:pt idx="0">
              <c:v>Figure 7b: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8.3959620432061746E-3"/>
          <c:y val="3.01669115873052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1645773797281E-2"/>
          <c:y val="0.14959328264908844"/>
          <c:w val="0.94123726351258763"/>
          <c:h val="0.6723967860563390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Stats'!$B$1051:$B$1059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Stats'!$C$1051:$C$1059</c:f>
              <c:numCache>
                <c:formatCode>0.0%</c:formatCode>
                <c:ptCount val="9"/>
                <c:pt idx="0">
                  <c:v>0.11403508771929824</c:v>
                </c:pt>
                <c:pt idx="1">
                  <c:v>0.17982456140350878</c:v>
                </c:pt>
                <c:pt idx="2">
                  <c:v>0.28947368421052633</c:v>
                </c:pt>
                <c:pt idx="3">
                  <c:v>0.25657894736842107</c:v>
                </c:pt>
                <c:pt idx="4">
                  <c:v>8.771929824561403E-2</c:v>
                </c:pt>
                <c:pt idx="5">
                  <c:v>1.7543859649122806E-2</c:v>
                </c:pt>
                <c:pt idx="6">
                  <c:v>8.771929824561403E-3</c:v>
                </c:pt>
                <c:pt idx="7">
                  <c:v>3.5087719298245612E-2</c:v>
                </c:pt>
                <c:pt idx="8">
                  <c:v>1.0964912280701754E-2</c:v>
                </c:pt>
              </c:numCache>
            </c:numRef>
          </c:val>
        </c:ser>
        <c:axId val="134043904"/>
        <c:axId val="13407027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Stats'!$D$1051:$D$1059</c:f>
              <c:numCache>
                <c:formatCode>General</c:formatCode>
                <c:ptCount val="9"/>
                <c:pt idx="0">
                  <c:v>52</c:v>
                </c:pt>
                <c:pt idx="1">
                  <c:v>82</c:v>
                </c:pt>
                <c:pt idx="2">
                  <c:v>132</c:v>
                </c:pt>
                <c:pt idx="3">
                  <c:v>117</c:v>
                </c:pt>
                <c:pt idx="4">
                  <c:v>40</c:v>
                </c:pt>
                <c:pt idx="5">
                  <c:v>8</c:v>
                </c:pt>
                <c:pt idx="6">
                  <c:v>4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</c:ser>
        <c:axId val="134071808"/>
        <c:axId val="134073344"/>
      </c:barChart>
      <c:catAx>
        <c:axId val="1340439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070272"/>
        <c:crosses val="autoZero"/>
        <c:auto val="1"/>
        <c:lblAlgn val="ctr"/>
        <c:lblOffset val="100"/>
      </c:catAx>
      <c:valAx>
        <c:axId val="13407027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043904"/>
        <c:crosses val="autoZero"/>
        <c:crossBetween val="between"/>
      </c:valAx>
      <c:catAx>
        <c:axId val="134071808"/>
        <c:scaling>
          <c:orientation val="minMax"/>
        </c:scaling>
        <c:delete val="1"/>
        <c:axPos val="b"/>
        <c:tickLblPos val="none"/>
        <c:crossAx val="134073344"/>
        <c:crosses val="autoZero"/>
        <c:auto val="1"/>
        <c:lblAlgn val="ctr"/>
        <c:lblOffset val="100"/>
      </c:catAx>
      <c:valAx>
        <c:axId val="13407334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407180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355081768625071"/>
          <c:y val="3.7190211947740519E-2"/>
          <c:w val="4.7233434282253184E-2"/>
          <c:h val="7.851790113979491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Stats'!$B$1083</c:f>
          <c:strCache>
            <c:ptCount val="1"/>
            <c:pt idx="0">
              <c:v>Figure 7c: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1.6997141306606501E-2"/>
          <c:y val="2.99967100212754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229300062199806E-2"/>
          <c:y val="0.17695544365453009"/>
          <c:w val="0.94731128600158265"/>
          <c:h val="0.6270810577647212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Stats'!$C$1084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Stats'!$B$1085:$B$1093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Stats'!$C$1085:$C$1093</c:f>
              <c:numCache>
                <c:formatCode>0.0%</c:formatCode>
                <c:ptCount val="9"/>
                <c:pt idx="0">
                  <c:v>0.10817307692307693</c:v>
                </c:pt>
                <c:pt idx="1">
                  <c:v>0.16826923076923078</c:v>
                </c:pt>
                <c:pt idx="2">
                  <c:v>0.29807692307692307</c:v>
                </c:pt>
                <c:pt idx="3">
                  <c:v>0.25961538461538464</c:v>
                </c:pt>
                <c:pt idx="4">
                  <c:v>9.375E-2</c:v>
                </c:pt>
                <c:pt idx="5">
                  <c:v>1.6826923076923076E-2</c:v>
                </c:pt>
                <c:pt idx="6">
                  <c:v>7.2115384615384619E-3</c:v>
                </c:pt>
                <c:pt idx="7">
                  <c:v>3.6057692307692304E-2</c:v>
                </c:pt>
                <c:pt idx="8">
                  <c:v>1.201923076923077E-2</c:v>
                </c:pt>
              </c:numCache>
            </c:numRef>
          </c:val>
        </c:ser>
        <c:axId val="134137344"/>
        <c:axId val="134138880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Stats'!$D$1085:$D$1093</c:f>
              <c:numCache>
                <c:formatCode>General</c:formatCode>
                <c:ptCount val="9"/>
                <c:pt idx="0">
                  <c:v>45</c:v>
                </c:pt>
                <c:pt idx="1">
                  <c:v>70</c:v>
                </c:pt>
                <c:pt idx="2">
                  <c:v>124</c:v>
                </c:pt>
                <c:pt idx="3">
                  <c:v>108</c:v>
                </c:pt>
                <c:pt idx="4">
                  <c:v>39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</c:ser>
        <c:axId val="134140672"/>
        <c:axId val="134142208"/>
      </c:barChart>
      <c:catAx>
        <c:axId val="1341373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138880"/>
        <c:crosses val="autoZero"/>
        <c:auto val="1"/>
        <c:lblAlgn val="ctr"/>
        <c:lblOffset val="100"/>
      </c:catAx>
      <c:valAx>
        <c:axId val="13413888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137344"/>
        <c:crosses val="autoZero"/>
        <c:crossBetween val="between"/>
      </c:valAx>
      <c:catAx>
        <c:axId val="134140672"/>
        <c:scaling>
          <c:orientation val="minMax"/>
        </c:scaling>
        <c:delete val="1"/>
        <c:axPos val="b"/>
        <c:tickLblPos val="none"/>
        <c:crossAx val="134142208"/>
        <c:crosses val="autoZero"/>
        <c:auto val="1"/>
        <c:lblAlgn val="ctr"/>
        <c:lblOffset val="100"/>
      </c:catAx>
      <c:valAx>
        <c:axId val="13414220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414067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019016262475263"/>
          <c:y val="3.0393554566124952E-2"/>
          <c:w val="4.7297354548590811E-2"/>
          <c:h val="8.1760796613515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Stats'!$B$1117</c:f>
          <c:strCache>
            <c:ptCount val="1"/>
            <c:pt idx="0">
              <c:v>Figure 7d: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1220684270730698E-2"/>
          <c:y val="3.4464275298921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303748201233529E-2"/>
          <c:y val="0.15032545931758529"/>
          <c:w val="0.92972329860077996"/>
          <c:h val="0.667940215806357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Stats'!$C$1118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Stats'!$B$1120:$B$1128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Stats'!$C$1120:$C$1128</c:f>
              <c:numCache>
                <c:formatCode>0.0%</c:formatCode>
                <c:ptCount val="9"/>
                <c:pt idx="0">
                  <c:v>9.3333333333333338E-2</c:v>
                </c:pt>
                <c:pt idx="1">
                  <c:v>0.14666666666666667</c:v>
                </c:pt>
                <c:pt idx="2">
                  <c:v>0.29777777777777775</c:v>
                </c:pt>
                <c:pt idx="3">
                  <c:v>0.23555555555555555</c:v>
                </c:pt>
                <c:pt idx="4">
                  <c:v>0.12</c:v>
                </c:pt>
                <c:pt idx="5">
                  <c:v>1.3333333333333334E-2</c:v>
                </c:pt>
                <c:pt idx="6">
                  <c:v>8.8888888888888889E-3</c:v>
                </c:pt>
                <c:pt idx="7">
                  <c:v>7.1111111111111111E-2</c:v>
                </c:pt>
                <c:pt idx="8">
                  <c:v>1.3333333333333334E-2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Stats'!$E$1118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Stats'!$E$1120:$E$1128</c:f>
              <c:numCache>
                <c:formatCode>0.0%</c:formatCode>
                <c:ptCount val="9"/>
                <c:pt idx="0">
                  <c:v>0.13419913419913421</c:v>
                </c:pt>
                <c:pt idx="1">
                  <c:v>0.21212121212121213</c:v>
                </c:pt>
                <c:pt idx="2">
                  <c:v>0.2813852813852814</c:v>
                </c:pt>
                <c:pt idx="3">
                  <c:v>0.27705627705627706</c:v>
                </c:pt>
                <c:pt idx="4">
                  <c:v>5.627705627705628E-2</c:v>
                </c:pt>
                <c:pt idx="5">
                  <c:v>2.1645021645021644E-2</c:v>
                </c:pt>
                <c:pt idx="6">
                  <c:v>8.658008658008658E-3</c:v>
                </c:pt>
                <c:pt idx="7">
                  <c:v>0</c:v>
                </c:pt>
                <c:pt idx="8">
                  <c:v>8.658008658008658E-3</c:v>
                </c:pt>
              </c:numCache>
            </c:numRef>
          </c:val>
        </c:ser>
        <c:axId val="134199936"/>
        <c:axId val="134218112"/>
      </c:barChart>
      <c:barChart>
        <c:barDir val="col"/>
        <c:grouping val="clustered"/>
        <c:ser>
          <c:idx val="1"/>
          <c:order val="1"/>
          <c:tx>
            <c:strRef>
              <c:f>'13.14 Q2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Stats'!$D$1120:$D$1128</c:f>
              <c:numCache>
                <c:formatCode>General</c:formatCode>
                <c:ptCount val="9"/>
                <c:pt idx="0">
                  <c:v>21</c:v>
                </c:pt>
                <c:pt idx="1">
                  <c:v>33</c:v>
                </c:pt>
                <c:pt idx="2">
                  <c:v>67</c:v>
                </c:pt>
                <c:pt idx="3">
                  <c:v>53</c:v>
                </c:pt>
                <c:pt idx="4">
                  <c:v>27</c:v>
                </c:pt>
                <c:pt idx="5">
                  <c:v>3</c:v>
                </c:pt>
                <c:pt idx="6">
                  <c:v>2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Stats'!$F$1120:$F$1128</c:f>
              <c:numCache>
                <c:formatCode>General</c:formatCode>
                <c:ptCount val="9"/>
                <c:pt idx="0">
                  <c:v>31</c:v>
                </c:pt>
                <c:pt idx="1">
                  <c:v>49</c:v>
                </c:pt>
                <c:pt idx="2">
                  <c:v>65</c:v>
                </c:pt>
                <c:pt idx="3">
                  <c:v>64</c:v>
                </c:pt>
                <c:pt idx="4">
                  <c:v>13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34219648"/>
        <c:axId val="134221184"/>
      </c:barChart>
      <c:catAx>
        <c:axId val="1341999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18112"/>
        <c:crosses val="autoZero"/>
        <c:auto val="1"/>
        <c:lblAlgn val="ctr"/>
        <c:lblOffset val="100"/>
      </c:catAx>
      <c:valAx>
        <c:axId val="1342181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199936"/>
        <c:crosses val="autoZero"/>
        <c:crossBetween val="between"/>
      </c:valAx>
      <c:catAx>
        <c:axId val="134219648"/>
        <c:scaling>
          <c:orientation val="minMax"/>
        </c:scaling>
        <c:delete val="1"/>
        <c:axPos val="b"/>
        <c:tickLblPos val="none"/>
        <c:crossAx val="134221184"/>
        <c:crosses val="autoZero"/>
        <c:auto val="1"/>
        <c:lblAlgn val="ctr"/>
        <c:lblOffset val="100"/>
      </c:catAx>
      <c:valAx>
        <c:axId val="13422118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421964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161519202874977"/>
          <c:y val="2.2787693205016051E-2"/>
          <c:w val="0.16756752830953667"/>
          <c:h val="8.09442986293379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Stats'!$B$1151</c:f>
          <c:strCache>
            <c:ptCount val="1"/>
            <c:pt idx="0">
              <c:v>Figure 7e: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0200982941648418E-2"/>
          <c:y val="1.90114224548747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1453664523E-2"/>
          <c:y val="0.1526427588331542"/>
          <c:w val="0.93677754896022558"/>
          <c:h val="0.658465080133140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Stats'!$C$1152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Stats'!$C$1154:$C$1162</c:f>
              <c:numCache>
                <c:formatCode>0.0%</c:formatCode>
                <c:ptCount val="9"/>
                <c:pt idx="0">
                  <c:v>8.8785046728971959E-2</c:v>
                </c:pt>
                <c:pt idx="1">
                  <c:v>0.14018691588785046</c:v>
                </c:pt>
                <c:pt idx="2">
                  <c:v>0.29906542056074764</c:v>
                </c:pt>
                <c:pt idx="3">
                  <c:v>0.24299065420560748</c:v>
                </c:pt>
                <c:pt idx="4">
                  <c:v>0.12616822429906541</c:v>
                </c:pt>
                <c:pt idx="5">
                  <c:v>1.4018691588785047E-2</c:v>
                </c:pt>
                <c:pt idx="6">
                  <c:v>4.6728971962616819E-3</c:v>
                </c:pt>
                <c:pt idx="7">
                  <c:v>7.0093457943925228E-2</c:v>
                </c:pt>
                <c:pt idx="8">
                  <c:v>1.4018691588785047E-2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Stats'!$E$1152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Stats'!$E$1154:$E$1162</c:f>
              <c:numCache>
                <c:formatCode>0.0%</c:formatCode>
                <c:ptCount val="9"/>
                <c:pt idx="0">
                  <c:v>0.12871287128712872</c:v>
                </c:pt>
                <c:pt idx="1">
                  <c:v>0.19801980198019803</c:v>
                </c:pt>
                <c:pt idx="2">
                  <c:v>0.29702970297029702</c:v>
                </c:pt>
                <c:pt idx="3">
                  <c:v>0.27722772277227725</c:v>
                </c:pt>
                <c:pt idx="4">
                  <c:v>5.9405940594059403E-2</c:v>
                </c:pt>
                <c:pt idx="5">
                  <c:v>1.9801980198019802E-2</c:v>
                </c:pt>
                <c:pt idx="6">
                  <c:v>9.9009900990099011E-3</c:v>
                </c:pt>
                <c:pt idx="7">
                  <c:v>0</c:v>
                </c:pt>
                <c:pt idx="8">
                  <c:v>9.9009900990099011E-3</c:v>
                </c:pt>
              </c:numCache>
            </c:numRef>
          </c:val>
        </c:ser>
        <c:axId val="134295936"/>
        <c:axId val="134297472"/>
      </c:barChart>
      <c:barChart>
        <c:barDir val="col"/>
        <c:grouping val="clustered"/>
        <c:ser>
          <c:idx val="1"/>
          <c:order val="1"/>
          <c:tx>
            <c:strRef>
              <c:f>'13.14 Q2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Stats'!$D$1154:$D$1162</c:f>
              <c:numCache>
                <c:formatCode>General</c:formatCode>
                <c:ptCount val="9"/>
                <c:pt idx="0">
                  <c:v>19</c:v>
                </c:pt>
                <c:pt idx="1">
                  <c:v>30</c:v>
                </c:pt>
                <c:pt idx="2">
                  <c:v>64</c:v>
                </c:pt>
                <c:pt idx="3">
                  <c:v>52</c:v>
                </c:pt>
                <c:pt idx="4">
                  <c:v>27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Stats'!$F$1154:$F$1162</c:f>
              <c:numCache>
                <c:formatCode>General</c:formatCode>
                <c:ptCount val="9"/>
                <c:pt idx="0">
                  <c:v>26</c:v>
                </c:pt>
                <c:pt idx="1">
                  <c:v>40</c:v>
                </c:pt>
                <c:pt idx="2">
                  <c:v>60</c:v>
                </c:pt>
                <c:pt idx="3">
                  <c:v>56</c:v>
                </c:pt>
                <c:pt idx="4">
                  <c:v>12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34299008"/>
        <c:axId val="134300800"/>
      </c:barChart>
      <c:catAx>
        <c:axId val="1342959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97472"/>
        <c:crosses val="autoZero"/>
        <c:auto val="1"/>
        <c:lblAlgn val="ctr"/>
        <c:lblOffset val="100"/>
      </c:catAx>
      <c:valAx>
        <c:axId val="13429747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95936"/>
        <c:crosses val="autoZero"/>
        <c:crossBetween val="between"/>
      </c:valAx>
      <c:catAx>
        <c:axId val="134299008"/>
        <c:scaling>
          <c:orientation val="minMax"/>
        </c:scaling>
        <c:delete val="1"/>
        <c:axPos val="b"/>
        <c:tickLblPos val="none"/>
        <c:crossAx val="134300800"/>
        <c:crosses val="autoZero"/>
        <c:auto val="1"/>
        <c:lblAlgn val="ctr"/>
        <c:lblOffset val="100"/>
      </c:catAx>
      <c:valAx>
        <c:axId val="13430080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429900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888425237168605"/>
          <c:y val="3.021158668015661E-2"/>
          <c:w val="0.16756760243679308"/>
          <c:h val="9.5263566914471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Stats'!$B$1601</c:f>
          <c:strCache>
            <c:ptCount val="1"/>
            <c:pt idx="0">
              <c:v>Figure 9: Sexual Orientation. Data taken from Employee Self Disclosure Database.</c:v>
            </c:pt>
          </c:strCache>
        </c:strRef>
      </c:tx>
      <c:layout>
        <c:manualLayout>
          <c:xMode val="edge"/>
          <c:yMode val="edge"/>
          <c:x val="9.1555657771834609E-3"/>
          <c:y val="2.4212702855114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08949575008017E-2"/>
          <c:y val="0.13888510625059525"/>
          <c:w val="0.93689921602527027"/>
          <c:h val="0.6804860071893665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Stats'!$C$1603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Stats'!$B$1604:$B$1609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'13.14 Q2 Diversity Stats'!$C$1604:$C$1609</c:f>
              <c:numCache>
                <c:formatCode>0.0%</c:formatCode>
                <c:ptCount val="6"/>
                <c:pt idx="0">
                  <c:v>0.8743426205661855</c:v>
                </c:pt>
                <c:pt idx="1">
                  <c:v>7.6088172764909928E-3</c:v>
                </c:pt>
                <c:pt idx="2">
                  <c:v>7.6088172764909928E-3</c:v>
                </c:pt>
                <c:pt idx="3">
                  <c:v>7.9445003916303013E-3</c:v>
                </c:pt>
                <c:pt idx="4">
                  <c:v>3.9163030099585994E-3</c:v>
                </c:pt>
                <c:pt idx="5">
                  <c:v>9.8578941479243593E-2</c:v>
                </c:pt>
              </c:numCache>
            </c:numRef>
          </c:val>
        </c:ser>
        <c:axId val="134451200"/>
        <c:axId val="134452736"/>
      </c:barChart>
      <c:barChart>
        <c:barDir val="col"/>
        <c:grouping val="clustered"/>
        <c:ser>
          <c:idx val="1"/>
          <c:order val="1"/>
          <c:tx>
            <c:strRef>
              <c:f>'13.14 Q2 Diversity Stats'!$D$1603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Stats'!$D$1604:$D$1609</c:f>
              <c:numCache>
                <c:formatCode>#,##0</c:formatCode>
                <c:ptCount val="6"/>
                <c:pt idx="0">
                  <c:v>7814</c:v>
                </c:pt>
                <c:pt idx="1">
                  <c:v>68</c:v>
                </c:pt>
                <c:pt idx="2">
                  <c:v>68</c:v>
                </c:pt>
                <c:pt idx="3">
                  <c:v>71</c:v>
                </c:pt>
                <c:pt idx="4">
                  <c:v>35</c:v>
                </c:pt>
                <c:pt idx="5">
                  <c:v>881</c:v>
                </c:pt>
              </c:numCache>
            </c:numRef>
          </c:val>
        </c:ser>
        <c:axId val="134454272"/>
        <c:axId val="134460160"/>
      </c:barChart>
      <c:catAx>
        <c:axId val="134451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452736"/>
        <c:crosses val="autoZero"/>
        <c:auto val="1"/>
        <c:lblAlgn val="ctr"/>
        <c:lblOffset val="100"/>
      </c:catAx>
      <c:valAx>
        <c:axId val="13445273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451200"/>
        <c:crosses val="autoZero"/>
        <c:crossBetween val="between"/>
      </c:valAx>
      <c:catAx>
        <c:axId val="134454272"/>
        <c:scaling>
          <c:orientation val="minMax"/>
        </c:scaling>
        <c:delete val="1"/>
        <c:axPos val="b"/>
        <c:tickLblPos val="none"/>
        <c:crossAx val="134460160"/>
        <c:crosses val="autoZero"/>
        <c:auto val="1"/>
        <c:lblAlgn val="ctr"/>
        <c:lblOffset val="100"/>
      </c:catAx>
      <c:valAx>
        <c:axId val="1344601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45427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312495738186457"/>
          <c:y val="2.4212702855114052E-2"/>
          <c:w val="4.3859659740841939E-2"/>
          <c:h val="7.80592744209365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Stats'!$B$1732</c:f>
          <c:strCache>
            <c:ptCount val="1"/>
            <c:pt idx="0">
              <c:v>Figure 10a: Part Time by Gender. Data taken from HR Employee Database.</c:v>
            </c:pt>
          </c:strCache>
        </c:strRef>
      </c:tx>
      <c:layout>
        <c:manualLayout>
          <c:xMode val="edge"/>
          <c:yMode val="edge"/>
          <c:x val="6.7476830169828873E-3"/>
          <c:y val="2.27271730309477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75697307574357E-2"/>
          <c:y val="0.16818219145550306"/>
          <c:w val="0.9257490334869688"/>
          <c:h val="0.6616533239751792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Stats'!$C$1733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Stats'!$C$1735:$C$1736</c:f>
              <c:numCache>
                <c:formatCode>0.0%</c:formatCode>
                <c:ptCount val="2"/>
                <c:pt idx="0">
                  <c:v>3.9325842696629212E-2</c:v>
                </c:pt>
                <c:pt idx="1">
                  <c:v>0.9606741573033708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Stats'!$E$1733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Stats'!$E$1735:$E$1736</c:f>
              <c:numCache>
                <c:formatCode>0.0%</c:formatCode>
                <c:ptCount val="2"/>
                <c:pt idx="0">
                  <c:v>0.26024805549716207</c:v>
                </c:pt>
                <c:pt idx="1">
                  <c:v>0.73975194450283788</c:v>
                </c:pt>
              </c:numCache>
            </c:numRef>
          </c:val>
        </c:ser>
        <c:axId val="134510080"/>
        <c:axId val="134511616"/>
      </c:barChart>
      <c:barChart>
        <c:barDir val="col"/>
        <c:grouping val="clustered"/>
        <c:ser>
          <c:idx val="1"/>
          <c:order val="1"/>
          <c:tx>
            <c:strRef>
              <c:f>'13.14 Q2 Diversity Stats'!$D$1734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Stats'!$D$1735:$D$1736</c:f>
              <c:numCache>
                <c:formatCode>#,##0</c:formatCode>
                <c:ptCount val="2"/>
                <c:pt idx="0">
                  <c:v>259</c:v>
                </c:pt>
                <c:pt idx="1">
                  <c:v>6327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Stats'!$F$1735:$F$1736</c:f>
              <c:numCache>
                <c:formatCode>#,##0</c:formatCode>
                <c:ptCount val="2"/>
                <c:pt idx="0">
                  <c:v>1238</c:v>
                </c:pt>
                <c:pt idx="1">
                  <c:v>3519</c:v>
                </c:pt>
              </c:numCache>
            </c:numRef>
          </c:val>
        </c:ser>
        <c:axId val="134525696"/>
        <c:axId val="134527232"/>
      </c:barChart>
      <c:catAx>
        <c:axId val="134510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11616"/>
        <c:crosses val="autoZero"/>
        <c:auto val="1"/>
        <c:lblAlgn val="ctr"/>
        <c:lblOffset val="100"/>
      </c:catAx>
      <c:valAx>
        <c:axId val="134511616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10080"/>
        <c:crosses val="autoZero"/>
        <c:crossBetween val="between"/>
      </c:valAx>
      <c:catAx>
        <c:axId val="134525696"/>
        <c:scaling>
          <c:orientation val="minMax"/>
        </c:scaling>
        <c:delete val="1"/>
        <c:axPos val="b"/>
        <c:numFmt formatCode="General" sourceLinked="1"/>
        <c:tickLblPos val="none"/>
        <c:crossAx val="134527232"/>
        <c:crosses val="autoZero"/>
        <c:auto val="1"/>
        <c:lblAlgn val="ctr"/>
        <c:lblOffset val="100"/>
      </c:catAx>
      <c:valAx>
        <c:axId val="134527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52569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596565970313491"/>
          <c:y val="3.7601093735149492E-2"/>
          <c:w val="0.21390387214645112"/>
          <c:h val="8.388890107399517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 paperSize="9" orientation="landscape" horizontalDpi="200" verticalDpi="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Stats'!$B$1389</c:f>
          <c:strCache>
            <c:ptCount val="1"/>
            <c:pt idx="0">
              <c:v>Figure 7k: Race (BAME) by Age: Data taken from HR Employee Database.</c:v>
            </c:pt>
          </c:strCache>
        </c:strRef>
      </c:tx>
      <c:layout>
        <c:manualLayout>
          <c:xMode val="edge"/>
          <c:yMode val="edge"/>
          <c:x val="7.6926674488269724E-3"/>
          <c:y val="1.94552409672195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620472440944872E-2"/>
          <c:y val="0.13618677042801447"/>
          <c:w val="0.9338306480920654"/>
          <c:h val="0.6885950733730935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Stats'!$C$1390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Stats'!$C$1392:$C$1401</c:f>
              <c:numCache>
                <c:formatCode>0.0%</c:formatCode>
                <c:ptCount val="10"/>
                <c:pt idx="0">
                  <c:v>3.6781609195402298E-2</c:v>
                </c:pt>
                <c:pt idx="1">
                  <c:v>0.14712643678160919</c:v>
                </c:pt>
                <c:pt idx="2">
                  <c:v>0.24827586206896551</c:v>
                </c:pt>
                <c:pt idx="3">
                  <c:v>0.2045977011494253</c:v>
                </c:pt>
                <c:pt idx="4">
                  <c:v>0.12413793103448276</c:v>
                </c:pt>
                <c:pt idx="5">
                  <c:v>9.4252873563218389E-2</c:v>
                </c:pt>
                <c:pt idx="6">
                  <c:v>8.2758620689655171E-2</c:v>
                </c:pt>
                <c:pt idx="7">
                  <c:v>3.6781609195402298E-2</c:v>
                </c:pt>
                <c:pt idx="8">
                  <c:v>2.0689655172413793E-2</c:v>
                </c:pt>
                <c:pt idx="9">
                  <c:v>4.5977011494252873E-3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Stats'!$E$1390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Stats'!$E$1392:$E$1401</c:f>
              <c:numCache>
                <c:formatCode>0.0%</c:formatCode>
                <c:ptCount val="10"/>
                <c:pt idx="0">
                  <c:v>3.9820527201346045E-2</c:v>
                </c:pt>
                <c:pt idx="1">
                  <c:v>0.11095531875116844</c:v>
                </c:pt>
                <c:pt idx="2">
                  <c:v>0.16404935501962983</c:v>
                </c:pt>
                <c:pt idx="3">
                  <c:v>0.1518040755281361</c:v>
                </c:pt>
                <c:pt idx="4">
                  <c:v>0.14713030472985605</c:v>
                </c:pt>
                <c:pt idx="5">
                  <c:v>0.14843896055337447</c:v>
                </c:pt>
                <c:pt idx="6">
                  <c:v>0.10908581043185642</c:v>
                </c:pt>
                <c:pt idx="7">
                  <c:v>8.4221349785006547E-2</c:v>
                </c:pt>
                <c:pt idx="8">
                  <c:v>3.9633576369414843E-2</c:v>
                </c:pt>
                <c:pt idx="9">
                  <c:v>4.8607216302112548E-3</c:v>
                </c:pt>
              </c:numCache>
            </c:numRef>
          </c:val>
        </c:ser>
        <c:axId val="103963264"/>
        <c:axId val="103969152"/>
      </c:barChart>
      <c:barChart>
        <c:barDir val="col"/>
        <c:grouping val="clustered"/>
        <c:ser>
          <c:idx val="2"/>
          <c:order val="2"/>
          <c:tx>
            <c:strRef>
              <c:f>'13.14 Q3 Diversity Stats'!$D$1391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Stats'!$D$1392:$D$1401</c:f>
              <c:numCache>
                <c:formatCode>#,##0</c:formatCode>
                <c:ptCount val="10"/>
                <c:pt idx="0">
                  <c:v>16</c:v>
                </c:pt>
                <c:pt idx="1">
                  <c:v>64</c:v>
                </c:pt>
                <c:pt idx="2">
                  <c:v>108</c:v>
                </c:pt>
                <c:pt idx="3">
                  <c:v>89</c:v>
                </c:pt>
                <c:pt idx="4">
                  <c:v>54</c:v>
                </c:pt>
                <c:pt idx="5">
                  <c:v>41</c:v>
                </c:pt>
                <c:pt idx="6">
                  <c:v>36</c:v>
                </c:pt>
                <c:pt idx="7">
                  <c:v>16</c:v>
                </c:pt>
                <c:pt idx="8">
                  <c:v>9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Stats'!$F$1392:$F$1401</c:f>
              <c:numCache>
                <c:formatCode>0</c:formatCode>
                <c:ptCount val="10"/>
                <c:pt idx="0">
                  <c:v>426</c:v>
                </c:pt>
                <c:pt idx="1">
                  <c:v>1187</c:v>
                </c:pt>
                <c:pt idx="2">
                  <c:v>1755</c:v>
                </c:pt>
                <c:pt idx="3">
                  <c:v>1624</c:v>
                </c:pt>
                <c:pt idx="4">
                  <c:v>1574</c:v>
                </c:pt>
                <c:pt idx="5">
                  <c:v>1588</c:v>
                </c:pt>
                <c:pt idx="6">
                  <c:v>1167</c:v>
                </c:pt>
                <c:pt idx="7">
                  <c:v>901</c:v>
                </c:pt>
                <c:pt idx="8">
                  <c:v>424</c:v>
                </c:pt>
                <c:pt idx="9">
                  <c:v>52</c:v>
                </c:pt>
              </c:numCache>
            </c:numRef>
          </c:val>
        </c:ser>
        <c:axId val="103970688"/>
        <c:axId val="103972224"/>
      </c:barChart>
      <c:catAx>
        <c:axId val="1039632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969152"/>
        <c:crosses val="autoZero"/>
        <c:auto val="1"/>
        <c:lblAlgn val="ctr"/>
        <c:lblOffset val="100"/>
      </c:catAx>
      <c:valAx>
        <c:axId val="10396915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963264"/>
        <c:crosses val="autoZero"/>
        <c:crossBetween val="between"/>
      </c:valAx>
      <c:catAx>
        <c:axId val="103970688"/>
        <c:scaling>
          <c:orientation val="minMax"/>
        </c:scaling>
        <c:delete val="1"/>
        <c:axPos val="b"/>
        <c:tickLblPos val="none"/>
        <c:crossAx val="103972224"/>
        <c:crosses val="autoZero"/>
        <c:auto val="1"/>
        <c:lblAlgn val="ctr"/>
        <c:lblOffset val="100"/>
      </c:catAx>
      <c:valAx>
        <c:axId val="1039722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39706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63384012482363"/>
          <c:y val="2.9903110515441148E-2"/>
          <c:w val="0.19959327664687021"/>
          <c:h val="7.657452392918971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Stats'!$B$1758</c:f>
          <c:strCache>
            <c:ptCount val="1"/>
            <c:pt idx="0">
              <c:v>Figure 10b: Part Time by Grade. Data taken from Employee Self Disclosure Database.</c:v>
            </c:pt>
          </c:strCache>
        </c:strRef>
      </c:tx>
      <c:layout>
        <c:manualLayout>
          <c:xMode val="edge"/>
          <c:yMode val="edge"/>
          <c:x val="1.3011690256509351E-2"/>
          <c:y val="2.287544140547945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7589265576835406E-2"/>
          <c:y val="0.16475157429198917"/>
          <c:w val="0.92889718287968281"/>
          <c:h val="0.634330708661417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'13.14 Q2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Stats'!$C$1761:$C$1769</c:f>
              <c:numCache>
                <c:formatCode>0.0%</c:formatCode>
                <c:ptCount val="9"/>
                <c:pt idx="0">
                  <c:v>9.0651558073654395E-2</c:v>
                </c:pt>
                <c:pt idx="1">
                  <c:v>0.14636449480642116</c:v>
                </c:pt>
                <c:pt idx="2">
                  <c:v>0.28423040604343719</c:v>
                </c:pt>
                <c:pt idx="3">
                  <c:v>0.31255901794145419</c:v>
                </c:pt>
                <c:pt idx="4">
                  <c:v>0.11331444759206799</c:v>
                </c:pt>
                <c:pt idx="5">
                  <c:v>3.2105760151085933E-2</c:v>
                </c:pt>
                <c:pt idx="6">
                  <c:v>4.721435316336166E-3</c:v>
                </c:pt>
                <c:pt idx="7">
                  <c:v>9.442870632672332E-3</c:v>
                </c:pt>
                <c:pt idx="8">
                  <c:v>6.6100094428706326E-3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noFill/>
            </a:ln>
          </c:spPr>
          <c:cat>
            <c:strRef>
              <c:f>'13.14 Q2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Stats'!$E$1761:$E$1769</c:f>
              <c:numCache>
                <c:formatCode>0.0%</c:formatCode>
                <c:ptCount val="9"/>
                <c:pt idx="0">
                  <c:v>5.2669039145907474E-2</c:v>
                </c:pt>
                <c:pt idx="1">
                  <c:v>0.13693950177935943</c:v>
                </c:pt>
                <c:pt idx="2">
                  <c:v>0.2297508896797153</c:v>
                </c:pt>
                <c:pt idx="3">
                  <c:v>0.30377224199288255</c:v>
                </c:pt>
                <c:pt idx="4">
                  <c:v>0.12654804270462633</c:v>
                </c:pt>
                <c:pt idx="5">
                  <c:v>5.6512455516014234E-2</c:v>
                </c:pt>
                <c:pt idx="6">
                  <c:v>1.494661921708185E-2</c:v>
                </c:pt>
                <c:pt idx="7">
                  <c:v>6.7046263345195728E-2</c:v>
                </c:pt>
                <c:pt idx="8">
                  <c:v>1.1814946619217082E-2</c:v>
                </c:pt>
              </c:numCache>
            </c:numRef>
          </c:val>
        </c:ser>
        <c:axId val="134585344"/>
        <c:axId val="134595328"/>
      </c:barChart>
      <c:barChart>
        <c:barDir val="col"/>
        <c:grouping val="clustered"/>
        <c:ser>
          <c:idx val="1"/>
          <c:order val="1"/>
          <c:tx>
            <c:strRef>
              <c:f>'13.14 Q2 Diversity Stats'!$D$1760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Stats'!$D$1761:$D$1769</c:f>
              <c:numCache>
                <c:formatCode>#,##0</c:formatCode>
                <c:ptCount val="9"/>
                <c:pt idx="0">
                  <c:v>96</c:v>
                </c:pt>
                <c:pt idx="1">
                  <c:v>155</c:v>
                </c:pt>
                <c:pt idx="2">
                  <c:v>301</c:v>
                </c:pt>
                <c:pt idx="3">
                  <c:v>331</c:v>
                </c:pt>
                <c:pt idx="4">
                  <c:v>120</c:v>
                </c:pt>
                <c:pt idx="5">
                  <c:v>34</c:v>
                </c:pt>
                <c:pt idx="6">
                  <c:v>5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Stats'!$F$1761:$F$1769</c:f>
              <c:numCache>
                <c:formatCode>#,##0</c:formatCode>
                <c:ptCount val="9"/>
                <c:pt idx="0">
                  <c:v>370</c:v>
                </c:pt>
                <c:pt idx="1">
                  <c:v>962</c:v>
                </c:pt>
                <c:pt idx="2">
                  <c:v>1614</c:v>
                </c:pt>
                <c:pt idx="3">
                  <c:v>2134</c:v>
                </c:pt>
                <c:pt idx="4">
                  <c:v>889</c:v>
                </c:pt>
                <c:pt idx="5">
                  <c:v>397</c:v>
                </c:pt>
                <c:pt idx="6">
                  <c:v>105</c:v>
                </c:pt>
                <c:pt idx="7">
                  <c:v>471</c:v>
                </c:pt>
                <c:pt idx="8">
                  <c:v>83</c:v>
                </c:pt>
              </c:numCache>
            </c:numRef>
          </c:val>
        </c:ser>
        <c:axId val="134596864"/>
        <c:axId val="134598656"/>
      </c:barChart>
      <c:catAx>
        <c:axId val="1345853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95328"/>
        <c:crosses val="autoZero"/>
        <c:auto val="1"/>
        <c:lblAlgn val="ctr"/>
        <c:lblOffset val="100"/>
      </c:catAx>
      <c:valAx>
        <c:axId val="13459532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85344"/>
        <c:crosses val="autoZero"/>
        <c:crossBetween val="between"/>
      </c:valAx>
      <c:catAx>
        <c:axId val="134596864"/>
        <c:scaling>
          <c:orientation val="minMax"/>
        </c:scaling>
        <c:delete val="1"/>
        <c:axPos val="b"/>
        <c:numFmt formatCode="General" sourceLinked="1"/>
        <c:tickLblPos val="none"/>
        <c:crossAx val="134598656"/>
        <c:crosses val="autoZero"/>
        <c:auto val="1"/>
        <c:lblAlgn val="ctr"/>
        <c:lblOffset val="100"/>
      </c:catAx>
      <c:valAx>
        <c:axId val="1345986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59686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153156852325956"/>
          <c:y val="3.0312547978856401E-2"/>
          <c:w val="0.20709651707647153"/>
          <c:h val="7.719342881582795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Stats'!$B$1794</c:f>
          <c:strCache>
            <c:ptCount val="1"/>
            <c:pt idx="0">
              <c:v>Figure 10c: Part Time Workers-Male by BAME. Data taken from HR Employee Database</c:v>
            </c:pt>
          </c:strCache>
        </c:strRef>
      </c:tx>
      <c:layout>
        <c:manualLayout>
          <c:xMode val="edge"/>
          <c:yMode val="edge"/>
          <c:x val="6.7476461675957024E-3"/>
          <c:y val="2.0491796067391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2754201204587023E-2"/>
          <c:y val="0.17213149200237918"/>
          <c:w val="0.92375186688089972"/>
          <c:h val="0.6224276015777356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Stats'!$C$1795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Q2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Stats'!$C$1797:$C$1804</c:f>
              <c:numCache>
                <c:formatCode>0.0%</c:formatCode>
                <c:ptCount val="8"/>
                <c:pt idx="0">
                  <c:v>3.8610038610038611E-3</c:v>
                </c:pt>
                <c:pt idx="1">
                  <c:v>0</c:v>
                </c:pt>
                <c:pt idx="2">
                  <c:v>3.8610038610038611E-3</c:v>
                </c:pt>
                <c:pt idx="3">
                  <c:v>3.8610038610038611E-3</c:v>
                </c:pt>
                <c:pt idx="4">
                  <c:v>0</c:v>
                </c:pt>
                <c:pt idx="5">
                  <c:v>0.95366795366795365</c:v>
                </c:pt>
                <c:pt idx="6">
                  <c:v>1.5444015444015444E-2</c:v>
                </c:pt>
                <c:pt idx="7">
                  <c:v>1.9305019305019305E-2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Stats'!$E$1797:$E$1804</c:f>
              <c:numCache>
                <c:formatCode>0.0%</c:formatCode>
                <c:ptCount val="8"/>
                <c:pt idx="0">
                  <c:v>1.3118381539434171E-2</c:v>
                </c:pt>
                <c:pt idx="1">
                  <c:v>1.0273431326062905E-2</c:v>
                </c:pt>
                <c:pt idx="2">
                  <c:v>1.896633475580844E-3</c:v>
                </c:pt>
                <c:pt idx="3">
                  <c:v>6.1640587956377432E-3</c:v>
                </c:pt>
                <c:pt idx="4">
                  <c:v>1.896633475580844E-3</c:v>
                </c:pt>
                <c:pt idx="5">
                  <c:v>0.9424687845740477</c:v>
                </c:pt>
                <c:pt idx="6">
                  <c:v>1.0431484115694643E-2</c:v>
                </c:pt>
                <c:pt idx="7">
                  <c:v>1.3750592697961118E-2</c:v>
                </c:pt>
              </c:numCache>
            </c:numRef>
          </c:val>
        </c:ser>
        <c:axId val="134742784"/>
        <c:axId val="134744320"/>
      </c:barChart>
      <c:barChart>
        <c:barDir val="col"/>
        <c:grouping val="clustered"/>
        <c:ser>
          <c:idx val="1"/>
          <c:order val="1"/>
          <c:tx>
            <c:strRef>
              <c:f>'13.14 Q2 Diversity Stats'!$D$1796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Stats'!$D$1797:$D$1804</c:f>
              <c:numCache>
                <c:formatCode>#,##0</c:formatCode>
                <c:ptCount val="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247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Stats'!$F$1797:$F$1804</c:f>
              <c:numCache>
                <c:formatCode>#,##0</c:formatCode>
                <c:ptCount val="8"/>
                <c:pt idx="0">
                  <c:v>83</c:v>
                </c:pt>
                <c:pt idx="1">
                  <c:v>65</c:v>
                </c:pt>
                <c:pt idx="2">
                  <c:v>12</c:v>
                </c:pt>
                <c:pt idx="3">
                  <c:v>39</c:v>
                </c:pt>
                <c:pt idx="4">
                  <c:v>12</c:v>
                </c:pt>
                <c:pt idx="5">
                  <c:v>5963</c:v>
                </c:pt>
                <c:pt idx="6">
                  <c:v>66</c:v>
                </c:pt>
                <c:pt idx="7">
                  <c:v>87</c:v>
                </c:pt>
              </c:numCache>
            </c:numRef>
          </c:val>
        </c:ser>
        <c:axId val="134754304"/>
        <c:axId val="134755840"/>
      </c:barChart>
      <c:catAx>
        <c:axId val="134742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744320"/>
        <c:crosses val="autoZero"/>
        <c:auto val="1"/>
        <c:lblAlgn val="ctr"/>
        <c:lblOffset val="100"/>
      </c:catAx>
      <c:valAx>
        <c:axId val="134744320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742784"/>
        <c:crosses val="autoZero"/>
        <c:crossBetween val="between"/>
      </c:valAx>
      <c:catAx>
        <c:axId val="134754304"/>
        <c:scaling>
          <c:orientation val="minMax"/>
        </c:scaling>
        <c:delete val="1"/>
        <c:axPos val="b"/>
        <c:numFmt formatCode="General" sourceLinked="1"/>
        <c:tickLblPos val="none"/>
        <c:crossAx val="134755840"/>
        <c:crosses val="autoZero"/>
        <c:auto val="1"/>
        <c:lblAlgn val="ctr"/>
        <c:lblOffset val="100"/>
      </c:catAx>
      <c:valAx>
        <c:axId val="1347558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75430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625311440220627"/>
          <c:y val="3.9158638689716856E-2"/>
          <c:w val="0.17585253419033772"/>
          <c:h val="8.37924309740623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Stats'!$B$1826</c:f>
          <c:strCache>
            <c:ptCount val="1"/>
            <c:pt idx="0">
              <c:v>Figure 10d: Part Time Workers-Female by BAME. Data taken from HR Employee Database</c:v>
            </c:pt>
          </c:strCache>
        </c:strRef>
      </c:tx>
      <c:layout>
        <c:manualLayout>
          <c:xMode val="edge"/>
          <c:yMode val="edge"/>
          <c:x val="1.475166333295061E-2"/>
          <c:y val="2.785995251919807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131938185759605E-2"/>
          <c:y val="0.15576584676590075"/>
          <c:w val="0.93175995239796261"/>
          <c:h val="0.6528853432070976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Stats'!$C$1827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Stats'!$C$1829:$C$1836</c:f>
              <c:numCache>
                <c:formatCode>0.0%</c:formatCode>
                <c:ptCount val="8"/>
                <c:pt idx="0">
                  <c:v>8.0775444264943458E-3</c:v>
                </c:pt>
                <c:pt idx="1">
                  <c:v>8.0775444264943458E-3</c:v>
                </c:pt>
                <c:pt idx="2">
                  <c:v>1.6155088852988692E-3</c:v>
                </c:pt>
                <c:pt idx="3">
                  <c:v>5.6542810985460417E-3</c:v>
                </c:pt>
                <c:pt idx="4">
                  <c:v>1.6155088852988692E-3</c:v>
                </c:pt>
                <c:pt idx="5">
                  <c:v>0.96607431340872374</c:v>
                </c:pt>
                <c:pt idx="6">
                  <c:v>4.8465266558966073E-3</c:v>
                </c:pt>
                <c:pt idx="7">
                  <c:v>4.0387722132471729E-3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Stats'!$E$1827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Stats'!$E$1829:$E$1836</c:f>
              <c:numCache>
                <c:formatCode>0.0%</c:formatCode>
                <c:ptCount val="8"/>
                <c:pt idx="0">
                  <c:v>1.6481955100880932E-2</c:v>
                </c:pt>
                <c:pt idx="1">
                  <c:v>1.3640238704177323E-2</c:v>
                </c:pt>
                <c:pt idx="2">
                  <c:v>3.978402955385053E-3</c:v>
                </c:pt>
                <c:pt idx="3">
                  <c:v>8.8093208297811872E-3</c:v>
                </c:pt>
                <c:pt idx="4">
                  <c:v>5.6834327934072179E-3</c:v>
                </c:pt>
                <c:pt idx="5">
                  <c:v>0.92952543336175053</c:v>
                </c:pt>
                <c:pt idx="6">
                  <c:v>1.1935208866155157E-2</c:v>
                </c:pt>
                <c:pt idx="7">
                  <c:v>9.9460073884626316E-3</c:v>
                </c:pt>
              </c:numCache>
            </c:numRef>
          </c:val>
        </c:ser>
        <c:axId val="134883584"/>
        <c:axId val="134905856"/>
      </c:barChart>
      <c:barChart>
        <c:barDir val="col"/>
        <c:grouping val="clustered"/>
        <c:ser>
          <c:idx val="2"/>
          <c:order val="2"/>
          <c:tx>
            <c:strRef>
              <c:f>'13.14 Q2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Stats'!$D$1829:$D$1836</c:f>
              <c:numCache>
                <c:formatCode>#,##0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1196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Stats'!$F$1829:$F$1836</c:f>
              <c:numCache>
                <c:formatCode>#,##0</c:formatCode>
                <c:ptCount val="8"/>
                <c:pt idx="0">
                  <c:v>58</c:v>
                </c:pt>
                <c:pt idx="1">
                  <c:v>48</c:v>
                </c:pt>
                <c:pt idx="2">
                  <c:v>14</c:v>
                </c:pt>
                <c:pt idx="3">
                  <c:v>31</c:v>
                </c:pt>
                <c:pt idx="4">
                  <c:v>20</c:v>
                </c:pt>
                <c:pt idx="5">
                  <c:v>3271</c:v>
                </c:pt>
                <c:pt idx="6">
                  <c:v>42</c:v>
                </c:pt>
                <c:pt idx="7">
                  <c:v>35</c:v>
                </c:pt>
              </c:numCache>
            </c:numRef>
          </c:val>
        </c:ser>
        <c:axId val="134907392"/>
        <c:axId val="134908928"/>
      </c:barChart>
      <c:catAx>
        <c:axId val="1348835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905856"/>
        <c:crosses val="autoZero"/>
        <c:auto val="1"/>
        <c:lblAlgn val="ctr"/>
        <c:lblOffset val="100"/>
      </c:catAx>
      <c:valAx>
        <c:axId val="134905856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883584"/>
        <c:crosses val="autoZero"/>
        <c:crossBetween val="between"/>
      </c:valAx>
      <c:catAx>
        <c:axId val="134907392"/>
        <c:scaling>
          <c:orientation val="minMax"/>
        </c:scaling>
        <c:delete val="1"/>
        <c:axPos val="b"/>
        <c:tickLblPos val="none"/>
        <c:crossAx val="134908928"/>
        <c:crosses val="autoZero"/>
        <c:auto val="1"/>
        <c:lblAlgn val="ctr"/>
        <c:lblOffset val="100"/>
      </c:catAx>
      <c:valAx>
        <c:axId val="1349089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90739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438106690999769"/>
          <c:y val="3.0734142317091002E-2"/>
          <c:w val="0.1571904125952048"/>
          <c:h val="0.103515389488781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Stats'!$B$1920</c:f>
          <c:strCache>
            <c:ptCount val="1"/>
            <c:pt idx="0">
              <c:v>Figure 11a: Flexible working by Gender. Data taken from Employee Self Disclosure Database.</c:v>
            </c:pt>
          </c:strCache>
        </c:strRef>
      </c:tx>
      <c:layout>
        <c:manualLayout>
          <c:xMode val="edge"/>
          <c:yMode val="edge"/>
          <c:x val="1.2793792782051358E-2"/>
          <c:y val="2.594082424933638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214669927757022E-2"/>
          <c:y val="0.16444515818211281"/>
          <c:w val="0.93267727086153163"/>
          <c:h val="0.6629339299161420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Stats'!$C$1923:$C$1925</c:f>
              <c:numCache>
                <c:formatCode>0.0%</c:formatCode>
                <c:ptCount val="3"/>
                <c:pt idx="0">
                  <c:v>0.31149927219796214</c:v>
                </c:pt>
                <c:pt idx="1">
                  <c:v>0.50093574547723019</c:v>
                </c:pt>
                <c:pt idx="2">
                  <c:v>0.18756498232480764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Stats'!$E$1923:$E$1925</c:f>
              <c:numCache>
                <c:formatCode>0.0%</c:formatCode>
                <c:ptCount val="3"/>
                <c:pt idx="0">
                  <c:v>0.40031479538300108</c:v>
                </c:pt>
                <c:pt idx="1">
                  <c:v>0.41185729275970617</c:v>
                </c:pt>
                <c:pt idx="2">
                  <c:v>0.18782791185729275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Stats'!$G$1921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Stats'!$G$1923:$G$1925</c:f>
              <c:numCache>
                <c:formatCode>0.0%</c:formatCode>
                <c:ptCount val="3"/>
                <c:pt idx="0">
                  <c:v>0.20886075949367089</c:v>
                </c:pt>
                <c:pt idx="1">
                  <c:v>0.310126582278481</c:v>
                </c:pt>
                <c:pt idx="2">
                  <c:v>0.48101265822784811</c:v>
                </c:pt>
              </c:numCache>
            </c:numRef>
          </c:val>
        </c:ser>
        <c:axId val="135014272"/>
        <c:axId val="135015808"/>
      </c:barChart>
      <c:barChart>
        <c:barDir val="col"/>
        <c:grouping val="clustered"/>
        <c:ser>
          <c:idx val="2"/>
          <c:order val="2"/>
          <c:tx>
            <c:strRef>
              <c:f>'13.14 Q2 Diversity Stats'!$D$1922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91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Stats'!$D$1923:$D$1925</c:f>
              <c:numCache>
                <c:formatCode>#,##0</c:formatCode>
                <c:ptCount val="3"/>
                <c:pt idx="0">
                  <c:v>1498</c:v>
                </c:pt>
                <c:pt idx="1">
                  <c:v>2409</c:v>
                </c:pt>
                <c:pt idx="2">
                  <c:v>902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Stats'!$F$1923:$F$1925</c:f>
              <c:numCache>
                <c:formatCode>#,##0</c:formatCode>
                <c:ptCount val="3"/>
                <c:pt idx="0">
                  <c:v>1526</c:v>
                </c:pt>
                <c:pt idx="1">
                  <c:v>1570</c:v>
                </c:pt>
                <c:pt idx="2">
                  <c:v>716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Stats'!$H$1923:$H$1925</c:f>
              <c:numCache>
                <c:formatCode>#,##0</c:formatCode>
                <c:ptCount val="3"/>
                <c:pt idx="0">
                  <c:v>66</c:v>
                </c:pt>
                <c:pt idx="1">
                  <c:v>98</c:v>
                </c:pt>
                <c:pt idx="2">
                  <c:v>152</c:v>
                </c:pt>
              </c:numCache>
            </c:numRef>
          </c:val>
        </c:ser>
        <c:axId val="135046272"/>
        <c:axId val="135047808"/>
      </c:barChart>
      <c:catAx>
        <c:axId val="135014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015808"/>
        <c:crosses val="autoZero"/>
        <c:auto val="1"/>
        <c:lblAlgn val="ctr"/>
        <c:lblOffset val="100"/>
      </c:catAx>
      <c:valAx>
        <c:axId val="1350158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014272"/>
        <c:crosses val="autoZero"/>
        <c:crossBetween val="between"/>
      </c:valAx>
      <c:catAx>
        <c:axId val="135046272"/>
        <c:scaling>
          <c:orientation val="minMax"/>
        </c:scaling>
        <c:delete val="1"/>
        <c:axPos val="b"/>
        <c:tickLblPos val="none"/>
        <c:crossAx val="135047808"/>
        <c:crosses val="autoZero"/>
        <c:auto val="1"/>
        <c:lblAlgn val="ctr"/>
        <c:lblOffset val="100"/>
      </c:catAx>
      <c:valAx>
        <c:axId val="135047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04627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421611883449232"/>
          <c:y val="3.3377638380160751E-2"/>
          <c:w val="0.27702703956778618"/>
          <c:h val="9.434342991248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Stats'!$B$1947</c:f>
          <c:strCache>
            <c:ptCount val="1"/>
            <c:pt idx="0">
              <c:v>Figure 11b: Flexible working by Grade. Data taken from Employee Self Disclosure Database.</c:v>
            </c:pt>
          </c:strCache>
        </c:strRef>
      </c:tx>
      <c:layout>
        <c:manualLayout>
          <c:xMode val="edge"/>
          <c:yMode val="edge"/>
          <c:x val="1.774036309977382E-2"/>
          <c:y val="2.11865856600794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458716774376468E-2"/>
          <c:y val="0.15677966101694921"/>
          <c:w val="0.9314124717474157"/>
          <c:h val="0.6699800407957361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Stats'!$C$1948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Stats'!$C$1950:$C$1958</c:f>
              <c:numCache>
                <c:formatCode>0.0%</c:formatCode>
                <c:ptCount val="9"/>
                <c:pt idx="0">
                  <c:v>7.2491909385113268E-2</c:v>
                </c:pt>
                <c:pt idx="1">
                  <c:v>0.17087378640776699</c:v>
                </c:pt>
                <c:pt idx="2">
                  <c:v>0.28511326860841424</c:v>
                </c:pt>
                <c:pt idx="3">
                  <c:v>0.29676375404530747</c:v>
                </c:pt>
                <c:pt idx="4">
                  <c:v>0.11229773462783171</c:v>
                </c:pt>
                <c:pt idx="5">
                  <c:v>3.5275080906148865E-2</c:v>
                </c:pt>
                <c:pt idx="6">
                  <c:v>6.4724919093851136E-3</c:v>
                </c:pt>
                <c:pt idx="7">
                  <c:v>8.0906148867313909E-3</c:v>
                </c:pt>
                <c:pt idx="8">
                  <c:v>1.262135922330097E-2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Stats'!$E$1950:$E$1958</c:f>
              <c:numCache>
                <c:formatCode>0.0%</c:formatCode>
                <c:ptCount val="9"/>
                <c:pt idx="0">
                  <c:v>4.4395388766249697E-2</c:v>
                </c:pt>
                <c:pt idx="1">
                  <c:v>0.10792249202845229</c:v>
                </c:pt>
                <c:pt idx="2">
                  <c:v>0.18935491783173902</c:v>
                </c:pt>
                <c:pt idx="3">
                  <c:v>0.31297522688251167</c:v>
                </c:pt>
                <c:pt idx="4">
                  <c:v>0.13858229090017168</c:v>
                </c:pt>
                <c:pt idx="5">
                  <c:v>7.3828795683100315E-2</c:v>
                </c:pt>
                <c:pt idx="6">
                  <c:v>2.0358106450821683E-2</c:v>
                </c:pt>
                <c:pt idx="7">
                  <c:v>0.10105469708118715</c:v>
                </c:pt>
                <c:pt idx="8">
                  <c:v>1.1528084375766495E-2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Stats'!$G$1948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Stats'!$G$1950:$G$1958</c:f>
              <c:numCache>
                <c:formatCode>0.0%</c:formatCode>
                <c:ptCount val="9"/>
                <c:pt idx="0">
                  <c:v>5.6497175141242938E-2</c:v>
                </c:pt>
                <c:pt idx="1">
                  <c:v>0.1384180790960452</c:v>
                </c:pt>
                <c:pt idx="2">
                  <c:v>0.26158192090395482</c:v>
                </c:pt>
                <c:pt idx="3">
                  <c:v>0.2706214689265537</c:v>
                </c:pt>
                <c:pt idx="4">
                  <c:v>0.10282485875706214</c:v>
                </c:pt>
                <c:pt idx="5">
                  <c:v>2.8248587570621469E-2</c:v>
                </c:pt>
                <c:pt idx="6">
                  <c:v>6.7796610169491523E-3</c:v>
                </c:pt>
                <c:pt idx="7">
                  <c:v>0.12542372881355932</c:v>
                </c:pt>
                <c:pt idx="8">
                  <c:v>9.6045197740113001E-3</c:v>
                </c:pt>
              </c:numCache>
            </c:numRef>
          </c:val>
        </c:ser>
        <c:axId val="135116672"/>
        <c:axId val="135118208"/>
      </c:barChart>
      <c:barChart>
        <c:barDir val="col"/>
        <c:grouping val="clustered"/>
        <c:ser>
          <c:idx val="2"/>
          <c:order val="2"/>
          <c:tx>
            <c:strRef>
              <c:f>'13.14 Q2 Diversity Stats'!$D$1949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7013E-3"/>
                  <c:y val="5.264869433693713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Stats'!$D$1950:$D$1958</c:f>
              <c:numCache>
                <c:formatCode>#,##0</c:formatCode>
                <c:ptCount val="9"/>
                <c:pt idx="0">
                  <c:v>224</c:v>
                </c:pt>
                <c:pt idx="1">
                  <c:v>528</c:v>
                </c:pt>
                <c:pt idx="2">
                  <c:v>881</c:v>
                </c:pt>
                <c:pt idx="3">
                  <c:v>917</c:v>
                </c:pt>
                <c:pt idx="4">
                  <c:v>347</c:v>
                </c:pt>
                <c:pt idx="5">
                  <c:v>109</c:v>
                </c:pt>
                <c:pt idx="6">
                  <c:v>20</c:v>
                </c:pt>
                <c:pt idx="7">
                  <c:v>25</c:v>
                </c:pt>
                <c:pt idx="8">
                  <c:v>39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Stats'!$F$1950:$F$1958</c:f>
              <c:numCache>
                <c:formatCode>#,##0</c:formatCode>
                <c:ptCount val="9"/>
                <c:pt idx="0">
                  <c:v>181</c:v>
                </c:pt>
                <c:pt idx="1">
                  <c:v>440</c:v>
                </c:pt>
                <c:pt idx="2">
                  <c:v>772</c:v>
                </c:pt>
                <c:pt idx="3">
                  <c:v>1276</c:v>
                </c:pt>
                <c:pt idx="4">
                  <c:v>565</c:v>
                </c:pt>
                <c:pt idx="5">
                  <c:v>301</c:v>
                </c:pt>
                <c:pt idx="6">
                  <c:v>83</c:v>
                </c:pt>
                <c:pt idx="7">
                  <c:v>412</c:v>
                </c:pt>
                <c:pt idx="8">
                  <c:v>47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Stats'!$H$1950:$H$1958</c:f>
              <c:numCache>
                <c:formatCode>#,##0</c:formatCode>
                <c:ptCount val="9"/>
                <c:pt idx="0">
                  <c:v>100</c:v>
                </c:pt>
                <c:pt idx="1">
                  <c:v>245</c:v>
                </c:pt>
                <c:pt idx="2">
                  <c:v>463</c:v>
                </c:pt>
                <c:pt idx="3">
                  <c:v>479</c:v>
                </c:pt>
                <c:pt idx="4">
                  <c:v>182</c:v>
                </c:pt>
                <c:pt idx="5">
                  <c:v>50</c:v>
                </c:pt>
                <c:pt idx="6">
                  <c:v>12</c:v>
                </c:pt>
                <c:pt idx="7">
                  <c:v>222</c:v>
                </c:pt>
                <c:pt idx="8">
                  <c:v>17</c:v>
                </c:pt>
              </c:numCache>
            </c:numRef>
          </c:val>
        </c:ser>
        <c:axId val="135136384"/>
        <c:axId val="135137920"/>
      </c:barChart>
      <c:catAx>
        <c:axId val="1351166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18208"/>
        <c:crosses val="autoZero"/>
        <c:auto val="1"/>
        <c:lblAlgn val="ctr"/>
        <c:lblOffset val="100"/>
      </c:catAx>
      <c:valAx>
        <c:axId val="1351182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16672"/>
        <c:crosses val="autoZero"/>
        <c:crossBetween val="between"/>
      </c:valAx>
      <c:catAx>
        <c:axId val="135136384"/>
        <c:scaling>
          <c:orientation val="minMax"/>
        </c:scaling>
        <c:delete val="1"/>
        <c:axPos val="b"/>
        <c:tickLblPos val="none"/>
        <c:crossAx val="135137920"/>
        <c:crosses val="autoZero"/>
        <c:auto val="1"/>
        <c:lblAlgn val="ctr"/>
        <c:lblOffset val="100"/>
      </c:catAx>
      <c:valAx>
        <c:axId val="1351379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13638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960686365818517"/>
          <c:y val="2.4902068299958325E-2"/>
          <c:w val="0.25316279013510357"/>
          <c:h val="9.472272790413734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Stats'!$B$1981</c:f>
          <c:strCache>
            <c:ptCount val="1"/>
            <c:pt idx="0">
              <c:v>Figure 11c: Flexible working by Age. Data taken from Employee Self Disclosure Database.</c:v>
            </c:pt>
          </c:strCache>
        </c:strRef>
      </c:tx>
      <c:layout>
        <c:manualLayout>
          <c:xMode val="edge"/>
          <c:yMode val="edge"/>
          <c:x val="1.1214228505833389E-2"/>
          <c:y val="2.90484399509232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545676965594243E-2"/>
          <c:y val="0.15189395704235348"/>
          <c:w val="0.92999486696182165"/>
          <c:h val="0.6667489788628551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Stats'!$C$1982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Stats'!$C$1984:$C$1993</c:f>
              <c:numCache>
                <c:formatCode>0.0%</c:formatCode>
                <c:ptCount val="10"/>
                <c:pt idx="0">
                  <c:v>3.8834951456310676E-2</c:v>
                </c:pt>
                <c:pt idx="1">
                  <c:v>0.11359223300970873</c:v>
                </c:pt>
                <c:pt idx="2">
                  <c:v>0.17119741100323624</c:v>
                </c:pt>
                <c:pt idx="3">
                  <c:v>0.16828478964401294</c:v>
                </c:pt>
                <c:pt idx="4">
                  <c:v>0.15728155339805824</c:v>
                </c:pt>
                <c:pt idx="5">
                  <c:v>0.13074433656957929</c:v>
                </c:pt>
                <c:pt idx="6">
                  <c:v>0.10453074433656957</c:v>
                </c:pt>
                <c:pt idx="7">
                  <c:v>7.3462783171521037E-2</c:v>
                </c:pt>
                <c:pt idx="8">
                  <c:v>3.7540453074433655E-2</c:v>
                </c:pt>
                <c:pt idx="9">
                  <c:v>4.5307443365695792E-3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Stats'!$E$1982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Stats'!$E$1984:$E$1993</c:f>
              <c:numCache>
                <c:formatCode>0.0%</c:formatCode>
                <c:ptCount val="10"/>
                <c:pt idx="0">
                  <c:v>2.0848663232769193E-2</c:v>
                </c:pt>
                <c:pt idx="1">
                  <c:v>0.1106205543291636</c:v>
                </c:pt>
                <c:pt idx="2">
                  <c:v>0.17365710080941868</c:v>
                </c:pt>
                <c:pt idx="3">
                  <c:v>0.14667647780230561</c:v>
                </c:pt>
                <c:pt idx="4">
                  <c:v>0.1545253863134658</c:v>
                </c:pt>
                <c:pt idx="5">
                  <c:v>0.15918567574196713</c:v>
                </c:pt>
                <c:pt idx="6">
                  <c:v>0.11846946284032377</c:v>
                </c:pt>
                <c:pt idx="7">
                  <c:v>8.0941869021339222E-2</c:v>
                </c:pt>
                <c:pt idx="8">
                  <c:v>3.2622025999509446E-2</c:v>
                </c:pt>
                <c:pt idx="9">
                  <c:v>2.4527839097375523E-3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Stats'!$G$1982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Stats'!$G$1984:$G$1993</c:f>
              <c:numCache>
                <c:formatCode>0.0%</c:formatCode>
                <c:ptCount val="10"/>
                <c:pt idx="0">
                  <c:v>6.7231638418079095E-2</c:v>
                </c:pt>
                <c:pt idx="1">
                  <c:v>0.14858757062146893</c:v>
                </c:pt>
                <c:pt idx="2">
                  <c:v>0.18135593220338983</c:v>
                </c:pt>
                <c:pt idx="3">
                  <c:v>0.14745762711864407</c:v>
                </c:pt>
                <c:pt idx="4">
                  <c:v>0.14576271186440679</c:v>
                </c:pt>
                <c:pt idx="5">
                  <c:v>0.11355932203389831</c:v>
                </c:pt>
                <c:pt idx="6">
                  <c:v>8.4180790960451973E-2</c:v>
                </c:pt>
                <c:pt idx="7">
                  <c:v>7.5706214689265541E-2</c:v>
                </c:pt>
                <c:pt idx="8">
                  <c:v>3.3333333333333333E-2</c:v>
                </c:pt>
                <c:pt idx="9">
                  <c:v>2.8248587570621469E-3</c:v>
                </c:pt>
              </c:numCache>
            </c:numRef>
          </c:val>
        </c:ser>
        <c:axId val="135231360"/>
        <c:axId val="135232896"/>
      </c:barChart>
      <c:barChart>
        <c:barDir val="col"/>
        <c:grouping val="clustered"/>
        <c:ser>
          <c:idx val="2"/>
          <c:order val="2"/>
          <c:tx>
            <c:strRef>
              <c:f>'13.14 Q2 Diversity Stats'!$D$1983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75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Stats'!$D$1984:$D$1993</c:f>
              <c:numCache>
                <c:formatCode>#,##0</c:formatCode>
                <c:ptCount val="10"/>
                <c:pt idx="0">
                  <c:v>120</c:v>
                </c:pt>
                <c:pt idx="1">
                  <c:v>351</c:v>
                </c:pt>
                <c:pt idx="2">
                  <c:v>529</c:v>
                </c:pt>
                <c:pt idx="3">
                  <c:v>520</c:v>
                </c:pt>
                <c:pt idx="4">
                  <c:v>486</c:v>
                </c:pt>
                <c:pt idx="5">
                  <c:v>404</c:v>
                </c:pt>
                <c:pt idx="6">
                  <c:v>323</c:v>
                </c:pt>
                <c:pt idx="7">
                  <c:v>227</c:v>
                </c:pt>
                <c:pt idx="8">
                  <c:v>116</c:v>
                </c:pt>
                <c:pt idx="9">
                  <c:v>14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Stats'!$F$1984:$F$1993</c:f>
              <c:numCache>
                <c:formatCode>#,##0</c:formatCode>
                <c:ptCount val="10"/>
                <c:pt idx="0">
                  <c:v>85</c:v>
                </c:pt>
                <c:pt idx="1">
                  <c:v>451</c:v>
                </c:pt>
                <c:pt idx="2">
                  <c:v>708</c:v>
                </c:pt>
                <c:pt idx="3">
                  <c:v>598</c:v>
                </c:pt>
                <c:pt idx="4">
                  <c:v>630</c:v>
                </c:pt>
                <c:pt idx="5">
                  <c:v>649</c:v>
                </c:pt>
                <c:pt idx="6">
                  <c:v>483</c:v>
                </c:pt>
                <c:pt idx="7">
                  <c:v>330</c:v>
                </c:pt>
                <c:pt idx="8">
                  <c:v>133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Stats'!$H$1984:$H$1993</c:f>
              <c:numCache>
                <c:formatCode>#,##0</c:formatCode>
                <c:ptCount val="10"/>
                <c:pt idx="0">
                  <c:v>119</c:v>
                </c:pt>
                <c:pt idx="1">
                  <c:v>263</c:v>
                </c:pt>
                <c:pt idx="2">
                  <c:v>321</c:v>
                </c:pt>
                <c:pt idx="3">
                  <c:v>261</c:v>
                </c:pt>
                <c:pt idx="4">
                  <c:v>258</c:v>
                </c:pt>
                <c:pt idx="5">
                  <c:v>201</c:v>
                </c:pt>
                <c:pt idx="6">
                  <c:v>149</c:v>
                </c:pt>
                <c:pt idx="7">
                  <c:v>134</c:v>
                </c:pt>
                <c:pt idx="8">
                  <c:v>59</c:v>
                </c:pt>
                <c:pt idx="9">
                  <c:v>5</c:v>
                </c:pt>
              </c:numCache>
            </c:numRef>
          </c:val>
        </c:ser>
        <c:axId val="135255168"/>
        <c:axId val="135256704"/>
      </c:barChart>
      <c:catAx>
        <c:axId val="1352313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32896"/>
        <c:crosses val="autoZero"/>
        <c:auto val="1"/>
        <c:lblAlgn val="ctr"/>
        <c:lblOffset val="100"/>
      </c:catAx>
      <c:valAx>
        <c:axId val="13523289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31360"/>
        <c:crosses val="autoZero"/>
        <c:crossBetween val="between"/>
      </c:valAx>
      <c:catAx>
        <c:axId val="135255168"/>
        <c:scaling>
          <c:orientation val="minMax"/>
        </c:scaling>
        <c:delete val="1"/>
        <c:axPos val="b"/>
        <c:tickLblPos val="none"/>
        <c:crossAx val="135256704"/>
        <c:crosses val="autoZero"/>
        <c:auto val="1"/>
        <c:lblAlgn val="ctr"/>
        <c:lblOffset val="100"/>
      </c:catAx>
      <c:valAx>
        <c:axId val="1352567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255168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122209646930756"/>
          <c:y val="2.8366025252760538E-2"/>
          <c:w val="0.27702703956778651"/>
          <c:h val="0.105610896271102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Stats'!$B$2014</c:f>
          <c:strCache>
            <c:ptCount val="1"/>
            <c:pt idx="0">
              <c:v>Figure 11d: Flexible working by Race. Data taken from Employee Self Disclosure Database.</c:v>
            </c:pt>
          </c:strCache>
        </c:strRef>
      </c:tx>
      <c:layout>
        <c:manualLayout>
          <c:xMode val="edge"/>
          <c:yMode val="edge"/>
          <c:x val="6.756787788326217E-3"/>
          <c:y val="1.93050102720446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829581416165582E-2"/>
          <c:y val="0.13388458754633545"/>
          <c:w val="0.92971091649984106"/>
          <c:h val="0.684431382010396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Stats'!$C$2015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Stats'!$C$2017:$C$2024</c:f>
              <c:numCache>
                <c:formatCode>0.0%</c:formatCode>
                <c:ptCount val="8"/>
                <c:pt idx="0">
                  <c:v>2.0064724919093852E-2</c:v>
                </c:pt>
                <c:pt idx="1">
                  <c:v>1.3915857605177993E-2</c:v>
                </c:pt>
                <c:pt idx="2">
                  <c:v>3.2362459546925568E-3</c:v>
                </c:pt>
                <c:pt idx="3">
                  <c:v>9.7087378640776695E-4</c:v>
                </c:pt>
                <c:pt idx="4">
                  <c:v>1.8122977346278317E-2</c:v>
                </c:pt>
                <c:pt idx="5">
                  <c:v>0.90614886731391586</c:v>
                </c:pt>
                <c:pt idx="6">
                  <c:v>3.7540453074433655E-2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Stats'!$E$2015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Stats'!$E$2017:$E$2024</c:f>
              <c:numCache>
                <c:formatCode>0.0%</c:formatCode>
                <c:ptCount val="8"/>
                <c:pt idx="0">
                  <c:v>9.8111356389502091E-3</c:v>
                </c:pt>
                <c:pt idx="1">
                  <c:v>7.1130733382389014E-3</c:v>
                </c:pt>
                <c:pt idx="2">
                  <c:v>7.3583517292126564E-4</c:v>
                </c:pt>
                <c:pt idx="3">
                  <c:v>1.9622271277900416E-3</c:v>
                </c:pt>
                <c:pt idx="4">
                  <c:v>1.0546970811871474E-2</c:v>
                </c:pt>
                <c:pt idx="5">
                  <c:v>0.92715231788079466</c:v>
                </c:pt>
                <c:pt idx="6">
                  <c:v>4.2678440029433405E-2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Stats'!$G$2015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Stats'!$G$2017:$G$2024</c:f>
              <c:numCache>
                <c:formatCode>0.0%</c:formatCode>
                <c:ptCount val="8"/>
                <c:pt idx="0">
                  <c:v>1.4689265536723164E-2</c:v>
                </c:pt>
                <c:pt idx="1">
                  <c:v>1.2994350282485875E-2</c:v>
                </c:pt>
                <c:pt idx="2">
                  <c:v>6.2146892655367235E-3</c:v>
                </c:pt>
                <c:pt idx="3">
                  <c:v>0</c:v>
                </c:pt>
                <c:pt idx="4">
                  <c:v>1.2429378531073447E-2</c:v>
                </c:pt>
                <c:pt idx="5">
                  <c:v>0.83276836158192091</c:v>
                </c:pt>
                <c:pt idx="6">
                  <c:v>0.12090395480225989</c:v>
                </c:pt>
                <c:pt idx="7">
                  <c:v>0</c:v>
                </c:pt>
              </c:numCache>
            </c:numRef>
          </c:val>
        </c:ser>
        <c:axId val="135321472"/>
        <c:axId val="135323008"/>
      </c:barChart>
      <c:barChart>
        <c:barDir val="col"/>
        <c:grouping val="clustered"/>
        <c:ser>
          <c:idx val="2"/>
          <c:order val="2"/>
          <c:tx>
            <c:strRef>
              <c:f>'13.14 Q2 Diversity Stats'!$D$2016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733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Stats'!$D$2017:$D$2024</c:f>
              <c:numCache>
                <c:formatCode>#,##0</c:formatCode>
                <c:ptCount val="8"/>
                <c:pt idx="0">
                  <c:v>62</c:v>
                </c:pt>
                <c:pt idx="1">
                  <c:v>43</c:v>
                </c:pt>
                <c:pt idx="2">
                  <c:v>10</c:v>
                </c:pt>
                <c:pt idx="3">
                  <c:v>3</c:v>
                </c:pt>
                <c:pt idx="4">
                  <c:v>56</c:v>
                </c:pt>
                <c:pt idx="5">
                  <c:v>2800</c:v>
                </c:pt>
                <c:pt idx="6">
                  <c:v>116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Stats'!$F$2017:$F$2024</c:f>
              <c:numCache>
                <c:formatCode>#,##0</c:formatCode>
                <c:ptCount val="8"/>
                <c:pt idx="0">
                  <c:v>40</c:v>
                </c:pt>
                <c:pt idx="1">
                  <c:v>29</c:v>
                </c:pt>
                <c:pt idx="2">
                  <c:v>3</c:v>
                </c:pt>
                <c:pt idx="3">
                  <c:v>8</c:v>
                </c:pt>
                <c:pt idx="4">
                  <c:v>43</c:v>
                </c:pt>
                <c:pt idx="5">
                  <c:v>3780</c:v>
                </c:pt>
                <c:pt idx="6">
                  <c:v>174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Stats'!$H$2017:$H$2024</c:f>
              <c:numCache>
                <c:formatCode>#,##0</c:formatCode>
                <c:ptCount val="8"/>
                <c:pt idx="0">
                  <c:v>26</c:v>
                </c:pt>
                <c:pt idx="1">
                  <c:v>23</c:v>
                </c:pt>
                <c:pt idx="2">
                  <c:v>11</c:v>
                </c:pt>
                <c:pt idx="3">
                  <c:v>0</c:v>
                </c:pt>
                <c:pt idx="4">
                  <c:v>22</c:v>
                </c:pt>
                <c:pt idx="5">
                  <c:v>1474</c:v>
                </c:pt>
                <c:pt idx="6">
                  <c:v>214</c:v>
                </c:pt>
                <c:pt idx="7">
                  <c:v>0</c:v>
                </c:pt>
              </c:numCache>
            </c:numRef>
          </c:val>
        </c:ser>
        <c:axId val="135345280"/>
        <c:axId val="135346816"/>
      </c:barChart>
      <c:catAx>
        <c:axId val="135321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23008"/>
        <c:crosses val="autoZero"/>
        <c:auto val="1"/>
        <c:lblAlgn val="ctr"/>
        <c:lblOffset val="100"/>
      </c:catAx>
      <c:valAx>
        <c:axId val="1353230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21472"/>
        <c:crosses val="autoZero"/>
        <c:crossBetween val="between"/>
      </c:valAx>
      <c:catAx>
        <c:axId val="135345280"/>
        <c:scaling>
          <c:orientation val="minMax"/>
        </c:scaling>
        <c:delete val="1"/>
        <c:axPos val="b"/>
        <c:tickLblPos val="none"/>
        <c:crossAx val="135346816"/>
        <c:crosses val="autoZero"/>
        <c:auto val="1"/>
        <c:lblAlgn val="ctr"/>
        <c:lblOffset val="100"/>
      </c:catAx>
      <c:valAx>
        <c:axId val="1353468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345280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071047431427825"/>
          <c:y val="2.6741824402868881E-2"/>
          <c:w val="0.27702701015020881"/>
          <c:h val="0.1235525921376820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</c:f>
          <c:strCache>
            <c:ptCount val="1"/>
            <c:pt idx="0">
              <c:v>Figure 1a: The distribution of all Environment Agency employees across region. Data taken from HR Employee Database.</c:v>
            </c:pt>
          </c:strCache>
        </c:strRef>
      </c:tx>
      <c:layout>
        <c:manualLayout>
          <c:xMode val="edge"/>
          <c:yMode val="edge"/>
          <c:x val="1.387174852170716E-2"/>
          <c:y val="1.96907687424030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842423415157903E-2"/>
          <c:y val="0.15264843947271814"/>
          <c:w val="0.94465334076595475"/>
          <c:h val="0.6417465006404035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Stats'!$C$21</c:f>
              <c:strCache>
                <c:ptCount val="1"/>
                <c:pt idx="0">
                  <c:v>Head Count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Stats'!$B$22:$B$34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Stats'!$C$22:$C$34</c:f>
              <c:numCache>
                <c:formatCode>#,##0</c:formatCode>
                <c:ptCount val="13"/>
                <c:pt idx="0">
                  <c:v>1228</c:v>
                </c:pt>
                <c:pt idx="1">
                  <c:v>160</c:v>
                </c:pt>
                <c:pt idx="2">
                  <c:v>410</c:v>
                </c:pt>
                <c:pt idx="3">
                  <c:v>271</c:v>
                </c:pt>
                <c:pt idx="4">
                  <c:v>164</c:v>
                </c:pt>
                <c:pt idx="5">
                  <c:v>500</c:v>
                </c:pt>
                <c:pt idx="6">
                  <c:v>735</c:v>
                </c:pt>
                <c:pt idx="7">
                  <c:v>1945</c:v>
                </c:pt>
                <c:pt idx="8">
                  <c:v>1070</c:v>
                </c:pt>
                <c:pt idx="9">
                  <c:v>963</c:v>
                </c:pt>
                <c:pt idx="10">
                  <c:v>912</c:v>
                </c:pt>
                <c:pt idx="11">
                  <c:v>2044</c:v>
                </c:pt>
                <c:pt idx="12">
                  <c:v>941</c:v>
                </c:pt>
              </c:numCache>
            </c:numRef>
          </c:val>
        </c:ser>
        <c:axId val="135370240"/>
        <c:axId val="135374336"/>
      </c:barChart>
      <c:catAx>
        <c:axId val="1353702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74336"/>
        <c:crosses val="autoZero"/>
        <c:auto val="1"/>
        <c:lblAlgn val="ctr"/>
        <c:lblOffset val="100"/>
      </c:catAx>
      <c:valAx>
        <c:axId val="13537433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70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5655422449625707"/>
          <c:y val="2.4922150217948368E-2"/>
          <c:w val="0.12288938590847365"/>
          <c:h val="7.476676034964790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8.3056733292954047E-3"/>
          <c:y val="3.1674046284380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03184256794174E-2"/>
          <c:y val="0.14626647770134849"/>
          <c:w val="0.93967913644209711"/>
          <c:h val="0.6998873237636474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Stats'!$C$391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Stats'!$C$393:$C$396</c:f>
              <c:numCache>
                <c:formatCode>0.0%</c:formatCode>
                <c:ptCount val="4"/>
                <c:pt idx="0">
                  <c:v>4.9369655294013931E-3</c:v>
                </c:pt>
                <c:pt idx="1">
                  <c:v>0.40192189015251695</c:v>
                </c:pt>
                <c:pt idx="2">
                  <c:v>0</c:v>
                </c:pt>
                <c:pt idx="3">
                  <c:v>0.59314114431808163</c:v>
                </c:pt>
              </c:numCache>
            </c:numRef>
          </c:val>
        </c:ser>
        <c:axId val="135450624"/>
        <c:axId val="13545216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Stats'!$D$393:$D$396</c:f>
              <c:numCache>
                <c:formatCode>#,##0</c:formatCode>
                <c:ptCount val="4"/>
                <c:pt idx="0">
                  <c:v>56</c:v>
                </c:pt>
                <c:pt idx="1">
                  <c:v>4559</c:v>
                </c:pt>
                <c:pt idx="2">
                  <c:v>0</c:v>
                </c:pt>
                <c:pt idx="3">
                  <c:v>6728</c:v>
                </c:pt>
              </c:numCache>
            </c:numRef>
          </c:val>
        </c:ser>
        <c:axId val="135453696"/>
        <c:axId val="135463680"/>
      </c:barChart>
      <c:catAx>
        <c:axId val="1354506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52160"/>
        <c:crosses val="autoZero"/>
        <c:auto val="1"/>
        <c:lblAlgn val="ctr"/>
        <c:lblOffset val="100"/>
      </c:catAx>
      <c:valAx>
        <c:axId val="13545216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50624"/>
        <c:crosses val="autoZero"/>
        <c:crossBetween val="between"/>
      </c:valAx>
      <c:catAx>
        <c:axId val="135453696"/>
        <c:scaling>
          <c:orientation val="minMax"/>
        </c:scaling>
        <c:delete val="1"/>
        <c:axPos val="b"/>
        <c:tickLblPos val="none"/>
        <c:crossAx val="135463680"/>
        <c:crosses val="autoZero"/>
        <c:auto val="1"/>
        <c:lblAlgn val="ctr"/>
        <c:lblOffset val="100"/>
      </c:catAx>
      <c:valAx>
        <c:axId val="1354636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4536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0268144558853904"/>
          <c:y val="2.2768774401814792E-2"/>
          <c:w val="0.18231399152029373"/>
          <c:h val="7.87389941908240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558034412365142E-2"/>
          <c:y val="2.26243818970142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646700207612082E-2"/>
          <c:y val="0.13151018065373693"/>
          <c:w val="0.9370216397842287"/>
          <c:h val="0.6860193442670494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Stats'!$E$391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Stats'!$E$393:$E$396</c:f>
              <c:numCache>
                <c:formatCode>0.0%</c:formatCode>
                <c:ptCount val="4"/>
                <c:pt idx="0">
                  <c:v>0.13729439409197716</c:v>
                </c:pt>
                <c:pt idx="1">
                  <c:v>0.80194696206780802</c:v>
                </c:pt>
                <c:pt idx="2">
                  <c:v>6.0758643840214836E-2</c:v>
                </c:pt>
                <c:pt idx="3">
                  <c:v>0</c:v>
                </c:pt>
              </c:numCache>
            </c:numRef>
          </c:val>
        </c:ser>
        <c:axId val="135490176"/>
        <c:axId val="13552883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Stats'!$F$393:$F$396</c:f>
              <c:numCache>
                <c:formatCode>#,##0</c:formatCode>
                <c:ptCount val="4"/>
                <c:pt idx="0">
                  <c:v>1227</c:v>
                </c:pt>
                <c:pt idx="1">
                  <c:v>7167</c:v>
                </c:pt>
                <c:pt idx="2">
                  <c:v>543</c:v>
                </c:pt>
                <c:pt idx="3">
                  <c:v>0</c:v>
                </c:pt>
              </c:numCache>
            </c:numRef>
          </c:val>
        </c:ser>
        <c:axId val="135530368"/>
        <c:axId val="135531904"/>
      </c:barChart>
      <c:catAx>
        <c:axId val="1354901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528832"/>
        <c:crosses val="autoZero"/>
        <c:auto val="1"/>
        <c:lblAlgn val="ctr"/>
        <c:lblOffset val="100"/>
      </c:catAx>
      <c:valAx>
        <c:axId val="13552883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90176"/>
        <c:crosses val="autoZero"/>
        <c:crossBetween val="between"/>
      </c:valAx>
      <c:catAx>
        <c:axId val="135530368"/>
        <c:scaling>
          <c:orientation val="minMax"/>
        </c:scaling>
        <c:delete val="1"/>
        <c:axPos val="b"/>
        <c:tickLblPos val="none"/>
        <c:crossAx val="135531904"/>
        <c:crosses val="autoZero"/>
        <c:auto val="1"/>
        <c:lblAlgn val="ctr"/>
        <c:lblOffset val="100"/>
      </c:catAx>
      <c:valAx>
        <c:axId val="1355319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53036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4466154693622"/>
          <c:y val="2.6515856788619962E-2"/>
          <c:w val="0.15109021094585429"/>
          <c:h val="8.986441611925723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Stats'!$B$812</c:f>
          <c:strCache>
            <c:ptCount val="1"/>
            <c:pt idx="0">
              <c:v>Figure 5d: Gender by Age. Data taken from HR Employee Database</c:v>
            </c:pt>
          </c:strCache>
        </c:strRef>
      </c:tx>
      <c:layout>
        <c:manualLayout>
          <c:xMode val="edge"/>
          <c:yMode val="edge"/>
          <c:x val="1.1053537662630982E-2"/>
          <c:y val="3.01211816608030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440935386375636E-2"/>
          <c:y val="0.1456692913385827"/>
          <c:w val="0.94308749883936749"/>
          <c:h val="0.6604732719755677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Stats'!$C$813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Stats'!$C$815:$C$824</c:f>
              <c:numCache>
                <c:formatCode>0.0%</c:formatCode>
                <c:ptCount val="10"/>
                <c:pt idx="0">
                  <c:v>3.3343577135832823E-2</c:v>
                </c:pt>
                <c:pt idx="1">
                  <c:v>9.1425937307928709E-2</c:v>
                </c:pt>
                <c:pt idx="2">
                  <c:v>0.13690842040565457</c:v>
                </c:pt>
                <c:pt idx="3">
                  <c:v>0.1362937922556853</c:v>
                </c:pt>
                <c:pt idx="4">
                  <c:v>0.14028887523048555</c:v>
                </c:pt>
                <c:pt idx="5">
                  <c:v>0.16333743085433314</c:v>
                </c:pt>
                <c:pt idx="6">
                  <c:v>0.13275968039336203</c:v>
                </c:pt>
                <c:pt idx="7">
                  <c:v>0.10433312845728335</c:v>
                </c:pt>
                <c:pt idx="8">
                  <c:v>5.4394591272280274E-2</c:v>
                </c:pt>
                <c:pt idx="9">
                  <c:v>6.9145666871542714E-3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Stats'!$E$813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Stats'!$E$815:$E$824</c:f>
              <c:numCache>
                <c:formatCode>0.0%</c:formatCode>
                <c:ptCount val="10"/>
                <c:pt idx="0">
                  <c:v>4.8648648648648651E-2</c:v>
                </c:pt>
                <c:pt idx="1">
                  <c:v>0.14183783783783785</c:v>
                </c:pt>
                <c:pt idx="2">
                  <c:v>0.21016216216216216</c:v>
                </c:pt>
                <c:pt idx="3">
                  <c:v>0.17859459459459459</c:v>
                </c:pt>
                <c:pt idx="4">
                  <c:v>0.1545945945945946</c:v>
                </c:pt>
                <c:pt idx="5">
                  <c:v>0.12237837837837838</c:v>
                </c:pt>
                <c:pt idx="6">
                  <c:v>7.3297297297297295E-2</c:v>
                </c:pt>
                <c:pt idx="7">
                  <c:v>5.1459459459459463E-2</c:v>
                </c:pt>
                <c:pt idx="8">
                  <c:v>1.7081081081081081E-2</c:v>
                </c:pt>
                <c:pt idx="9">
                  <c:v>1.9459459459459458E-3</c:v>
                </c:pt>
              </c:numCache>
            </c:numRef>
          </c:val>
        </c:ser>
        <c:axId val="106131840"/>
        <c:axId val="106133376"/>
      </c:barChart>
      <c:barChart>
        <c:barDir val="col"/>
        <c:grouping val="clustered"/>
        <c:ser>
          <c:idx val="2"/>
          <c:order val="2"/>
          <c:tx>
            <c:strRef>
              <c:f>'13.14 Q3 Diversity Stats'!$D$814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Stats'!$D$815:$D$824</c:f>
              <c:numCache>
                <c:formatCode>#,##0</c:formatCode>
                <c:ptCount val="10"/>
                <c:pt idx="0">
                  <c:v>217</c:v>
                </c:pt>
                <c:pt idx="1">
                  <c:v>595</c:v>
                </c:pt>
                <c:pt idx="2">
                  <c:v>891</c:v>
                </c:pt>
                <c:pt idx="3">
                  <c:v>887</c:v>
                </c:pt>
                <c:pt idx="4">
                  <c:v>913</c:v>
                </c:pt>
                <c:pt idx="5">
                  <c:v>1063</c:v>
                </c:pt>
                <c:pt idx="6">
                  <c:v>864</c:v>
                </c:pt>
                <c:pt idx="7">
                  <c:v>679</c:v>
                </c:pt>
                <c:pt idx="8">
                  <c:v>354</c:v>
                </c:pt>
                <c:pt idx="9">
                  <c:v>45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Stats'!$F$815:$F$824</c:f>
              <c:numCache>
                <c:formatCode>#,##0</c:formatCode>
                <c:ptCount val="10"/>
                <c:pt idx="0">
                  <c:v>225</c:v>
                </c:pt>
                <c:pt idx="1">
                  <c:v>656</c:v>
                </c:pt>
                <c:pt idx="2">
                  <c:v>972</c:v>
                </c:pt>
                <c:pt idx="3">
                  <c:v>826</c:v>
                </c:pt>
                <c:pt idx="4">
                  <c:v>715</c:v>
                </c:pt>
                <c:pt idx="5">
                  <c:v>566</c:v>
                </c:pt>
                <c:pt idx="6">
                  <c:v>339</c:v>
                </c:pt>
                <c:pt idx="7">
                  <c:v>238</c:v>
                </c:pt>
                <c:pt idx="8">
                  <c:v>79</c:v>
                </c:pt>
                <c:pt idx="9">
                  <c:v>9</c:v>
                </c:pt>
              </c:numCache>
            </c:numRef>
          </c:val>
        </c:ser>
        <c:axId val="106134912"/>
        <c:axId val="106148992"/>
      </c:barChart>
      <c:catAx>
        <c:axId val="106131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33376"/>
        <c:crosses val="autoZero"/>
        <c:auto val="1"/>
        <c:lblAlgn val="ctr"/>
        <c:lblOffset val="100"/>
      </c:catAx>
      <c:valAx>
        <c:axId val="10613337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31840"/>
        <c:crosses val="autoZero"/>
        <c:crossBetween val="between"/>
      </c:valAx>
      <c:catAx>
        <c:axId val="106134912"/>
        <c:scaling>
          <c:orientation val="minMax"/>
        </c:scaling>
        <c:delete val="1"/>
        <c:axPos val="b"/>
        <c:tickLblPos val="none"/>
        <c:crossAx val="106148992"/>
        <c:crosses val="autoZero"/>
        <c:auto val="1"/>
        <c:lblAlgn val="ctr"/>
        <c:lblOffset val="100"/>
      </c:catAx>
      <c:valAx>
        <c:axId val="1061489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13491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158000411238916"/>
          <c:y val="2.7100575194058191E-2"/>
          <c:w val="0.19621119940652723"/>
          <c:h val="7.07834924889708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6.7476680799516261E-3"/>
          <c:y val="3.83140996264355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5689569971938302E-2"/>
          <c:y val="0.16475157429198917"/>
          <c:w val="0.93486504162637762"/>
          <c:h val="0.653013491040034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Stats'!$C$1186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Stats'!$C$1188:$C$1195</c:f>
              <c:numCache>
                <c:formatCode>0.0%</c:formatCode>
                <c:ptCount val="8"/>
                <c:pt idx="0">
                  <c:v>1.340033500837521E-2</c:v>
                </c:pt>
                <c:pt idx="1">
                  <c:v>1.0843692144935203E-2</c:v>
                </c:pt>
                <c:pt idx="2">
                  <c:v>2.556642863440007E-3</c:v>
                </c:pt>
                <c:pt idx="3">
                  <c:v>6.8764877016662257E-3</c:v>
                </c:pt>
                <c:pt idx="4">
                  <c:v>2.9974433571365602E-3</c:v>
                </c:pt>
                <c:pt idx="5">
                  <c:v>0.94128537423961911</c:v>
                </c:pt>
                <c:pt idx="6">
                  <c:v>1.0402891651238649E-2</c:v>
                </c:pt>
                <c:pt idx="7">
                  <c:v>1.1637133033588997E-2</c:v>
                </c:pt>
              </c:numCache>
            </c:numRef>
          </c:val>
        </c:ser>
        <c:axId val="135661440"/>
        <c:axId val="135662976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Stats'!$D$1188:$D$1195</c:f>
              <c:numCache>
                <c:formatCode>_-* #,##0_-;\-* #,##0_-;_-* "-"??_-;_-@_-</c:formatCode>
                <c:ptCount val="8"/>
                <c:pt idx="0">
                  <c:v>152</c:v>
                </c:pt>
                <c:pt idx="1">
                  <c:v>123</c:v>
                </c:pt>
                <c:pt idx="2">
                  <c:v>29</c:v>
                </c:pt>
                <c:pt idx="3">
                  <c:v>78</c:v>
                </c:pt>
                <c:pt idx="4">
                  <c:v>34</c:v>
                </c:pt>
                <c:pt idx="5">
                  <c:v>10677</c:v>
                </c:pt>
                <c:pt idx="6">
                  <c:v>118</c:v>
                </c:pt>
                <c:pt idx="7">
                  <c:v>132</c:v>
                </c:pt>
              </c:numCache>
            </c:numRef>
          </c:val>
        </c:ser>
        <c:axId val="135672960"/>
        <c:axId val="135674496"/>
      </c:barChart>
      <c:catAx>
        <c:axId val="1356614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662976"/>
        <c:crosses val="autoZero"/>
        <c:auto val="1"/>
        <c:lblAlgn val="ctr"/>
        <c:lblOffset val="100"/>
      </c:catAx>
      <c:valAx>
        <c:axId val="1356629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661440"/>
        <c:crosses val="autoZero"/>
        <c:crossBetween val="between"/>
      </c:valAx>
      <c:catAx>
        <c:axId val="135672960"/>
        <c:scaling>
          <c:orientation val="minMax"/>
        </c:scaling>
        <c:delete val="1"/>
        <c:axPos val="b"/>
        <c:tickLblPos val="none"/>
        <c:crossAx val="135674496"/>
        <c:crosses val="autoZero"/>
        <c:auto val="1"/>
        <c:lblAlgn val="ctr"/>
        <c:lblOffset val="100"/>
      </c:catAx>
      <c:valAx>
        <c:axId val="135674496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356729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1490006056943"/>
          <c:y val="3.0651446346984409E-2"/>
          <c:w val="0.14778647284474186"/>
          <c:h val="6.925523198489093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9.5156581177930268E-3"/>
          <c:y val="3.83140834186177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09919523611933E-2"/>
          <c:y val="0.16475157429198917"/>
          <c:w val="0.9375948001263037"/>
          <c:h val="0.638924704398929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Stats'!$E$1186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Stats'!$E$1188:$E$1195</c:f>
              <c:numCache>
                <c:formatCode>0.0%</c:formatCode>
                <c:ptCount val="8"/>
                <c:pt idx="0">
                  <c:v>1.4322479579277162E-2</c:v>
                </c:pt>
                <c:pt idx="1">
                  <c:v>1.0629965312744769E-2</c:v>
                </c:pt>
                <c:pt idx="2">
                  <c:v>2.6854649211144679E-3</c:v>
                </c:pt>
                <c:pt idx="3">
                  <c:v>1.2308380888441312E-3</c:v>
                </c:pt>
                <c:pt idx="4">
                  <c:v>1.3539218977285442E-2</c:v>
                </c:pt>
                <c:pt idx="5">
                  <c:v>0.90119726977733017</c:v>
                </c:pt>
                <c:pt idx="6">
                  <c:v>5.6394763343403827E-2</c:v>
                </c:pt>
                <c:pt idx="7">
                  <c:v>0</c:v>
                </c:pt>
              </c:numCache>
            </c:numRef>
          </c:val>
        </c:ser>
        <c:axId val="136848512"/>
        <c:axId val="136850048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Stats'!$F$1188:$F$1195</c:f>
              <c:numCache>
                <c:formatCode>_-* #,##0_-;\-* #,##0_-;_-* "-"??_-;_-@_-</c:formatCode>
                <c:ptCount val="8"/>
                <c:pt idx="0">
                  <c:v>128</c:v>
                </c:pt>
                <c:pt idx="1">
                  <c:v>95</c:v>
                </c:pt>
                <c:pt idx="2">
                  <c:v>24</c:v>
                </c:pt>
                <c:pt idx="3">
                  <c:v>11</c:v>
                </c:pt>
                <c:pt idx="4">
                  <c:v>121</c:v>
                </c:pt>
                <c:pt idx="5">
                  <c:v>8054</c:v>
                </c:pt>
                <c:pt idx="6">
                  <c:v>504</c:v>
                </c:pt>
                <c:pt idx="7">
                  <c:v>0</c:v>
                </c:pt>
              </c:numCache>
            </c:numRef>
          </c:val>
        </c:ser>
        <c:axId val="136855936"/>
        <c:axId val="136857472"/>
      </c:barChart>
      <c:catAx>
        <c:axId val="1368485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50048"/>
        <c:crosses val="autoZero"/>
        <c:auto val="1"/>
        <c:lblAlgn val="ctr"/>
        <c:lblOffset val="100"/>
      </c:catAx>
      <c:valAx>
        <c:axId val="13685004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48512"/>
        <c:crosses val="autoZero"/>
        <c:crossBetween val="between"/>
      </c:valAx>
      <c:catAx>
        <c:axId val="136855936"/>
        <c:scaling>
          <c:orientation val="minMax"/>
        </c:scaling>
        <c:delete val="1"/>
        <c:axPos val="b"/>
        <c:tickLblPos val="none"/>
        <c:crossAx val="136857472"/>
        <c:crosses val="autoZero"/>
        <c:auto val="1"/>
        <c:lblAlgn val="ctr"/>
        <c:lblOffset val="100"/>
      </c:catAx>
      <c:valAx>
        <c:axId val="136857472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3685593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330405581519463"/>
          <c:y val="2.826681147615169E-2"/>
          <c:w val="0.14001458824575264"/>
          <c:h val="8.6462401748853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8.280627739084577E-3"/>
          <c:y val="1.5627213265008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647952216455984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Stats'!$G$1186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Stats'!$B$1188:$B$1196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Stats'!$G$1188:$G$1196</c:f>
              <c:numCache>
                <c:formatCode>0.0%</c:formatCode>
                <c:ptCount val="9"/>
                <c:pt idx="0">
                  <c:v>1.1284492638631755E-2</c:v>
                </c:pt>
                <c:pt idx="1">
                  <c:v>8.3752093802345051E-3</c:v>
                </c:pt>
                <c:pt idx="2">
                  <c:v>2.1158423697434543E-3</c:v>
                </c:pt>
                <c:pt idx="3">
                  <c:v>9.6976108613241649E-4</c:v>
                </c:pt>
                <c:pt idx="4">
                  <c:v>1.066737194745658E-2</c:v>
                </c:pt>
                <c:pt idx="5">
                  <c:v>0.7100414352464075</c:v>
                </c:pt>
                <c:pt idx="6">
                  <c:v>4.4432689764612537E-2</c:v>
                </c:pt>
                <c:pt idx="7">
                  <c:v>0</c:v>
                </c:pt>
                <c:pt idx="8">
                  <c:v>0.21211319756678126</c:v>
                </c:pt>
              </c:numCache>
            </c:numRef>
          </c:val>
        </c:ser>
        <c:axId val="136909184"/>
        <c:axId val="136910720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Stats'!$H$1188:$H$1196</c:f>
              <c:numCache>
                <c:formatCode>#,##0</c:formatCode>
                <c:ptCount val="9"/>
                <c:pt idx="0">
                  <c:v>128</c:v>
                </c:pt>
                <c:pt idx="1">
                  <c:v>95</c:v>
                </c:pt>
                <c:pt idx="2">
                  <c:v>24</c:v>
                </c:pt>
                <c:pt idx="3">
                  <c:v>11</c:v>
                </c:pt>
                <c:pt idx="4">
                  <c:v>121</c:v>
                </c:pt>
                <c:pt idx="5">
                  <c:v>8054</c:v>
                </c:pt>
                <c:pt idx="6">
                  <c:v>504</c:v>
                </c:pt>
                <c:pt idx="7">
                  <c:v>0</c:v>
                </c:pt>
                <c:pt idx="8">
                  <c:v>2406</c:v>
                </c:pt>
              </c:numCache>
            </c:numRef>
          </c:val>
        </c:ser>
        <c:axId val="136912256"/>
        <c:axId val="136926336"/>
      </c:barChart>
      <c:catAx>
        <c:axId val="136909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910720"/>
        <c:crosses val="autoZero"/>
        <c:auto val="1"/>
        <c:lblAlgn val="ctr"/>
        <c:lblOffset val="100"/>
      </c:catAx>
      <c:valAx>
        <c:axId val="13691072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909184"/>
        <c:crosses val="autoZero"/>
        <c:crossBetween val="between"/>
      </c:valAx>
      <c:catAx>
        <c:axId val="136912256"/>
        <c:scaling>
          <c:orientation val="minMax"/>
        </c:scaling>
        <c:delete val="1"/>
        <c:axPos val="b"/>
        <c:tickLblPos val="none"/>
        <c:crossAx val="136926336"/>
        <c:crosses val="autoZero"/>
        <c:auto val="1"/>
        <c:lblAlgn val="ctr"/>
        <c:lblOffset val="100"/>
      </c:catAx>
      <c:valAx>
        <c:axId val="1369263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69122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5317165031046274"/>
          <c:y val="3.1974614284325652E-2"/>
          <c:w val="0.23462118043558589"/>
          <c:h val="0.1139274257384494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6.7476165068688799E-3"/>
          <c:y val="3.44824863465881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242891117482886E-2"/>
          <c:y val="0.14106604664547368"/>
          <c:w val="0.94431172048083234"/>
          <c:h val="0.5993613054635575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Stats'!$C$1458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Stats'!$C$1460:$C$1470</c:f>
              <c:numCache>
                <c:formatCode>0.0%</c:formatCode>
                <c:ptCount val="11"/>
                <c:pt idx="0">
                  <c:v>2.6448029621793175E-3</c:v>
                </c:pt>
                <c:pt idx="1">
                  <c:v>0.27964383320109321</c:v>
                </c:pt>
                <c:pt idx="2">
                  <c:v>1.4987216785682801E-3</c:v>
                </c:pt>
                <c:pt idx="3">
                  <c:v>8.8160098739310593E-4</c:v>
                </c:pt>
                <c:pt idx="4">
                  <c:v>1.6750418760469012E-3</c:v>
                </c:pt>
                <c:pt idx="5">
                  <c:v>1.6750418760469012E-3</c:v>
                </c:pt>
                <c:pt idx="6">
                  <c:v>0.70298862734726264</c:v>
                </c:pt>
                <c:pt idx="7">
                  <c:v>0</c:v>
                </c:pt>
                <c:pt idx="8">
                  <c:v>8.99233007140968E-3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36965504"/>
        <c:axId val="137016448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Stats'!$D$1460:$D$1470</c:f>
              <c:numCache>
                <c:formatCode>#,##0</c:formatCode>
                <c:ptCount val="11"/>
                <c:pt idx="0">
                  <c:v>30</c:v>
                </c:pt>
                <c:pt idx="1">
                  <c:v>3172</c:v>
                </c:pt>
                <c:pt idx="2">
                  <c:v>17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7974</c:v>
                </c:pt>
                <c:pt idx="7">
                  <c:v>0</c:v>
                </c:pt>
                <c:pt idx="8">
                  <c:v>102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37017984"/>
        <c:axId val="137027968"/>
      </c:barChart>
      <c:catAx>
        <c:axId val="1369655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016448"/>
        <c:crosses val="autoZero"/>
        <c:auto val="1"/>
        <c:lblAlgn val="ctr"/>
        <c:lblOffset val="100"/>
      </c:catAx>
      <c:valAx>
        <c:axId val="13701644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965504"/>
        <c:crosses val="autoZero"/>
        <c:crossBetween val="between"/>
      </c:valAx>
      <c:catAx>
        <c:axId val="137017984"/>
        <c:scaling>
          <c:orientation val="minMax"/>
        </c:scaling>
        <c:delete val="1"/>
        <c:axPos val="b"/>
        <c:tickLblPos val="none"/>
        <c:crossAx val="137027968"/>
        <c:crosses val="autoZero"/>
        <c:auto val="1"/>
        <c:lblAlgn val="ctr"/>
        <c:lblOffset val="100"/>
      </c:catAx>
      <c:valAx>
        <c:axId val="1370279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01798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582612491713658"/>
          <c:y val="2.8213102888601644E-2"/>
          <c:w val="0.15393217531586986"/>
          <c:h val="8.777429283735069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3450635702000996E-2"/>
          <c:y val="1.94134811360873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190227585238823E-2"/>
          <c:y val="0.14043697853762249"/>
          <c:w val="0.92356753243843581"/>
          <c:h val="0.6365002419390313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Stats'!$G$1458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Stats'!$B$1460:$B$1471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'13.14 Q2 Diversity Stats'!$G$1460:$G$1471</c:f>
              <c:numCache>
                <c:formatCode>0.00%</c:formatCode>
                <c:ptCount val="12"/>
                <c:pt idx="0">
                  <c:v>3.879044344529666E-3</c:v>
                </c:pt>
                <c:pt idx="1">
                  <c:v>0.33544917570307681</c:v>
                </c:pt>
                <c:pt idx="2">
                  <c:v>3.2619236533544919E-3</c:v>
                </c:pt>
                <c:pt idx="3">
                  <c:v>1.3224014810896587E-3</c:v>
                </c:pt>
                <c:pt idx="4">
                  <c:v>4.7606453319227714E-3</c:v>
                </c:pt>
                <c:pt idx="5">
                  <c:v>2.556642863440007E-3</c:v>
                </c:pt>
                <c:pt idx="6">
                  <c:v>0</c:v>
                </c:pt>
                <c:pt idx="7">
                  <c:v>0.29612977166534427</c:v>
                </c:pt>
                <c:pt idx="8">
                  <c:v>3.9407564136471833E-2</c:v>
                </c:pt>
                <c:pt idx="9">
                  <c:v>0</c:v>
                </c:pt>
                <c:pt idx="10">
                  <c:v>0.10111963325398925</c:v>
                </c:pt>
                <c:pt idx="11">
                  <c:v>0.21211319756678126</c:v>
                </c:pt>
              </c:numCache>
            </c:numRef>
          </c:val>
        </c:ser>
        <c:axId val="137075328"/>
        <c:axId val="137142656"/>
      </c:barChart>
      <c:barChart>
        <c:barDir val="col"/>
        <c:grouping val="clustered"/>
        <c:ser>
          <c:idx val="1"/>
          <c:order val="1"/>
          <c:tx>
            <c:strRef>
              <c:f>'13.14 Q2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Stats'!$H$1460:$H$1471</c:f>
              <c:numCache>
                <c:formatCode>#,##0</c:formatCode>
                <c:ptCount val="12"/>
                <c:pt idx="0">
                  <c:v>44</c:v>
                </c:pt>
                <c:pt idx="1">
                  <c:v>3805</c:v>
                </c:pt>
                <c:pt idx="2">
                  <c:v>37</c:v>
                </c:pt>
                <c:pt idx="3">
                  <c:v>15</c:v>
                </c:pt>
                <c:pt idx="4">
                  <c:v>54</c:v>
                </c:pt>
                <c:pt idx="5">
                  <c:v>29</c:v>
                </c:pt>
                <c:pt idx="6">
                  <c:v>0</c:v>
                </c:pt>
                <c:pt idx="7">
                  <c:v>3359</c:v>
                </c:pt>
                <c:pt idx="8">
                  <c:v>447</c:v>
                </c:pt>
                <c:pt idx="9">
                  <c:v>0</c:v>
                </c:pt>
                <c:pt idx="10">
                  <c:v>1147</c:v>
                </c:pt>
                <c:pt idx="11">
                  <c:v>2406</c:v>
                </c:pt>
              </c:numCache>
            </c:numRef>
          </c:val>
        </c:ser>
        <c:axId val="137144192"/>
        <c:axId val="137145728"/>
      </c:barChart>
      <c:catAx>
        <c:axId val="1370753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142656"/>
        <c:crosses val="autoZero"/>
        <c:auto val="1"/>
        <c:lblAlgn val="ctr"/>
        <c:lblOffset val="100"/>
      </c:catAx>
      <c:valAx>
        <c:axId val="1371426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075328"/>
        <c:crosses val="autoZero"/>
        <c:crossBetween val="between"/>
      </c:valAx>
      <c:catAx>
        <c:axId val="137144192"/>
        <c:scaling>
          <c:orientation val="minMax"/>
        </c:scaling>
        <c:delete val="1"/>
        <c:axPos val="b"/>
        <c:tickLblPos val="none"/>
        <c:crossAx val="137145728"/>
        <c:crosses val="autoZero"/>
        <c:auto val="1"/>
        <c:lblAlgn val="ctr"/>
        <c:lblOffset val="100"/>
      </c:catAx>
      <c:valAx>
        <c:axId val="1371457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14419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627048841876982"/>
          <c:y val="2.7483980703529889E-2"/>
          <c:w val="0.1606085217459996"/>
          <c:h val="0.11234974119855128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730130623624663E-2"/>
          <c:y val="2.7025029692517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07016345594593E-2"/>
          <c:y val="0.14106619059548786"/>
          <c:w val="0.94028384550044719"/>
          <c:h val="0.6363228199826976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Stats'!$E$1458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Stats'!$E$1460:$E$1470</c:f>
              <c:numCache>
                <c:formatCode>0.0%</c:formatCode>
                <c:ptCount val="11"/>
                <c:pt idx="0">
                  <c:v>4.9233523553765248E-3</c:v>
                </c:pt>
                <c:pt idx="1">
                  <c:v>0.42575808436835627</c:v>
                </c:pt>
                <c:pt idx="2">
                  <c:v>4.1400917533848045E-3</c:v>
                </c:pt>
                <c:pt idx="3">
                  <c:v>1.6784155756965425E-3</c:v>
                </c:pt>
                <c:pt idx="4">
                  <c:v>6.0422960725075529E-3</c:v>
                </c:pt>
                <c:pt idx="5">
                  <c:v>3.2449367796799819E-3</c:v>
                </c:pt>
                <c:pt idx="6">
                  <c:v>0</c:v>
                </c:pt>
                <c:pt idx="7">
                  <c:v>0.37585319458431243</c:v>
                </c:pt>
                <c:pt idx="8">
                  <c:v>5.0016784155756965E-2</c:v>
                </c:pt>
                <c:pt idx="9">
                  <c:v>0</c:v>
                </c:pt>
                <c:pt idx="10">
                  <c:v>0.12834284435492896</c:v>
                </c:pt>
              </c:numCache>
            </c:numRef>
          </c:val>
        </c:ser>
        <c:axId val="137160576"/>
        <c:axId val="137162112"/>
      </c:barChart>
      <c:barChart>
        <c:barDir val="col"/>
        <c:grouping val="clustered"/>
        <c:ser>
          <c:idx val="1"/>
          <c:order val="1"/>
          <c:tx>
            <c:strRef>
              <c:f>'13.14 Q2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Stats'!$F$1460:$F$1470</c:f>
              <c:numCache>
                <c:formatCode>#,##0</c:formatCode>
                <c:ptCount val="11"/>
                <c:pt idx="0">
                  <c:v>44</c:v>
                </c:pt>
                <c:pt idx="1">
                  <c:v>3805</c:v>
                </c:pt>
                <c:pt idx="2">
                  <c:v>37</c:v>
                </c:pt>
                <c:pt idx="3">
                  <c:v>15</c:v>
                </c:pt>
                <c:pt idx="4">
                  <c:v>54</c:v>
                </c:pt>
                <c:pt idx="5">
                  <c:v>29</c:v>
                </c:pt>
                <c:pt idx="6">
                  <c:v>0</c:v>
                </c:pt>
                <c:pt idx="7">
                  <c:v>3359</c:v>
                </c:pt>
                <c:pt idx="8">
                  <c:v>447</c:v>
                </c:pt>
                <c:pt idx="9">
                  <c:v>0</c:v>
                </c:pt>
                <c:pt idx="10">
                  <c:v>1147</c:v>
                </c:pt>
              </c:numCache>
            </c:numRef>
          </c:val>
        </c:ser>
        <c:axId val="137217152"/>
        <c:axId val="137218688"/>
      </c:barChart>
      <c:catAx>
        <c:axId val="137160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162112"/>
        <c:crosses val="autoZero"/>
        <c:auto val="1"/>
        <c:lblAlgn val="ctr"/>
        <c:lblOffset val="100"/>
      </c:catAx>
      <c:valAx>
        <c:axId val="1371621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160576"/>
        <c:crosses val="autoZero"/>
        <c:crossBetween val="between"/>
      </c:valAx>
      <c:catAx>
        <c:axId val="137217152"/>
        <c:scaling>
          <c:orientation val="minMax"/>
        </c:scaling>
        <c:delete val="1"/>
        <c:axPos val="b"/>
        <c:tickLblPos val="none"/>
        <c:crossAx val="137218688"/>
        <c:crosses val="autoZero"/>
        <c:auto val="1"/>
        <c:lblAlgn val="ctr"/>
        <c:lblOffset val="100"/>
      </c:catAx>
      <c:valAx>
        <c:axId val="1372186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21715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231037507871321"/>
          <c:y val="3.1347966978987972E-2"/>
          <c:w val="0.13044005862903496"/>
          <c:h val="8.77746008005982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6.7659196446598034E-3"/>
          <c:y val="2.54915761228170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75314001436933E-2"/>
          <c:y val="0.17105656526995802"/>
          <c:w val="0.94511301099812572"/>
          <c:h val="0.6462018504670230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Stats'!$C$1667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Stats'!$C$1669:$C$1671</c:f>
              <c:numCache>
                <c:formatCode>0.0%</c:formatCode>
                <c:ptCount val="3"/>
                <c:pt idx="0">
                  <c:v>0.13197566781274794</c:v>
                </c:pt>
                <c:pt idx="1">
                  <c:v>0.86802433218725206</c:v>
                </c:pt>
              </c:numCache>
            </c:numRef>
          </c:val>
        </c:ser>
        <c:axId val="137262208"/>
        <c:axId val="137263744"/>
      </c:barChart>
      <c:barChart>
        <c:barDir val="col"/>
        <c:grouping val="clustered"/>
        <c:ser>
          <c:idx val="1"/>
          <c:order val="1"/>
          <c:tx>
            <c:strRef>
              <c:f>'13.14 Q2 Diversity Stats'!$D$1668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Stats'!$D$1669:$D$1671</c:f>
              <c:numCache>
                <c:formatCode>#,##0</c:formatCode>
                <c:ptCount val="3"/>
                <c:pt idx="0">
                  <c:v>1497</c:v>
                </c:pt>
                <c:pt idx="1">
                  <c:v>9846</c:v>
                </c:pt>
                <c:pt idx="2">
                  <c:v>0</c:v>
                </c:pt>
              </c:numCache>
            </c:numRef>
          </c:val>
        </c:ser>
        <c:axId val="137302400"/>
        <c:axId val="137303936"/>
      </c:barChart>
      <c:catAx>
        <c:axId val="1372622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263744"/>
        <c:crosses val="autoZero"/>
        <c:auto val="1"/>
        <c:lblAlgn val="ctr"/>
        <c:lblOffset val="100"/>
      </c:catAx>
      <c:valAx>
        <c:axId val="137263744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262208"/>
        <c:crosses val="autoZero"/>
        <c:crossBetween val="between"/>
      </c:valAx>
      <c:catAx>
        <c:axId val="137302400"/>
        <c:scaling>
          <c:orientation val="minMax"/>
        </c:scaling>
        <c:delete val="1"/>
        <c:axPos val="b"/>
        <c:tickLblPos val="none"/>
        <c:crossAx val="137303936"/>
        <c:crosses val="autoZero"/>
        <c:auto val="1"/>
        <c:lblAlgn val="ctr"/>
        <c:lblOffset val="100"/>
      </c:catAx>
      <c:valAx>
        <c:axId val="1373039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30240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786093276802523"/>
          <c:y val="2.5491576122817092E-2"/>
          <c:w val="0.1240210781344635"/>
          <c:h val="9.42198565961378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9490987414103115E-3"/>
          <c:y val="2.56787957215658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65482814191766E-2"/>
          <c:y val="0.16187536836902811"/>
          <c:w val="0.91637516674177388"/>
          <c:h val="0.645050775338325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Stats'!$E$1667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Stats'!$E$1669:$E$1671</c:f>
              <c:numCache>
                <c:formatCode>0.0%</c:formatCode>
                <c:ptCount val="3"/>
                <c:pt idx="0">
                  <c:v>0.11849613964417589</c:v>
                </c:pt>
                <c:pt idx="1">
                  <c:v>0.78605796128454741</c:v>
                </c:pt>
                <c:pt idx="2">
                  <c:v>9.5445899071276721E-2</c:v>
                </c:pt>
              </c:numCache>
            </c:numRef>
          </c:val>
        </c:ser>
        <c:axId val="137380224"/>
        <c:axId val="137381760"/>
      </c:barChart>
      <c:barChart>
        <c:barDir val="col"/>
        <c:grouping val="clustered"/>
        <c:ser>
          <c:idx val="1"/>
          <c:order val="1"/>
          <c:tx>
            <c:strRef>
              <c:f>'13.14 Q2 Diversity Stats'!$F$1668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Stats'!$F$1669:$F$1671</c:f>
              <c:numCache>
                <c:formatCode>#,##0</c:formatCode>
                <c:ptCount val="3"/>
                <c:pt idx="0">
                  <c:v>1059</c:v>
                </c:pt>
                <c:pt idx="1">
                  <c:v>7025</c:v>
                </c:pt>
                <c:pt idx="2">
                  <c:v>853</c:v>
                </c:pt>
              </c:numCache>
            </c:numRef>
          </c:val>
        </c:ser>
        <c:axId val="137383296"/>
        <c:axId val="137413760"/>
      </c:barChart>
      <c:catAx>
        <c:axId val="1373802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381760"/>
        <c:crosses val="autoZero"/>
        <c:auto val="1"/>
        <c:lblAlgn val="ctr"/>
        <c:lblOffset val="100"/>
      </c:catAx>
      <c:valAx>
        <c:axId val="137381760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380224"/>
        <c:crosses val="autoZero"/>
        <c:crossBetween val="between"/>
      </c:valAx>
      <c:catAx>
        <c:axId val="137383296"/>
        <c:scaling>
          <c:orientation val="minMax"/>
        </c:scaling>
        <c:delete val="1"/>
        <c:axPos val="b"/>
        <c:tickLblPos val="none"/>
        <c:crossAx val="137413760"/>
        <c:crosses val="autoZero"/>
        <c:auto val="1"/>
        <c:lblAlgn val="ctr"/>
        <c:lblOffset val="100"/>
      </c:catAx>
      <c:valAx>
        <c:axId val="1374137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38329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7166263570402425"/>
          <c:y val="2.5678795721565825E-2"/>
          <c:w val="0.12197802064580332"/>
          <c:h val="0.1028976670395309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7041674472195414E-3"/>
          <c:y val="2.56786756404054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990306199468203E-2"/>
          <c:y val="0.15443844968939505"/>
          <c:w val="0.93684762705149416"/>
          <c:h val="0.641127875775304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Stats'!$G$1667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Stats'!$B$1669:$B$1672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Stats'!$G$1669:$G$1672</c:f>
              <c:numCache>
                <c:formatCode>0.00%</c:formatCode>
                <c:ptCount val="4"/>
                <c:pt idx="0">
                  <c:v>9.3361544564929913E-2</c:v>
                </c:pt>
                <c:pt idx="1">
                  <c:v>0.61932469364365683</c:v>
                </c:pt>
                <c:pt idx="2">
                  <c:v>7.5200564224631936E-2</c:v>
                </c:pt>
                <c:pt idx="3">
                  <c:v>0.21211319756678126</c:v>
                </c:pt>
              </c:numCache>
            </c:numRef>
          </c:val>
        </c:ser>
        <c:axId val="138751360"/>
        <c:axId val="138781824"/>
      </c:barChart>
      <c:barChart>
        <c:barDir val="col"/>
        <c:grouping val="clustered"/>
        <c:ser>
          <c:idx val="1"/>
          <c:order val="1"/>
          <c:tx>
            <c:strRef>
              <c:f>'13.14 Q2 Diversity Stats'!$H$1668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Stats'!$H$1669:$H$1672</c:f>
              <c:numCache>
                <c:formatCode>#,##0</c:formatCode>
                <c:ptCount val="4"/>
                <c:pt idx="0">
                  <c:v>1059</c:v>
                </c:pt>
                <c:pt idx="1">
                  <c:v>7025</c:v>
                </c:pt>
                <c:pt idx="2">
                  <c:v>853</c:v>
                </c:pt>
                <c:pt idx="3">
                  <c:v>2406</c:v>
                </c:pt>
              </c:numCache>
            </c:numRef>
          </c:val>
        </c:ser>
        <c:axId val="138783360"/>
        <c:axId val="138793344"/>
      </c:barChart>
      <c:catAx>
        <c:axId val="1387513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781824"/>
        <c:crosses val="autoZero"/>
        <c:auto val="1"/>
        <c:lblAlgn val="ctr"/>
        <c:lblOffset val="100"/>
      </c:catAx>
      <c:valAx>
        <c:axId val="138781824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751360"/>
        <c:crosses val="autoZero"/>
        <c:crossBetween val="between"/>
      </c:valAx>
      <c:catAx>
        <c:axId val="138783360"/>
        <c:scaling>
          <c:orientation val="minMax"/>
        </c:scaling>
        <c:delete val="1"/>
        <c:axPos val="b"/>
        <c:tickLblPos val="none"/>
        <c:crossAx val="138793344"/>
        <c:crosses val="autoZero"/>
        <c:auto val="1"/>
        <c:lblAlgn val="ctr"/>
        <c:lblOffset val="100"/>
      </c:catAx>
      <c:valAx>
        <c:axId val="1387933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87833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4596096639"/>
          <c:y val="3.0814234812827211E-2"/>
          <c:w val="0.3266568770231475"/>
          <c:h val="9.38764498013167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Stats'!$B$55</c:f>
          <c:strCache>
            <c:ptCount val="1"/>
            <c:pt idx="0">
              <c:v>Figure 1b: The distribution of all Environment Agency employees across region that have completed Self Disclosure. Data taken from Self Disclosure Database.</c:v>
            </c:pt>
          </c:strCache>
        </c:strRef>
      </c:tx>
      <c:layout>
        <c:manualLayout>
          <c:xMode val="edge"/>
          <c:yMode val="edge"/>
          <c:x val="8.8986931108319747E-3"/>
          <c:y val="2.03242927967337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9301095345143E-2"/>
          <c:y val="0.16443015456401291"/>
          <c:w val="0.94372736236566068"/>
          <c:h val="0.6527454068241590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Stats'!$E$56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Stats'!$B$57:$B$69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Stats'!$E$57:$E$69</c:f>
              <c:numCache>
                <c:formatCode>0.0%</c:formatCode>
                <c:ptCount val="13"/>
                <c:pt idx="0">
                  <c:v>0.78827361563517917</c:v>
                </c:pt>
                <c:pt idx="1">
                  <c:v>0.81874999999999998</c:v>
                </c:pt>
                <c:pt idx="2">
                  <c:v>0.78048780487804881</c:v>
                </c:pt>
                <c:pt idx="3">
                  <c:v>0.85239852398523985</c:v>
                </c:pt>
                <c:pt idx="4">
                  <c:v>0.89634146341463417</c:v>
                </c:pt>
                <c:pt idx="5">
                  <c:v>0.83399999999999996</c:v>
                </c:pt>
                <c:pt idx="6">
                  <c:v>0.81496598639455786</c:v>
                </c:pt>
                <c:pt idx="7">
                  <c:v>0.7948586118251928</c:v>
                </c:pt>
                <c:pt idx="8">
                  <c:v>0.7168224299065421</c:v>
                </c:pt>
                <c:pt idx="9">
                  <c:v>0.74247144340602289</c:v>
                </c:pt>
                <c:pt idx="10">
                  <c:v>0.79385964912280704</c:v>
                </c:pt>
                <c:pt idx="11">
                  <c:v>0.8321917808219178</c:v>
                </c:pt>
                <c:pt idx="12">
                  <c:v>0.7130712008501594</c:v>
                </c:pt>
              </c:numCache>
            </c:numRef>
          </c:val>
        </c:ser>
        <c:axId val="138877568"/>
        <c:axId val="138903936"/>
      </c:barChart>
      <c:barChart>
        <c:barDir val="col"/>
        <c:grouping val="clustered"/>
        <c:ser>
          <c:idx val="1"/>
          <c:order val="1"/>
          <c:tx>
            <c:strRef>
              <c:f>'13.14 Q2 Diversity Stats'!$C$56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Stats'!$C$57:$C$69</c:f>
              <c:numCache>
                <c:formatCode>#,##0</c:formatCode>
                <c:ptCount val="13"/>
                <c:pt idx="0">
                  <c:v>968</c:v>
                </c:pt>
                <c:pt idx="1">
                  <c:v>131</c:v>
                </c:pt>
                <c:pt idx="2">
                  <c:v>320</c:v>
                </c:pt>
                <c:pt idx="3">
                  <c:v>231</c:v>
                </c:pt>
                <c:pt idx="4">
                  <c:v>147</c:v>
                </c:pt>
                <c:pt idx="5">
                  <c:v>417</c:v>
                </c:pt>
                <c:pt idx="6">
                  <c:v>599</c:v>
                </c:pt>
                <c:pt idx="7">
                  <c:v>1546</c:v>
                </c:pt>
                <c:pt idx="8">
                  <c:v>767</c:v>
                </c:pt>
                <c:pt idx="9">
                  <c:v>715</c:v>
                </c:pt>
                <c:pt idx="10">
                  <c:v>724</c:v>
                </c:pt>
                <c:pt idx="11">
                  <c:v>1701</c:v>
                </c:pt>
                <c:pt idx="12">
                  <c:v>671</c:v>
                </c:pt>
              </c:numCache>
            </c:numRef>
          </c:val>
        </c:ser>
        <c:axId val="138905472"/>
        <c:axId val="138907008"/>
      </c:barChart>
      <c:catAx>
        <c:axId val="138877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903936"/>
        <c:crosses val="autoZero"/>
        <c:auto val="1"/>
        <c:lblAlgn val="ctr"/>
        <c:lblOffset val="100"/>
      </c:catAx>
      <c:valAx>
        <c:axId val="13890393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877568"/>
        <c:crosses val="autoZero"/>
        <c:crossBetween val="between"/>
      </c:valAx>
      <c:catAx>
        <c:axId val="138905472"/>
        <c:scaling>
          <c:orientation val="minMax"/>
        </c:scaling>
        <c:delete val="1"/>
        <c:axPos val="b"/>
        <c:tickLblPos val="none"/>
        <c:crossAx val="138907008"/>
        <c:crosses val="autoZero"/>
        <c:auto val="1"/>
        <c:lblAlgn val="ctr"/>
        <c:lblOffset val="100"/>
      </c:catAx>
      <c:valAx>
        <c:axId val="138907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890547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008888480379661"/>
          <c:y val="2.4961504811898377E-2"/>
          <c:w val="0.16162688807867867"/>
          <c:h val="8.114319043452901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Stats'!$B$558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1.0967784821218183E-2"/>
          <c:y val="2.66192909730298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778960297486422E-2"/>
          <c:y val="0.1412216372361739"/>
          <c:w val="0.9477615615397168"/>
          <c:h val="0.6717569771234290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Stats'!$C$559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Stats'!$C$561:$C$570</c:f>
              <c:numCache>
                <c:formatCode>0.0%</c:formatCode>
                <c:ptCount val="10"/>
                <c:pt idx="0">
                  <c:v>1.9097222222222224E-2</c:v>
                </c:pt>
                <c:pt idx="1">
                  <c:v>9.4618055555555552E-2</c:v>
                </c:pt>
                <c:pt idx="2">
                  <c:v>0.14409722222222221</c:v>
                </c:pt>
                <c:pt idx="3">
                  <c:v>0.125</c:v>
                </c:pt>
                <c:pt idx="4">
                  <c:v>0.15190972222222221</c:v>
                </c:pt>
                <c:pt idx="5">
                  <c:v>0.1501736111111111</c:v>
                </c:pt>
                <c:pt idx="6">
                  <c:v>0.13975694444444445</c:v>
                </c:pt>
                <c:pt idx="7">
                  <c:v>0.11979166666666667</c:v>
                </c:pt>
                <c:pt idx="8">
                  <c:v>5.2083333333333336E-2</c:v>
                </c:pt>
                <c:pt idx="9">
                  <c:v>3.472222222222222E-3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Stats'!$E$559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Q3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Stats'!$E$561:$E$570</c:f>
              <c:numCache>
                <c:formatCode>0.0%</c:formatCode>
                <c:ptCount val="10"/>
                <c:pt idx="0">
                  <c:v>3.5895945356779535E-2</c:v>
                </c:pt>
                <c:pt idx="1">
                  <c:v>0.11844208690597297</c:v>
                </c:pt>
                <c:pt idx="2">
                  <c:v>0.18093300392384828</c:v>
                </c:pt>
                <c:pt idx="3">
                  <c:v>0.16363900595843628</c:v>
                </c:pt>
                <c:pt idx="4">
                  <c:v>0.15143147798285134</c:v>
                </c:pt>
                <c:pt idx="5">
                  <c:v>0.14227583200116262</c:v>
                </c:pt>
                <c:pt idx="6">
                  <c:v>0.10056677808458073</c:v>
                </c:pt>
                <c:pt idx="7">
                  <c:v>7.0047958145618372E-2</c:v>
                </c:pt>
                <c:pt idx="8">
                  <c:v>3.2989391076878358E-2</c:v>
                </c:pt>
                <c:pt idx="9">
                  <c:v>3.7785205638715303E-3</c:v>
                </c:pt>
              </c:numCache>
            </c:numRef>
          </c:val>
        </c:ser>
        <c:ser>
          <c:idx val="2"/>
          <c:order val="2"/>
          <c:tx>
            <c:strRef>
              <c:f>'13.14 Q3 Diversity Stats'!$G$559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Q3 Diversity Stats'!$G$561:$G$570</c:f>
              <c:numCache>
                <c:formatCode>0.0%</c:formatCode>
                <c:ptCount val="10"/>
                <c:pt idx="0">
                  <c:v>9.5969289827255271E-3</c:v>
                </c:pt>
                <c:pt idx="1">
                  <c:v>7.8694817658349334E-2</c:v>
                </c:pt>
                <c:pt idx="2">
                  <c:v>0.1324376199616123</c:v>
                </c:pt>
                <c:pt idx="3">
                  <c:v>0.13819577735124761</c:v>
                </c:pt>
                <c:pt idx="4">
                  <c:v>0.1785028790786948</c:v>
                </c:pt>
                <c:pt idx="5">
                  <c:v>0.16122840690978887</c:v>
                </c:pt>
                <c:pt idx="6">
                  <c:v>0.14395393474088292</c:v>
                </c:pt>
                <c:pt idx="7">
                  <c:v>0.1017274472168906</c:v>
                </c:pt>
                <c:pt idx="8">
                  <c:v>5.3742802303262956E-2</c:v>
                </c:pt>
                <c:pt idx="9">
                  <c:v>1.9193857965451055E-3</c:v>
                </c:pt>
              </c:numCache>
            </c:numRef>
          </c:val>
        </c:ser>
        <c:axId val="106377216"/>
        <c:axId val="10637875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Stats'!$D$561:$D$570</c:f>
              <c:numCache>
                <c:formatCode>#,##0</c:formatCode>
                <c:ptCount val="10"/>
                <c:pt idx="0">
                  <c:v>22</c:v>
                </c:pt>
                <c:pt idx="1">
                  <c:v>109</c:v>
                </c:pt>
                <c:pt idx="2">
                  <c:v>166</c:v>
                </c:pt>
                <c:pt idx="3">
                  <c:v>144</c:v>
                </c:pt>
                <c:pt idx="4">
                  <c:v>175</c:v>
                </c:pt>
                <c:pt idx="5">
                  <c:v>173</c:v>
                </c:pt>
                <c:pt idx="6">
                  <c:v>161</c:v>
                </c:pt>
                <c:pt idx="7">
                  <c:v>138</c:v>
                </c:pt>
                <c:pt idx="8">
                  <c:v>60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Stats'!$F$561:$F$570</c:f>
              <c:numCache>
                <c:formatCode>#,##0</c:formatCode>
                <c:ptCount val="10"/>
                <c:pt idx="0">
                  <c:v>247</c:v>
                </c:pt>
                <c:pt idx="1">
                  <c:v>815</c:v>
                </c:pt>
                <c:pt idx="2">
                  <c:v>1245</c:v>
                </c:pt>
                <c:pt idx="3">
                  <c:v>1126</c:v>
                </c:pt>
                <c:pt idx="4">
                  <c:v>1042</c:v>
                </c:pt>
                <c:pt idx="5">
                  <c:v>979</c:v>
                </c:pt>
                <c:pt idx="6">
                  <c:v>692</c:v>
                </c:pt>
                <c:pt idx="7">
                  <c:v>482</c:v>
                </c:pt>
                <c:pt idx="8">
                  <c:v>227</c:v>
                </c:pt>
                <c:pt idx="9">
                  <c:v>26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Stats'!$H$561:$H$570</c:f>
              <c:numCache>
                <c:formatCode>#,##0</c:formatCode>
                <c:ptCount val="10"/>
                <c:pt idx="0">
                  <c:v>5</c:v>
                </c:pt>
                <c:pt idx="1">
                  <c:v>41</c:v>
                </c:pt>
                <c:pt idx="2">
                  <c:v>69</c:v>
                </c:pt>
                <c:pt idx="3">
                  <c:v>72</c:v>
                </c:pt>
                <c:pt idx="4">
                  <c:v>93</c:v>
                </c:pt>
                <c:pt idx="5">
                  <c:v>84</c:v>
                </c:pt>
                <c:pt idx="6">
                  <c:v>75</c:v>
                </c:pt>
                <c:pt idx="7">
                  <c:v>53</c:v>
                </c:pt>
                <c:pt idx="8">
                  <c:v>28</c:v>
                </c:pt>
                <c:pt idx="9">
                  <c:v>1</c:v>
                </c:pt>
              </c:numCache>
            </c:numRef>
          </c:val>
        </c:ser>
        <c:axId val="106380288"/>
        <c:axId val="106390272"/>
      </c:barChart>
      <c:catAx>
        <c:axId val="106377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378752"/>
        <c:crosses val="autoZero"/>
        <c:auto val="1"/>
        <c:lblAlgn val="ctr"/>
        <c:lblOffset val="100"/>
      </c:catAx>
      <c:valAx>
        <c:axId val="106378752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377216"/>
        <c:crosses val="autoZero"/>
        <c:crossBetween val="between"/>
      </c:valAx>
      <c:catAx>
        <c:axId val="106380288"/>
        <c:scaling>
          <c:orientation val="minMax"/>
        </c:scaling>
        <c:delete val="1"/>
        <c:axPos val="b"/>
        <c:tickLblPos val="none"/>
        <c:crossAx val="106390272"/>
        <c:crosses val="autoZero"/>
        <c:auto val="1"/>
        <c:lblAlgn val="ctr"/>
        <c:lblOffset val="100"/>
      </c:catAx>
      <c:valAx>
        <c:axId val="1063902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38028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494991368596646"/>
          <c:y val="3.0435958736355812E-2"/>
          <c:w val="0.19594595955628502"/>
          <c:h val="0.1010070259323434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Stats'!$B$1001</c:f>
          <c:strCache>
            <c:ptCount val="1"/>
            <c:pt idx="0">
              <c:v>Figure 7: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8.1149533727638886E-3"/>
          <c:y val="2.46306816104811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313956040036634E-2"/>
          <c:y val="0.13132630008992621"/>
          <c:w val="0.9472266381506097"/>
          <c:h val="0.6888984420123024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Stats'!$C$1002:$H$1002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2013/14 %</c:v>
                </c:pt>
              </c:strCache>
            </c:strRef>
          </c:cat>
          <c:val>
            <c:numRef>
              <c:f>'13.14 Q2 Diversity Stats'!$C$1003:$H$1003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3.5000000000000003E-2</c:v>
                </c:pt>
                <c:pt idx="4">
                  <c:v>3.7820252135014235E-2</c:v>
                </c:pt>
                <c:pt idx="5">
                  <c:v>4.0201005025125629E-2</c:v>
                </c:pt>
              </c:numCache>
            </c:numRef>
          </c:val>
        </c:ser>
        <c:axId val="138925568"/>
        <c:axId val="139007488"/>
      </c:barChart>
      <c:catAx>
        <c:axId val="138925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007488"/>
        <c:crosses val="autoZero"/>
        <c:auto val="1"/>
        <c:lblAlgn val="ctr"/>
        <c:lblOffset val="100"/>
      </c:catAx>
      <c:valAx>
        <c:axId val="1390074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9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678507928445022"/>
          <c:y val="2.4050183142149007E-2"/>
          <c:w val="2.4753357443221852E-2"/>
          <c:h val="8.211435966047424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55" r="0.75000000000000555" t="1" header="0.5" footer="0.5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Stats'!$B$1025</c:f>
          <c:strCache>
            <c:ptCount val="1"/>
            <c:pt idx="0">
              <c:v>Figure 7a: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1.3243194715956575E-2"/>
          <c:y val="2.830509822635807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5358982883E-2"/>
          <c:y val="0.21674876847290919"/>
          <c:w val="0.94218291477350413"/>
          <c:h val="0.5888262727489642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Stats'!$G$1026:$H$1026</c:f>
              <c:strCache>
                <c:ptCount val="2"/>
                <c:pt idx="0">
                  <c:v>2012/13*</c:v>
                </c:pt>
                <c:pt idx="1">
                  <c:v>2013/14 %</c:v>
                </c:pt>
              </c:strCache>
            </c:strRef>
          </c:cat>
          <c:val>
            <c:numRef>
              <c:f>'13.14 Q2 Diversity Stats'!$G$1027:$H$1027</c:f>
              <c:numCache>
                <c:formatCode>0.00%</c:formatCode>
                <c:ptCount val="2"/>
                <c:pt idx="0">
                  <c:v>3.4648230988206588E-2</c:v>
                </c:pt>
                <c:pt idx="1">
                  <c:v>3.6674601075553204E-2</c:v>
                </c:pt>
              </c:numCache>
            </c:numRef>
          </c:val>
        </c:ser>
        <c:axId val="139049984"/>
        <c:axId val="139062272"/>
      </c:barChart>
      <c:catAx>
        <c:axId val="1390499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062272"/>
        <c:crosses val="autoZero"/>
        <c:auto val="1"/>
        <c:lblAlgn val="ctr"/>
        <c:lblOffset val="100"/>
      </c:catAx>
      <c:valAx>
        <c:axId val="13906227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04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84066365263164"/>
          <c:y val="4.6838318763873267E-2"/>
          <c:w val="4.7297273851530035E-2"/>
          <c:h val="7.54638728010240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77" r="0.75000000000000577" t="1" header="0.5" footer="0.5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Stats'!$B$91</c:f>
          <c:strCache>
            <c:ptCount val="1"/>
            <c:pt idx="0">
              <c:v>Figure 1c: The distribution of all Environment Agency employees across region by grade. Data taken from Self Disclosure Database.</c:v>
            </c:pt>
          </c:strCache>
        </c:strRef>
      </c:tx>
      <c:layout>
        <c:manualLayout>
          <c:xMode val="edge"/>
          <c:yMode val="edge"/>
          <c:x val="1.1027028500087781E-2"/>
          <c:y val="2.63374485596711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74245577579389E-2"/>
          <c:y val="0.12244450925115942"/>
          <c:w val="0.88540564911557662"/>
          <c:h val="0.65545951200545072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Stats'!$C$92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Stats'!$C$93:$C$105</c:f>
              <c:numCache>
                <c:formatCode>#,##0</c:formatCode>
                <c:ptCount val="13"/>
                <c:pt idx="0">
                  <c:v>49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38</c:v>
                </c:pt>
                <c:pt idx="6">
                  <c:v>98</c:v>
                </c:pt>
                <c:pt idx="7">
                  <c:v>179</c:v>
                </c:pt>
                <c:pt idx="8">
                  <c:v>21</c:v>
                </c:pt>
                <c:pt idx="9">
                  <c:v>24</c:v>
                </c:pt>
                <c:pt idx="10">
                  <c:v>25</c:v>
                </c:pt>
                <c:pt idx="11">
                  <c:v>40</c:v>
                </c:pt>
                <c:pt idx="12">
                  <c:v>30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Stats'!$D$92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Stats'!$D$93:$D$105</c:f>
              <c:numCache>
                <c:formatCode>#,##0</c:formatCode>
                <c:ptCount val="13"/>
                <c:pt idx="0">
                  <c:v>153</c:v>
                </c:pt>
                <c:pt idx="1">
                  <c:v>3</c:v>
                </c:pt>
                <c:pt idx="2">
                  <c:v>18</c:v>
                </c:pt>
                <c:pt idx="3">
                  <c:v>5</c:v>
                </c:pt>
                <c:pt idx="4">
                  <c:v>8</c:v>
                </c:pt>
                <c:pt idx="5">
                  <c:v>45</c:v>
                </c:pt>
                <c:pt idx="6">
                  <c:v>79</c:v>
                </c:pt>
                <c:pt idx="7">
                  <c:v>239</c:v>
                </c:pt>
                <c:pt idx="8">
                  <c:v>116</c:v>
                </c:pt>
                <c:pt idx="9">
                  <c:v>114</c:v>
                </c:pt>
                <c:pt idx="10">
                  <c:v>106</c:v>
                </c:pt>
                <c:pt idx="11">
                  <c:v>241</c:v>
                </c:pt>
                <c:pt idx="12">
                  <c:v>86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Stats'!$E$92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Stats'!$E$93:$E$105</c:f>
              <c:numCache>
                <c:formatCode>#,##0</c:formatCode>
                <c:ptCount val="13"/>
                <c:pt idx="0">
                  <c:v>253</c:v>
                </c:pt>
                <c:pt idx="1">
                  <c:v>16</c:v>
                </c:pt>
                <c:pt idx="2">
                  <c:v>26</c:v>
                </c:pt>
                <c:pt idx="3">
                  <c:v>39</c:v>
                </c:pt>
                <c:pt idx="4">
                  <c:v>19</c:v>
                </c:pt>
                <c:pt idx="5">
                  <c:v>59</c:v>
                </c:pt>
                <c:pt idx="6">
                  <c:v>78</c:v>
                </c:pt>
                <c:pt idx="7">
                  <c:v>271</c:v>
                </c:pt>
                <c:pt idx="8">
                  <c:v>219</c:v>
                </c:pt>
                <c:pt idx="9">
                  <c:v>212</c:v>
                </c:pt>
                <c:pt idx="10">
                  <c:v>205</c:v>
                </c:pt>
                <c:pt idx="11">
                  <c:v>492</c:v>
                </c:pt>
                <c:pt idx="12">
                  <c:v>227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Stats'!$F$93:$F$105</c:f>
              <c:numCache>
                <c:formatCode>#,##0</c:formatCode>
                <c:ptCount val="13"/>
                <c:pt idx="0">
                  <c:v>281</c:v>
                </c:pt>
                <c:pt idx="1">
                  <c:v>46</c:v>
                </c:pt>
                <c:pt idx="2">
                  <c:v>74</c:v>
                </c:pt>
                <c:pt idx="3">
                  <c:v>75</c:v>
                </c:pt>
                <c:pt idx="4">
                  <c:v>38</c:v>
                </c:pt>
                <c:pt idx="5">
                  <c:v>107</c:v>
                </c:pt>
                <c:pt idx="6">
                  <c:v>151</c:v>
                </c:pt>
                <c:pt idx="7">
                  <c:v>499</c:v>
                </c:pt>
                <c:pt idx="8">
                  <c:v>268</c:v>
                </c:pt>
                <c:pt idx="9">
                  <c:v>214</c:v>
                </c:pt>
                <c:pt idx="10">
                  <c:v>195</c:v>
                </c:pt>
                <c:pt idx="11">
                  <c:v>538</c:v>
                </c:pt>
                <c:pt idx="12">
                  <c:v>186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Stats'!$G$92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Stats'!$G$93:$G$105</c:f>
              <c:numCache>
                <c:formatCode>#,##0</c:formatCode>
                <c:ptCount val="13"/>
                <c:pt idx="0">
                  <c:v>69</c:v>
                </c:pt>
                <c:pt idx="1">
                  <c:v>36</c:v>
                </c:pt>
                <c:pt idx="2">
                  <c:v>126</c:v>
                </c:pt>
                <c:pt idx="3">
                  <c:v>73</c:v>
                </c:pt>
                <c:pt idx="4">
                  <c:v>39</c:v>
                </c:pt>
                <c:pt idx="5">
                  <c:v>94</c:v>
                </c:pt>
                <c:pt idx="6">
                  <c:v>126</c:v>
                </c:pt>
                <c:pt idx="7">
                  <c:v>278</c:v>
                </c:pt>
                <c:pt idx="8">
                  <c:v>41</c:v>
                </c:pt>
                <c:pt idx="9">
                  <c:v>36</c:v>
                </c:pt>
                <c:pt idx="10">
                  <c:v>49</c:v>
                </c:pt>
                <c:pt idx="11">
                  <c:v>96</c:v>
                </c:pt>
                <c:pt idx="12">
                  <c:v>31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Stats'!$H$92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Stats'!$H$93:$H$105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57</c:v>
                </c:pt>
                <c:pt idx="3">
                  <c:v>30</c:v>
                </c:pt>
                <c:pt idx="4">
                  <c:v>27</c:v>
                </c:pt>
                <c:pt idx="5">
                  <c:v>52</c:v>
                </c:pt>
                <c:pt idx="6">
                  <c:v>54</c:v>
                </c:pt>
                <c:pt idx="7">
                  <c:v>64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44</c:v>
                </c:pt>
                <c:pt idx="12">
                  <c:v>16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Stats'!$I$92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Stats'!$I$93:$I$105</c:f>
              <c:numCache>
                <c:formatCode>#,##0</c:formatCode>
                <c:ptCount val="13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8</c:v>
                </c:pt>
                <c:pt idx="4">
                  <c:v>12</c:v>
                </c:pt>
                <c:pt idx="5">
                  <c:v>19</c:v>
                </c:pt>
                <c:pt idx="6">
                  <c:v>13</c:v>
                </c:pt>
                <c:pt idx="7">
                  <c:v>13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Stats'!$J$92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Stats'!$J$93:$J$105</c:f>
              <c:numCache>
                <c:formatCode>#,##0</c:formatCode>
                <c:ptCount val="13"/>
                <c:pt idx="0">
                  <c:v>127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</c:v>
                </c:pt>
                <c:pt idx="9">
                  <c:v>80</c:v>
                </c:pt>
                <c:pt idx="10">
                  <c:v>89</c:v>
                </c:pt>
                <c:pt idx="11">
                  <c:v>211</c:v>
                </c:pt>
                <c:pt idx="12">
                  <c:v>87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Stats'!$K$92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Stats'!$K$93:$K$105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32</c:v>
                </c:pt>
                <c:pt idx="11">
                  <c:v>32</c:v>
                </c:pt>
                <c:pt idx="12">
                  <c:v>4</c:v>
                </c:pt>
              </c:numCache>
            </c:numRef>
          </c:val>
        </c:ser>
        <c:overlap val="100"/>
        <c:axId val="140240000"/>
        <c:axId val="140241536"/>
      </c:barChart>
      <c:catAx>
        <c:axId val="140240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241536"/>
        <c:crosses val="autoZero"/>
        <c:auto val="1"/>
        <c:lblAlgn val="ctr"/>
        <c:lblOffset val="100"/>
      </c:catAx>
      <c:valAx>
        <c:axId val="14024153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2400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Stats'!$B$129</c:f>
          <c:strCache>
            <c:ptCount val="1"/>
            <c:pt idx="0">
              <c:v>Figure 1d: The distribution of all Environment Agency employees across region by grade. Data taken from HR Employee Database.</c:v>
            </c:pt>
          </c:strCache>
        </c:strRef>
      </c:tx>
      <c:layout>
        <c:manualLayout>
          <c:xMode val="edge"/>
          <c:yMode val="edge"/>
          <c:x val="8.6004758814622728E-3"/>
          <c:y val="2.4626209322779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084439642933995"/>
          <c:w val="0.88548839022507098"/>
          <c:h val="0.63885954888884788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Stats'!$C$130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Stats'!$C$131:$C$143</c:f>
              <c:numCache>
                <c:formatCode>#,##0</c:formatCode>
                <c:ptCount val="13"/>
                <c:pt idx="0">
                  <c:v>62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133</c:v>
                </c:pt>
                <c:pt idx="7">
                  <c:v>284</c:v>
                </c:pt>
                <c:pt idx="8">
                  <c:v>28</c:v>
                </c:pt>
                <c:pt idx="9">
                  <c:v>34</c:v>
                </c:pt>
                <c:pt idx="10">
                  <c:v>35</c:v>
                </c:pt>
                <c:pt idx="11">
                  <c:v>51</c:v>
                </c:pt>
                <c:pt idx="12">
                  <c:v>51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Stats'!$D$130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Stats'!$D$131:$D$143</c:f>
              <c:numCache>
                <c:formatCode>#,##0</c:formatCode>
                <c:ptCount val="13"/>
                <c:pt idx="0">
                  <c:v>194</c:v>
                </c:pt>
                <c:pt idx="1">
                  <c:v>6</c:v>
                </c:pt>
                <c:pt idx="2">
                  <c:v>23</c:v>
                </c:pt>
                <c:pt idx="3">
                  <c:v>7</c:v>
                </c:pt>
                <c:pt idx="4">
                  <c:v>8</c:v>
                </c:pt>
                <c:pt idx="5">
                  <c:v>55</c:v>
                </c:pt>
                <c:pt idx="6">
                  <c:v>105</c:v>
                </c:pt>
                <c:pt idx="7">
                  <c:v>309</c:v>
                </c:pt>
                <c:pt idx="8">
                  <c:v>168</c:v>
                </c:pt>
                <c:pt idx="9">
                  <c:v>177</c:v>
                </c:pt>
                <c:pt idx="10">
                  <c:v>136</c:v>
                </c:pt>
                <c:pt idx="11">
                  <c:v>318</c:v>
                </c:pt>
                <c:pt idx="12">
                  <c:v>126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Stats'!$E$130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Stats'!$E$131:$E$143</c:f>
              <c:numCache>
                <c:formatCode>#,##0</c:formatCode>
                <c:ptCount val="13"/>
                <c:pt idx="0">
                  <c:v>327</c:v>
                </c:pt>
                <c:pt idx="1">
                  <c:v>25</c:v>
                </c:pt>
                <c:pt idx="2">
                  <c:v>33</c:v>
                </c:pt>
                <c:pt idx="3">
                  <c:v>44</c:v>
                </c:pt>
                <c:pt idx="4">
                  <c:v>21</c:v>
                </c:pt>
                <c:pt idx="5">
                  <c:v>70</c:v>
                </c:pt>
                <c:pt idx="6">
                  <c:v>90</c:v>
                </c:pt>
                <c:pt idx="7">
                  <c:v>319</c:v>
                </c:pt>
                <c:pt idx="8">
                  <c:v>296</c:v>
                </c:pt>
                <c:pt idx="9">
                  <c:v>281</c:v>
                </c:pt>
                <c:pt idx="10">
                  <c:v>251</c:v>
                </c:pt>
                <c:pt idx="11">
                  <c:v>593</c:v>
                </c:pt>
                <c:pt idx="12">
                  <c:v>319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Stats'!$F$131:$F$143</c:f>
              <c:numCache>
                <c:formatCode>#,##0</c:formatCode>
                <c:ptCount val="13"/>
                <c:pt idx="0">
                  <c:v>330</c:v>
                </c:pt>
                <c:pt idx="1">
                  <c:v>53</c:v>
                </c:pt>
                <c:pt idx="2">
                  <c:v>93</c:v>
                </c:pt>
                <c:pt idx="3">
                  <c:v>92</c:v>
                </c:pt>
                <c:pt idx="4">
                  <c:v>40</c:v>
                </c:pt>
                <c:pt idx="5">
                  <c:v>130</c:v>
                </c:pt>
                <c:pt idx="6">
                  <c:v>171</c:v>
                </c:pt>
                <c:pt idx="7">
                  <c:v>594</c:v>
                </c:pt>
                <c:pt idx="8">
                  <c:v>341</c:v>
                </c:pt>
                <c:pt idx="9">
                  <c:v>280</c:v>
                </c:pt>
                <c:pt idx="10">
                  <c:v>237</c:v>
                </c:pt>
                <c:pt idx="11">
                  <c:v>599</c:v>
                </c:pt>
                <c:pt idx="12">
                  <c:v>256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Stats'!$G$130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Stats'!$G$131:$G$143</c:f>
              <c:numCache>
                <c:formatCode>#,##0</c:formatCode>
                <c:ptCount val="13"/>
                <c:pt idx="0">
                  <c:v>77</c:v>
                </c:pt>
                <c:pt idx="1">
                  <c:v>43</c:v>
                </c:pt>
                <c:pt idx="2">
                  <c:v>155</c:v>
                </c:pt>
                <c:pt idx="3">
                  <c:v>79</c:v>
                </c:pt>
                <c:pt idx="4">
                  <c:v>50</c:v>
                </c:pt>
                <c:pt idx="5">
                  <c:v>114</c:v>
                </c:pt>
                <c:pt idx="6">
                  <c:v>165</c:v>
                </c:pt>
                <c:pt idx="7">
                  <c:v>341</c:v>
                </c:pt>
                <c:pt idx="8">
                  <c:v>47</c:v>
                </c:pt>
                <c:pt idx="9">
                  <c:v>43</c:v>
                </c:pt>
                <c:pt idx="10">
                  <c:v>53</c:v>
                </c:pt>
                <c:pt idx="11">
                  <c:v>103</c:v>
                </c:pt>
                <c:pt idx="12">
                  <c:v>38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Stats'!$H$130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Stats'!$H$131:$H$143</c:f>
              <c:numCache>
                <c:formatCode>#,##0</c:formatCode>
                <c:ptCount val="13"/>
                <c:pt idx="0">
                  <c:v>30</c:v>
                </c:pt>
                <c:pt idx="1">
                  <c:v>23</c:v>
                </c:pt>
                <c:pt idx="2">
                  <c:v>75</c:v>
                </c:pt>
                <c:pt idx="3">
                  <c:v>38</c:v>
                </c:pt>
                <c:pt idx="4">
                  <c:v>32</c:v>
                </c:pt>
                <c:pt idx="5">
                  <c:v>58</c:v>
                </c:pt>
                <c:pt idx="6">
                  <c:v>56</c:v>
                </c:pt>
                <c:pt idx="7">
                  <c:v>74</c:v>
                </c:pt>
                <c:pt idx="8">
                  <c:v>30</c:v>
                </c:pt>
                <c:pt idx="9">
                  <c:v>25</c:v>
                </c:pt>
                <c:pt idx="10">
                  <c:v>19</c:v>
                </c:pt>
                <c:pt idx="11">
                  <c:v>41</c:v>
                </c:pt>
                <c:pt idx="12">
                  <c:v>19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Stats'!$I$130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Stats'!$I$131:$I$143</c:f>
              <c:numCache>
                <c:formatCode>#,##0</c:formatCode>
                <c:ptCount val="13"/>
                <c:pt idx="0">
                  <c:v>6</c:v>
                </c:pt>
                <c:pt idx="1">
                  <c:v>9</c:v>
                </c:pt>
                <c:pt idx="2">
                  <c:v>19</c:v>
                </c:pt>
                <c:pt idx="3">
                  <c:v>10</c:v>
                </c:pt>
                <c:pt idx="4">
                  <c:v>13</c:v>
                </c:pt>
                <c:pt idx="5">
                  <c:v>20</c:v>
                </c:pt>
                <c:pt idx="6">
                  <c:v>15</c:v>
                </c:pt>
                <c:pt idx="7">
                  <c:v>20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5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Stats'!$J$130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Stats'!$J$131:$J$143</c:f>
              <c:numCache>
                <c:formatCode>#,##0</c:formatCode>
                <c:ptCount val="13"/>
                <c:pt idx="0">
                  <c:v>194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147</c:v>
                </c:pt>
                <c:pt idx="9">
                  <c:v>108</c:v>
                </c:pt>
                <c:pt idx="10">
                  <c:v>134</c:v>
                </c:pt>
                <c:pt idx="11">
                  <c:v>299</c:v>
                </c:pt>
                <c:pt idx="12">
                  <c:v>123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Stats'!$K$130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Stats'!$K$131:$K$143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7</c:v>
                </c:pt>
                <c:pt idx="9">
                  <c:v>10</c:v>
                </c:pt>
                <c:pt idx="10">
                  <c:v>41</c:v>
                </c:pt>
                <c:pt idx="11">
                  <c:v>32</c:v>
                </c:pt>
                <c:pt idx="12">
                  <c:v>4</c:v>
                </c:pt>
              </c:numCache>
            </c:numRef>
          </c:val>
        </c:ser>
        <c:overlap val="100"/>
        <c:axId val="140346112"/>
        <c:axId val="140347648"/>
      </c:barChart>
      <c:catAx>
        <c:axId val="1403461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47648"/>
        <c:crosses val="autoZero"/>
        <c:auto val="1"/>
        <c:lblAlgn val="ctr"/>
        <c:lblOffset val="100"/>
      </c:catAx>
      <c:valAx>
        <c:axId val="1403476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4611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Stats'!$B$267</c:f>
          <c:strCache>
            <c:ptCount val="1"/>
            <c:pt idx="0">
              <c:v>Figure 3b: Age breakdown by Length of Service. Data taken from HR Employee Database.</c:v>
            </c:pt>
          </c:strCache>
        </c:strRef>
      </c:tx>
      <c:layout>
        <c:manualLayout>
          <c:xMode val="edge"/>
          <c:yMode val="edge"/>
          <c:x val="6.4328184573457714E-3"/>
          <c:y val="2.2222222222222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20552956315271E-2"/>
          <c:y val="0.13775007290755317"/>
          <c:w val="0.8734145131319847"/>
          <c:h val="0.68798454359871763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Stats'!$B$269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Stats'!$C$269:$L$269</c:f>
              <c:numCache>
                <c:formatCode>#,##0</c:formatCode>
                <c:ptCount val="10"/>
                <c:pt idx="0">
                  <c:v>251</c:v>
                </c:pt>
                <c:pt idx="1">
                  <c:v>251</c:v>
                </c:pt>
                <c:pt idx="2">
                  <c:v>172</c:v>
                </c:pt>
                <c:pt idx="3">
                  <c:v>108</c:v>
                </c:pt>
                <c:pt idx="4">
                  <c:v>86</c:v>
                </c:pt>
                <c:pt idx="5">
                  <c:v>75</c:v>
                </c:pt>
                <c:pt idx="6">
                  <c:v>53</c:v>
                </c:pt>
                <c:pt idx="7">
                  <c:v>20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Stats'!$B$270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Stats'!$C$270:$L$270</c:f>
              <c:numCache>
                <c:formatCode>#,##0</c:formatCode>
                <c:ptCount val="10"/>
                <c:pt idx="0">
                  <c:v>160</c:v>
                </c:pt>
                <c:pt idx="1">
                  <c:v>262</c:v>
                </c:pt>
                <c:pt idx="2">
                  <c:v>155</c:v>
                </c:pt>
                <c:pt idx="3">
                  <c:v>94</c:v>
                </c:pt>
                <c:pt idx="4">
                  <c:v>77</c:v>
                </c:pt>
                <c:pt idx="5">
                  <c:v>51</c:v>
                </c:pt>
                <c:pt idx="6">
                  <c:v>38</c:v>
                </c:pt>
                <c:pt idx="7">
                  <c:v>22</c:v>
                </c:pt>
                <c:pt idx="8">
                  <c:v>6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Stats'!$B$271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Stats'!$C$271:$L$271</c:f>
              <c:numCache>
                <c:formatCode>#,##0</c:formatCode>
                <c:ptCount val="10"/>
                <c:pt idx="0">
                  <c:v>53</c:v>
                </c:pt>
                <c:pt idx="1">
                  <c:v>347</c:v>
                </c:pt>
                <c:pt idx="2">
                  <c:v>271</c:v>
                </c:pt>
                <c:pt idx="3">
                  <c:v>155</c:v>
                </c:pt>
                <c:pt idx="4">
                  <c:v>117</c:v>
                </c:pt>
                <c:pt idx="5">
                  <c:v>104</c:v>
                </c:pt>
                <c:pt idx="6">
                  <c:v>78</c:v>
                </c:pt>
                <c:pt idx="7">
                  <c:v>37</c:v>
                </c:pt>
                <c:pt idx="8">
                  <c:v>21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Stats'!$B$272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Stats'!$C$272:$L$272</c:f>
              <c:numCache>
                <c:formatCode>#,##0</c:formatCode>
                <c:ptCount val="10"/>
                <c:pt idx="0">
                  <c:v>21</c:v>
                </c:pt>
                <c:pt idx="1">
                  <c:v>471</c:v>
                </c:pt>
                <c:pt idx="2">
                  <c:v>921</c:v>
                </c:pt>
                <c:pt idx="3">
                  <c:v>490</c:v>
                </c:pt>
                <c:pt idx="4">
                  <c:v>324</c:v>
                </c:pt>
                <c:pt idx="5">
                  <c:v>286</c:v>
                </c:pt>
                <c:pt idx="6">
                  <c:v>170</c:v>
                </c:pt>
                <c:pt idx="7">
                  <c:v>116</c:v>
                </c:pt>
                <c:pt idx="8">
                  <c:v>74</c:v>
                </c:pt>
                <c:pt idx="9">
                  <c:v>8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Stats'!$B$273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Stats'!$C$273:$L$273</c:f>
              <c:numCache>
                <c:formatCode>#,##0</c:formatCode>
                <c:ptCount val="10"/>
                <c:pt idx="0">
                  <c:v>0</c:v>
                </c:pt>
                <c:pt idx="1">
                  <c:v>16</c:v>
                </c:pt>
                <c:pt idx="2">
                  <c:v>381</c:v>
                </c:pt>
                <c:pt idx="3">
                  <c:v>854</c:v>
                </c:pt>
                <c:pt idx="4">
                  <c:v>693</c:v>
                </c:pt>
                <c:pt idx="5">
                  <c:v>433</c:v>
                </c:pt>
                <c:pt idx="6">
                  <c:v>278</c:v>
                </c:pt>
                <c:pt idx="7">
                  <c:v>207</c:v>
                </c:pt>
                <c:pt idx="8">
                  <c:v>91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Stats'!$B$274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Stats'!$C$274:$L$274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369</c:v>
                </c:pt>
                <c:pt idx="5">
                  <c:v>664</c:v>
                </c:pt>
                <c:pt idx="6">
                  <c:v>604</c:v>
                </c:pt>
                <c:pt idx="7">
                  <c:v>513</c:v>
                </c:pt>
                <c:pt idx="8">
                  <c:v>224</c:v>
                </c:pt>
                <c:pt idx="9">
                  <c:v>27</c:v>
                </c:pt>
              </c:numCache>
            </c:numRef>
          </c:val>
        </c:ser>
        <c:overlap val="100"/>
        <c:axId val="140480512"/>
        <c:axId val="140482048"/>
      </c:barChart>
      <c:catAx>
        <c:axId val="1404805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482048"/>
        <c:crosses val="autoZero"/>
        <c:auto val="1"/>
        <c:lblAlgn val="ctr"/>
        <c:lblOffset val="100"/>
      </c:catAx>
      <c:valAx>
        <c:axId val="1404820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48051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Stats'!$B$296</c:f>
          <c:strCache>
            <c:ptCount val="1"/>
            <c:pt idx="0">
              <c:v>Figure 3c: Age breakdown by Length of Service. Data taken from Employee Self Disclosure</c:v>
            </c:pt>
          </c:strCache>
        </c:strRef>
      </c:tx>
      <c:layout>
        <c:manualLayout>
          <c:xMode val="edge"/>
          <c:yMode val="edge"/>
          <c:x val="1.1815201826255081E-2"/>
          <c:y val="2.601101046213264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813377784601438"/>
          <c:w val="0.87332295431820062"/>
          <c:h val="0.69454346061895467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Stats'!$B$298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Stats'!$C$298:$L$298</c:f>
              <c:numCache>
                <c:formatCode>#,##0</c:formatCode>
                <c:ptCount val="10"/>
                <c:pt idx="0">
                  <c:v>124</c:v>
                </c:pt>
                <c:pt idx="1">
                  <c:v>142</c:v>
                </c:pt>
                <c:pt idx="2">
                  <c:v>110</c:v>
                </c:pt>
                <c:pt idx="3">
                  <c:v>70</c:v>
                </c:pt>
                <c:pt idx="4">
                  <c:v>46</c:v>
                </c:pt>
                <c:pt idx="5">
                  <c:v>33</c:v>
                </c:pt>
                <c:pt idx="6">
                  <c:v>30</c:v>
                </c:pt>
                <c:pt idx="7">
                  <c:v>12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Stats'!$B$299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Stats'!$C$299:$L$299</c:f>
              <c:numCache>
                <c:formatCode>#,##0</c:formatCode>
                <c:ptCount val="10"/>
                <c:pt idx="0">
                  <c:v>130</c:v>
                </c:pt>
                <c:pt idx="1">
                  <c:v>210</c:v>
                </c:pt>
                <c:pt idx="2">
                  <c:v>138</c:v>
                </c:pt>
                <c:pt idx="3">
                  <c:v>72</c:v>
                </c:pt>
                <c:pt idx="4">
                  <c:v>63</c:v>
                </c:pt>
                <c:pt idx="5">
                  <c:v>45</c:v>
                </c:pt>
                <c:pt idx="6">
                  <c:v>30</c:v>
                </c:pt>
                <c:pt idx="7">
                  <c:v>18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Stats'!$B$300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Stats'!$C$300:$L$300</c:f>
              <c:numCache>
                <c:formatCode>#,##0</c:formatCode>
                <c:ptCount val="10"/>
                <c:pt idx="0">
                  <c:v>55</c:v>
                </c:pt>
                <c:pt idx="1">
                  <c:v>297</c:v>
                </c:pt>
                <c:pt idx="2">
                  <c:v>232</c:v>
                </c:pt>
                <c:pt idx="3">
                  <c:v>137</c:v>
                </c:pt>
                <c:pt idx="4">
                  <c:v>103</c:v>
                </c:pt>
                <c:pt idx="5">
                  <c:v>83</c:v>
                </c:pt>
                <c:pt idx="6">
                  <c:v>68</c:v>
                </c:pt>
                <c:pt idx="7">
                  <c:v>29</c:v>
                </c:pt>
                <c:pt idx="8">
                  <c:v>15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Stats'!$B$301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Stats'!$C$301:$L$301</c:f>
              <c:numCache>
                <c:formatCode>#,##0</c:formatCode>
                <c:ptCount val="10"/>
                <c:pt idx="0">
                  <c:v>15</c:v>
                </c:pt>
                <c:pt idx="1">
                  <c:v>403</c:v>
                </c:pt>
                <c:pt idx="2">
                  <c:v>758</c:v>
                </c:pt>
                <c:pt idx="3">
                  <c:v>379</c:v>
                </c:pt>
                <c:pt idx="4">
                  <c:v>289</c:v>
                </c:pt>
                <c:pt idx="5">
                  <c:v>249</c:v>
                </c:pt>
                <c:pt idx="6">
                  <c:v>147</c:v>
                </c:pt>
                <c:pt idx="7">
                  <c:v>98</c:v>
                </c:pt>
                <c:pt idx="8">
                  <c:v>52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Stats'!$B$302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Stats'!$C$302:$L$302</c:f>
              <c:numCache>
                <c:formatCode>#,##0</c:formatCode>
                <c:ptCount val="10"/>
                <c:pt idx="0">
                  <c:v>0</c:v>
                </c:pt>
                <c:pt idx="1">
                  <c:v>13</c:v>
                </c:pt>
                <c:pt idx="2">
                  <c:v>320</c:v>
                </c:pt>
                <c:pt idx="3">
                  <c:v>697</c:v>
                </c:pt>
                <c:pt idx="4">
                  <c:v>565</c:v>
                </c:pt>
                <c:pt idx="5">
                  <c:v>336</c:v>
                </c:pt>
                <c:pt idx="6">
                  <c:v>213</c:v>
                </c:pt>
                <c:pt idx="7">
                  <c:v>158</c:v>
                </c:pt>
                <c:pt idx="8">
                  <c:v>63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Stats'!$B$303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Stats'!$C$303:$L$303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308</c:v>
                </c:pt>
                <c:pt idx="5">
                  <c:v>508</c:v>
                </c:pt>
                <c:pt idx="6">
                  <c:v>467</c:v>
                </c:pt>
                <c:pt idx="7">
                  <c:v>376</c:v>
                </c:pt>
                <c:pt idx="8">
                  <c:v>171</c:v>
                </c:pt>
                <c:pt idx="9">
                  <c:v>16</c:v>
                </c:pt>
              </c:numCache>
            </c:numRef>
          </c:val>
        </c:ser>
        <c:overlap val="100"/>
        <c:axId val="140610944"/>
        <c:axId val="140645504"/>
      </c:barChart>
      <c:catAx>
        <c:axId val="140610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645504"/>
        <c:crosses val="autoZero"/>
        <c:auto val="1"/>
        <c:lblAlgn val="ctr"/>
        <c:lblOffset val="100"/>
      </c:catAx>
      <c:valAx>
        <c:axId val="14064550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61094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Stats'!$B$325</c:f>
          <c:strCache>
            <c:ptCount val="1"/>
            <c:pt idx="0">
              <c:v>Figure 3d: Grade breakdown for each age group and whole organisation shown in %. Data taken from HR Employee Database.</c:v>
            </c:pt>
          </c:strCache>
        </c:strRef>
      </c:tx>
      <c:layout>
        <c:manualLayout>
          <c:xMode val="edge"/>
          <c:yMode val="edge"/>
          <c:x val="1.2586878159767117E-2"/>
          <c:y val="2.2099447513812549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6747525512338994E-2"/>
          <c:y val="0.13698902278099373"/>
          <c:w val="0.88475605735717733"/>
          <c:h val="0.6897083858992764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Stats'!$B$327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Stats'!$C$327:$L$327</c:f>
              <c:numCache>
                <c:formatCode>0.0%</c:formatCode>
                <c:ptCount val="10"/>
                <c:pt idx="0">
                  <c:v>0.20618556701030927</c:v>
                </c:pt>
                <c:pt idx="1">
                  <c:v>8.0920564216778026E-2</c:v>
                </c:pt>
                <c:pt idx="2">
                  <c:v>4.4736842105263158E-2</c:v>
                </c:pt>
                <c:pt idx="3">
                  <c:v>3.5838150289017344E-2</c:v>
                </c:pt>
                <c:pt idx="4">
                  <c:v>5.1020408163265307E-2</c:v>
                </c:pt>
                <c:pt idx="5">
                  <c:v>5.2076875387476754E-2</c:v>
                </c:pt>
                <c:pt idx="6">
                  <c:v>6.4701064701064695E-2</c:v>
                </c:pt>
                <c:pt idx="7">
                  <c:v>8.6338797814207655E-2</c:v>
                </c:pt>
                <c:pt idx="8">
                  <c:v>9.5465393794749401E-2</c:v>
                </c:pt>
                <c:pt idx="9">
                  <c:v>0.1276595744680851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Stats'!$B$328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Stats'!$C$328:$L$328</c:f>
              <c:numCache>
                <c:formatCode>0.0%</c:formatCode>
                <c:ptCount val="10"/>
                <c:pt idx="0">
                  <c:v>0.4329896907216495</c:v>
                </c:pt>
                <c:pt idx="1">
                  <c:v>0.23311061618411286</c:v>
                </c:pt>
                <c:pt idx="2">
                  <c:v>0.13</c:v>
                </c:pt>
                <c:pt idx="3">
                  <c:v>0.10057803468208093</c:v>
                </c:pt>
                <c:pt idx="4">
                  <c:v>0.1014405762304922</c:v>
                </c:pt>
                <c:pt idx="5">
                  <c:v>0.11097334159950403</c:v>
                </c:pt>
                <c:pt idx="6">
                  <c:v>0.12285012285012285</c:v>
                </c:pt>
                <c:pt idx="7">
                  <c:v>0.12459016393442623</c:v>
                </c:pt>
                <c:pt idx="8">
                  <c:v>0.15513126491646778</c:v>
                </c:pt>
                <c:pt idx="9">
                  <c:v>0.21276595744680851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Stats'!$B$329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Stats'!$C$329:$L$329</c:f>
              <c:numCache>
                <c:formatCode>0.0%</c:formatCode>
                <c:ptCount val="10"/>
                <c:pt idx="0">
                  <c:v>0.2020618556701031</c:v>
                </c:pt>
                <c:pt idx="1">
                  <c:v>0.36228656273199705</c:v>
                </c:pt>
                <c:pt idx="2">
                  <c:v>0.26526315789473687</c:v>
                </c:pt>
                <c:pt idx="3">
                  <c:v>0.24046242774566473</c:v>
                </c:pt>
                <c:pt idx="4">
                  <c:v>0.20648259303721489</c:v>
                </c:pt>
                <c:pt idx="5">
                  <c:v>0.1884686918784873</c:v>
                </c:pt>
                <c:pt idx="6">
                  <c:v>0.1941031941031941</c:v>
                </c:pt>
                <c:pt idx="7">
                  <c:v>0.20327868852459016</c:v>
                </c:pt>
                <c:pt idx="8">
                  <c:v>0.20763723150357996</c:v>
                </c:pt>
                <c:pt idx="9">
                  <c:v>0.10638297872340426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Stats'!$C$330:$L$330</c:f>
              <c:numCache>
                <c:formatCode>0.0%</c:formatCode>
                <c:ptCount val="10"/>
                <c:pt idx="0">
                  <c:v>3.0927835051546393E-2</c:v>
                </c:pt>
                <c:pt idx="1">
                  <c:v>0.2323682256867112</c:v>
                </c:pt>
                <c:pt idx="2">
                  <c:v>0.38947368421052631</c:v>
                </c:pt>
                <c:pt idx="3">
                  <c:v>0.3554913294797688</c:v>
                </c:pt>
                <c:pt idx="4">
                  <c:v>0.31332533013205283</c:v>
                </c:pt>
                <c:pt idx="5">
                  <c:v>0.27650340979541227</c:v>
                </c:pt>
                <c:pt idx="6">
                  <c:v>0.24324324324324326</c:v>
                </c:pt>
                <c:pt idx="7">
                  <c:v>0.20109289617486339</c:v>
                </c:pt>
                <c:pt idx="8">
                  <c:v>0.17899761336515513</c:v>
                </c:pt>
                <c:pt idx="9">
                  <c:v>0.19148936170212766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Stats'!$B$331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Stats'!$C$331:$L$331</c:f>
              <c:numCache>
                <c:formatCode>0.0%</c:formatCode>
                <c:ptCount val="10"/>
                <c:pt idx="0">
                  <c:v>0</c:v>
                </c:pt>
                <c:pt idx="1">
                  <c:v>2.3756495916852263E-2</c:v>
                </c:pt>
                <c:pt idx="2">
                  <c:v>0.10105263157894737</c:v>
                </c:pt>
                <c:pt idx="3">
                  <c:v>0.15606936416184972</c:v>
                </c:pt>
                <c:pt idx="4">
                  <c:v>0.16506602641056423</c:v>
                </c:pt>
                <c:pt idx="5">
                  <c:v>0.14321140731556106</c:v>
                </c:pt>
                <c:pt idx="6">
                  <c:v>0.11875511875511875</c:v>
                </c:pt>
                <c:pt idx="7">
                  <c:v>0.13005464480874318</c:v>
                </c:pt>
                <c:pt idx="8">
                  <c:v>8.83054892601432E-2</c:v>
                </c:pt>
                <c:pt idx="9">
                  <c:v>0.14893617021276595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Stats'!$C$332:$L$332</c:f>
              <c:numCache>
                <c:formatCode>0.0%</c:formatCode>
                <c:ptCount val="10"/>
                <c:pt idx="0">
                  <c:v>0</c:v>
                </c:pt>
                <c:pt idx="1">
                  <c:v>1.4847809948032665E-3</c:v>
                </c:pt>
                <c:pt idx="2">
                  <c:v>1.5789473684210527E-2</c:v>
                </c:pt>
                <c:pt idx="3">
                  <c:v>4.6242774566473986E-2</c:v>
                </c:pt>
                <c:pt idx="4">
                  <c:v>6.6626650660264103E-2</c:v>
                </c:pt>
                <c:pt idx="5">
                  <c:v>8.5554866707997515E-2</c:v>
                </c:pt>
                <c:pt idx="6">
                  <c:v>7.2891072891072897E-2</c:v>
                </c:pt>
                <c:pt idx="7">
                  <c:v>6.1202185792349727E-2</c:v>
                </c:pt>
                <c:pt idx="8">
                  <c:v>3.1026252983293555E-2</c:v>
                </c:pt>
                <c:pt idx="9">
                  <c:v>2.1276595744680851E-2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Stats'!$B$333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Stats'!$C$333:$L$333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1.0526315789473684E-3</c:v>
                </c:pt>
                <c:pt idx="3">
                  <c:v>9.2485549132947983E-3</c:v>
                </c:pt>
                <c:pt idx="4">
                  <c:v>1.5606242496998799E-2</c:v>
                </c:pt>
                <c:pt idx="5">
                  <c:v>2.6038437693738377E-2</c:v>
                </c:pt>
                <c:pt idx="6">
                  <c:v>2.8665028665028666E-2</c:v>
                </c:pt>
                <c:pt idx="7">
                  <c:v>2.185792349726776E-2</c:v>
                </c:pt>
                <c:pt idx="8">
                  <c:v>2.3866348448687352E-3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Stats'!$B$334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Stats'!$C$334:$L$334</c:f>
              <c:numCache>
                <c:formatCode>0.0%</c:formatCode>
                <c:ptCount val="10"/>
                <c:pt idx="0">
                  <c:v>7.8350515463917525E-2</c:v>
                </c:pt>
                <c:pt idx="1">
                  <c:v>4.6770601336302897E-2</c:v>
                </c:pt>
                <c:pt idx="2">
                  <c:v>4.8947368421052628E-2</c:v>
                </c:pt>
                <c:pt idx="3">
                  <c:v>5.3757225433526012E-2</c:v>
                </c:pt>
                <c:pt idx="4">
                  <c:v>7.0228091236494594E-2</c:v>
                </c:pt>
                <c:pt idx="5">
                  <c:v>0.10849349039057657</c:v>
                </c:pt>
                <c:pt idx="6">
                  <c:v>0.14332514332514332</c:v>
                </c:pt>
                <c:pt idx="7">
                  <c:v>0.15846994535519127</c:v>
                </c:pt>
                <c:pt idx="8">
                  <c:v>0.23389021479713604</c:v>
                </c:pt>
                <c:pt idx="9">
                  <c:v>0.1702127659574468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Stats'!$B$335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Stats'!$C$335:$L$335</c:f>
              <c:numCache>
                <c:formatCode>0.0%</c:formatCode>
                <c:ptCount val="10"/>
                <c:pt idx="0">
                  <c:v>4.9484536082474224E-2</c:v>
                </c:pt>
                <c:pt idx="1">
                  <c:v>1.9302152932442463E-2</c:v>
                </c:pt>
                <c:pt idx="2">
                  <c:v>3.6842105263157894E-3</c:v>
                </c:pt>
                <c:pt idx="3">
                  <c:v>2.3121387283236996E-3</c:v>
                </c:pt>
                <c:pt idx="4">
                  <c:v>1.020408163265306E-2</c:v>
                </c:pt>
                <c:pt idx="5">
                  <c:v>8.679479231246125E-3</c:v>
                </c:pt>
                <c:pt idx="6">
                  <c:v>1.1466011466011465E-2</c:v>
                </c:pt>
                <c:pt idx="7">
                  <c:v>1.3114754098360656E-2</c:v>
                </c:pt>
                <c:pt idx="8">
                  <c:v>7.1599045346062056E-3</c:v>
                </c:pt>
                <c:pt idx="9">
                  <c:v>2.1276595744680851E-2</c:v>
                </c:pt>
              </c:numCache>
            </c:numRef>
          </c:val>
        </c:ser>
        <c:overlap val="100"/>
        <c:axId val="140740864"/>
        <c:axId val="140759040"/>
      </c:barChart>
      <c:catAx>
        <c:axId val="140740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759040"/>
        <c:crosses val="autoZero"/>
        <c:auto val="1"/>
        <c:lblAlgn val="ctr"/>
        <c:lblOffset val="100"/>
      </c:catAx>
      <c:valAx>
        <c:axId val="14075904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74086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Stats'!$B$357</c:f>
          <c:strCache>
            <c:ptCount val="1"/>
            <c:pt idx="0">
              <c:v>Figure 3e: Age / Grade split shown in numbers. Data taken from HR Employee Database.</c:v>
            </c:pt>
          </c:strCache>
        </c:strRef>
      </c:tx>
      <c:layout>
        <c:manualLayout>
          <c:xMode val="edge"/>
          <c:yMode val="edge"/>
          <c:x val="8.2334932446034726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93085072069534E-2"/>
          <c:y val="0.11590663451337324"/>
          <c:w val="0.8872853931282797"/>
          <c:h val="0.70929689499119064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Stats'!$B$359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Stats'!$C$359:$L$359</c:f>
              <c:numCache>
                <c:formatCode>#,##0</c:formatCode>
                <c:ptCount val="10"/>
                <c:pt idx="0">
                  <c:v>100</c:v>
                </c:pt>
                <c:pt idx="1">
                  <c:v>109</c:v>
                </c:pt>
                <c:pt idx="2">
                  <c:v>85</c:v>
                </c:pt>
                <c:pt idx="3">
                  <c:v>62</c:v>
                </c:pt>
                <c:pt idx="4">
                  <c:v>85</c:v>
                </c:pt>
                <c:pt idx="5">
                  <c:v>84</c:v>
                </c:pt>
                <c:pt idx="6">
                  <c:v>79</c:v>
                </c:pt>
                <c:pt idx="7">
                  <c:v>79</c:v>
                </c:pt>
                <c:pt idx="8">
                  <c:v>40</c:v>
                </c:pt>
                <c:pt idx="9">
                  <c:v>6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Stats'!$B$360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Stats'!$C$360:$L$360</c:f>
              <c:numCache>
                <c:formatCode>#,##0</c:formatCode>
                <c:ptCount val="10"/>
                <c:pt idx="0">
                  <c:v>210</c:v>
                </c:pt>
                <c:pt idx="1">
                  <c:v>314</c:v>
                </c:pt>
                <c:pt idx="2">
                  <c:v>247</c:v>
                </c:pt>
                <c:pt idx="3">
                  <c:v>174</c:v>
                </c:pt>
                <c:pt idx="4">
                  <c:v>169</c:v>
                </c:pt>
                <c:pt idx="5">
                  <c:v>179</c:v>
                </c:pt>
                <c:pt idx="6">
                  <c:v>150</c:v>
                </c:pt>
                <c:pt idx="7">
                  <c:v>114</c:v>
                </c:pt>
                <c:pt idx="8">
                  <c:v>65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Stats'!$B$361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Stats'!$C$361:$L$361</c:f>
              <c:numCache>
                <c:formatCode>#,##0</c:formatCode>
                <c:ptCount val="10"/>
                <c:pt idx="0">
                  <c:v>98</c:v>
                </c:pt>
                <c:pt idx="1">
                  <c:v>488</c:v>
                </c:pt>
                <c:pt idx="2">
                  <c:v>504</c:v>
                </c:pt>
                <c:pt idx="3">
                  <c:v>416</c:v>
                </c:pt>
                <c:pt idx="4">
                  <c:v>344</c:v>
                </c:pt>
                <c:pt idx="5">
                  <c:v>304</c:v>
                </c:pt>
                <c:pt idx="6">
                  <c:v>237</c:v>
                </c:pt>
                <c:pt idx="7">
                  <c:v>186</c:v>
                </c:pt>
                <c:pt idx="8">
                  <c:v>87</c:v>
                </c:pt>
                <c:pt idx="9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Stats'!$B$362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Stats'!$C$362:$L$362</c:f>
              <c:numCache>
                <c:formatCode>#,##0</c:formatCode>
                <c:ptCount val="10"/>
                <c:pt idx="0">
                  <c:v>15</c:v>
                </c:pt>
                <c:pt idx="1">
                  <c:v>313</c:v>
                </c:pt>
                <c:pt idx="2">
                  <c:v>740</c:v>
                </c:pt>
                <c:pt idx="3">
                  <c:v>615</c:v>
                </c:pt>
                <c:pt idx="4">
                  <c:v>522</c:v>
                </c:pt>
                <c:pt idx="5">
                  <c:v>446</c:v>
                </c:pt>
                <c:pt idx="6">
                  <c:v>297</c:v>
                </c:pt>
                <c:pt idx="7">
                  <c:v>184</c:v>
                </c:pt>
                <c:pt idx="8">
                  <c:v>75</c:v>
                </c:pt>
                <c:pt idx="9">
                  <c:v>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Stats'!$B$363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Stats'!$C$363:$L$363</c:f>
              <c:numCache>
                <c:formatCode>#,##0</c:formatCode>
                <c:ptCount val="10"/>
                <c:pt idx="0">
                  <c:v>0</c:v>
                </c:pt>
                <c:pt idx="1">
                  <c:v>32</c:v>
                </c:pt>
                <c:pt idx="2">
                  <c:v>192</c:v>
                </c:pt>
                <c:pt idx="3">
                  <c:v>270</c:v>
                </c:pt>
                <c:pt idx="4">
                  <c:v>275</c:v>
                </c:pt>
                <c:pt idx="5">
                  <c:v>231</c:v>
                </c:pt>
                <c:pt idx="6">
                  <c:v>145</c:v>
                </c:pt>
                <c:pt idx="7">
                  <c:v>119</c:v>
                </c:pt>
                <c:pt idx="8">
                  <c:v>37</c:v>
                </c:pt>
                <c:pt idx="9">
                  <c:v>7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Stats'!$B$364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Stats'!$C$364:$L$364</c:f>
              <c:numCache>
                <c:formatCode>#,##0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30</c:v>
                </c:pt>
                <c:pt idx="3">
                  <c:v>80</c:v>
                </c:pt>
                <c:pt idx="4">
                  <c:v>111</c:v>
                </c:pt>
                <c:pt idx="5">
                  <c:v>138</c:v>
                </c:pt>
                <c:pt idx="6">
                  <c:v>89</c:v>
                </c:pt>
                <c:pt idx="7">
                  <c:v>56</c:v>
                </c:pt>
                <c:pt idx="8">
                  <c:v>13</c:v>
                </c:pt>
                <c:pt idx="9">
                  <c:v>1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Stats'!$B$365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Stats'!$C$365:$L$365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16</c:v>
                </c:pt>
                <c:pt idx="4">
                  <c:v>26</c:v>
                </c:pt>
                <c:pt idx="5">
                  <c:v>42</c:v>
                </c:pt>
                <c:pt idx="6">
                  <c:v>35</c:v>
                </c:pt>
                <c:pt idx="7">
                  <c:v>20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Stats'!$B$366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Stats'!$C$366:$L$366</c:f>
              <c:numCache>
                <c:formatCode>#,##0</c:formatCode>
                <c:ptCount val="10"/>
                <c:pt idx="0">
                  <c:v>38</c:v>
                </c:pt>
                <c:pt idx="1">
                  <c:v>63</c:v>
                </c:pt>
                <c:pt idx="2">
                  <c:v>93</c:v>
                </c:pt>
                <c:pt idx="3">
                  <c:v>93</c:v>
                </c:pt>
                <c:pt idx="4">
                  <c:v>117</c:v>
                </c:pt>
                <c:pt idx="5">
                  <c:v>175</c:v>
                </c:pt>
                <c:pt idx="6">
                  <c:v>175</c:v>
                </c:pt>
                <c:pt idx="7">
                  <c:v>145</c:v>
                </c:pt>
                <c:pt idx="8">
                  <c:v>98</c:v>
                </c:pt>
                <c:pt idx="9">
                  <c:v>8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Stats'!$B$367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Stats'!$C$367:$L$367</c:f>
              <c:numCache>
                <c:formatCode>#,##0</c:formatCode>
                <c:ptCount val="10"/>
                <c:pt idx="0">
                  <c:v>24</c:v>
                </c:pt>
                <c:pt idx="1">
                  <c:v>26</c:v>
                </c:pt>
                <c:pt idx="2">
                  <c:v>7</c:v>
                </c:pt>
                <c:pt idx="3">
                  <c:v>4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  <c:pt idx="9">
                  <c:v>1</c:v>
                </c:pt>
              </c:numCache>
            </c:numRef>
          </c:val>
        </c:ser>
        <c:overlap val="100"/>
        <c:axId val="143005568"/>
        <c:axId val="143007104"/>
      </c:barChart>
      <c:catAx>
        <c:axId val="143005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07104"/>
        <c:crosses val="autoZero"/>
        <c:auto val="1"/>
        <c:lblAlgn val="ctr"/>
        <c:lblOffset val="100"/>
      </c:catAx>
      <c:valAx>
        <c:axId val="14300710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055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Stats'!$B$691</c:f>
          <c:strCache>
            <c:ptCount val="1"/>
            <c:pt idx="0">
              <c:v>Figure 5: Environment Agency gender profile trend information. Data taken from HR Employee Database.</c:v>
            </c:pt>
          </c:strCache>
        </c:strRef>
      </c:tx>
      <c:layout>
        <c:manualLayout>
          <c:xMode val="edge"/>
          <c:yMode val="edge"/>
          <c:x val="1.0350366465529238E-2"/>
          <c:y val="2.236836317248053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628106672581724E-2"/>
          <c:y val="0.13865633296424459"/>
          <c:w val="0.9485389336095309"/>
          <c:h val="0.697185882490945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Stats'!$B$693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Q2 Diversity Stats'!$C$693:$H$693</c:f>
              <c:numCache>
                <c:formatCode>0.0%</c:formatCode>
                <c:ptCount val="6"/>
                <c:pt idx="0">
                  <c:v>0.59799999999999998</c:v>
                </c:pt>
                <c:pt idx="1">
                  <c:v>0.59099999999999997</c:v>
                </c:pt>
                <c:pt idx="2">
                  <c:v>0.59699999999999998</c:v>
                </c:pt>
                <c:pt idx="3">
                  <c:v>0.59491363596909985</c:v>
                </c:pt>
                <c:pt idx="4">
                  <c:v>0.58430256201708008</c:v>
                </c:pt>
                <c:pt idx="5">
                  <c:v>0.58062241029709949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Stats'!$B$694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Q2 Diversity Stats'!$C$694:$H$694</c:f>
              <c:numCache>
                <c:formatCode>0.0%</c:formatCode>
                <c:ptCount val="6"/>
                <c:pt idx="0">
                  <c:v>0.40200000000000002</c:v>
                </c:pt>
                <c:pt idx="1">
                  <c:v>0.40899999999999997</c:v>
                </c:pt>
                <c:pt idx="2">
                  <c:v>0.40300000000000002</c:v>
                </c:pt>
                <c:pt idx="3">
                  <c:v>0.40508636403090009</c:v>
                </c:pt>
                <c:pt idx="4">
                  <c:v>0.41569743798291986</c:v>
                </c:pt>
                <c:pt idx="5">
                  <c:v>0.41937758970290046</c:v>
                </c:pt>
              </c:numCache>
            </c:numRef>
          </c:val>
        </c:ser>
        <c:axId val="143078144"/>
        <c:axId val="143079680"/>
      </c:barChart>
      <c:catAx>
        <c:axId val="143078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79680"/>
        <c:crosses val="autoZero"/>
        <c:auto val="1"/>
        <c:lblAlgn val="ctr"/>
        <c:lblOffset val="100"/>
      </c:catAx>
      <c:valAx>
        <c:axId val="14307968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7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561199642444"/>
          <c:y val="3.0121556034545947E-2"/>
          <c:w val="0.14292538951463027"/>
          <c:h val="6.7723573659438541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Stats'!$B$1257</c:f>
          <c:strCache>
            <c:ptCount val="1"/>
            <c:pt idx="0">
              <c:v>Figure 7g: Grade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9.2717995822279766E-3"/>
          <c:y val="2.102717266442539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043948921636603"/>
          <c:w val="0.87258399314285151"/>
          <c:h val="0.6729793401655505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Stats'!$B$1260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Stats'!$C$1260,'13.14 Q2 Diversity Stats'!$E$1260,'13.14 Q2 Diversity Stats'!$G$1260,'13.14 Q2 Diversity Stats'!$I$1260,'13.14 Q2 Diversity Stats'!$K$1260,'13.14 Q2 Diversity Stats'!$M$1260,'13.14 Q2 Diversity Stats'!$O$1260,'13.14 Q2 Diversity Stats'!$Q$1260)</c:f>
              <c:numCache>
                <c:formatCode>0.0%</c:formatCode>
                <c:ptCount val="8"/>
                <c:pt idx="0">
                  <c:v>0.13157894736842105</c:v>
                </c:pt>
                <c:pt idx="1">
                  <c:v>0.12195121951219512</c:v>
                </c:pt>
                <c:pt idx="2">
                  <c:v>6.8965517241379309E-2</c:v>
                </c:pt>
                <c:pt idx="3">
                  <c:v>6.4102564102564097E-2</c:v>
                </c:pt>
                <c:pt idx="4">
                  <c:v>8.8235294117647065E-2</c:v>
                </c:pt>
                <c:pt idx="5">
                  <c:v>6.1440479535450031E-2</c:v>
                </c:pt>
                <c:pt idx="6">
                  <c:v>0.1271186440677966</c:v>
                </c:pt>
                <c:pt idx="7">
                  <c:v>9.8484848484848481E-2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Stats'!$B$1261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Stats'!$C$1261,'13.14 Q2 Diversity Stats'!$E$1261,'13.14 Q2 Diversity Stats'!$G$1261,'13.14 Q2 Diversity Stats'!$I$1261,'13.14 Q2 Diversity Stats'!$K$1261,'13.14 Q2 Diversity Stats'!$M$1261,'13.14 Q2 Diversity Stats'!$O$1261,'13.14 Q2 Diversity Stats'!$Q$1261)</c:f>
              <c:numCache>
                <c:formatCode>0.0%</c:formatCode>
                <c:ptCount val="8"/>
                <c:pt idx="0">
                  <c:v>0.21052631578947367</c:v>
                </c:pt>
                <c:pt idx="1">
                  <c:v>0.1951219512195122</c:v>
                </c:pt>
                <c:pt idx="2">
                  <c:v>6.8965517241379309E-2</c:v>
                </c:pt>
                <c:pt idx="3">
                  <c:v>0.11538461538461539</c:v>
                </c:pt>
                <c:pt idx="4">
                  <c:v>8.8235294117647065E-2</c:v>
                </c:pt>
                <c:pt idx="5">
                  <c:v>0.14283038306640441</c:v>
                </c:pt>
                <c:pt idx="6">
                  <c:v>9.3220338983050849E-2</c:v>
                </c:pt>
                <c:pt idx="7">
                  <c:v>0.19696969696969696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Stats'!$B$1262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Stats'!$C$1262,'13.14 Q2 Diversity Stats'!$E$1262,'13.14 Q2 Diversity Stats'!$G$1262,'13.14 Q2 Diversity Stats'!$I$1262,'13.14 Q2 Diversity Stats'!$K$1262,'13.14 Q2 Diversity Stats'!$M$1262,'13.14 Q2 Diversity Stats'!$O$1262,'13.14 Q2 Diversity Stats'!$Q$1262)</c:f>
              <c:numCache>
                <c:formatCode>0.0%</c:formatCode>
                <c:ptCount val="8"/>
                <c:pt idx="0">
                  <c:v>0.26315789473684209</c:v>
                </c:pt>
                <c:pt idx="1">
                  <c:v>0.28455284552845528</c:v>
                </c:pt>
                <c:pt idx="2">
                  <c:v>0.41379310344827586</c:v>
                </c:pt>
                <c:pt idx="3">
                  <c:v>0.33333333333333331</c:v>
                </c:pt>
                <c:pt idx="4">
                  <c:v>0.3235294117647059</c:v>
                </c:pt>
                <c:pt idx="5">
                  <c:v>0.23339889482064249</c:v>
                </c:pt>
                <c:pt idx="6">
                  <c:v>0.22033898305084745</c:v>
                </c:pt>
                <c:pt idx="7">
                  <c:v>0.20454545454545456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Stats'!$B$1263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Stats'!$C$1263,'13.14 Q2 Diversity Stats'!$E$1263,'13.14 Q2 Diversity Stats'!$G$1263,'13.14 Q2 Diversity Stats'!$I$1263,'13.14 Q2 Diversity Stats'!$K$1263,'13.14 Q2 Diversity Stats'!$M$1263,'13.14 Q2 Diversity Stats'!$O$1263,'13.14 Q2 Diversity Stats'!$Q$1263)</c:f>
              <c:numCache>
                <c:formatCode>0.0%</c:formatCode>
                <c:ptCount val="8"/>
                <c:pt idx="0">
                  <c:v>0.25</c:v>
                </c:pt>
                <c:pt idx="1">
                  <c:v>0.28455284552845528</c:v>
                </c:pt>
                <c:pt idx="2">
                  <c:v>0.2413793103448276</c:v>
                </c:pt>
                <c:pt idx="3">
                  <c:v>0.23076923076923078</c:v>
                </c:pt>
                <c:pt idx="4">
                  <c:v>0.29411764705882354</c:v>
                </c:pt>
                <c:pt idx="5">
                  <c:v>0.28537978833005528</c:v>
                </c:pt>
                <c:pt idx="6">
                  <c:v>0.3135593220338983</c:v>
                </c:pt>
                <c:pt idx="7">
                  <c:v>0.18181818181818182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Stats'!$B$1264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Stats'!$C$1264,'13.14 Q2 Diversity Stats'!$E$1264,'13.14 Q2 Diversity Stats'!$G$1264,'13.14 Q2 Diversity Stats'!$I$1264,'13.14 Q2 Diversity Stats'!$K$1264,'13.14 Q2 Diversity Stats'!$M$1264,'13.14 Q2 Diversity Stats'!$O$1264,'13.14 Q2 Diversity Stats'!$Q$1264)</c:f>
              <c:numCache>
                <c:formatCode>0.0%</c:formatCode>
                <c:ptCount val="8"/>
                <c:pt idx="0">
                  <c:v>7.2368421052631582E-2</c:v>
                </c:pt>
                <c:pt idx="1">
                  <c:v>6.5040650406504072E-2</c:v>
                </c:pt>
                <c:pt idx="2">
                  <c:v>0.17241379310344829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0.11707408448065935</c:v>
                </c:pt>
                <c:pt idx="6">
                  <c:v>0.10169491525423729</c:v>
                </c:pt>
                <c:pt idx="7">
                  <c:v>5.3030303030303032E-2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Stats'!$B$1265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Stats'!$C$1265,'13.14 Q2 Diversity Stats'!$E$1265,'13.14 Q2 Diversity Stats'!$G$1265,'13.14 Q2 Diversity Stats'!$I$1265,'13.14 Q2 Diversity Stats'!$K$1265,'13.14 Q2 Diversity Stats'!$M$1265,'13.14 Q2 Diversity Stats'!$O$1265,'13.14 Q2 Diversity Stats'!$Q$1265)</c:f>
              <c:numCache>
                <c:formatCode>0.0%</c:formatCode>
                <c:ptCount val="8"/>
                <c:pt idx="0">
                  <c:v>1.9736842105263157E-2</c:v>
                </c:pt>
                <c:pt idx="1">
                  <c:v>0</c:v>
                </c:pt>
                <c:pt idx="2">
                  <c:v>0</c:v>
                </c:pt>
                <c:pt idx="3">
                  <c:v>2.564102564102564E-2</c:v>
                </c:pt>
                <c:pt idx="4">
                  <c:v>5.8823529411764705E-2</c:v>
                </c:pt>
                <c:pt idx="5">
                  <c:v>4.7391589397770911E-2</c:v>
                </c:pt>
                <c:pt idx="6">
                  <c:v>5.9322033898305086E-2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Stats'!$B$1266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Stats'!$C$1266,'13.14 Q2 Diversity Stats'!$E$1266,'13.14 Q2 Diversity Stats'!$G$1266,'13.14 Q2 Diversity Stats'!$I$1266,'13.14 Q2 Diversity Stats'!$K$1266,'13.14 Q2 Diversity Stats'!$M$1266,'13.14 Q2 Diversity Stats'!$O$1266,'13.14 Q2 Diversity Stats'!$Q$1266)</c:f>
              <c:numCache>
                <c:formatCode>0.0%</c:formatCode>
                <c:ptCount val="8"/>
                <c:pt idx="0">
                  <c:v>6.5789473684210523E-3</c:v>
                </c:pt>
                <c:pt idx="1">
                  <c:v>0</c:v>
                </c:pt>
                <c:pt idx="2">
                  <c:v>0</c:v>
                </c:pt>
                <c:pt idx="3">
                  <c:v>1.282051282051282E-2</c:v>
                </c:pt>
                <c:pt idx="4">
                  <c:v>2.9411764705882353E-2</c:v>
                </c:pt>
                <c:pt idx="5">
                  <c:v>1.2737660391495738E-2</c:v>
                </c:pt>
                <c:pt idx="6">
                  <c:v>0</c:v>
                </c:pt>
                <c:pt idx="7">
                  <c:v>2.2727272727272728E-2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Stats'!$B$1267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Stats'!$C$1267,'13.14 Q2 Diversity Stats'!$E$1267,'13.14 Q2 Diversity Stats'!$G$1267,'13.14 Q2 Diversity Stats'!$I$1267,'13.14 Q2 Diversity Stats'!$K$1267,'13.14 Q2 Diversity Stats'!$M$1267,'13.14 Q2 Diversity Stats'!$O$1267,'13.14 Q2 Diversity Stats'!$Q$1267)</c:f>
              <c:numCache>
                <c:formatCode>0.0%</c:formatCode>
                <c:ptCount val="8"/>
                <c:pt idx="0">
                  <c:v>2.6315789473684209E-2</c:v>
                </c:pt>
                <c:pt idx="1">
                  <c:v>4.065040650406504E-2</c:v>
                </c:pt>
                <c:pt idx="2">
                  <c:v>0</c:v>
                </c:pt>
                <c:pt idx="3">
                  <c:v>5.128205128205128E-2</c:v>
                </c:pt>
                <c:pt idx="4">
                  <c:v>5.8823529411764705E-2</c:v>
                </c:pt>
                <c:pt idx="5">
                  <c:v>8.9069963472885635E-2</c:v>
                </c:pt>
                <c:pt idx="6">
                  <c:v>8.4745762711864403E-2</c:v>
                </c:pt>
                <c:pt idx="7">
                  <c:v>0.2196969696969697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Stats'!$B$1268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Stats'!$C$1268,'13.14 Q2 Diversity Stats'!$E$1268,'13.14 Q2 Diversity Stats'!$G$1268,'13.14 Q2 Diversity Stats'!$I$1268,'13.14 Q2 Diversity Stats'!$K$1268,'13.14 Q2 Diversity Stats'!$M$1268,'13.14 Q2 Diversity Stats'!$O$1268,'13.14 Q2 Diversity Stats'!$Q$1268)</c:f>
              <c:numCache>
                <c:formatCode>0.0%</c:formatCode>
                <c:ptCount val="8"/>
                <c:pt idx="0">
                  <c:v>1.9736842105263157E-2</c:v>
                </c:pt>
                <c:pt idx="1">
                  <c:v>8.130081300813009E-3</c:v>
                </c:pt>
                <c:pt idx="2">
                  <c:v>3.4482758620689655E-2</c:v>
                </c:pt>
                <c:pt idx="3">
                  <c:v>0</c:v>
                </c:pt>
                <c:pt idx="4">
                  <c:v>0</c:v>
                </c:pt>
                <c:pt idx="5">
                  <c:v>1.0677156504636133E-2</c:v>
                </c:pt>
                <c:pt idx="6">
                  <c:v>0</c:v>
                </c:pt>
                <c:pt idx="7">
                  <c:v>2.2727272727272728E-2</c:v>
                </c:pt>
              </c:numCache>
            </c:numRef>
          </c:val>
        </c:ser>
        <c:overlap val="100"/>
        <c:axId val="143396864"/>
        <c:axId val="143398400"/>
      </c:barChart>
      <c:catAx>
        <c:axId val="143396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398400"/>
        <c:crosses val="autoZero"/>
        <c:auto val="1"/>
        <c:lblAlgn val="ctr"/>
        <c:lblOffset val="100"/>
      </c:catAx>
      <c:valAx>
        <c:axId val="14339840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39686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Stats'!$B$1423</c:f>
          <c:strCache>
            <c:ptCount val="1"/>
            <c:pt idx="0">
              <c:v>Figure 7l: Race (BAME) by Age: Data taken from HR Employee Database.</c:v>
            </c:pt>
          </c:strCache>
        </c:strRef>
      </c:tx>
      <c:layout>
        <c:manualLayout>
          <c:xMode val="edge"/>
          <c:yMode val="edge"/>
          <c:x val="1.036459152283384E-2"/>
          <c:y val="2.66380869058034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253825964062146E-2"/>
          <c:y val="0.14615384615384616"/>
          <c:w val="0.93830082778114277"/>
          <c:h val="0.6616809565471074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Stats'!$C$1424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dLbls>
            <c:delete val="1"/>
          </c:dLbls>
          <c:cat>
            <c:strRef>
              <c:f>'13.14 Q3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Stats'!$C$1426:$C$1435</c:f>
              <c:numCache>
                <c:formatCode>0.0%</c:formatCode>
                <c:ptCount val="10"/>
                <c:pt idx="0">
                  <c:v>3.6781609195402298E-2</c:v>
                </c:pt>
                <c:pt idx="1">
                  <c:v>0.12643678160919541</c:v>
                </c:pt>
                <c:pt idx="2">
                  <c:v>0.19540229885057472</c:v>
                </c:pt>
                <c:pt idx="3">
                  <c:v>0.18620689655172415</c:v>
                </c:pt>
                <c:pt idx="4">
                  <c:v>0.12183908045977011</c:v>
                </c:pt>
                <c:pt idx="5">
                  <c:v>9.4252873563218389E-2</c:v>
                </c:pt>
                <c:pt idx="6">
                  <c:v>8.2758620689655171E-2</c:v>
                </c:pt>
                <c:pt idx="7">
                  <c:v>3.6781609195402298E-2</c:v>
                </c:pt>
                <c:pt idx="8">
                  <c:v>2.0689655172413793E-2</c:v>
                </c:pt>
                <c:pt idx="9">
                  <c:v>4.5977011494252873E-3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Stats'!$E$1424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'13.14 Q3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Stats'!$E$1426:$E$1435</c:f>
              <c:numCache>
                <c:formatCode>0.0%</c:formatCode>
                <c:ptCount val="10"/>
                <c:pt idx="0">
                  <c:v>3.9820527201346045E-2</c:v>
                </c:pt>
                <c:pt idx="1">
                  <c:v>0.11179659749485885</c:v>
                </c:pt>
                <c:pt idx="2">
                  <c:v>0.16619928958683866</c:v>
                </c:pt>
                <c:pt idx="3">
                  <c:v>0.15255187885586091</c:v>
                </c:pt>
                <c:pt idx="4">
                  <c:v>0.14722378014582166</c:v>
                </c:pt>
                <c:pt idx="5">
                  <c:v>0.14843896055337447</c:v>
                </c:pt>
                <c:pt idx="6">
                  <c:v>0.10908581043185642</c:v>
                </c:pt>
                <c:pt idx="7">
                  <c:v>8.4221349785006547E-2</c:v>
                </c:pt>
                <c:pt idx="8">
                  <c:v>3.9633576369414843E-2</c:v>
                </c:pt>
                <c:pt idx="9">
                  <c:v>4.8607216302112548E-3</c:v>
                </c:pt>
              </c:numCache>
            </c:numRef>
          </c:val>
        </c:ser>
        <c:dLbls>
          <c:showVal val="1"/>
        </c:dLbls>
        <c:axId val="106436864"/>
        <c:axId val="106442752"/>
      </c:barChart>
      <c:barChart>
        <c:barDir val="col"/>
        <c:grouping val="clustered"/>
        <c:ser>
          <c:idx val="2"/>
          <c:order val="2"/>
          <c:tx>
            <c:strRef>
              <c:f>'13.14 Q3 Diversity Stats'!$D$1425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Stats'!$D$1426:$D$1435</c:f>
              <c:numCache>
                <c:formatCode>#,##0</c:formatCode>
                <c:ptCount val="10"/>
                <c:pt idx="0">
                  <c:v>16</c:v>
                </c:pt>
                <c:pt idx="1">
                  <c:v>55</c:v>
                </c:pt>
                <c:pt idx="2">
                  <c:v>85</c:v>
                </c:pt>
                <c:pt idx="3">
                  <c:v>81</c:v>
                </c:pt>
                <c:pt idx="4">
                  <c:v>53</c:v>
                </c:pt>
                <c:pt idx="5">
                  <c:v>41</c:v>
                </c:pt>
                <c:pt idx="6">
                  <c:v>36</c:v>
                </c:pt>
                <c:pt idx="7">
                  <c:v>16</c:v>
                </c:pt>
                <c:pt idx="8">
                  <c:v>9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Stats'!$F$1426:$F$1435</c:f>
              <c:numCache>
                <c:formatCode>#,##0</c:formatCode>
                <c:ptCount val="10"/>
                <c:pt idx="0">
                  <c:v>426</c:v>
                </c:pt>
                <c:pt idx="1">
                  <c:v>1196</c:v>
                </c:pt>
                <c:pt idx="2">
                  <c:v>1778</c:v>
                </c:pt>
                <c:pt idx="3">
                  <c:v>1632</c:v>
                </c:pt>
                <c:pt idx="4">
                  <c:v>1575</c:v>
                </c:pt>
                <c:pt idx="5">
                  <c:v>1588</c:v>
                </c:pt>
                <c:pt idx="6">
                  <c:v>1167</c:v>
                </c:pt>
                <c:pt idx="7">
                  <c:v>901</c:v>
                </c:pt>
                <c:pt idx="8">
                  <c:v>424</c:v>
                </c:pt>
                <c:pt idx="9">
                  <c:v>52</c:v>
                </c:pt>
              </c:numCache>
            </c:numRef>
          </c:val>
        </c:ser>
        <c:dLbls>
          <c:showVal val="1"/>
        </c:dLbls>
        <c:axId val="106444288"/>
        <c:axId val="106445824"/>
      </c:barChart>
      <c:catAx>
        <c:axId val="106436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442752"/>
        <c:crosses val="autoZero"/>
        <c:auto val="1"/>
        <c:lblAlgn val="ctr"/>
        <c:lblOffset val="100"/>
      </c:catAx>
      <c:valAx>
        <c:axId val="10644275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436864"/>
        <c:crosses val="autoZero"/>
        <c:crossBetween val="between"/>
      </c:valAx>
      <c:catAx>
        <c:axId val="106444288"/>
        <c:scaling>
          <c:orientation val="minMax"/>
        </c:scaling>
        <c:delete val="1"/>
        <c:axPos val="b"/>
        <c:tickLblPos val="none"/>
        <c:crossAx val="106445824"/>
        <c:crosses val="autoZero"/>
        <c:auto val="1"/>
        <c:lblAlgn val="ctr"/>
        <c:lblOffset val="100"/>
      </c:catAx>
      <c:valAx>
        <c:axId val="106445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4442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886022311727167"/>
          <c:y val="1.9230679498396186E-2"/>
          <c:w val="0.18224770290810421"/>
          <c:h val="8.262117235345586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Stats'!$B$1291</c:f>
          <c:strCache>
            <c:ptCount val="1"/>
            <c:pt idx="0">
              <c:v>Figure 7h: Grade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9.2717743104198027E-3"/>
          <c:y val="2.10270938354927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42741847231559E-2"/>
          <c:y val="0.13009728686376854"/>
          <c:w val="0.87268157714224881"/>
          <c:h val="0.69132697607572768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Stats'!$B$1294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Stats'!$C$1294,'13.14 Q2 Diversity Stats'!$E$1294,'13.14 Q2 Diversity Stats'!$G$1294,'13.14 Q2 Diversity Stats'!$I$1294,'13.14 Q2 Diversity Stats'!$K$1294,'13.14 Q2 Diversity Stats'!$M$1294,'13.14 Q2 Diversity Stats'!$O$1294,'13.14 Q2 Diversity Stats'!$Q$1294)</c:f>
              <c:numCache>
                <c:formatCode>0.0%</c:formatCode>
                <c:ptCount val="8"/>
                <c:pt idx="0">
                  <c:v>0.125</c:v>
                </c:pt>
                <c:pt idx="1">
                  <c:v>0.10526315789473684</c:v>
                </c:pt>
                <c:pt idx="2">
                  <c:v>4.1666666666666664E-2</c:v>
                </c:pt>
                <c:pt idx="3">
                  <c:v>0.18181818181818182</c:v>
                </c:pt>
                <c:pt idx="4">
                  <c:v>2.4793388429752067E-2</c:v>
                </c:pt>
                <c:pt idx="5">
                  <c:v>5.6741991556990314E-2</c:v>
                </c:pt>
                <c:pt idx="6">
                  <c:v>3.1746031746031744E-2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Stats'!$B$1295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Stats'!$C$1295,'13.14 Q2 Diversity Stats'!$E$1295,'13.14 Q2 Diversity Stats'!$G$1295,'13.14 Q2 Diversity Stats'!$I$1295,'13.14 Q2 Diversity Stats'!$K$1295,'13.14 Q2 Diversity Stats'!$M$1295,'13.14 Q2 Diversity Stats'!$O$1295,'13.14 Q2 Diversity Stats'!$Q$1295)</c:f>
              <c:numCache>
                <c:formatCode>0.0%</c:formatCode>
                <c:ptCount val="8"/>
                <c:pt idx="0">
                  <c:v>0.1640625</c:v>
                </c:pt>
                <c:pt idx="1">
                  <c:v>0.2</c:v>
                </c:pt>
                <c:pt idx="2">
                  <c:v>4.1666666666666664E-2</c:v>
                </c:pt>
                <c:pt idx="3">
                  <c:v>9.0909090909090912E-2</c:v>
                </c:pt>
                <c:pt idx="4">
                  <c:v>0.12396694214876033</c:v>
                </c:pt>
                <c:pt idx="5">
                  <c:v>0.13645393593245592</c:v>
                </c:pt>
                <c:pt idx="6">
                  <c:v>0.1130952380952381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Stats'!$B$1296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Stats'!$C$1296,'13.14 Q2 Diversity Stats'!$E$1296,'13.14 Q2 Diversity Stats'!$G$1296,'13.14 Q2 Diversity Stats'!$I$1296,'13.14 Q2 Diversity Stats'!$K$1296,'13.14 Q2 Diversity Stats'!$M$1296,'13.14 Q2 Diversity Stats'!$O$1296,'13.14 Q2 Diversity Stats'!$Q$1296)</c:f>
              <c:numCache>
                <c:formatCode>0.0%</c:formatCode>
                <c:ptCount val="8"/>
                <c:pt idx="0">
                  <c:v>0.296875</c:v>
                </c:pt>
                <c:pt idx="1">
                  <c:v>0.29473684210526313</c:v>
                </c:pt>
                <c:pt idx="2">
                  <c:v>0.54166666666666663</c:v>
                </c:pt>
                <c:pt idx="3">
                  <c:v>0.18181818181818182</c:v>
                </c:pt>
                <c:pt idx="4">
                  <c:v>0.33057851239669422</c:v>
                </c:pt>
                <c:pt idx="5">
                  <c:v>0.23032033772038737</c:v>
                </c:pt>
                <c:pt idx="6">
                  <c:v>0.27777777777777779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Stats'!$B$1297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Stats'!$C$1297,'13.14 Q2 Diversity Stats'!$E$1297,'13.14 Q2 Diversity Stats'!$G$1297,'13.14 Q2 Diversity Stats'!$I$1297,'13.14 Q2 Diversity Stats'!$K$1297,'13.14 Q2 Diversity Stats'!$M$1297,'13.14 Q2 Diversity Stats'!$O$1297,'13.14 Q2 Diversity Stats'!$Q$1297)</c:f>
              <c:numCache>
                <c:formatCode>0.0%</c:formatCode>
                <c:ptCount val="8"/>
                <c:pt idx="0">
                  <c:v>0.3203125</c:v>
                </c:pt>
                <c:pt idx="1">
                  <c:v>0.28421052631578947</c:v>
                </c:pt>
                <c:pt idx="2">
                  <c:v>0.16666666666666666</c:v>
                </c:pt>
                <c:pt idx="3">
                  <c:v>9.0909090909090912E-2</c:v>
                </c:pt>
                <c:pt idx="4">
                  <c:v>0.36363636363636365</c:v>
                </c:pt>
                <c:pt idx="5">
                  <c:v>0.29500869133349888</c:v>
                </c:pt>
                <c:pt idx="6">
                  <c:v>0.35515873015873017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Stats'!$B$1298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Stats'!$C$1298,'13.14 Q2 Diversity Stats'!$E$1298,'13.14 Q2 Diversity Stats'!$G$1298,'13.14 Q2 Diversity Stats'!$I$1298,'13.14 Q2 Diversity Stats'!$K$1298,'13.14 Q2 Diversity Stats'!$M$1298,'13.14 Q2 Diversity Stats'!$O$1298,'13.14 Q2 Diversity Stats'!$Q$1298)</c:f>
              <c:numCache>
                <c:formatCode>0.0%</c:formatCode>
                <c:ptCount val="8"/>
                <c:pt idx="0">
                  <c:v>4.6875E-2</c:v>
                </c:pt>
                <c:pt idx="1">
                  <c:v>6.3157894736842107E-2</c:v>
                </c:pt>
                <c:pt idx="2">
                  <c:v>0.16666666666666666</c:v>
                </c:pt>
                <c:pt idx="3">
                  <c:v>0.36363636363636365</c:v>
                </c:pt>
                <c:pt idx="4">
                  <c:v>0.10743801652892562</c:v>
                </c:pt>
                <c:pt idx="5">
                  <c:v>0.12378942140551279</c:v>
                </c:pt>
                <c:pt idx="6">
                  <c:v>0.12698412698412698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Stats'!$B$1299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Stats'!$C$1299,'13.14 Q2 Diversity Stats'!$E$1299,'13.14 Q2 Diversity Stats'!$G$1299,'13.14 Q2 Diversity Stats'!$I$1299,'13.14 Q2 Diversity Stats'!$K$1299,'13.14 Q2 Diversity Stats'!$M$1299,'13.14 Q2 Diversity Stats'!$O$1299,'13.14 Q2 Diversity Stats'!$Q$1299)</c:f>
              <c:numCache>
                <c:formatCode>0.0%</c:formatCode>
                <c:ptCount val="8"/>
                <c:pt idx="0">
                  <c:v>1.5625E-2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1.6528925619834711E-2</c:v>
                </c:pt>
                <c:pt idx="5">
                  <c:v>5.4258753414452444E-2</c:v>
                </c:pt>
                <c:pt idx="6">
                  <c:v>3.7698412698412696E-2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Stats'!$B$1300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Stats'!$C$1300,'13.14 Q2 Diversity Stats'!$E$1300,'13.14 Q2 Diversity Stats'!$G$1300,'13.14 Q2 Diversity Stats'!$I$1300,'13.14 Q2 Diversity Stats'!$K$1300,'13.14 Q2 Diversity Stats'!$M$1300,'13.14 Q2 Diversity Stats'!$O$1300,'13.14 Q2 Diversity Stats'!$Q$1300)</c:f>
              <c:numCache>
                <c:formatCode>0.0%</c:formatCode>
                <c:ptCount val="8"/>
                <c:pt idx="0">
                  <c:v>7.8125E-3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8.2644628099173556E-3</c:v>
                </c:pt>
                <c:pt idx="5">
                  <c:v>1.3781971691085176E-2</c:v>
                </c:pt>
                <c:pt idx="6">
                  <c:v>3.968253968253968E-3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Stats'!$B$1301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Stats'!$C$1301,'13.14 Q2 Diversity Stats'!$E$1301,'13.14 Q2 Diversity Stats'!$G$1301,'13.14 Q2 Diversity Stats'!$I$1301,'13.14 Q2 Diversity Stats'!$K$1301,'13.14 Q2 Diversity Stats'!$M$1301,'13.14 Q2 Diversity Stats'!$O$1301,'13.14 Q2 Diversity Stats'!$Q$1301)</c:f>
              <c:numCache>
                <c:formatCode>0.0%</c:formatCode>
                <c:ptCount val="8"/>
                <c:pt idx="0">
                  <c:v>1.5625E-2</c:v>
                </c:pt>
                <c:pt idx="1">
                  <c:v>4.2105263157894736E-2</c:v>
                </c:pt>
                <c:pt idx="2">
                  <c:v>0</c:v>
                </c:pt>
                <c:pt idx="3">
                  <c:v>9.0909090909090912E-2</c:v>
                </c:pt>
                <c:pt idx="4">
                  <c:v>2.4793388429752067E-2</c:v>
                </c:pt>
                <c:pt idx="5">
                  <c:v>7.8346163397069776E-2</c:v>
                </c:pt>
                <c:pt idx="6">
                  <c:v>3.5714285714285712E-2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Stats'!$B$1302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Stats'!$C$1302,'13.14 Q2 Diversity Stats'!$E$1302,'13.14 Q2 Diversity Stats'!$G$1302,'13.14 Q2 Diversity Stats'!$I$1302,'13.14 Q2 Diversity Stats'!$K$1302,'13.14 Q2 Diversity Stats'!$M$1302,'13.14 Q2 Diversity Stats'!$O$1302,'13.14 Q2 Diversity Stats'!$Q$1302)</c:f>
              <c:numCache>
                <c:formatCode>0.0%</c:formatCode>
                <c:ptCount val="8"/>
                <c:pt idx="0">
                  <c:v>7.8125E-3</c:v>
                </c:pt>
                <c:pt idx="1">
                  <c:v>1.0526315789473684E-2</c:v>
                </c:pt>
                <c:pt idx="2">
                  <c:v>4.1666666666666664E-2</c:v>
                </c:pt>
                <c:pt idx="3">
                  <c:v>0</c:v>
                </c:pt>
                <c:pt idx="4">
                  <c:v>0</c:v>
                </c:pt>
                <c:pt idx="5">
                  <c:v>1.1298733548547305E-2</c:v>
                </c:pt>
                <c:pt idx="6">
                  <c:v>1.7857142857142856E-2</c:v>
                </c:pt>
              </c:numCache>
            </c:numRef>
          </c:val>
        </c:ser>
        <c:overlap val="100"/>
        <c:axId val="143587968"/>
        <c:axId val="143606144"/>
      </c:barChart>
      <c:catAx>
        <c:axId val="1435879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606144"/>
        <c:crosses val="autoZero"/>
        <c:auto val="1"/>
        <c:lblAlgn val="ctr"/>
        <c:lblOffset val="100"/>
      </c:catAx>
      <c:valAx>
        <c:axId val="14360614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5879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Stats'!$B$1326</c:f>
          <c:strCache>
            <c:ptCount val="1"/>
            <c:pt idx="0">
              <c:v>Figure 7i: Length of Service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6.17069834804806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687343248761733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Stats'!$B$1329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Stats'!$C$1329,'13.14 Q2 Diversity Stats'!$E$1329,'13.14 Q2 Diversity Stats'!$G$1329,'13.14 Q2 Diversity Stats'!$I$1329,'13.14 Q2 Diversity Stats'!$K$1329,'13.14 Q2 Diversity Stats'!$M$1329,'13.14 Q2 Diversity Stats'!$O$1329,'13.14 Q2 Diversity Stats'!$Q$1329)</c:f>
              <c:numCache>
                <c:formatCode>0.0%</c:formatCode>
                <c:ptCount val="8"/>
                <c:pt idx="0">
                  <c:v>0.15789473684210525</c:v>
                </c:pt>
                <c:pt idx="1">
                  <c:v>0.12195121951219512</c:v>
                </c:pt>
                <c:pt idx="2">
                  <c:v>0.10344827586206896</c:v>
                </c:pt>
                <c:pt idx="3">
                  <c:v>7.6923076923076927E-2</c:v>
                </c:pt>
                <c:pt idx="4">
                  <c:v>0.14705882352941177</c:v>
                </c:pt>
                <c:pt idx="5">
                  <c:v>8.8320689332209421E-2</c:v>
                </c:pt>
                <c:pt idx="6">
                  <c:v>7.6271186440677971E-2</c:v>
                </c:pt>
                <c:pt idx="7">
                  <c:v>0.10606060606060606</c:v>
                </c:pt>
              </c:numCache>
            </c:numRef>
          </c:val>
        </c:ser>
        <c:ser>
          <c:idx val="2"/>
          <c:order val="1"/>
          <c:tx>
            <c:strRef>
              <c:f>'13.14 Q2 Diversity Stats'!$B$1330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Stats'!$C$1330,'13.14 Q2 Diversity Stats'!$E$1330,'13.14 Q2 Diversity Stats'!$G$1330,'13.14 Q2 Diversity Stats'!$I$1330,'13.14 Q2 Diversity Stats'!$K$1330,'13.14 Q2 Diversity Stats'!$M$1330,'13.14 Q2 Diversity Stats'!$O$1330,'13.14 Q2 Diversity Stats'!$Q$1330)</c:f>
              <c:numCache>
                <c:formatCode>0.0%</c:formatCode>
                <c:ptCount val="8"/>
                <c:pt idx="0">
                  <c:v>0.14473684210526316</c:v>
                </c:pt>
                <c:pt idx="1">
                  <c:v>0.10569105691056911</c:v>
                </c:pt>
                <c:pt idx="2">
                  <c:v>0.13793103448275862</c:v>
                </c:pt>
                <c:pt idx="3">
                  <c:v>0.19230769230769232</c:v>
                </c:pt>
                <c:pt idx="4">
                  <c:v>0</c:v>
                </c:pt>
                <c:pt idx="5">
                  <c:v>7.2023976772501636E-2</c:v>
                </c:pt>
                <c:pt idx="6">
                  <c:v>7.6271186440677971E-2</c:v>
                </c:pt>
                <c:pt idx="7">
                  <c:v>0.25</c:v>
                </c:pt>
              </c:numCache>
            </c:numRef>
          </c:val>
        </c:ser>
        <c:ser>
          <c:idx val="4"/>
          <c:order val="2"/>
          <c:tx>
            <c:strRef>
              <c:f>'13.14 Q2 Diversity Stats'!$B$1331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Stats'!$C$1331,'13.14 Q2 Diversity Stats'!$E$1331,'13.14 Q2 Diversity Stats'!$G$1331,'13.14 Q2 Diversity Stats'!$I$1331,'13.14 Q2 Diversity Stats'!$K$1331,'13.14 Q2 Diversity Stats'!$M$1331,'13.14 Q2 Diversity Stats'!$O$1331,'13.14 Q2 Diversity Stats'!$Q$1331)</c:f>
              <c:numCache>
                <c:formatCode>0.0%</c:formatCode>
                <c:ptCount val="8"/>
                <c:pt idx="0">
                  <c:v>0.18421052631578946</c:v>
                </c:pt>
                <c:pt idx="1">
                  <c:v>0.32520325203252032</c:v>
                </c:pt>
                <c:pt idx="2">
                  <c:v>0.13793103448275862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0.10012175704785989</c:v>
                </c:pt>
                <c:pt idx="6">
                  <c:v>0.16101694915254236</c:v>
                </c:pt>
                <c:pt idx="7">
                  <c:v>7.575757575757576E-2</c:v>
                </c:pt>
              </c:numCache>
            </c:numRef>
          </c:val>
        </c:ser>
        <c:ser>
          <c:idx val="6"/>
          <c:order val="3"/>
          <c:tx>
            <c:strRef>
              <c:f>'13.14 Q2 Diversity Stats'!$B$1332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Stats'!$C$1332,'13.14 Q2 Diversity Stats'!$E$1332,'13.14 Q2 Diversity Stats'!$G$1332,'13.14 Q2 Diversity Stats'!$I$1332,'13.14 Q2 Diversity Stats'!$K$1332,'13.14 Q2 Diversity Stats'!$M$1332,'13.14 Q2 Diversity Stats'!$O$1332,'13.14 Q2 Diversity Stats'!$Q$1332)</c:f>
              <c:numCache>
                <c:formatCode>0.0%</c:formatCode>
                <c:ptCount val="8"/>
                <c:pt idx="0">
                  <c:v>0.28289473684210525</c:v>
                </c:pt>
                <c:pt idx="1">
                  <c:v>0.26829268292682928</c:v>
                </c:pt>
                <c:pt idx="2">
                  <c:v>0.48275862068965519</c:v>
                </c:pt>
                <c:pt idx="3">
                  <c:v>0.28205128205128205</c:v>
                </c:pt>
                <c:pt idx="4">
                  <c:v>0.47058823529411764</c:v>
                </c:pt>
                <c:pt idx="5">
                  <c:v>0.25166245199962534</c:v>
                </c:pt>
                <c:pt idx="6">
                  <c:v>0.40677966101694918</c:v>
                </c:pt>
                <c:pt idx="7">
                  <c:v>0.13636363636363635</c:v>
                </c:pt>
              </c:numCache>
            </c:numRef>
          </c:val>
        </c:ser>
        <c:ser>
          <c:idx val="8"/>
          <c:order val="4"/>
          <c:tx>
            <c:strRef>
              <c:f>'13.14 Q2 Diversity Stats'!$B$1333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Stats'!$C$1333,'13.14 Q2 Diversity Stats'!$E$1333,'13.14 Q2 Diversity Stats'!$G$1333,'13.14 Q2 Diversity Stats'!$I$1333,'13.14 Q2 Diversity Stats'!$K$1333,'13.14 Q2 Diversity Stats'!$M$1333,'13.14 Q2 Diversity Stats'!$O$1333,'13.14 Q2 Diversity Stats'!$Q$1333)</c:f>
              <c:numCache>
                <c:formatCode>0.0%</c:formatCode>
                <c:ptCount val="8"/>
                <c:pt idx="0">
                  <c:v>0.15789473684210525</c:v>
                </c:pt>
                <c:pt idx="1">
                  <c:v>0.10569105691056911</c:v>
                </c:pt>
                <c:pt idx="2">
                  <c:v>0.13793103448275862</c:v>
                </c:pt>
                <c:pt idx="3">
                  <c:v>0.11538461538461539</c:v>
                </c:pt>
                <c:pt idx="4">
                  <c:v>0.26470588235294118</c:v>
                </c:pt>
                <c:pt idx="5">
                  <c:v>0.26749086822141049</c:v>
                </c:pt>
                <c:pt idx="6">
                  <c:v>0.19491525423728814</c:v>
                </c:pt>
                <c:pt idx="7">
                  <c:v>0.18939393939393939</c:v>
                </c:pt>
              </c:numCache>
            </c:numRef>
          </c:val>
        </c:ser>
        <c:ser>
          <c:idx val="10"/>
          <c:order val="5"/>
          <c:tx>
            <c:strRef>
              <c:f>'13.14 Q2 Diversity Stats'!$B$1334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Stats'!$C$1334,'13.14 Q2 Diversity Stats'!$E$1334,'13.14 Q2 Diversity Stats'!$G$1334,'13.14 Q2 Diversity Stats'!$I$1334,'13.14 Q2 Diversity Stats'!$K$1334,'13.14 Q2 Diversity Stats'!$M$1334,'13.14 Q2 Diversity Stats'!$O$1334,'13.14 Q2 Diversity Stats'!$Q$1334)</c:f>
              <c:numCache>
                <c:formatCode>0.0%</c:formatCode>
                <c:ptCount val="8"/>
                <c:pt idx="0">
                  <c:v>7.2368421052631582E-2</c:v>
                </c:pt>
                <c:pt idx="1">
                  <c:v>7.3170731707317069E-2</c:v>
                </c:pt>
                <c:pt idx="2">
                  <c:v>0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0.22038025662639318</c:v>
                </c:pt>
                <c:pt idx="6">
                  <c:v>8.4745762711864403E-2</c:v>
                </c:pt>
                <c:pt idx="7">
                  <c:v>0.24242424242424243</c:v>
                </c:pt>
              </c:numCache>
            </c:numRef>
          </c:val>
        </c:ser>
        <c:overlap val="100"/>
        <c:axId val="143882496"/>
        <c:axId val="143904768"/>
      </c:barChart>
      <c:catAx>
        <c:axId val="143882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904768"/>
        <c:crosses val="autoZero"/>
        <c:auto val="1"/>
        <c:lblAlgn val="ctr"/>
        <c:lblOffset val="100"/>
      </c:catAx>
      <c:valAx>
        <c:axId val="14390476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88249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Stats'!$B$1357</c:f>
          <c:strCache>
            <c:ptCount val="1"/>
            <c:pt idx="0">
              <c:v>Figure 7j: Length of Service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6.17069834804806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316972878390202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Stats'!$B$1360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Stats'!$C$1360,'13.14 Q2 Diversity Stats'!$E$1360,'13.14 Q2 Diversity Stats'!$G$1360,'13.14 Q2 Diversity Stats'!$I$1360,'13.14 Q2 Diversity Stats'!$K$1360,'13.14 Q2 Diversity Stats'!$M$1360,'13.14 Q2 Diversity Stats'!$O$1360,'13.14 Q2 Diversity Stats'!$Q$1360)</c:f>
              <c:numCache>
                <c:formatCode>0.0%</c:formatCode>
                <c:ptCount val="8"/>
                <c:pt idx="0">
                  <c:v>0.140625</c:v>
                </c:pt>
                <c:pt idx="1">
                  <c:v>8.4210526315789472E-2</c:v>
                </c:pt>
                <c:pt idx="2">
                  <c:v>0.125</c:v>
                </c:pt>
                <c:pt idx="3">
                  <c:v>0</c:v>
                </c:pt>
                <c:pt idx="4">
                  <c:v>7.43801652892562E-2</c:v>
                </c:pt>
                <c:pt idx="5">
                  <c:v>6.5060839334492179E-2</c:v>
                </c:pt>
                <c:pt idx="6">
                  <c:v>1.3888888888888888E-2</c:v>
                </c:pt>
              </c:numCache>
            </c:numRef>
          </c:val>
        </c:ser>
        <c:ser>
          <c:idx val="2"/>
          <c:order val="1"/>
          <c:tx>
            <c:strRef>
              <c:f>'13.14 Q2 Diversity Stats'!$B$1361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Stats'!$C$1361,'13.14 Q2 Diversity Stats'!$E$1361,'13.14 Q2 Diversity Stats'!$G$1361,'13.14 Q2 Diversity Stats'!$I$1361,'13.14 Q2 Diversity Stats'!$K$1361,'13.14 Q2 Diversity Stats'!$M$1361,'13.14 Q2 Diversity Stats'!$O$1361,'13.14 Q2 Diversity Stats'!$Q$1361)</c:f>
              <c:numCache>
                <c:formatCode>0.0%</c:formatCode>
                <c:ptCount val="8"/>
                <c:pt idx="0">
                  <c:v>0.1328125</c:v>
                </c:pt>
                <c:pt idx="1">
                  <c:v>0.11578947368421053</c:v>
                </c:pt>
                <c:pt idx="2">
                  <c:v>8.3333333333333329E-2</c:v>
                </c:pt>
                <c:pt idx="3">
                  <c:v>0</c:v>
                </c:pt>
                <c:pt idx="4">
                  <c:v>0.14049586776859505</c:v>
                </c:pt>
                <c:pt idx="5">
                  <c:v>8.0332753911100077E-2</c:v>
                </c:pt>
                <c:pt idx="6">
                  <c:v>3.3730158730158728E-2</c:v>
                </c:pt>
              </c:numCache>
            </c:numRef>
          </c:val>
        </c:ser>
        <c:ser>
          <c:idx val="4"/>
          <c:order val="2"/>
          <c:tx>
            <c:strRef>
              <c:f>'13.14 Q2 Diversity Stats'!$B$1362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Stats'!$C$1362,'13.14 Q2 Diversity Stats'!$E$1362,'13.14 Q2 Diversity Stats'!$G$1362,'13.14 Q2 Diversity Stats'!$I$1362,'13.14 Q2 Diversity Stats'!$K$1362,'13.14 Q2 Diversity Stats'!$M$1362,'13.14 Q2 Diversity Stats'!$O$1362,'13.14 Q2 Diversity Stats'!$Q$1362)</c:f>
              <c:numCache>
                <c:formatCode>0.0%</c:formatCode>
                <c:ptCount val="8"/>
                <c:pt idx="0">
                  <c:v>0.1953125</c:v>
                </c:pt>
                <c:pt idx="1">
                  <c:v>0.32631578947368423</c:v>
                </c:pt>
                <c:pt idx="2">
                  <c:v>0.125</c:v>
                </c:pt>
                <c:pt idx="3">
                  <c:v>0</c:v>
                </c:pt>
                <c:pt idx="4">
                  <c:v>0.14049586776859505</c:v>
                </c:pt>
                <c:pt idx="5">
                  <c:v>0.10975912590017382</c:v>
                </c:pt>
                <c:pt idx="6">
                  <c:v>0.12103174603174603</c:v>
                </c:pt>
              </c:numCache>
            </c:numRef>
          </c:val>
        </c:ser>
        <c:ser>
          <c:idx val="6"/>
          <c:order val="3"/>
          <c:tx>
            <c:strRef>
              <c:f>'13.14 Q2 Diversity Stats'!$B$1363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Stats'!$C$1363,'13.14 Q2 Diversity Stats'!$E$1363,'13.14 Q2 Diversity Stats'!$G$1363,'13.14 Q2 Diversity Stats'!$I$1363,'13.14 Q2 Diversity Stats'!$K$1363,'13.14 Q2 Diversity Stats'!$M$1363,'13.14 Q2 Diversity Stats'!$O$1363,'13.14 Q2 Diversity Stats'!$Q$1363)</c:f>
              <c:numCache>
                <c:formatCode>0.0%</c:formatCode>
                <c:ptCount val="8"/>
                <c:pt idx="0">
                  <c:v>0.2578125</c:v>
                </c:pt>
                <c:pt idx="1">
                  <c:v>0.30526315789473685</c:v>
                </c:pt>
                <c:pt idx="2">
                  <c:v>0.54166666666666663</c:v>
                </c:pt>
                <c:pt idx="3">
                  <c:v>0.45454545454545453</c:v>
                </c:pt>
                <c:pt idx="4">
                  <c:v>0.33884297520661155</c:v>
                </c:pt>
                <c:pt idx="5">
                  <c:v>0.26334740501614107</c:v>
                </c:pt>
                <c:pt idx="6">
                  <c:v>0.30357142857142855</c:v>
                </c:pt>
              </c:numCache>
            </c:numRef>
          </c:val>
        </c:ser>
        <c:ser>
          <c:idx val="8"/>
          <c:order val="4"/>
          <c:tx>
            <c:strRef>
              <c:f>'13.14 Q2 Diversity Stats'!$B$1364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Stats'!$C$1364,'13.14 Q2 Diversity Stats'!$E$1364,'13.14 Q2 Diversity Stats'!$G$1364,'13.14 Q2 Diversity Stats'!$I$1364,'13.14 Q2 Diversity Stats'!$K$1364,'13.14 Q2 Diversity Stats'!$M$1364,'13.14 Q2 Diversity Stats'!$O$1364,'13.14 Q2 Diversity Stats'!$Q$1364)</c:f>
              <c:numCache>
                <c:formatCode>0.0%</c:formatCode>
                <c:ptCount val="8"/>
                <c:pt idx="0">
                  <c:v>0.1875</c:v>
                </c:pt>
                <c:pt idx="1">
                  <c:v>9.4736842105263161E-2</c:v>
                </c:pt>
                <c:pt idx="2">
                  <c:v>0.125</c:v>
                </c:pt>
                <c:pt idx="3">
                  <c:v>0.27272727272727271</c:v>
                </c:pt>
                <c:pt idx="4">
                  <c:v>0.21487603305785125</c:v>
                </c:pt>
                <c:pt idx="5">
                  <c:v>0.26744474795132855</c:v>
                </c:pt>
                <c:pt idx="6">
                  <c:v>0.30158730158730157</c:v>
                </c:pt>
              </c:numCache>
            </c:numRef>
          </c:val>
        </c:ser>
        <c:ser>
          <c:idx val="10"/>
          <c:order val="5"/>
          <c:tx>
            <c:strRef>
              <c:f>'13.14 Q2 Diversity Stats'!$B$1365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Stats'!$C$1365,'13.14 Q2 Diversity Stats'!$E$1365,'13.14 Q2 Diversity Stats'!$G$1365,'13.14 Q2 Diversity Stats'!$I$1365,'13.14 Q2 Diversity Stats'!$K$1365,'13.14 Q2 Diversity Stats'!$M$1365,'13.14 Q2 Diversity Stats'!$O$1365,'13.14 Q2 Diversity Stats'!$Q$1365)</c:f>
              <c:numCache>
                <c:formatCode>0.0%</c:formatCode>
                <c:ptCount val="8"/>
                <c:pt idx="0">
                  <c:v>8.59375E-2</c:v>
                </c:pt>
                <c:pt idx="1">
                  <c:v>7.3684210526315783E-2</c:v>
                </c:pt>
                <c:pt idx="2">
                  <c:v>0</c:v>
                </c:pt>
                <c:pt idx="3">
                  <c:v>0.27272727272727271</c:v>
                </c:pt>
                <c:pt idx="4">
                  <c:v>9.0909090909090912E-2</c:v>
                </c:pt>
                <c:pt idx="5">
                  <c:v>0.21405512788676434</c:v>
                </c:pt>
                <c:pt idx="6">
                  <c:v>0.22619047619047619</c:v>
                </c:pt>
              </c:numCache>
            </c:numRef>
          </c:val>
        </c:ser>
        <c:overlap val="100"/>
        <c:axId val="144250368"/>
        <c:axId val="144251904"/>
      </c:barChart>
      <c:catAx>
        <c:axId val="1442503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251904"/>
        <c:crosses val="autoZero"/>
        <c:auto val="1"/>
        <c:lblAlgn val="ctr"/>
        <c:lblOffset val="100"/>
      </c:catAx>
      <c:valAx>
        <c:axId val="14425190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2503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Stats'!$B$1531</c:f>
          <c:strCache>
            <c:ptCount val="1"/>
            <c:pt idx="0">
              <c:v>Figure 8a: Religion and Belief by Grade. Data taken from HR Employee Database.</c:v>
            </c:pt>
          </c:strCache>
        </c:strRef>
      </c:tx>
      <c:layout>
        <c:manualLayout>
          <c:xMode val="edge"/>
          <c:yMode val="edge"/>
          <c:x val="1.1436470031410186E-2"/>
          <c:y val="1.75901495162708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69213913852995E-2"/>
          <c:y val="0.13084439642933995"/>
          <c:w val="0.88736222274160337"/>
          <c:h val="0.63606285362088122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Stats'!$C$1532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Stats'!$C$1533:$C$1543</c:f>
              <c:numCache>
                <c:formatCode>#,##0</c:formatCode>
                <c:ptCount val="11"/>
                <c:pt idx="0">
                  <c:v>0</c:v>
                </c:pt>
                <c:pt idx="1">
                  <c:v>138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584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Stats'!$D$1532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Stats'!$D$1533:$D$1543</c:f>
              <c:numCache>
                <c:formatCode>#,##0</c:formatCode>
                <c:ptCount val="11"/>
                <c:pt idx="0">
                  <c:v>5</c:v>
                </c:pt>
                <c:pt idx="1">
                  <c:v>313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1295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Stats'!$E$1532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Stats'!$E$1533:$E$1543</c:f>
              <c:numCache>
                <c:formatCode>#,##0</c:formatCode>
                <c:ptCount val="11"/>
                <c:pt idx="0">
                  <c:v>6</c:v>
                </c:pt>
                <c:pt idx="1">
                  <c:v>662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1957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Stats'!$F$1532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Stats'!$F$1533:$F$1543</c:f>
              <c:numCache>
                <c:formatCode>#,##0</c:formatCode>
                <c:ptCount val="11"/>
                <c:pt idx="0">
                  <c:v>8</c:v>
                </c:pt>
                <c:pt idx="1">
                  <c:v>967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2180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Stats'!$G$1532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Stats'!$G$1533:$G$1543</c:f>
              <c:numCache>
                <c:formatCode>#,##0</c:formatCode>
                <c:ptCount val="11"/>
                <c:pt idx="0">
                  <c:v>8</c:v>
                </c:pt>
                <c:pt idx="1">
                  <c:v>456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818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Stats'!$H$1532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Stats'!$H$1533:$H$1543</c:f>
              <c:numCache>
                <c:formatCode>#,##0</c:formatCode>
                <c:ptCount val="11"/>
                <c:pt idx="0">
                  <c:v>1</c:v>
                </c:pt>
                <c:pt idx="1">
                  <c:v>248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264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Stats'!$I$1532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Stats'!$I$1533:$I$1543</c:f>
              <c:numCache>
                <c:formatCode>#,##0</c:formatCode>
                <c:ptCount val="11"/>
                <c:pt idx="0">
                  <c:v>1</c:v>
                </c:pt>
                <c:pt idx="1">
                  <c:v>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Stats'!$J$1532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Stats'!$J$1533:$J$1543</c:f>
              <c:numCache>
                <c:formatCode>#,##0</c:formatCode>
                <c:ptCount val="11"/>
                <c:pt idx="0">
                  <c:v>1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699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Stats'!$K$1532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Stats'!$K$1533:$K$1543</c:f>
              <c:numCache>
                <c:formatCode>#,##0</c:formatCode>
                <c:ptCount val="11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overlap val="100"/>
        <c:axId val="144348288"/>
        <c:axId val="144349824"/>
      </c:barChart>
      <c:catAx>
        <c:axId val="1443482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349824"/>
        <c:crosses val="autoZero"/>
        <c:auto val="1"/>
        <c:lblAlgn val="ctr"/>
        <c:lblOffset val="100"/>
      </c:catAx>
      <c:valAx>
        <c:axId val="14434982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34828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Stats'!$B$1566</c:f>
          <c:strCache>
            <c:ptCount val="1"/>
            <c:pt idx="0">
              <c:v>Figure 8b: Religion and Belief by Grade. Data taken from Employee Self Disclosure Database.</c:v>
            </c:pt>
          </c:strCache>
        </c:strRef>
      </c:tx>
      <c:layout>
        <c:manualLayout>
          <c:xMode val="edge"/>
          <c:yMode val="edge"/>
          <c:x val="8.1675197298902227E-3"/>
          <c:y val="2.229502475625455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396655305679644E-2"/>
          <c:y val="0.1382017576839791"/>
          <c:w val="0.87346286296229159"/>
          <c:h val="0.62703979177118163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Stats'!$C$1567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Stats'!$C$1568:$C$1578</c:f>
              <c:numCache>
                <c:formatCode>#,##0</c:formatCode>
                <c:ptCount val="11"/>
                <c:pt idx="0">
                  <c:v>2</c:v>
                </c:pt>
                <c:pt idx="1">
                  <c:v>247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174</c:v>
                </c:pt>
                <c:pt idx="8">
                  <c:v>26</c:v>
                </c:pt>
                <c:pt idx="9">
                  <c:v>0</c:v>
                </c:pt>
                <c:pt idx="10">
                  <c:v>41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Stats'!$D$1567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Stats'!$D$1568:$D$1578</c:f>
              <c:numCache>
                <c:formatCode>#,##0</c:formatCode>
                <c:ptCount val="11"/>
                <c:pt idx="0">
                  <c:v>7</c:v>
                </c:pt>
                <c:pt idx="1">
                  <c:v>506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477</c:v>
                </c:pt>
                <c:pt idx="8">
                  <c:v>71</c:v>
                </c:pt>
                <c:pt idx="9">
                  <c:v>0</c:v>
                </c:pt>
                <c:pt idx="10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Stats'!$E$1567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Stats'!$E$1568:$E$1578</c:f>
              <c:numCache>
                <c:formatCode>#,##0</c:formatCode>
                <c:ptCount val="11"/>
                <c:pt idx="0">
                  <c:v>16</c:v>
                </c:pt>
                <c:pt idx="1">
                  <c:v>839</c:v>
                </c:pt>
                <c:pt idx="2">
                  <c:v>13</c:v>
                </c:pt>
                <c:pt idx="3">
                  <c:v>3</c:v>
                </c:pt>
                <c:pt idx="4">
                  <c:v>15</c:v>
                </c:pt>
                <c:pt idx="5">
                  <c:v>7</c:v>
                </c:pt>
                <c:pt idx="6">
                  <c:v>0</c:v>
                </c:pt>
                <c:pt idx="7">
                  <c:v>813</c:v>
                </c:pt>
                <c:pt idx="8">
                  <c:v>121</c:v>
                </c:pt>
                <c:pt idx="9">
                  <c:v>0</c:v>
                </c:pt>
                <c:pt idx="10">
                  <c:v>289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Stats'!$F$1567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Stats'!$F$1568:$F$1578</c:f>
              <c:numCache>
                <c:formatCode>#,##0</c:formatCode>
                <c:ptCount val="11"/>
                <c:pt idx="0">
                  <c:v>7</c:v>
                </c:pt>
                <c:pt idx="1">
                  <c:v>1087</c:v>
                </c:pt>
                <c:pt idx="2">
                  <c:v>8</c:v>
                </c:pt>
                <c:pt idx="3">
                  <c:v>6</c:v>
                </c:pt>
                <c:pt idx="4">
                  <c:v>18</c:v>
                </c:pt>
                <c:pt idx="5">
                  <c:v>9</c:v>
                </c:pt>
                <c:pt idx="6">
                  <c:v>0</c:v>
                </c:pt>
                <c:pt idx="7">
                  <c:v>1041</c:v>
                </c:pt>
                <c:pt idx="8">
                  <c:v>141</c:v>
                </c:pt>
                <c:pt idx="9">
                  <c:v>0</c:v>
                </c:pt>
                <c:pt idx="10">
                  <c:v>355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Stats'!$G$1567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Stats'!$G$1568:$G$1578</c:f>
              <c:numCache>
                <c:formatCode>#,##0</c:formatCode>
                <c:ptCount val="11"/>
                <c:pt idx="0">
                  <c:v>7</c:v>
                </c:pt>
                <c:pt idx="1">
                  <c:v>472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423</c:v>
                </c:pt>
                <c:pt idx="8">
                  <c:v>42</c:v>
                </c:pt>
                <c:pt idx="9">
                  <c:v>0</c:v>
                </c:pt>
                <c:pt idx="10">
                  <c:v>139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Stats'!$H$1567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Stats'!$H$1568:$H$1578</c:f>
              <c:numCache>
                <c:formatCode>#,##0</c:formatCode>
                <c:ptCount val="11"/>
                <c:pt idx="0">
                  <c:v>1</c:v>
                </c:pt>
                <c:pt idx="1">
                  <c:v>212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186</c:v>
                </c:pt>
                <c:pt idx="8">
                  <c:v>15</c:v>
                </c:pt>
                <c:pt idx="9">
                  <c:v>0</c:v>
                </c:pt>
                <c:pt idx="10">
                  <c:v>43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Stats'!$I$1567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Stats'!$I$1568:$I$1578</c:f>
              <c:numCache>
                <c:formatCode>#,##0</c:formatCode>
                <c:ptCount val="11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3</c:v>
                </c:pt>
                <c:pt idx="9">
                  <c:v>0</c:v>
                </c:pt>
                <c:pt idx="10">
                  <c:v>11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Stats'!$J$1567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Stats'!$J$1568:$J$1578</c:f>
              <c:numCache>
                <c:formatCode>#,##0</c:formatCode>
                <c:ptCount val="11"/>
                <c:pt idx="0">
                  <c:v>4</c:v>
                </c:pt>
                <c:pt idx="1">
                  <c:v>340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164</c:v>
                </c:pt>
                <c:pt idx="8">
                  <c:v>25</c:v>
                </c:pt>
                <c:pt idx="9">
                  <c:v>0</c:v>
                </c:pt>
                <c:pt idx="10">
                  <c:v>118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Stats'!$K$1567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Stats'!$K$1568:$K$1578</c:f>
              <c:numCache>
                <c:formatCode>#,##0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</c:v>
                </c:pt>
                <c:pt idx="8">
                  <c:v>3</c:v>
                </c:pt>
                <c:pt idx="9">
                  <c:v>0</c:v>
                </c:pt>
                <c:pt idx="10">
                  <c:v>16</c:v>
                </c:pt>
              </c:numCache>
            </c:numRef>
          </c:val>
        </c:ser>
        <c:overlap val="100"/>
        <c:axId val="145756928"/>
        <c:axId val="145758464"/>
      </c:barChart>
      <c:catAx>
        <c:axId val="1457569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758464"/>
        <c:crosses val="autoZero"/>
        <c:auto val="1"/>
        <c:lblAlgn val="ctr"/>
        <c:lblOffset val="100"/>
      </c:catAx>
      <c:valAx>
        <c:axId val="14575846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75692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Stats'!$B$1632</c:f>
          <c:strCache>
            <c:ptCount val="1"/>
            <c:pt idx="0">
              <c:v>Figure 9a: Grade breakdown – Gay, Lesbian and Bisexual population**. Data taken from Employee Self Disclosure Database.</c:v>
            </c:pt>
          </c:strCache>
        </c:strRef>
      </c:tx>
      <c:layout>
        <c:manualLayout>
          <c:xMode val="edge"/>
          <c:yMode val="edge"/>
          <c:x val="6.0436800238679884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2436101814E-2"/>
          <c:y val="0.13820171724802607"/>
          <c:w val="0.94710649922089185"/>
          <c:h val="0.668431557475928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Stats'!$C$1633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Stats'!$B$1634:$B$1642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Stats'!$C$1634:$C$1642</c:f>
              <c:numCache>
                <c:formatCode>0.0%</c:formatCode>
                <c:ptCount val="9"/>
                <c:pt idx="0">
                  <c:v>9.5041322314049589E-2</c:v>
                </c:pt>
                <c:pt idx="1">
                  <c:v>0.18595041322314049</c:v>
                </c:pt>
                <c:pt idx="2">
                  <c:v>0.24380165289256198</c:v>
                </c:pt>
                <c:pt idx="3">
                  <c:v>0.22727272727272727</c:v>
                </c:pt>
                <c:pt idx="4">
                  <c:v>0.128099173553719</c:v>
                </c:pt>
                <c:pt idx="5">
                  <c:v>4.1322314049586778E-3</c:v>
                </c:pt>
                <c:pt idx="6">
                  <c:v>1.6528925619834711E-2</c:v>
                </c:pt>
                <c:pt idx="7">
                  <c:v>9.0909090909090912E-2</c:v>
                </c:pt>
                <c:pt idx="8">
                  <c:v>8.2644628099173556E-3</c:v>
                </c:pt>
              </c:numCache>
            </c:numRef>
          </c:val>
        </c:ser>
        <c:axId val="145838464"/>
        <c:axId val="145840000"/>
      </c:barChart>
      <c:barChart>
        <c:barDir val="col"/>
        <c:grouping val="clustered"/>
        <c:ser>
          <c:idx val="1"/>
          <c:order val="1"/>
          <c:tx>
            <c:strRef>
              <c:f>'13.14 Q2 Diversity Stats'!$D$1633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Stats'!$D$1634:$D$1642</c:f>
              <c:numCache>
                <c:formatCode>General</c:formatCode>
                <c:ptCount val="9"/>
                <c:pt idx="0">
                  <c:v>23</c:v>
                </c:pt>
                <c:pt idx="1">
                  <c:v>45</c:v>
                </c:pt>
                <c:pt idx="2">
                  <c:v>59</c:v>
                </c:pt>
                <c:pt idx="3">
                  <c:v>55</c:v>
                </c:pt>
                <c:pt idx="4">
                  <c:v>31</c:v>
                </c:pt>
                <c:pt idx="5">
                  <c:v>1</c:v>
                </c:pt>
                <c:pt idx="6">
                  <c:v>4</c:v>
                </c:pt>
                <c:pt idx="7">
                  <c:v>22</c:v>
                </c:pt>
                <c:pt idx="8">
                  <c:v>2</c:v>
                </c:pt>
              </c:numCache>
            </c:numRef>
          </c:val>
        </c:ser>
        <c:axId val="145841536"/>
        <c:axId val="145843328"/>
      </c:barChart>
      <c:catAx>
        <c:axId val="1458384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40000"/>
        <c:crosses val="autoZero"/>
        <c:auto val="1"/>
        <c:lblAlgn val="ctr"/>
        <c:lblOffset val="100"/>
      </c:catAx>
      <c:valAx>
        <c:axId val="1458400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38464"/>
        <c:crosses val="autoZero"/>
        <c:crossBetween val="between"/>
      </c:valAx>
      <c:catAx>
        <c:axId val="145841536"/>
        <c:scaling>
          <c:orientation val="minMax"/>
        </c:scaling>
        <c:delete val="1"/>
        <c:axPos val="b"/>
        <c:tickLblPos val="none"/>
        <c:crossAx val="145843328"/>
        <c:crosses val="autoZero"/>
        <c:auto val="1"/>
        <c:lblAlgn val="ctr"/>
        <c:lblOffset val="100"/>
      </c:catAx>
      <c:valAx>
        <c:axId val="145843328"/>
        <c:scaling>
          <c:orientation val="minMax"/>
        </c:scaling>
        <c:axPos val="r"/>
        <c:numFmt formatCode="General" sourceLinked="1"/>
        <c:tickLblPos val="none"/>
        <c:spPr>
          <a:noFill/>
          <a:ln>
            <a:noFill/>
          </a:ln>
        </c:spPr>
        <c:crossAx val="14584153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6201644149320042"/>
          <c:y val="2.8100512505574812E-2"/>
          <c:w val="2.4734327563893481E-2"/>
          <c:h val="6.716030969666400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Stats'!$B$1892</c:f>
          <c:strCache>
            <c:ptCount val="1"/>
            <c:pt idx="0">
              <c:v>Figure 11: Flexible working. Data taken from Employee Self Disclosure Database.</c:v>
            </c:pt>
          </c:strCache>
        </c:strRef>
      </c:tx>
      <c:layout>
        <c:manualLayout>
          <c:xMode val="edge"/>
          <c:yMode val="edge"/>
          <c:x val="1.283799202519024E-2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5785822905E-2"/>
          <c:y val="0.1382017576839791"/>
          <c:w val="0.94718325003032344"/>
          <c:h val="0.6832876391843777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Stats'!$E$1893</c:f>
              <c:strCache>
                <c:ptCount val="1"/>
                <c:pt idx="0">
                  <c:v>% of total employees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Stats'!$E$1895:$E$1898</c:f>
              <c:numCache>
                <c:formatCode>0.0%</c:formatCode>
                <c:ptCount val="4"/>
                <c:pt idx="0">
                  <c:v>0.27241470510446969</c:v>
                </c:pt>
                <c:pt idx="1">
                  <c:v>0.35942872256016928</c:v>
                </c:pt>
                <c:pt idx="2">
                  <c:v>0.15604337476857974</c:v>
                </c:pt>
                <c:pt idx="3">
                  <c:v>0.21211319756678126</c:v>
                </c:pt>
              </c:numCache>
            </c:numRef>
          </c:val>
        </c:ser>
        <c:axId val="145857920"/>
        <c:axId val="145888384"/>
      </c:barChart>
      <c:barChart>
        <c:barDir val="col"/>
        <c:grouping val="clustered"/>
        <c:ser>
          <c:idx val="1"/>
          <c:order val="1"/>
          <c:tx>
            <c:strRef>
              <c:f>'13.14 Q2 Diversity Stats'!$F$1894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Stats'!$F$1895:$F$1898</c:f>
              <c:numCache>
                <c:formatCode>#,##0</c:formatCode>
                <c:ptCount val="4"/>
                <c:pt idx="0">
                  <c:v>3090</c:v>
                </c:pt>
                <c:pt idx="1">
                  <c:v>4077</c:v>
                </c:pt>
                <c:pt idx="2">
                  <c:v>1770</c:v>
                </c:pt>
                <c:pt idx="3">
                  <c:v>2406</c:v>
                </c:pt>
              </c:numCache>
            </c:numRef>
          </c:val>
        </c:ser>
        <c:axId val="145889920"/>
        <c:axId val="145891712"/>
      </c:barChart>
      <c:catAx>
        <c:axId val="145857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88384"/>
        <c:crosses val="autoZero"/>
        <c:auto val="1"/>
        <c:lblAlgn val="ctr"/>
        <c:lblOffset val="100"/>
      </c:catAx>
      <c:valAx>
        <c:axId val="14588838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57920"/>
        <c:crosses val="autoZero"/>
        <c:crossBetween val="between"/>
      </c:valAx>
      <c:catAx>
        <c:axId val="145889920"/>
        <c:scaling>
          <c:orientation val="minMax"/>
        </c:scaling>
        <c:delete val="1"/>
        <c:axPos val="b"/>
        <c:numFmt formatCode="General" sourceLinked="1"/>
        <c:tickLblPos val="none"/>
        <c:crossAx val="145891712"/>
        <c:crosses val="autoZero"/>
        <c:auto val="1"/>
        <c:lblAlgn val="ctr"/>
        <c:lblOffset val="100"/>
      </c:catAx>
      <c:valAx>
        <c:axId val="145891712"/>
        <c:scaling>
          <c:orientation val="minMax"/>
        </c:scaling>
        <c:axPos val="r"/>
        <c:numFmt formatCode="#,##0" sourceLinked="1"/>
        <c:tickLblPos val="none"/>
        <c:spPr>
          <a:noFill/>
          <a:ln>
            <a:noFill/>
          </a:ln>
        </c:spPr>
        <c:crossAx val="1458899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7146711499772158"/>
          <c:y val="3.5531770227886082E-2"/>
          <c:w val="0.20438074272973988"/>
          <c:h val="6.73477653733394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Stats'!$B$2079</c:f>
          <c:strCache>
            <c:ptCount val="1"/>
            <c:pt idx="0">
              <c:v>Figure 12a: Length of Service by Grade. Data taken from HR Employee Database</c:v>
            </c:pt>
          </c:strCache>
        </c:strRef>
      </c:tx>
      <c:layout>
        <c:manualLayout>
          <c:xMode val="edge"/>
          <c:yMode val="edge"/>
          <c:x val="1.0318168338104547E-2"/>
          <c:y val="2.333340985438043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15670053550474E-2"/>
          <c:y val="0.14463758920713821"/>
          <c:w val="0.87795812697237363"/>
          <c:h val="0.6412726282828196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Stats'!$B$2081</c:f>
              <c:strCache>
                <c:ptCount val="1"/>
                <c:pt idx="0">
                  <c:v>AS1 and AS22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Stats'!$C$2081:$H$2081</c:f>
              <c:numCache>
                <c:formatCode>0.0%</c:formatCode>
                <c:ptCount val="6"/>
                <c:pt idx="0">
                  <c:v>0.17762512266928362</c:v>
                </c:pt>
                <c:pt idx="1">
                  <c:v>0.13063583815028901</c:v>
                </c:pt>
                <c:pt idx="2">
                  <c:v>9.2827004219409287E-2</c:v>
                </c:pt>
                <c:pt idx="3">
                  <c:v>5.866018743491843E-2</c:v>
                </c:pt>
                <c:pt idx="4">
                  <c:v>2.8687141410732364E-2</c:v>
                </c:pt>
                <c:pt idx="5">
                  <c:v>2.9218106995884775E-2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Stats'!$B$2082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Stats'!$C$2082:$H$2082</c:f>
              <c:numCache>
                <c:formatCode>0.0%</c:formatCode>
                <c:ptCount val="6"/>
                <c:pt idx="0">
                  <c:v>0.31403336604514231</c:v>
                </c:pt>
                <c:pt idx="1">
                  <c:v>0.37572254335260113</c:v>
                </c:pt>
                <c:pt idx="2">
                  <c:v>0.13502109704641349</c:v>
                </c:pt>
                <c:pt idx="3">
                  <c:v>0.11315515446025685</c:v>
                </c:pt>
                <c:pt idx="4">
                  <c:v>0.10158623017212284</c:v>
                </c:pt>
                <c:pt idx="5">
                  <c:v>8.2304526748971193E-2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Stats'!$B$2083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Stats'!$C$2083:$H$2083</c:f>
              <c:numCache>
                <c:formatCode>0.0%</c:formatCode>
                <c:ptCount val="6"/>
                <c:pt idx="0">
                  <c:v>0.21786064769381747</c:v>
                </c:pt>
                <c:pt idx="1">
                  <c:v>0.25780346820809247</c:v>
                </c:pt>
                <c:pt idx="2">
                  <c:v>0.30379746835443039</c:v>
                </c:pt>
                <c:pt idx="3">
                  <c:v>0.27386324192988548</c:v>
                </c:pt>
                <c:pt idx="4">
                  <c:v>0.20654741815727304</c:v>
                </c:pt>
                <c:pt idx="5">
                  <c:v>0.19053497942386832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Stats'!$B$2084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Stats'!$C$2084:$H$2084</c:f>
              <c:numCache>
                <c:formatCode>0.0%</c:formatCode>
                <c:ptCount val="6"/>
                <c:pt idx="0">
                  <c:v>0.14622178606476938</c:v>
                </c:pt>
                <c:pt idx="1">
                  <c:v>0.14450867052023122</c:v>
                </c:pt>
                <c:pt idx="2">
                  <c:v>0.25316455696202533</c:v>
                </c:pt>
                <c:pt idx="3">
                  <c:v>0.35057271780631727</c:v>
                </c:pt>
                <c:pt idx="4">
                  <c:v>0.32838339520755988</c:v>
                </c:pt>
                <c:pt idx="5">
                  <c:v>0.27119341563786009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Stats'!$B$2085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Stats'!$C$2085:$H$2085</c:f>
              <c:numCache>
                <c:formatCode>0.0%</c:formatCode>
                <c:ptCount val="6"/>
                <c:pt idx="0">
                  <c:v>4.7105004906771344E-2</c:v>
                </c:pt>
                <c:pt idx="1">
                  <c:v>3.6994219653179193E-2</c:v>
                </c:pt>
                <c:pt idx="2">
                  <c:v>9.0295358649789034E-2</c:v>
                </c:pt>
                <c:pt idx="3">
                  <c:v>0.10065949323151684</c:v>
                </c:pt>
                <c:pt idx="4">
                  <c:v>0.16469794127573406</c:v>
                </c:pt>
                <c:pt idx="5">
                  <c:v>0.14115226337448561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Stats'!$B$2086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Stats'!$C$2086:$H$2086</c:f>
              <c:numCache>
                <c:formatCode>0.0%</c:formatCode>
                <c:ptCount val="6"/>
                <c:pt idx="0">
                  <c:v>9.813542688910696E-4</c:v>
                </c:pt>
                <c:pt idx="1">
                  <c:v>4.6242774566473991E-3</c:v>
                </c:pt>
                <c:pt idx="2">
                  <c:v>2.1940928270042195E-2</c:v>
                </c:pt>
                <c:pt idx="3">
                  <c:v>2.7421034363068378E-2</c:v>
                </c:pt>
                <c:pt idx="4">
                  <c:v>6.2774215322308466E-2</c:v>
                </c:pt>
                <c:pt idx="5">
                  <c:v>9.2181069958847742E-2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Stats'!$B$2087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Stats'!$C$2087:$H$2087</c:f>
              <c:numCache>
                <c:formatCode>0.0%</c:formatCode>
                <c:ptCount val="6"/>
                <c:pt idx="0">
                  <c:v>4.9067713444553487E-3</c:v>
                </c:pt>
                <c:pt idx="1">
                  <c:v>3.4682080924855491E-3</c:v>
                </c:pt>
                <c:pt idx="2">
                  <c:v>9.282700421940928E-3</c:v>
                </c:pt>
                <c:pt idx="3">
                  <c:v>7.6362374175633465E-3</c:v>
                </c:pt>
                <c:pt idx="4">
                  <c:v>1.282483968950388E-2</c:v>
                </c:pt>
                <c:pt idx="5">
                  <c:v>2.5925925925925925E-2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Stats'!$B$2088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Stats'!$C$2088:$H$2088</c:f>
              <c:numCache>
                <c:formatCode>0.0%</c:formatCode>
                <c:ptCount val="6"/>
                <c:pt idx="0">
                  <c:v>6.2806673209028455E-2</c:v>
                </c:pt>
                <c:pt idx="1">
                  <c:v>3.6994219653179193E-2</c:v>
                </c:pt>
                <c:pt idx="2">
                  <c:v>7.848101265822785E-2</c:v>
                </c:pt>
                <c:pt idx="3">
                  <c:v>5.9007289135716762E-2</c:v>
                </c:pt>
                <c:pt idx="4">
                  <c:v>8.741140735740803E-2</c:v>
                </c:pt>
                <c:pt idx="5">
                  <c:v>0.15925925925925927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Stats'!$B$2089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Stats'!$C$2089:$H$2089</c:f>
              <c:numCache>
                <c:formatCode>0.0%</c:formatCode>
                <c:ptCount val="6"/>
                <c:pt idx="0">
                  <c:v>2.8459273797841019E-2</c:v>
                </c:pt>
                <c:pt idx="1">
                  <c:v>9.2485549132947983E-3</c:v>
                </c:pt>
                <c:pt idx="2">
                  <c:v>1.5189873417721518E-2</c:v>
                </c:pt>
                <c:pt idx="3">
                  <c:v>9.0246442207566821E-3</c:v>
                </c:pt>
                <c:pt idx="4">
                  <c:v>7.0874114073574083E-3</c:v>
                </c:pt>
                <c:pt idx="5">
                  <c:v>8.23045267489712E-3</c:v>
                </c:pt>
              </c:numCache>
            </c:numRef>
          </c:val>
        </c:ser>
        <c:overlap val="100"/>
        <c:axId val="146064512"/>
        <c:axId val="146066048"/>
      </c:barChart>
      <c:catAx>
        <c:axId val="1460645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66048"/>
        <c:crosses val="autoZero"/>
        <c:auto val="1"/>
        <c:lblAlgn val="ctr"/>
        <c:lblOffset val="100"/>
      </c:catAx>
      <c:valAx>
        <c:axId val="14606604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6451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Stats'!$B$2046</c:f>
          <c:strCache>
            <c:ptCount val="1"/>
            <c:pt idx="0">
              <c:v>Figure 12: Length of Service by Grade. Data taken from HR Employee Database</c:v>
            </c:pt>
          </c:strCache>
        </c:strRef>
      </c:tx>
      <c:layout>
        <c:manualLayout>
          <c:xMode val="edge"/>
          <c:yMode val="edge"/>
          <c:x val="1.1393372451620833E-2"/>
          <c:y val="7.4666783970440435E-3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811271877534133E-2"/>
          <c:y val="0.12358272977782862"/>
          <c:w val="0.8813454901607416"/>
          <c:h val="0.68582444633495465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Stats'!$B$2048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Stats'!$C$2048:$H$2048</c:f>
              <c:numCache>
                <c:formatCode>#,##0_ ;\-#,##0\ </c:formatCode>
                <c:ptCount val="6"/>
                <c:pt idx="0">
                  <c:v>181</c:v>
                </c:pt>
                <c:pt idx="1">
                  <c:v>113</c:v>
                </c:pt>
                <c:pt idx="2">
                  <c:v>110</c:v>
                </c:pt>
                <c:pt idx="3">
                  <c:v>169</c:v>
                </c:pt>
                <c:pt idx="4">
                  <c:v>85</c:v>
                </c:pt>
                <c:pt idx="5">
                  <c:v>71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Stats'!$B$2049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Stats'!$C$2049:$H$2049</c:f>
              <c:numCache>
                <c:formatCode>#,##0_ ;\-#,##0\ </c:formatCode>
                <c:ptCount val="6"/>
                <c:pt idx="0">
                  <c:v>320</c:v>
                </c:pt>
                <c:pt idx="1">
                  <c:v>325</c:v>
                </c:pt>
                <c:pt idx="2">
                  <c:v>160</c:v>
                </c:pt>
                <c:pt idx="3">
                  <c:v>326</c:v>
                </c:pt>
                <c:pt idx="4">
                  <c:v>301</c:v>
                </c:pt>
                <c:pt idx="5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Stats'!$B$2050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Stats'!$C$2050:$H$2050</c:f>
              <c:numCache>
                <c:formatCode>#,##0_ ;\-#,##0\ </c:formatCode>
                <c:ptCount val="6"/>
                <c:pt idx="0">
                  <c:v>222</c:v>
                </c:pt>
                <c:pt idx="1">
                  <c:v>223</c:v>
                </c:pt>
                <c:pt idx="2">
                  <c:v>360</c:v>
                </c:pt>
                <c:pt idx="3">
                  <c:v>789</c:v>
                </c:pt>
                <c:pt idx="4">
                  <c:v>612</c:v>
                </c:pt>
                <c:pt idx="5">
                  <c:v>463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Stats'!$B$2051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Stats'!$C$2051:$H$2051</c:f>
              <c:numCache>
                <c:formatCode>#,##0_ ;\-#,##0\ </c:formatCode>
                <c:ptCount val="6"/>
                <c:pt idx="0">
                  <c:v>149</c:v>
                </c:pt>
                <c:pt idx="1">
                  <c:v>125</c:v>
                </c:pt>
                <c:pt idx="2">
                  <c:v>300</c:v>
                </c:pt>
                <c:pt idx="3">
                  <c:v>1010</c:v>
                </c:pt>
                <c:pt idx="4">
                  <c:v>973</c:v>
                </c:pt>
                <c:pt idx="5">
                  <c:v>659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Stats'!$B$2052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Stats'!$C$2052:$H$2052</c:f>
              <c:numCache>
                <c:formatCode>#,##0_ ;\-#,##0\ </c:formatCode>
                <c:ptCount val="6"/>
                <c:pt idx="0">
                  <c:v>48</c:v>
                </c:pt>
                <c:pt idx="1">
                  <c:v>32</c:v>
                </c:pt>
                <c:pt idx="2">
                  <c:v>107</c:v>
                </c:pt>
                <c:pt idx="3">
                  <c:v>290</c:v>
                </c:pt>
                <c:pt idx="4">
                  <c:v>488</c:v>
                </c:pt>
                <c:pt idx="5">
                  <c:v>343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Stats'!$B$2053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Stats'!$C$2053:$H$2053</c:f>
              <c:numCache>
                <c:formatCode>#,##0_ ;\-#,##0\ 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26</c:v>
                </c:pt>
                <c:pt idx="3">
                  <c:v>79</c:v>
                </c:pt>
                <c:pt idx="4">
                  <c:v>186</c:v>
                </c:pt>
                <c:pt idx="5">
                  <c:v>224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Stats'!$B$2054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Stats'!$C$2054:$H$2054</c:f>
              <c:numCache>
                <c:formatCode>#,##0_ ;\-#,##0\ </c:formatCode>
                <c:ptCount val="6"/>
                <c:pt idx="0">
                  <c:v>5</c:v>
                </c:pt>
                <c:pt idx="1">
                  <c:v>3</c:v>
                </c:pt>
                <c:pt idx="2">
                  <c:v>11</c:v>
                </c:pt>
                <c:pt idx="3">
                  <c:v>22</c:v>
                </c:pt>
                <c:pt idx="4">
                  <c:v>38</c:v>
                </c:pt>
                <c:pt idx="5">
                  <c:v>63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Stats'!$B$2055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Stats'!$C$2055:$H$2055</c:f>
              <c:numCache>
                <c:formatCode>#,##0_ ;\-#,##0\ </c:formatCode>
                <c:ptCount val="6"/>
                <c:pt idx="0">
                  <c:v>64</c:v>
                </c:pt>
                <c:pt idx="1">
                  <c:v>32</c:v>
                </c:pt>
                <c:pt idx="2">
                  <c:v>93</c:v>
                </c:pt>
                <c:pt idx="3">
                  <c:v>170</c:v>
                </c:pt>
                <c:pt idx="4">
                  <c:v>259</c:v>
                </c:pt>
                <c:pt idx="5">
                  <c:v>387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Stats'!$B$2056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Stats'!$C$2056:$H$2056</c:f>
              <c:numCache>
                <c:formatCode>#,##0_ ;\-#,##0\ </c:formatCode>
                <c:ptCount val="6"/>
                <c:pt idx="0">
                  <c:v>29</c:v>
                </c:pt>
                <c:pt idx="1">
                  <c:v>8</c:v>
                </c:pt>
                <c:pt idx="2">
                  <c:v>18</c:v>
                </c:pt>
                <c:pt idx="3">
                  <c:v>26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</c:ser>
        <c:overlap val="100"/>
        <c:axId val="146277888"/>
        <c:axId val="146279424"/>
      </c:barChart>
      <c:catAx>
        <c:axId val="1462778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279424"/>
        <c:crosses val="autoZero"/>
        <c:auto val="1"/>
        <c:lblAlgn val="ctr"/>
        <c:lblOffset val="100"/>
      </c:catAx>
      <c:valAx>
        <c:axId val="146279424"/>
        <c:scaling>
          <c:orientation val="minMax"/>
        </c:scaling>
        <c:axPos val="l"/>
        <c:majorGridlines/>
        <c:numFmt formatCode="#,##0_ ;\-#,##0\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27788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1.6562022752536421E-2"/>
          <c:y val="2.78235637212016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88791056531974E-2"/>
          <c:y val="0.13013395653091739"/>
          <c:w val="0.93615882319930166"/>
          <c:h val="0.703195392242636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Stats'!$B$393:$B$397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'13.14 Q1 Diversity Stats'!$G$393:$G$397</c:f>
              <c:numCache>
                <c:formatCode>0.00%</c:formatCode>
                <c:ptCount val="5"/>
                <c:pt idx="0">
                  <c:v>0.1053470254957507</c:v>
                </c:pt>
                <c:pt idx="1">
                  <c:v>0.62181303116147313</c:v>
                </c:pt>
                <c:pt idx="2">
                  <c:v>4.7538951841359776E-2</c:v>
                </c:pt>
                <c:pt idx="3">
                  <c:v>0</c:v>
                </c:pt>
                <c:pt idx="4">
                  <c:v>0.22530099150141644</c:v>
                </c:pt>
              </c:numCache>
            </c:numRef>
          </c:val>
        </c:ser>
        <c:axId val="146595840"/>
        <c:axId val="14659737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Stats'!$H$393:$H$397</c:f>
              <c:numCache>
                <c:formatCode>#,##0</c:formatCode>
                <c:ptCount val="5"/>
                <c:pt idx="0">
                  <c:v>1190</c:v>
                </c:pt>
                <c:pt idx="1">
                  <c:v>7024</c:v>
                </c:pt>
                <c:pt idx="2">
                  <c:v>537</c:v>
                </c:pt>
                <c:pt idx="3">
                  <c:v>0</c:v>
                </c:pt>
                <c:pt idx="4">
                  <c:v>2545</c:v>
                </c:pt>
              </c:numCache>
            </c:numRef>
          </c:val>
        </c:ser>
        <c:axId val="146598912"/>
        <c:axId val="146600704"/>
      </c:barChart>
      <c:catAx>
        <c:axId val="146595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97376"/>
        <c:crosses val="autoZero"/>
        <c:auto val="1"/>
        <c:lblAlgn val="ctr"/>
        <c:lblOffset val="100"/>
      </c:catAx>
      <c:valAx>
        <c:axId val="146597376"/>
        <c:scaling>
          <c:orientation val="minMax"/>
          <c:min val="0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95840"/>
        <c:crosses val="autoZero"/>
        <c:crossBetween val="between"/>
      </c:valAx>
      <c:catAx>
        <c:axId val="146598912"/>
        <c:scaling>
          <c:orientation val="minMax"/>
        </c:scaling>
        <c:delete val="1"/>
        <c:axPos val="b"/>
        <c:tickLblPos val="none"/>
        <c:crossAx val="146600704"/>
        <c:crosses val="autoZero"/>
        <c:auto val="1"/>
        <c:lblAlgn val="ctr"/>
        <c:lblOffset val="100"/>
      </c:catAx>
      <c:valAx>
        <c:axId val="1466007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5989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420647553567763"/>
          <c:y val="3.4195100612423666E-2"/>
          <c:w val="0.11067101623826603"/>
          <c:h val="8.53374161563138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7.2018387673448994E-2</c:v>
              </c:pt>
              <c:pt idx="1">
                <c:v>0.44360262194602884</c:v>
              </c:pt>
              <c:pt idx="2">
                <c:v>3.2689197241848995E-2</c:v>
              </c:pt>
              <c:pt idx="3">
                <c:v>0</c:v>
              </c:pt>
              <c:pt idx="4">
                <c:v>0.45168979313867635</c:v>
              </c:pt>
            </c:numLit>
          </c:val>
        </c:ser>
        <c:axId val="106475520"/>
        <c:axId val="106477440"/>
      </c:barChart>
      <c:catAx>
        <c:axId val="106475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477440"/>
        <c:crosses val="autoZero"/>
        <c:auto val="1"/>
        <c:lblAlgn val="ctr"/>
        <c:lblOffset val="100"/>
      </c:catAx>
      <c:valAx>
        <c:axId val="106477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475520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Stats'!$B$744</c:f>
          <c:strCache>
            <c:ptCount val="1"/>
            <c:pt idx="0">
              <c:v>Figure 5b: The gender breakdown for each grade - the total employees for each grade broken down by gender i.e. the percentage of Grade x that are male / female. Data taken from HR Employee Database.</c:v>
            </c:pt>
          </c:strCache>
        </c:strRef>
      </c:tx>
      <c:layout>
        <c:manualLayout>
          <c:xMode val="edge"/>
          <c:yMode val="edge"/>
          <c:x val="1.7557340305559423E-2"/>
          <c:y val="3.4558521410450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086418143249101E-2"/>
          <c:y val="0.20338502255463192"/>
          <c:w val="0.93988092139164559"/>
          <c:h val="0.6349553659553001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Stats'!$C$746:$C$754</c:f>
              <c:numCache>
                <c:formatCode>0.0%</c:formatCode>
                <c:ptCount val="9"/>
                <c:pt idx="0">
                  <c:v>4.4363415375265877E-2</c:v>
                </c:pt>
                <c:pt idx="1">
                  <c:v>0.11744150714068673</c:v>
                </c:pt>
                <c:pt idx="2">
                  <c:v>0.21710726223032512</c:v>
                </c:pt>
                <c:pt idx="3">
                  <c:v>0.26663628076572471</c:v>
                </c:pt>
                <c:pt idx="4">
                  <c:v>0.12275903980553024</c:v>
                </c:pt>
                <c:pt idx="5">
                  <c:v>5.3023397143725309E-2</c:v>
                </c:pt>
                <c:pt idx="6">
                  <c:v>1.473716195685202E-2</c:v>
                </c:pt>
                <c:pt idx="7">
                  <c:v>0.15025828015800669</c:v>
                </c:pt>
                <c:pt idx="8">
                  <c:v>1.3673655423883319E-2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Stats'!$E$745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Stats'!$E$746:$E$754</c:f>
              <c:numCache>
                <c:formatCode>0.0%</c:formatCode>
                <c:ptCount val="9"/>
                <c:pt idx="0">
                  <c:v>9.4399660585490028E-2</c:v>
                </c:pt>
                <c:pt idx="1">
                  <c:v>0.1900721255833687</c:v>
                </c:pt>
                <c:pt idx="2">
                  <c:v>0.25243954179041156</c:v>
                </c:pt>
                <c:pt idx="3">
                  <c:v>0.30398812049215101</c:v>
                </c:pt>
                <c:pt idx="4">
                  <c:v>0.10288502333474756</c:v>
                </c:pt>
                <c:pt idx="5">
                  <c:v>3.5638523546881629E-2</c:v>
                </c:pt>
                <c:pt idx="6">
                  <c:v>9.7581671616461599E-3</c:v>
                </c:pt>
                <c:pt idx="7">
                  <c:v>4.8790835808230799E-3</c:v>
                </c:pt>
                <c:pt idx="8">
                  <c:v>5.9397539244802717E-3</c:v>
                </c:pt>
              </c:numCache>
            </c:numRef>
          </c:val>
        </c:ser>
        <c:axId val="146818176"/>
        <c:axId val="146819712"/>
      </c:barChart>
      <c:barChart>
        <c:barDir val="col"/>
        <c:grouping val="clustered"/>
        <c:ser>
          <c:idx val="2"/>
          <c:order val="2"/>
          <c:tx>
            <c:strRef>
              <c:f>'13.14 Q1 Diversity Stats'!$D$745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Stats'!$D$746:$D$754</c:f>
              <c:numCache>
                <c:formatCode>#,##0</c:formatCode>
                <c:ptCount val="9"/>
                <c:pt idx="0">
                  <c:v>292</c:v>
                </c:pt>
                <c:pt idx="1">
                  <c:v>773</c:v>
                </c:pt>
                <c:pt idx="2">
                  <c:v>1429</c:v>
                </c:pt>
                <c:pt idx="3">
                  <c:v>1755</c:v>
                </c:pt>
                <c:pt idx="4">
                  <c:v>808</c:v>
                </c:pt>
                <c:pt idx="5">
                  <c:v>349</c:v>
                </c:pt>
                <c:pt idx="6">
                  <c:v>97</c:v>
                </c:pt>
                <c:pt idx="7">
                  <c:v>989</c:v>
                </c:pt>
                <c:pt idx="8">
                  <c:v>90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Stats'!$F$745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Stats'!$F$746:$F$754</c:f>
              <c:numCache>
                <c:formatCode>#,##0</c:formatCode>
                <c:ptCount val="9"/>
                <c:pt idx="0">
                  <c:v>445</c:v>
                </c:pt>
                <c:pt idx="1">
                  <c:v>896</c:v>
                </c:pt>
                <c:pt idx="2">
                  <c:v>1190</c:v>
                </c:pt>
                <c:pt idx="3">
                  <c:v>1433</c:v>
                </c:pt>
                <c:pt idx="4">
                  <c:v>485</c:v>
                </c:pt>
                <c:pt idx="5">
                  <c:v>168</c:v>
                </c:pt>
                <c:pt idx="6">
                  <c:v>46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46825600"/>
        <c:axId val="146827136"/>
      </c:barChart>
      <c:catAx>
        <c:axId val="1468181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19712"/>
        <c:crosses val="autoZero"/>
        <c:auto val="1"/>
        <c:lblAlgn val="ctr"/>
        <c:lblOffset val="100"/>
      </c:catAx>
      <c:valAx>
        <c:axId val="14681971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18176"/>
        <c:crosses val="autoZero"/>
        <c:crossBetween val="between"/>
      </c:valAx>
      <c:catAx>
        <c:axId val="146825600"/>
        <c:scaling>
          <c:orientation val="minMax"/>
        </c:scaling>
        <c:delete val="1"/>
        <c:axPos val="b"/>
        <c:tickLblPos val="none"/>
        <c:crossAx val="146827136"/>
        <c:crosses val="autoZero"/>
        <c:auto val="1"/>
        <c:lblAlgn val="ctr"/>
        <c:lblOffset val="100"/>
      </c:catAx>
      <c:valAx>
        <c:axId val="1468271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82560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883895085750714"/>
          <c:y val="3.5439065938484712E-2"/>
          <c:w val="0.16244052122231856"/>
          <c:h val="5.92327769613758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Stats'!$B$777</c:f>
          <c:strCache>
            <c:ptCount val="1"/>
            <c:pt idx="0">
              <c:v>Figure 5c: The grade breakdown for each gender - the total employees for male and female broken down by grade i.e. the percentage of men / women that are Grade x. Data taken from HR Employee Database.</c:v>
            </c:pt>
          </c:strCache>
        </c:strRef>
      </c:tx>
      <c:layout>
        <c:manualLayout>
          <c:xMode val="edge"/>
          <c:yMode val="edge"/>
          <c:x val="1.0287102446806582E-2"/>
          <c:y val="3.18689272476038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46259361910957E-2"/>
          <c:y val="0.18658127344109945"/>
          <c:w val="0.93564471490928935"/>
          <c:h val="0.634842775572273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('13.14 Q1 Diversity Stats'!$B$779:$B$781,'13.14 Q1 Diversity Stats'!$B$783:$B$786,'13.14 Q1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Q1 Diversity Stats'!$C$779:$C$781,'13.14 Q1 Diversity Stats'!$C$783:$C$786,'13.14 Q1 Diversity Stats'!$C$788:$C$789)</c:f>
              <c:numCache>
                <c:formatCode>0.00%</c:formatCode>
                <c:ptCount val="9"/>
                <c:pt idx="0">
                  <c:v>0.39620081411126185</c:v>
                </c:pt>
                <c:pt idx="1">
                  <c:v>0.46315158777711202</c:v>
                </c:pt>
                <c:pt idx="2">
                  <c:v>0.54562810232913328</c:v>
                </c:pt>
                <c:pt idx="3">
                  <c:v>0.55050188205771644</c:v>
                </c:pt>
                <c:pt idx="4">
                  <c:v>0.62490332559938133</c:v>
                </c:pt>
                <c:pt idx="5">
                  <c:v>0.67504835589941969</c:v>
                </c:pt>
                <c:pt idx="6">
                  <c:v>0.67832167832167833</c:v>
                </c:pt>
                <c:pt idx="7">
                  <c:v>0.97727272727272729</c:v>
                </c:pt>
                <c:pt idx="8">
                  <c:v>0.76271186440677963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Stats'!$E$778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('13.14 Q1 Diversity Stats'!$B$779:$B$781,'13.14 Q1 Diversity Stats'!$B$783:$B$786,'13.14 Q1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Q1 Diversity Stats'!$E$779:$E$781,'13.14 Q1 Diversity Stats'!$E$783:$E$786,'13.14 Q1 Diversity Stats'!$E$788:$E$789)</c:f>
              <c:numCache>
                <c:formatCode>0.00%</c:formatCode>
                <c:ptCount val="9"/>
                <c:pt idx="0">
                  <c:v>0.60379918588873815</c:v>
                </c:pt>
                <c:pt idx="1">
                  <c:v>0.53684841222288793</c:v>
                </c:pt>
                <c:pt idx="2">
                  <c:v>0.45437189767086672</c:v>
                </c:pt>
                <c:pt idx="3">
                  <c:v>0.44949811794228356</c:v>
                </c:pt>
                <c:pt idx="4">
                  <c:v>0.37509667440061872</c:v>
                </c:pt>
                <c:pt idx="5">
                  <c:v>0.32495164410058025</c:v>
                </c:pt>
                <c:pt idx="6">
                  <c:v>0.32167832167832167</c:v>
                </c:pt>
                <c:pt idx="7">
                  <c:v>2.2727272727272728E-2</c:v>
                </c:pt>
                <c:pt idx="8">
                  <c:v>0.23728813559322035</c:v>
                </c:pt>
              </c:numCache>
            </c:numRef>
          </c:val>
        </c:ser>
        <c:axId val="146889728"/>
        <c:axId val="146912000"/>
      </c:barChart>
      <c:barChart>
        <c:barDir val="col"/>
        <c:grouping val="clustered"/>
        <c:ser>
          <c:idx val="2"/>
          <c:order val="2"/>
          <c:tx>
            <c:strRef>
              <c:f>'13.14 Q1 Diversity Stats'!$D$778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Q1 Diversity Stats'!$D$779:$D$781,'13.14 Q1 Diversity Stats'!$D$783:$D$786,'13.14 Q1 Diversity Stats'!$D$788:$D$789)</c:f>
              <c:numCache>
                <c:formatCode>#,##0</c:formatCode>
                <c:ptCount val="9"/>
                <c:pt idx="0">
                  <c:v>292</c:v>
                </c:pt>
                <c:pt idx="1">
                  <c:v>773</c:v>
                </c:pt>
                <c:pt idx="2">
                  <c:v>1429</c:v>
                </c:pt>
                <c:pt idx="3">
                  <c:v>1755</c:v>
                </c:pt>
                <c:pt idx="4">
                  <c:v>808</c:v>
                </c:pt>
                <c:pt idx="5">
                  <c:v>349</c:v>
                </c:pt>
                <c:pt idx="6">
                  <c:v>97</c:v>
                </c:pt>
                <c:pt idx="7">
                  <c:v>989</c:v>
                </c:pt>
                <c:pt idx="8">
                  <c:v>90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Stats'!$F$778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Q1 Diversity Stats'!$F$779:$F$781,'13.14 Q1 Diversity Stats'!$F$783:$F$786,'13.14 Q1 Diversity Stats'!$F$788:$F$789)</c:f>
              <c:numCache>
                <c:formatCode>#,##0</c:formatCode>
                <c:ptCount val="9"/>
                <c:pt idx="0">
                  <c:v>445</c:v>
                </c:pt>
                <c:pt idx="1">
                  <c:v>896</c:v>
                </c:pt>
                <c:pt idx="2">
                  <c:v>1190</c:v>
                </c:pt>
                <c:pt idx="3">
                  <c:v>1433</c:v>
                </c:pt>
                <c:pt idx="4">
                  <c:v>485</c:v>
                </c:pt>
                <c:pt idx="5">
                  <c:v>168</c:v>
                </c:pt>
                <c:pt idx="6">
                  <c:v>46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46913536"/>
        <c:axId val="146919424"/>
      </c:barChart>
      <c:catAx>
        <c:axId val="1468897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912000"/>
        <c:crosses val="autoZero"/>
        <c:auto val="1"/>
        <c:lblAlgn val="ctr"/>
        <c:lblOffset val="100"/>
      </c:catAx>
      <c:valAx>
        <c:axId val="146912000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89728"/>
        <c:crosses val="autoZero"/>
        <c:crossBetween val="between"/>
      </c:valAx>
      <c:catAx>
        <c:axId val="146913536"/>
        <c:scaling>
          <c:orientation val="minMax"/>
        </c:scaling>
        <c:delete val="1"/>
        <c:axPos val="b"/>
        <c:tickLblPos val="none"/>
        <c:crossAx val="146919424"/>
        <c:crosses val="autoZero"/>
        <c:auto val="1"/>
        <c:lblAlgn val="ctr"/>
        <c:lblOffset val="100"/>
      </c:catAx>
      <c:valAx>
        <c:axId val="146919424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4691353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096137925199876"/>
          <c:y val="3.8666754399432436E-2"/>
          <c:w val="0.15601106270004794"/>
          <c:h val="6.490002120208518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Stats'!$B$166</c:f>
          <c:strCache>
            <c:ptCount val="1"/>
            <c:pt idx="0">
              <c:v>Figure 2: The distribution of all Environment Agency employees across grades. Data taken from HR Employee Database.</c:v>
            </c:pt>
          </c:strCache>
        </c:strRef>
      </c:tx>
      <c:layout>
        <c:manualLayout>
          <c:xMode val="edge"/>
          <c:yMode val="edge"/>
          <c:x val="1.0706887445520941E-2"/>
          <c:y val="2.56484699189137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03371693922874E-2"/>
          <c:y val="0.13117026356849709"/>
          <c:w val="0.94701457702402581"/>
          <c:h val="0.6937394976465999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Stats'!$B$168:$B$176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Stats'!$C$168:$C$176</c:f>
              <c:numCache>
                <c:formatCode>0.0%</c:formatCode>
                <c:ptCount val="9"/>
                <c:pt idx="0">
                  <c:v>6.52443342776204E-2</c:v>
                </c:pt>
                <c:pt idx="1">
                  <c:v>0.14775141643059489</c:v>
                </c:pt>
                <c:pt idx="2">
                  <c:v>0.23185198300283286</c:v>
                </c:pt>
                <c:pt idx="3">
                  <c:v>0.28222379603399433</c:v>
                </c:pt>
                <c:pt idx="4">
                  <c:v>0.11446529745042493</c:v>
                </c:pt>
                <c:pt idx="5">
                  <c:v>4.5768413597733711E-2</c:v>
                </c:pt>
                <c:pt idx="6">
                  <c:v>1.2659348441926345E-2</c:v>
                </c:pt>
                <c:pt idx="7">
                  <c:v>8.9589235127478753E-2</c:v>
                </c:pt>
                <c:pt idx="8">
                  <c:v>1.0446175637393768E-2</c:v>
                </c:pt>
              </c:numCache>
            </c:numRef>
          </c:val>
        </c:ser>
        <c:axId val="146970880"/>
        <c:axId val="146980864"/>
      </c:barChart>
      <c:barChart>
        <c:barDir val="col"/>
        <c:grouping val="clustered"/>
        <c:ser>
          <c:idx val="1"/>
          <c:order val="1"/>
          <c:tx>
            <c:strRef>
              <c:f>'13.14 Q1 Diversity Stats'!$D$167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Stats'!$D$168:$D$176</c:f>
              <c:numCache>
                <c:formatCode>#,##0</c:formatCode>
                <c:ptCount val="9"/>
                <c:pt idx="0">
                  <c:v>737</c:v>
                </c:pt>
                <c:pt idx="1">
                  <c:v>1669</c:v>
                </c:pt>
                <c:pt idx="2">
                  <c:v>2619</c:v>
                </c:pt>
                <c:pt idx="3">
                  <c:v>3188</c:v>
                </c:pt>
                <c:pt idx="4">
                  <c:v>1293</c:v>
                </c:pt>
                <c:pt idx="5">
                  <c:v>517</c:v>
                </c:pt>
                <c:pt idx="6">
                  <c:v>143</c:v>
                </c:pt>
                <c:pt idx="7">
                  <c:v>1012</c:v>
                </c:pt>
                <c:pt idx="8">
                  <c:v>118</c:v>
                </c:pt>
              </c:numCache>
            </c:numRef>
          </c:val>
        </c:ser>
        <c:gapWidth val="490"/>
        <c:axId val="146982400"/>
        <c:axId val="146983936"/>
      </c:barChart>
      <c:catAx>
        <c:axId val="1469708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980864"/>
        <c:crosses val="autoZero"/>
        <c:auto val="1"/>
        <c:lblAlgn val="ctr"/>
        <c:lblOffset val="100"/>
      </c:catAx>
      <c:valAx>
        <c:axId val="14698086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970880"/>
        <c:crosses val="autoZero"/>
        <c:crossBetween val="between"/>
      </c:valAx>
      <c:catAx>
        <c:axId val="146982400"/>
        <c:scaling>
          <c:orientation val="minMax"/>
        </c:scaling>
        <c:delete val="1"/>
        <c:axPos val="b"/>
        <c:tickLblPos val="none"/>
        <c:crossAx val="146983936"/>
        <c:crosses val="autoZero"/>
        <c:auto val="1"/>
        <c:lblAlgn val="ctr"/>
        <c:lblOffset val="100"/>
      </c:catAx>
      <c:valAx>
        <c:axId val="1469839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98240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40365519515"/>
          <c:y val="3.5087904514729283E-2"/>
          <c:w val="0.11891892545689775"/>
          <c:h val="7.17975336881772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 paperSize="9" orientation="landscape" horizontalDpi="200" verticalDpi="200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Stats'!$B$1832</c:f>
          <c:strCache>
            <c:ptCount val="1"/>
            <c:pt idx="0">
              <c:v>Figure 10e: Part Time by Age. Data taken from HR Employee Database.</c:v>
            </c:pt>
          </c:strCache>
        </c:strRef>
      </c:tx>
      <c:layout>
        <c:manualLayout>
          <c:xMode val="edge"/>
          <c:yMode val="edge"/>
          <c:x val="1.1584680947139703E-2"/>
          <c:y val="1.9084150793999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027705231391504E-2"/>
          <c:y val="0.14503843824255699"/>
          <c:w val="0.93188668943159214"/>
          <c:h val="0.6493329814220145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Stats'!$C$1833</c:f>
              <c:strCache>
                <c:ptCount val="1"/>
                <c:pt idx="0">
                  <c:v>Parttime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Stats'!$B$1835:$B$1844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Stats'!$C$1835:$C$1844</c:f>
              <c:numCache>
                <c:formatCode>0.0%</c:formatCode>
                <c:ptCount val="10"/>
                <c:pt idx="0">
                  <c:v>2.722940776038121E-3</c:v>
                </c:pt>
                <c:pt idx="1">
                  <c:v>3.4717494894486042E-2</c:v>
                </c:pt>
                <c:pt idx="2">
                  <c:v>0.17358747447243023</c:v>
                </c:pt>
                <c:pt idx="3">
                  <c:v>0.2607215793056501</c:v>
                </c:pt>
                <c:pt idx="4">
                  <c:v>0.21715452688904016</c:v>
                </c:pt>
                <c:pt idx="5">
                  <c:v>0.11708645336963922</c:v>
                </c:pt>
                <c:pt idx="6">
                  <c:v>6.4669843430905372E-2</c:v>
                </c:pt>
                <c:pt idx="7">
                  <c:v>5.3778080326752895E-2</c:v>
                </c:pt>
                <c:pt idx="8">
                  <c:v>6.2627637848876788E-2</c:v>
                </c:pt>
                <c:pt idx="9">
                  <c:v>1.2933968686181076E-2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Stats'!$E$1833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Stats'!$E$1835:$E$1844</c:f>
              <c:numCache>
                <c:formatCode>0.0%</c:formatCode>
                <c:ptCount val="10"/>
                <c:pt idx="0">
                  <c:v>5.0574946575760657E-2</c:v>
                </c:pt>
                <c:pt idx="1">
                  <c:v>0.13340795766765035</c:v>
                </c:pt>
                <c:pt idx="2">
                  <c:v>0.16709066856619517</c:v>
                </c:pt>
                <c:pt idx="3">
                  <c:v>0.13452732268240561</c:v>
                </c:pt>
                <c:pt idx="4">
                  <c:v>0.13839422000610563</c:v>
                </c:pt>
                <c:pt idx="5">
                  <c:v>0.14266815915335301</c:v>
                </c:pt>
                <c:pt idx="6">
                  <c:v>0.11346290831382924</c:v>
                </c:pt>
                <c:pt idx="7">
                  <c:v>8.4359417930192332E-2</c:v>
                </c:pt>
                <c:pt idx="8">
                  <c:v>3.3479189986771143E-2</c:v>
                </c:pt>
                <c:pt idx="9">
                  <c:v>2.0352091177368472E-3</c:v>
                </c:pt>
              </c:numCache>
            </c:numRef>
          </c:val>
        </c:ser>
        <c:axId val="147058048"/>
        <c:axId val="147068032"/>
      </c:barChart>
      <c:barChart>
        <c:barDir val="col"/>
        <c:grouping val="clustered"/>
        <c:ser>
          <c:idx val="2"/>
          <c:order val="2"/>
          <c:tx>
            <c:strRef>
              <c:f>'13.14 Q1 Diversity Stats'!$D$1834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Stats'!$D$1835:$D$1844</c:f>
              <c:numCache>
                <c:formatCode>#,##0</c:formatCode>
                <c:ptCount val="10"/>
                <c:pt idx="0">
                  <c:v>4</c:v>
                </c:pt>
                <c:pt idx="1">
                  <c:v>51</c:v>
                </c:pt>
                <c:pt idx="2">
                  <c:v>255</c:v>
                </c:pt>
                <c:pt idx="3">
                  <c:v>383</c:v>
                </c:pt>
                <c:pt idx="4">
                  <c:v>319</c:v>
                </c:pt>
                <c:pt idx="5">
                  <c:v>172</c:v>
                </c:pt>
                <c:pt idx="6">
                  <c:v>95</c:v>
                </c:pt>
                <c:pt idx="7">
                  <c:v>79</c:v>
                </c:pt>
                <c:pt idx="8">
                  <c:v>92</c:v>
                </c:pt>
                <c:pt idx="9">
                  <c:v>19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Stats'!$F$1835:$F$1844</c:f>
              <c:numCache>
                <c:formatCode>#,##0</c:formatCode>
                <c:ptCount val="10"/>
                <c:pt idx="0">
                  <c:v>497</c:v>
                </c:pt>
                <c:pt idx="1">
                  <c:v>1311</c:v>
                </c:pt>
                <c:pt idx="2">
                  <c:v>1642</c:v>
                </c:pt>
                <c:pt idx="3">
                  <c:v>1322</c:v>
                </c:pt>
                <c:pt idx="4">
                  <c:v>1360</c:v>
                </c:pt>
                <c:pt idx="5">
                  <c:v>1402</c:v>
                </c:pt>
                <c:pt idx="6">
                  <c:v>1115</c:v>
                </c:pt>
                <c:pt idx="7">
                  <c:v>829</c:v>
                </c:pt>
                <c:pt idx="8">
                  <c:v>329</c:v>
                </c:pt>
                <c:pt idx="9">
                  <c:v>20</c:v>
                </c:pt>
              </c:numCache>
            </c:numRef>
          </c:val>
        </c:ser>
        <c:axId val="147069568"/>
        <c:axId val="147071360"/>
      </c:barChart>
      <c:catAx>
        <c:axId val="1470580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68032"/>
        <c:crosses val="autoZero"/>
        <c:auto val="1"/>
        <c:lblAlgn val="ctr"/>
        <c:lblOffset val="100"/>
      </c:catAx>
      <c:valAx>
        <c:axId val="14706803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58048"/>
        <c:crosses val="autoZero"/>
        <c:crossBetween val="between"/>
      </c:valAx>
      <c:catAx>
        <c:axId val="147069568"/>
        <c:scaling>
          <c:orientation val="minMax"/>
        </c:scaling>
        <c:delete val="1"/>
        <c:axPos val="b"/>
        <c:tickLblPos val="none"/>
        <c:crossAx val="147071360"/>
        <c:crosses val="autoZero"/>
        <c:auto val="1"/>
        <c:lblAlgn val="ctr"/>
        <c:lblOffset val="100"/>
      </c:catAx>
      <c:valAx>
        <c:axId val="1470713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06956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0740665481330953"/>
          <c:y val="3.0358509655566798E-2"/>
          <c:w val="0.17924541690353221"/>
          <c:h val="8.87537940439008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Stats'!$B$1363</c:f>
          <c:strCache>
            <c:ptCount val="1"/>
            <c:pt idx="0">
              <c:v>Figure 7k: Race (BAME) by Age: Data taken from HR Employee Database.</c:v>
            </c:pt>
          </c:strCache>
        </c:strRef>
      </c:tx>
      <c:layout>
        <c:manualLayout>
          <c:xMode val="edge"/>
          <c:yMode val="edge"/>
          <c:x val="7.6926674488269724E-3"/>
          <c:y val="1.94552409672195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620472440944872E-2"/>
          <c:y val="0.13618677042801475"/>
          <c:w val="0.9338306480920654"/>
          <c:h val="0.6885950733730911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Stats'!$C$1364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Stats'!$B$1366:$B$1375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Stats'!$C$1366:$C$1375</c:f>
              <c:numCache>
                <c:formatCode>0.0%</c:formatCode>
                <c:ptCount val="10"/>
                <c:pt idx="0">
                  <c:v>3.3039647577092511E-2</c:v>
                </c:pt>
                <c:pt idx="1">
                  <c:v>0.18722466960352424</c:v>
                </c:pt>
                <c:pt idx="2">
                  <c:v>0.23568281938325991</c:v>
                </c:pt>
                <c:pt idx="3">
                  <c:v>0.20044052863436124</c:v>
                </c:pt>
                <c:pt idx="4">
                  <c:v>0.11453744493392071</c:v>
                </c:pt>
                <c:pt idx="5">
                  <c:v>0.10572687224669604</c:v>
                </c:pt>
                <c:pt idx="6">
                  <c:v>7.0484581497797363E-2</c:v>
                </c:pt>
                <c:pt idx="7">
                  <c:v>3.3039647577092511E-2</c:v>
                </c:pt>
                <c:pt idx="8">
                  <c:v>1.7621145374449341E-2</c:v>
                </c:pt>
                <c:pt idx="9">
                  <c:v>2.2026431718061676E-3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Stats'!$E$1364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Stats'!$B$1366:$B$1375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Stats'!$E$1366:$E$1375</c:f>
              <c:numCache>
                <c:formatCode>0.0%</c:formatCode>
                <c:ptCount val="10"/>
                <c:pt idx="0">
                  <c:v>4.4825677919203097E-2</c:v>
                </c:pt>
                <c:pt idx="1">
                  <c:v>0.11778269691938757</c:v>
                </c:pt>
                <c:pt idx="2">
                  <c:v>0.1650986902785464</c:v>
                </c:pt>
                <c:pt idx="3">
                  <c:v>0.14886552296624239</c:v>
                </c:pt>
                <c:pt idx="4">
                  <c:v>0.15006456373362848</c:v>
                </c:pt>
                <c:pt idx="5">
                  <c:v>0.14074893931009039</c:v>
                </c:pt>
                <c:pt idx="6">
                  <c:v>0.10865154030621657</c:v>
                </c:pt>
                <c:pt idx="7">
                  <c:v>8.23648773289061E-2</c:v>
                </c:pt>
                <c:pt idx="8">
                  <c:v>3.8092602840804277E-2</c:v>
                </c:pt>
                <c:pt idx="9">
                  <c:v>3.5048883969747281E-3</c:v>
                </c:pt>
              </c:numCache>
            </c:numRef>
          </c:val>
        </c:ser>
        <c:axId val="147137664"/>
        <c:axId val="147139200"/>
      </c:barChart>
      <c:barChart>
        <c:barDir val="col"/>
        <c:grouping val="clustered"/>
        <c:ser>
          <c:idx val="2"/>
          <c:order val="2"/>
          <c:tx>
            <c:strRef>
              <c:f>'13.14 Q1 Diversity Stats'!$D$1365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Stats'!$D$1366:$D$1375</c:f>
              <c:numCache>
                <c:formatCode>#,##0</c:formatCode>
                <c:ptCount val="10"/>
                <c:pt idx="0">
                  <c:v>15</c:v>
                </c:pt>
                <c:pt idx="1">
                  <c:v>85</c:v>
                </c:pt>
                <c:pt idx="2">
                  <c:v>107</c:v>
                </c:pt>
                <c:pt idx="3">
                  <c:v>91</c:v>
                </c:pt>
                <c:pt idx="4">
                  <c:v>52</c:v>
                </c:pt>
                <c:pt idx="5">
                  <c:v>48</c:v>
                </c:pt>
                <c:pt idx="6">
                  <c:v>32</c:v>
                </c:pt>
                <c:pt idx="7">
                  <c:v>15</c:v>
                </c:pt>
                <c:pt idx="8">
                  <c:v>8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Stats'!$F$1365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Stats'!$F$1366:$F$1375</c:f>
              <c:numCache>
                <c:formatCode>0</c:formatCode>
                <c:ptCount val="10"/>
                <c:pt idx="0">
                  <c:v>486</c:v>
                </c:pt>
                <c:pt idx="1">
                  <c:v>1277</c:v>
                </c:pt>
                <c:pt idx="2">
                  <c:v>1790</c:v>
                </c:pt>
                <c:pt idx="3">
                  <c:v>1614</c:v>
                </c:pt>
                <c:pt idx="4">
                  <c:v>1627</c:v>
                </c:pt>
                <c:pt idx="5">
                  <c:v>1526</c:v>
                </c:pt>
                <c:pt idx="6">
                  <c:v>1178</c:v>
                </c:pt>
                <c:pt idx="7">
                  <c:v>893</c:v>
                </c:pt>
                <c:pt idx="8">
                  <c:v>413</c:v>
                </c:pt>
                <c:pt idx="9">
                  <c:v>38</c:v>
                </c:pt>
              </c:numCache>
            </c:numRef>
          </c:val>
        </c:ser>
        <c:axId val="147153280"/>
        <c:axId val="147154816"/>
      </c:barChart>
      <c:catAx>
        <c:axId val="147137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139200"/>
        <c:crosses val="autoZero"/>
        <c:auto val="1"/>
        <c:lblAlgn val="ctr"/>
        <c:lblOffset val="100"/>
      </c:catAx>
      <c:valAx>
        <c:axId val="1471392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137664"/>
        <c:crosses val="autoZero"/>
        <c:crossBetween val="between"/>
      </c:valAx>
      <c:catAx>
        <c:axId val="147153280"/>
        <c:scaling>
          <c:orientation val="minMax"/>
        </c:scaling>
        <c:delete val="1"/>
        <c:axPos val="b"/>
        <c:tickLblPos val="none"/>
        <c:crossAx val="147154816"/>
        <c:crosses val="autoZero"/>
        <c:auto val="1"/>
        <c:lblAlgn val="ctr"/>
        <c:lblOffset val="100"/>
      </c:catAx>
      <c:valAx>
        <c:axId val="1471548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15328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63384012482363"/>
          <c:y val="2.9903110515441075E-2"/>
          <c:w val="0.19959327664687021"/>
          <c:h val="7.657452392918971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Stats'!$B$812</c:f>
          <c:strCache>
            <c:ptCount val="1"/>
            <c:pt idx="0">
              <c:v>Figure 5d: Gender by Age. Data taken from HR Employee Database</c:v>
            </c:pt>
          </c:strCache>
        </c:strRef>
      </c:tx>
      <c:layout>
        <c:manualLayout>
          <c:xMode val="edge"/>
          <c:yMode val="edge"/>
          <c:x val="1.1053537662630954E-2"/>
          <c:y val="3.01211816608030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440935386375636E-2"/>
          <c:y val="0.1456692913385827"/>
          <c:w val="0.94308749883936749"/>
          <c:h val="0.6604732719755677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Stats'!$C$813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Stats'!$C$815:$C$824</c:f>
              <c:numCache>
                <c:formatCode>0.0%</c:formatCode>
                <c:ptCount val="10"/>
                <c:pt idx="0">
                  <c:v>3.4639927073837742E-2</c:v>
                </c:pt>
                <c:pt idx="1">
                  <c:v>9.9817684594348227E-2</c:v>
                </c:pt>
                <c:pt idx="2">
                  <c:v>0.13855970829535097</c:v>
                </c:pt>
                <c:pt idx="3">
                  <c:v>0.13309024612579762</c:v>
                </c:pt>
                <c:pt idx="4">
                  <c:v>0.14570039501671225</c:v>
                </c:pt>
                <c:pt idx="5">
                  <c:v>0.1566393193558189</c:v>
                </c:pt>
                <c:pt idx="6">
                  <c:v>0.13217866909753875</c:v>
                </c:pt>
                <c:pt idx="7">
                  <c:v>0.10133697964144636</c:v>
                </c:pt>
                <c:pt idx="8">
                  <c:v>5.3327256153144938E-2</c:v>
                </c:pt>
                <c:pt idx="9">
                  <c:v>4.7098146460042541E-3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Stats'!$E$813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Stats'!$E$815:$E$824</c:f>
              <c:numCache>
                <c:formatCode>0.0%</c:formatCode>
                <c:ptCount val="10"/>
                <c:pt idx="0">
                  <c:v>5.7912600763682646E-2</c:v>
                </c:pt>
                <c:pt idx="1">
                  <c:v>0.14955451845566398</c:v>
                </c:pt>
                <c:pt idx="2">
                  <c:v>0.20895205770046668</c:v>
                </c:pt>
                <c:pt idx="3">
                  <c:v>0.17585914297836233</c:v>
                </c:pt>
                <c:pt idx="4">
                  <c:v>0.15273652948663555</c:v>
                </c:pt>
                <c:pt idx="5">
                  <c:v>0.11518879932117097</c:v>
                </c:pt>
                <c:pt idx="6">
                  <c:v>7.2125583368689017E-2</c:v>
                </c:pt>
                <c:pt idx="7">
                  <c:v>5.1124310564276625E-2</c:v>
                </c:pt>
                <c:pt idx="8">
                  <c:v>1.4849384811200678E-2</c:v>
                </c:pt>
                <c:pt idx="9">
                  <c:v>1.6970725498515061E-3</c:v>
                </c:pt>
              </c:numCache>
            </c:numRef>
          </c:val>
        </c:ser>
        <c:axId val="147237504"/>
        <c:axId val="147247488"/>
      </c:barChart>
      <c:barChart>
        <c:barDir val="col"/>
        <c:grouping val="clustered"/>
        <c:ser>
          <c:idx val="2"/>
          <c:order val="2"/>
          <c:tx>
            <c:strRef>
              <c:f>'13.14 Q1 Diversity Stats'!$D$814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Stats'!$D$815:$D$824</c:f>
              <c:numCache>
                <c:formatCode>#,##0</c:formatCode>
                <c:ptCount val="10"/>
                <c:pt idx="0">
                  <c:v>228</c:v>
                </c:pt>
                <c:pt idx="1">
                  <c:v>657</c:v>
                </c:pt>
                <c:pt idx="2">
                  <c:v>912</c:v>
                </c:pt>
                <c:pt idx="3">
                  <c:v>876</c:v>
                </c:pt>
                <c:pt idx="4">
                  <c:v>959</c:v>
                </c:pt>
                <c:pt idx="5">
                  <c:v>1031</c:v>
                </c:pt>
                <c:pt idx="6">
                  <c:v>870</c:v>
                </c:pt>
                <c:pt idx="7">
                  <c:v>667</c:v>
                </c:pt>
                <c:pt idx="8">
                  <c:v>351</c:v>
                </c:pt>
                <c:pt idx="9">
                  <c:v>31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Stats'!$F$815:$F$824</c:f>
              <c:numCache>
                <c:formatCode>#,##0</c:formatCode>
                <c:ptCount val="10"/>
                <c:pt idx="0">
                  <c:v>273</c:v>
                </c:pt>
                <c:pt idx="1">
                  <c:v>705</c:v>
                </c:pt>
                <c:pt idx="2">
                  <c:v>985</c:v>
                </c:pt>
                <c:pt idx="3">
                  <c:v>829</c:v>
                </c:pt>
                <c:pt idx="4">
                  <c:v>720</c:v>
                </c:pt>
                <c:pt idx="5">
                  <c:v>543</c:v>
                </c:pt>
                <c:pt idx="6">
                  <c:v>340</c:v>
                </c:pt>
                <c:pt idx="7">
                  <c:v>241</c:v>
                </c:pt>
                <c:pt idx="8">
                  <c:v>70</c:v>
                </c:pt>
                <c:pt idx="9">
                  <c:v>8</c:v>
                </c:pt>
              </c:numCache>
            </c:numRef>
          </c:val>
        </c:ser>
        <c:axId val="147249024"/>
        <c:axId val="147250560"/>
      </c:barChart>
      <c:catAx>
        <c:axId val="1472375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247488"/>
        <c:crosses val="autoZero"/>
        <c:auto val="1"/>
        <c:lblAlgn val="ctr"/>
        <c:lblOffset val="100"/>
      </c:catAx>
      <c:valAx>
        <c:axId val="147247488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237504"/>
        <c:crosses val="autoZero"/>
        <c:crossBetween val="between"/>
      </c:valAx>
      <c:catAx>
        <c:axId val="147249024"/>
        <c:scaling>
          <c:orientation val="minMax"/>
        </c:scaling>
        <c:delete val="1"/>
        <c:axPos val="b"/>
        <c:tickLblPos val="none"/>
        <c:crossAx val="147250560"/>
        <c:crosses val="autoZero"/>
        <c:auto val="1"/>
        <c:lblAlgn val="ctr"/>
        <c:lblOffset val="100"/>
      </c:catAx>
      <c:valAx>
        <c:axId val="1472505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24902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158000411238916"/>
          <c:y val="2.7100575194058191E-2"/>
          <c:w val="0.19621119940652687"/>
          <c:h val="7.07834924889708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Stats'!$B$558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1.0967784821218183E-2"/>
          <c:y val="2.661929097302976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778960297486422E-2"/>
          <c:y val="0.1412216372361739"/>
          <c:w val="0.9477615615397168"/>
          <c:h val="0.6717569771234270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Stats'!$C$559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Stats'!$C$561:$C$570</c:f>
              <c:numCache>
                <c:formatCode>0.0%</c:formatCode>
                <c:ptCount val="10"/>
                <c:pt idx="0">
                  <c:v>2.7731092436974789E-2</c:v>
                </c:pt>
                <c:pt idx="1">
                  <c:v>0.10252100840336134</c:v>
                </c:pt>
                <c:pt idx="2">
                  <c:v>0.14537815126050421</c:v>
                </c:pt>
                <c:pt idx="3">
                  <c:v>0.12100840336134454</c:v>
                </c:pt>
                <c:pt idx="4">
                  <c:v>0.15210084033613444</c:v>
                </c:pt>
                <c:pt idx="5">
                  <c:v>0.14369747899159663</c:v>
                </c:pt>
                <c:pt idx="6">
                  <c:v>0.13529411764705881</c:v>
                </c:pt>
                <c:pt idx="7">
                  <c:v>0.12016806722689076</c:v>
                </c:pt>
                <c:pt idx="8">
                  <c:v>4.789915966386555E-2</c:v>
                </c:pt>
                <c:pt idx="9">
                  <c:v>4.2016806722689074E-3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Stats'!$E$559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Stats'!$E$561:$E$570</c:f>
              <c:numCache>
                <c:formatCode>0.0%</c:formatCode>
                <c:ptCount val="10"/>
                <c:pt idx="0">
                  <c:v>4.4276765375854212E-2</c:v>
                </c:pt>
                <c:pt idx="1">
                  <c:v>0.12969817767653757</c:v>
                </c:pt>
                <c:pt idx="2">
                  <c:v>0.18080865603644647</c:v>
                </c:pt>
                <c:pt idx="3">
                  <c:v>0.16059225512528474</c:v>
                </c:pt>
                <c:pt idx="4">
                  <c:v>0.15261958997722094</c:v>
                </c:pt>
                <c:pt idx="5">
                  <c:v>0.13382687927107062</c:v>
                </c:pt>
                <c:pt idx="6">
                  <c:v>9.7238041002277911E-2</c:v>
                </c:pt>
                <c:pt idx="7">
                  <c:v>6.8337129840546698E-2</c:v>
                </c:pt>
                <c:pt idx="8">
                  <c:v>3.0182232346241459E-2</c:v>
                </c:pt>
                <c:pt idx="9">
                  <c:v>2.4202733485193624E-3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Stats'!$G$559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Stats'!$G$561:$G$570</c:f>
              <c:numCache>
                <c:formatCode>0.0%</c:formatCode>
                <c:ptCount val="10"/>
                <c:pt idx="0">
                  <c:v>1.4897579143389199E-2</c:v>
                </c:pt>
                <c:pt idx="1">
                  <c:v>8.5661080074487903E-2</c:v>
                </c:pt>
                <c:pt idx="2">
                  <c:v>0.13966480446927373</c:v>
                </c:pt>
                <c:pt idx="3">
                  <c:v>0.14338919925512103</c:v>
                </c:pt>
                <c:pt idx="4">
                  <c:v>0.1787709497206704</c:v>
                </c:pt>
                <c:pt idx="5">
                  <c:v>0.15456238361266295</c:v>
                </c:pt>
                <c:pt idx="6">
                  <c:v>0.13407821229050279</c:v>
                </c:pt>
                <c:pt idx="7">
                  <c:v>9.8696461824953452E-2</c:v>
                </c:pt>
                <c:pt idx="8">
                  <c:v>4.8417132216014895E-2</c:v>
                </c:pt>
                <c:pt idx="9">
                  <c:v>1.8621973929236499E-3</c:v>
                </c:pt>
              </c:numCache>
            </c:numRef>
          </c:val>
        </c:ser>
        <c:axId val="147314944"/>
        <c:axId val="14733312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Stats'!$D$561:$D$570</c:f>
              <c:numCache>
                <c:formatCode>#,##0</c:formatCode>
                <c:ptCount val="10"/>
                <c:pt idx="0">
                  <c:v>33</c:v>
                </c:pt>
                <c:pt idx="1">
                  <c:v>122</c:v>
                </c:pt>
                <c:pt idx="2">
                  <c:v>173</c:v>
                </c:pt>
                <c:pt idx="3">
                  <c:v>144</c:v>
                </c:pt>
                <c:pt idx="4">
                  <c:v>181</c:v>
                </c:pt>
                <c:pt idx="5">
                  <c:v>171</c:v>
                </c:pt>
                <c:pt idx="6">
                  <c:v>161</c:v>
                </c:pt>
                <c:pt idx="7">
                  <c:v>143</c:v>
                </c:pt>
                <c:pt idx="8">
                  <c:v>57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Stats'!$F$561:$F$570</c:f>
              <c:numCache>
                <c:formatCode>#,##0</c:formatCode>
                <c:ptCount val="10"/>
                <c:pt idx="0">
                  <c:v>311</c:v>
                </c:pt>
                <c:pt idx="1">
                  <c:v>911</c:v>
                </c:pt>
                <c:pt idx="2">
                  <c:v>1270</c:v>
                </c:pt>
                <c:pt idx="3">
                  <c:v>1128</c:v>
                </c:pt>
                <c:pt idx="4">
                  <c:v>1072</c:v>
                </c:pt>
                <c:pt idx="5">
                  <c:v>940</c:v>
                </c:pt>
                <c:pt idx="6">
                  <c:v>683</c:v>
                </c:pt>
                <c:pt idx="7">
                  <c:v>480</c:v>
                </c:pt>
                <c:pt idx="8">
                  <c:v>212</c:v>
                </c:pt>
                <c:pt idx="9">
                  <c:v>17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Stats'!$H$561:$H$570</c:f>
              <c:numCache>
                <c:formatCode>#,##0</c:formatCode>
                <c:ptCount val="10"/>
                <c:pt idx="0">
                  <c:v>8</c:v>
                </c:pt>
                <c:pt idx="1">
                  <c:v>46</c:v>
                </c:pt>
                <c:pt idx="2">
                  <c:v>75</c:v>
                </c:pt>
                <c:pt idx="3">
                  <c:v>77</c:v>
                </c:pt>
                <c:pt idx="4">
                  <c:v>96</c:v>
                </c:pt>
                <c:pt idx="5">
                  <c:v>83</c:v>
                </c:pt>
                <c:pt idx="6">
                  <c:v>72</c:v>
                </c:pt>
                <c:pt idx="7">
                  <c:v>53</c:v>
                </c:pt>
                <c:pt idx="8">
                  <c:v>26</c:v>
                </c:pt>
                <c:pt idx="9">
                  <c:v>1</c:v>
                </c:pt>
              </c:numCache>
            </c:numRef>
          </c:val>
        </c:ser>
        <c:axId val="147334656"/>
        <c:axId val="147336192"/>
      </c:barChart>
      <c:catAx>
        <c:axId val="147314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33120"/>
        <c:crosses val="autoZero"/>
        <c:auto val="1"/>
        <c:lblAlgn val="ctr"/>
        <c:lblOffset val="100"/>
      </c:catAx>
      <c:valAx>
        <c:axId val="147333120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14944"/>
        <c:crosses val="autoZero"/>
        <c:crossBetween val="between"/>
      </c:valAx>
      <c:catAx>
        <c:axId val="147334656"/>
        <c:scaling>
          <c:orientation val="minMax"/>
        </c:scaling>
        <c:delete val="1"/>
        <c:axPos val="b"/>
        <c:tickLblPos val="none"/>
        <c:crossAx val="147336192"/>
        <c:crosses val="autoZero"/>
        <c:auto val="1"/>
        <c:lblAlgn val="ctr"/>
        <c:lblOffset val="100"/>
      </c:catAx>
      <c:valAx>
        <c:axId val="1473361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33465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494991368596524"/>
          <c:y val="3.0435958736355812E-2"/>
          <c:w val="0.19594595955628452"/>
          <c:h val="0.1010070259323434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Stats'!$B$1397</c:f>
          <c:strCache>
            <c:ptCount val="1"/>
            <c:pt idx="0">
              <c:v>Figure 7l: Race (BAME) by Age: Data taken from HR Employee Database.</c:v>
            </c:pt>
          </c:strCache>
        </c:strRef>
      </c:tx>
      <c:layout>
        <c:manualLayout>
          <c:xMode val="edge"/>
          <c:yMode val="edge"/>
          <c:x val="1.036459152283384E-2"/>
          <c:y val="2.66380869058034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253825964062146E-2"/>
          <c:y val="0.14615384615384616"/>
          <c:w val="0.93830082778114277"/>
          <c:h val="0.6616809565471050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Stats'!$C$1398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dLbls>
            <c:delete val="1"/>
          </c:dLbls>
          <c:cat>
            <c:strRef>
              <c:f>'13.14 Q1 Diversity Stats'!$B$1400:$B$1409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Stats'!$C$1400:$C$1409</c:f>
              <c:numCache>
                <c:formatCode>0.0%</c:formatCode>
                <c:ptCount val="10"/>
                <c:pt idx="0">
                  <c:v>3.3039647577092511E-2</c:v>
                </c:pt>
                <c:pt idx="1">
                  <c:v>0.17180616740088106</c:v>
                </c:pt>
                <c:pt idx="2">
                  <c:v>0.18722466960352424</c:v>
                </c:pt>
                <c:pt idx="3">
                  <c:v>0.18502202643171806</c:v>
                </c:pt>
                <c:pt idx="4">
                  <c:v>0.11233480176211454</c:v>
                </c:pt>
                <c:pt idx="5">
                  <c:v>0.10572687224669604</c:v>
                </c:pt>
                <c:pt idx="6">
                  <c:v>7.0484581497797363E-2</c:v>
                </c:pt>
                <c:pt idx="7">
                  <c:v>3.3039647577092511E-2</c:v>
                </c:pt>
                <c:pt idx="8">
                  <c:v>1.7621145374449341E-2</c:v>
                </c:pt>
                <c:pt idx="9">
                  <c:v>2.2026431718061676E-3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Stats'!$E$1398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'13.14 Q1 Diversity Stats'!$B$1400:$B$1409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Stats'!$E$1400:$E$1409</c:f>
              <c:numCache>
                <c:formatCode>0.0%</c:formatCode>
                <c:ptCount val="10"/>
                <c:pt idx="0">
                  <c:v>4.4825677919203097E-2</c:v>
                </c:pt>
                <c:pt idx="1">
                  <c:v>0.11842833425567238</c:v>
                </c:pt>
                <c:pt idx="2">
                  <c:v>0.16712783619258439</c:v>
                </c:pt>
                <c:pt idx="3">
                  <c:v>0.1495111603025272</c:v>
                </c:pt>
                <c:pt idx="4">
                  <c:v>0.15015679763881204</c:v>
                </c:pt>
                <c:pt idx="5">
                  <c:v>0.14074893931009039</c:v>
                </c:pt>
                <c:pt idx="6">
                  <c:v>0.10865154030621657</c:v>
                </c:pt>
                <c:pt idx="7">
                  <c:v>8.23648773289061E-2</c:v>
                </c:pt>
                <c:pt idx="8">
                  <c:v>3.8092602840804277E-2</c:v>
                </c:pt>
                <c:pt idx="9">
                  <c:v>3.5048883969747281E-3</c:v>
                </c:pt>
              </c:numCache>
            </c:numRef>
          </c:val>
        </c:ser>
        <c:dLbls>
          <c:showVal val="1"/>
        </c:dLbls>
        <c:axId val="147411712"/>
        <c:axId val="147413248"/>
      </c:barChart>
      <c:barChart>
        <c:barDir val="col"/>
        <c:grouping val="clustered"/>
        <c:ser>
          <c:idx val="2"/>
          <c:order val="2"/>
          <c:tx>
            <c:strRef>
              <c:f>'13.14 Q1 Diversity Stats'!$D$1399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Stats'!$D$1400:$D$1409</c:f>
              <c:numCache>
                <c:formatCode>#,##0</c:formatCode>
                <c:ptCount val="10"/>
                <c:pt idx="0">
                  <c:v>15</c:v>
                </c:pt>
                <c:pt idx="1">
                  <c:v>78</c:v>
                </c:pt>
                <c:pt idx="2">
                  <c:v>85</c:v>
                </c:pt>
                <c:pt idx="3">
                  <c:v>84</c:v>
                </c:pt>
                <c:pt idx="4">
                  <c:v>51</c:v>
                </c:pt>
                <c:pt idx="5">
                  <c:v>48</c:v>
                </c:pt>
                <c:pt idx="6">
                  <c:v>32</c:v>
                </c:pt>
                <c:pt idx="7">
                  <c:v>15</c:v>
                </c:pt>
                <c:pt idx="8">
                  <c:v>8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Stats'!$F$1399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Stats'!$F$1400:$F$1409</c:f>
              <c:numCache>
                <c:formatCode>#,##0</c:formatCode>
                <c:ptCount val="10"/>
                <c:pt idx="0">
                  <c:v>486</c:v>
                </c:pt>
                <c:pt idx="1">
                  <c:v>1284</c:v>
                </c:pt>
                <c:pt idx="2">
                  <c:v>1812</c:v>
                </c:pt>
                <c:pt idx="3">
                  <c:v>1621</c:v>
                </c:pt>
                <c:pt idx="4">
                  <c:v>1628</c:v>
                </c:pt>
                <c:pt idx="5">
                  <c:v>1526</c:v>
                </c:pt>
                <c:pt idx="6">
                  <c:v>1178</c:v>
                </c:pt>
                <c:pt idx="7">
                  <c:v>893</c:v>
                </c:pt>
                <c:pt idx="8">
                  <c:v>413</c:v>
                </c:pt>
                <c:pt idx="9">
                  <c:v>38</c:v>
                </c:pt>
              </c:numCache>
            </c:numRef>
          </c:val>
        </c:ser>
        <c:dLbls>
          <c:showVal val="1"/>
        </c:dLbls>
        <c:axId val="147431424"/>
        <c:axId val="147432960"/>
      </c:barChart>
      <c:catAx>
        <c:axId val="1474117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413248"/>
        <c:crosses val="autoZero"/>
        <c:auto val="1"/>
        <c:lblAlgn val="ctr"/>
        <c:lblOffset val="100"/>
      </c:catAx>
      <c:valAx>
        <c:axId val="14741324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411712"/>
        <c:crosses val="autoZero"/>
        <c:crossBetween val="between"/>
      </c:valAx>
      <c:catAx>
        <c:axId val="147431424"/>
        <c:scaling>
          <c:orientation val="minMax"/>
        </c:scaling>
        <c:delete val="1"/>
        <c:axPos val="b"/>
        <c:tickLblPos val="none"/>
        <c:crossAx val="147432960"/>
        <c:crosses val="autoZero"/>
        <c:auto val="1"/>
        <c:lblAlgn val="ctr"/>
        <c:lblOffset val="100"/>
      </c:catAx>
      <c:valAx>
        <c:axId val="1474329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43142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886022311727167"/>
          <c:y val="1.9230679498396144E-2"/>
          <c:w val="0.18224770290810421"/>
          <c:h val="8.262117235345586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7.2018387673448939E-2</c:v>
              </c:pt>
              <c:pt idx="1">
                <c:v>0.44360262194602884</c:v>
              </c:pt>
              <c:pt idx="2">
                <c:v>3.2689197241848995E-2</c:v>
              </c:pt>
              <c:pt idx="3">
                <c:v>0</c:v>
              </c:pt>
              <c:pt idx="4">
                <c:v>0.45168979313867558</c:v>
              </c:pt>
            </c:numLit>
          </c:val>
        </c:ser>
        <c:axId val="155058560"/>
        <c:axId val="155062656"/>
      </c:barChart>
      <c:catAx>
        <c:axId val="155058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062656"/>
        <c:crosses val="autoZero"/>
        <c:auto val="1"/>
        <c:lblAlgn val="ctr"/>
        <c:lblOffset val="100"/>
      </c:catAx>
      <c:valAx>
        <c:axId val="1550626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058560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0.12167409751186539</c:v>
              </c:pt>
              <c:pt idx="2">
                <c:v>0.22781533151157876</c:v>
              </c:pt>
              <c:pt idx="3">
                <c:v>0.25945634977707482</c:v>
              </c:pt>
              <c:pt idx="4">
                <c:v>0.11304472889400258</c:v>
              </c:pt>
              <c:pt idx="5">
                <c:v>5.4221199482237886E-2</c:v>
              </c:pt>
              <c:pt idx="6">
                <c:v>1.5101395081259891E-2</c:v>
              </c:pt>
              <c:pt idx="7">
                <c:v>0.15676686322450742</c:v>
              </c:pt>
              <c:pt idx="8">
                <c:v>1.2656407306198764E-2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0.19086357947434288</c:v>
              </c:pt>
              <c:pt idx="2">
                <c:v>0.27012932832707581</c:v>
              </c:pt>
              <c:pt idx="3">
                <c:v>0.28473091364205338</c:v>
              </c:pt>
              <c:pt idx="4">
                <c:v>9.6787651230704819E-2</c:v>
              </c:pt>
              <c:pt idx="5">
                <c:v>3.4835210680017055E-2</c:v>
              </c:pt>
              <c:pt idx="6">
                <c:v>8.3437630371298067E-3</c:v>
              </c:pt>
              <c:pt idx="7">
                <c:v>4.5890696704214036E-3</c:v>
              </c:pt>
              <c:pt idx="8">
                <c:v>6.8836045056320794E-3</c:v>
              </c:pt>
            </c:numLit>
          </c:val>
        </c:ser>
        <c:axId val="155120384"/>
        <c:axId val="155122304"/>
      </c:barChart>
      <c:catAx>
        <c:axId val="155120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122304"/>
        <c:crosses val="autoZero"/>
        <c:auto val="1"/>
        <c:lblAlgn val="ctr"/>
        <c:lblOffset val="100"/>
      </c:catAx>
      <c:valAx>
        <c:axId val="1551223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12038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0.12167409751186539</c:v>
              </c:pt>
              <c:pt idx="2">
                <c:v>0.22781533151157912</c:v>
              </c:pt>
              <c:pt idx="3">
                <c:v>0.25945634977707482</c:v>
              </c:pt>
              <c:pt idx="4">
                <c:v>0.11304472889400258</c:v>
              </c:pt>
              <c:pt idx="5">
                <c:v>5.4221199482237886E-2</c:v>
              </c:pt>
              <c:pt idx="6">
                <c:v>1.5101395081259891E-2</c:v>
              </c:pt>
              <c:pt idx="7">
                <c:v>0.15676686322450742</c:v>
              </c:pt>
              <c:pt idx="8">
                <c:v>1.2656407306198764E-2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0.19086357947434288</c:v>
              </c:pt>
              <c:pt idx="2">
                <c:v>0.27012932832707581</c:v>
              </c:pt>
              <c:pt idx="3">
                <c:v>0.28473091364205338</c:v>
              </c:pt>
              <c:pt idx="4">
                <c:v>9.6787651230704819E-2</c:v>
              </c:pt>
              <c:pt idx="5">
                <c:v>3.4835210680017187E-2</c:v>
              </c:pt>
              <c:pt idx="6">
                <c:v>8.3437630371298067E-3</c:v>
              </c:pt>
              <c:pt idx="7">
                <c:v>4.5890696704214157E-3</c:v>
              </c:pt>
              <c:pt idx="8">
                <c:v>6.8836045056320915E-3</c:v>
              </c:pt>
            </c:numLit>
          </c:val>
        </c:ser>
        <c:axId val="106510592"/>
        <c:axId val="106512768"/>
      </c:barChart>
      <c:catAx>
        <c:axId val="10651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12768"/>
        <c:crosses val="autoZero"/>
        <c:auto val="1"/>
        <c:lblAlgn val="ctr"/>
        <c:lblOffset val="100"/>
      </c:catAx>
      <c:valAx>
        <c:axId val="1065127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1059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0.35639686684073302</c:v>
              </c:pt>
              <c:pt idx="1">
                <c:v>0.48040885860306642</c:v>
              </c:pt>
              <c:pt idx="2">
                <c:v>0.55019103855505747</c:v>
              </c:pt>
              <c:pt idx="3">
                <c:v>0.56926475228778795</c:v>
              </c:pt>
              <c:pt idx="4">
                <c:v>0.62880000000000391</c:v>
              </c:pt>
              <c:pt idx="5">
                <c:v>0.69301470588234837</c:v>
              </c:pt>
              <c:pt idx="6">
                <c:v>0.72413793103448365</c:v>
              </c:pt>
              <c:pt idx="7">
                <c:v>0.98021582733812962</c:v>
              </c:pt>
              <c:pt idx="8">
                <c:v>0.72727272727272729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0.51959114139692997</c:v>
              </c:pt>
              <c:pt idx="2">
                <c:v>0.44980896144494986</c:v>
              </c:pt>
              <c:pt idx="3">
                <c:v>0.43073524771221205</c:v>
              </c:pt>
              <c:pt idx="4">
                <c:v>0.37120000000000031</c:v>
              </c:pt>
              <c:pt idx="5">
                <c:v>0.30698529411765046</c:v>
              </c:pt>
              <c:pt idx="6">
                <c:v>0.27586206896551912</c:v>
              </c:pt>
              <c:pt idx="7">
                <c:v>1.9784172661870655E-2</c:v>
              </c:pt>
              <c:pt idx="8">
                <c:v>0.27272727272727282</c:v>
              </c:pt>
            </c:numLit>
          </c:val>
        </c:ser>
        <c:axId val="156196224"/>
        <c:axId val="156210688"/>
      </c:barChart>
      <c:catAx>
        <c:axId val="156196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10688"/>
        <c:crosses val="autoZero"/>
        <c:auto val="1"/>
        <c:lblAlgn val="ctr"/>
        <c:lblOffset val="100"/>
      </c:catAx>
      <c:valAx>
        <c:axId val="156210688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19622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2.6899798251513343E-3</c:v>
              </c:pt>
              <c:pt idx="1">
                <c:v>3.9677202420982147E-2</c:v>
              </c:pt>
              <c:pt idx="2">
                <c:v>0.21116341627437793</c:v>
              </c:pt>
              <c:pt idx="3">
                <c:v>0.25622057834566464</c:v>
              </c:pt>
              <c:pt idx="4">
                <c:v>0.20712844653665141</c:v>
              </c:pt>
              <c:pt idx="5">
                <c:v>0.11701412239408204</c:v>
              </c:pt>
              <c:pt idx="6">
                <c:v>5.648957632817754E-2</c:v>
              </c:pt>
              <c:pt idx="7">
                <c:v>5.1782111634162784E-2</c:v>
              </c:pt>
              <c:pt idx="8">
                <c:v>5.7834566240753192E-2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4.4152046783625727E-2</c:v>
              </c:pt>
              <c:pt idx="1">
                <c:v>0.13430799220272904</c:v>
              </c:pt>
              <c:pt idx="2">
                <c:v>0.16423001949317739</c:v>
              </c:pt>
              <c:pt idx="3">
                <c:v>0.14005847953216499</c:v>
              </c:pt>
              <c:pt idx="4">
                <c:v>0.14863547758284695</c:v>
              </c:pt>
              <c:pt idx="5">
                <c:v>0.1379142300194951</c:v>
              </c:pt>
              <c:pt idx="6">
                <c:v>0.11140350877193028</c:v>
              </c:pt>
              <c:pt idx="7">
                <c:v>8.5477582846003902E-2</c:v>
              </c:pt>
              <c:pt idx="8">
                <c:v>3.3820662768031189E-2</c:v>
              </c:pt>
            </c:numLit>
          </c:val>
        </c:ser>
        <c:axId val="156236032"/>
        <c:axId val="156254592"/>
      </c:barChart>
      <c:catAx>
        <c:axId val="156236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54592"/>
        <c:crosses val="autoZero"/>
        <c:auto val="1"/>
        <c:lblAlgn val="ctr"/>
        <c:lblOffset val="100"/>
      </c:catAx>
      <c:valAx>
        <c:axId val="1562545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3603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3.6319612590799216E-2</c:v>
              </c:pt>
              <c:pt idx="1">
                <c:v>0.18886198547215619</c:v>
              </c:pt>
              <c:pt idx="2">
                <c:v>0.26150121065375304</c:v>
              </c:pt>
              <c:pt idx="3">
                <c:v>0.17191283292978221</c:v>
              </c:pt>
              <c:pt idx="4">
                <c:v>0.11864406779661069</c:v>
              </c:pt>
              <c:pt idx="5">
                <c:v>9.4430992736078218E-2</c:v>
              </c:pt>
              <c:pt idx="6">
                <c:v>6.7796610169492136E-2</c:v>
              </c:pt>
              <c:pt idx="7">
                <c:v>4.1162227602905582E-2</c:v>
              </c:pt>
              <c:pt idx="8">
                <c:v>1.9370460048426252E-2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0.1199047114875602</c:v>
              </c:pt>
              <c:pt idx="2">
                <c:v>0.16684312687488972</c:v>
              </c:pt>
              <c:pt idx="3">
                <c:v>0.15413799188283206</c:v>
              </c:pt>
              <c:pt idx="4">
                <c:v>0.15740250573495676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3.7497794247397215E-2</c:v>
              </c:pt>
            </c:numLit>
          </c:val>
        </c:ser>
        <c:axId val="156292224"/>
        <c:axId val="156294144"/>
      </c:barChart>
      <c:catAx>
        <c:axId val="156292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94144"/>
        <c:crosses val="autoZero"/>
        <c:auto val="1"/>
        <c:lblAlgn val="ctr"/>
        <c:lblOffset val="100"/>
      </c:catAx>
      <c:valAx>
        <c:axId val="1562941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9222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2.3640661938534268E-2</c:v>
              </c:pt>
              <c:pt idx="1">
                <c:v>0.10638297872340426</c:v>
              </c:pt>
              <c:pt idx="2">
                <c:v>0.15130023640661941</c:v>
              </c:pt>
              <c:pt idx="3">
                <c:v>0.13002364066193853</c:v>
              </c:pt>
              <c:pt idx="4">
                <c:v>0.13829787234042645</c:v>
              </c:pt>
              <c:pt idx="5">
                <c:v>0.15011820330969294</c:v>
              </c:pt>
              <c:pt idx="6">
                <c:v>0.15130023640661941</c:v>
              </c:pt>
              <c:pt idx="7">
                <c:v>0.1111111111111111</c:v>
              </c:pt>
              <c:pt idx="8">
                <c:v>3.7825059101654845E-2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3.5309921320284016E-2</c:v>
              </c:pt>
              <c:pt idx="1">
                <c:v>0.13241220495106609</c:v>
              </c:pt>
              <c:pt idx="2">
                <c:v>0.18518518518518606</c:v>
              </c:pt>
              <c:pt idx="3">
                <c:v>0.16753022452504321</c:v>
              </c:pt>
              <c:pt idx="4">
                <c:v>0.16561120706198426</c:v>
              </c:pt>
              <c:pt idx="5">
                <c:v>0.13049318748800703</c:v>
              </c:pt>
              <c:pt idx="6">
                <c:v>9.1920936480521978E-2</c:v>
              </c:pt>
              <c:pt idx="7">
                <c:v>6.8125119938591439E-2</c:v>
              </c:pt>
              <c:pt idx="8">
                <c:v>2.3412013049318749E-2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1.8229166666666723E-2</c:v>
              </c:pt>
              <c:pt idx="1">
                <c:v>0.11197916666666655</c:v>
              </c:pt>
              <c:pt idx="2">
                <c:v>0.15104166666666671</c:v>
              </c:pt>
              <c:pt idx="3">
                <c:v>0.15104166666666671</c:v>
              </c:pt>
              <c:pt idx="4">
                <c:v>0.17708333333333426</c:v>
              </c:pt>
              <c:pt idx="5">
                <c:v>0.1328125</c:v>
              </c:pt>
              <c:pt idx="6">
                <c:v>0.13020833333333426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56353280"/>
        <c:axId val="156355200"/>
      </c:barChart>
      <c:catAx>
        <c:axId val="156353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55200"/>
        <c:crosses val="autoZero"/>
        <c:auto val="1"/>
        <c:lblAlgn val="ctr"/>
        <c:lblOffset val="100"/>
      </c:catAx>
      <c:valAx>
        <c:axId val="1563552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5328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3.0634258593413084E-2</c:v>
              </c:pt>
              <c:pt idx="1">
                <c:v>0.10024449877750612</c:v>
              </c:pt>
              <c:pt idx="2">
                <c:v>0.13792607507550697</c:v>
              </c:pt>
              <c:pt idx="3">
                <c:v>0.13461815043865957</c:v>
              </c:pt>
              <c:pt idx="4">
                <c:v>0.16036243348195109</c:v>
              </c:pt>
              <c:pt idx="5">
                <c:v>0.15317129296706491</c:v>
              </c:pt>
              <c:pt idx="6">
                <c:v>0.12771465554437023</c:v>
              </c:pt>
              <c:pt idx="7">
                <c:v>0.10297713217316265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5.0896954526491935E-2</c:v>
              </c:pt>
              <c:pt idx="1">
                <c:v>0.15435961618690044</c:v>
              </c:pt>
              <c:pt idx="2">
                <c:v>0.21693783896537475</c:v>
              </c:pt>
              <c:pt idx="3">
                <c:v>0.18397997496871088</c:v>
              </c:pt>
              <c:pt idx="4">
                <c:v>0.14977054651647972</c:v>
              </c:pt>
              <c:pt idx="5">
                <c:v>0.10930329578640025</c:v>
              </c:pt>
              <c:pt idx="6">
                <c:v>7.0713391739674933E-2</c:v>
              </c:pt>
              <c:pt idx="7">
                <c:v>4.9645390070921988E-2</c:v>
              </c:pt>
              <c:pt idx="8">
                <c:v>1.4392991239048811E-2</c:v>
              </c:pt>
            </c:numLit>
          </c:val>
        </c:ser>
        <c:axId val="156384640"/>
        <c:axId val="156399104"/>
      </c:barChart>
      <c:catAx>
        <c:axId val="156384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99104"/>
        <c:crosses val="autoZero"/>
        <c:auto val="1"/>
        <c:lblAlgn val="ctr"/>
        <c:lblOffset val="100"/>
      </c:catAx>
      <c:valAx>
        <c:axId val="1563991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8464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3.6319612590799216E-2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9.4430992736078218E-2</c:v>
              </c:pt>
              <c:pt idx="6">
                <c:v>6.7796610169492136E-2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2.4213075060532802E-3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0.15440268219516662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56449024"/>
        <c:axId val="156459392"/>
      </c:barChart>
      <c:catAx>
        <c:axId val="156449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459392"/>
        <c:crosses val="autoZero"/>
        <c:auto val="1"/>
        <c:lblAlgn val="ctr"/>
        <c:lblOffset val="100"/>
      </c:catAx>
      <c:valAx>
        <c:axId val="1564593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44902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Stats'!$B$592</c:f>
          <c:strCache>
            <c:ptCount val="1"/>
            <c:pt idx="0">
              <c:v>Figure 4e: Disability by Grade. Data taken from Employee Self Disclosure Database.</c:v>
            </c:pt>
          </c:strCache>
        </c:strRef>
      </c:tx>
      <c:layout>
        <c:manualLayout>
          <c:xMode val="edge"/>
          <c:yMode val="edge"/>
          <c:x val="1.0368481376512596E-2"/>
          <c:y val="2.47932796701250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934"/>
          <c:h val="0.6628798280437875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Stats'!$C$593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Stats'!$C$595:$C$603</c:f>
              <c:numCache>
                <c:formatCode>0.0%</c:formatCode>
                <c:ptCount val="9"/>
                <c:pt idx="0">
                  <c:v>7.9831932773109238E-2</c:v>
                </c:pt>
                <c:pt idx="1">
                  <c:v>0.14201680672268907</c:v>
                </c:pt>
                <c:pt idx="2">
                  <c:v>0.22352941176470589</c:v>
                </c:pt>
                <c:pt idx="3">
                  <c:v>0.28991596638655465</c:v>
                </c:pt>
                <c:pt idx="4">
                  <c:v>0.11428571428571428</c:v>
                </c:pt>
                <c:pt idx="5">
                  <c:v>4.53781512605042E-2</c:v>
                </c:pt>
                <c:pt idx="6">
                  <c:v>1.4285714285714285E-2</c:v>
                </c:pt>
                <c:pt idx="7">
                  <c:v>8.067226890756303E-2</c:v>
                </c:pt>
                <c:pt idx="8">
                  <c:v>1.0084033613445379E-2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Stats'!$E$593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Stats'!$E$595:$E$603</c:f>
              <c:numCache>
                <c:formatCode>0.0%</c:formatCode>
                <c:ptCount val="9"/>
                <c:pt idx="0">
                  <c:v>5.6093394077448747E-2</c:v>
                </c:pt>
                <c:pt idx="1">
                  <c:v>0.13866742596810933</c:v>
                </c:pt>
                <c:pt idx="2">
                  <c:v>0.23334282460136674</c:v>
                </c:pt>
                <c:pt idx="3">
                  <c:v>0.29541571753986334</c:v>
                </c:pt>
                <c:pt idx="4">
                  <c:v>0.12443052391799544</c:v>
                </c:pt>
                <c:pt idx="5">
                  <c:v>5.3388382687927109E-2</c:v>
                </c:pt>
                <c:pt idx="6">
                  <c:v>1.3525056947608201E-2</c:v>
                </c:pt>
                <c:pt idx="7">
                  <c:v>7.3889521640091119E-2</c:v>
                </c:pt>
                <c:pt idx="8">
                  <c:v>1.1247152619589976E-2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Stats'!$G$593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Stats'!$G$595:$G$603</c:f>
              <c:numCache>
                <c:formatCode>0.0%</c:formatCode>
                <c:ptCount val="9"/>
                <c:pt idx="0">
                  <c:v>4.8417132216014895E-2</c:v>
                </c:pt>
                <c:pt idx="1">
                  <c:v>0.12849162011173185</c:v>
                </c:pt>
                <c:pt idx="2">
                  <c:v>0.2532588454376164</c:v>
                </c:pt>
                <c:pt idx="3">
                  <c:v>0.32588454376163872</c:v>
                </c:pt>
                <c:pt idx="4">
                  <c:v>0.1042830540037244</c:v>
                </c:pt>
                <c:pt idx="5">
                  <c:v>2.6070763500931099E-2</c:v>
                </c:pt>
                <c:pt idx="6">
                  <c:v>7.4487895716945996E-3</c:v>
                </c:pt>
                <c:pt idx="7">
                  <c:v>9.3109869646182494E-2</c:v>
                </c:pt>
                <c:pt idx="8">
                  <c:v>1.3035381750465549E-2</c:v>
                </c:pt>
              </c:numCache>
            </c:numRef>
          </c:val>
        </c:ser>
        <c:axId val="156523136"/>
        <c:axId val="15652902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Stats'!$D$595:$D$603</c:f>
              <c:numCache>
                <c:formatCode>#,##0</c:formatCode>
                <c:ptCount val="9"/>
                <c:pt idx="0">
                  <c:v>95</c:v>
                </c:pt>
                <c:pt idx="1">
                  <c:v>169</c:v>
                </c:pt>
                <c:pt idx="2">
                  <c:v>266</c:v>
                </c:pt>
                <c:pt idx="3">
                  <c:v>345</c:v>
                </c:pt>
                <c:pt idx="4">
                  <c:v>136</c:v>
                </c:pt>
                <c:pt idx="5">
                  <c:v>54</c:v>
                </c:pt>
                <c:pt idx="6">
                  <c:v>17</c:v>
                </c:pt>
                <c:pt idx="7">
                  <c:v>96</c:v>
                </c:pt>
                <c:pt idx="8">
                  <c:v>12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Stats'!$F$595:$F$603</c:f>
              <c:numCache>
                <c:formatCode>#,##0</c:formatCode>
                <c:ptCount val="9"/>
                <c:pt idx="0">
                  <c:v>394</c:v>
                </c:pt>
                <c:pt idx="1">
                  <c:v>974</c:v>
                </c:pt>
                <c:pt idx="2">
                  <c:v>1639</c:v>
                </c:pt>
                <c:pt idx="3">
                  <c:v>2075</c:v>
                </c:pt>
                <c:pt idx="4">
                  <c:v>874</c:v>
                </c:pt>
                <c:pt idx="5">
                  <c:v>375</c:v>
                </c:pt>
                <c:pt idx="6">
                  <c:v>95</c:v>
                </c:pt>
                <c:pt idx="7">
                  <c:v>519</c:v>
                </c:pt>
                <c:pt idx="8">
                  <c:v>79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Stats'!$H$595:$H$603</c:f>
              <c:numCache>
                <c:formatCode>#,##0</c:formatCode>
                <c:ptCount val="9"/>
                <c:pt idx="0">
                  <c:v>26</c:v>
                </c:pt>
                <c:pt idx="1">
                  <c:v>69</c:v>
                </c:pt>
                <c:pt idx="2">
                  <c:v>136</c:v>
                </c:pt>
                <c:pt idx="3">
                  <c:v>175</c:v>
                </c:pt>
                <c:pt idx="4">
                  <c:v>56</c:v>
                </c:pt>
                <c:pt idx="5">
                  <c:v>14</c:v>
                </c:pt>
                <c:pt idx="6">
                  <c:v>4</c:v>
                </c:pt>
                <c:pt idx="7">
                  <c:v>50</c:v>
                </c:pt>
                <c:pt idx="8">
                  <c:v>7</c:v>
                </c:pt>
              </c:numCache>
            </c:numRef>
          </c:val>
        </c:ser>
        <c:axId val="156530560"/>
        <c:axId val="156532096"/>
      </c:barChart>
      <c:catAx>
        <c:axId val="1565231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529024"/>
        <c:crosses val="autoZero"/>
        <c:auto val="1"/>
        <c:lblAlgn val="ctr"/>
        <c:lblOffset val="100"/>
      </c:catAx>
      <c:valAx>
        <c:axId val="156529024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523136"/>
        <c:crosses val="autoZero"/>
        <c:crossBetween val="between"/>
      </c:valAx>
      <c:catAx>
        <c:axId val="156530560"/>
        <c:scaling>
          <c:orientation val="minMax"/>
        </c:scaling>
        <c:delete val="1"/>
        <c:axPos val="b"/>
        <c:tickLblPos val="none"/>
        <c:crossAx val="156532096"/>
        <c:crosses val="autoZero"/>
        <c:auto val="1"/>
        <c:lblAlgn val="ctr"/>
        <c:lblOffset val="100"/>
      </c:catAx>
      <c:valAx>
        <c:axId val="1565320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653056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633931790759471"/>
          <c:y val="2.1074872604712913E-2"/>
          <c:w val="0.19621120652320656"/>
          <c:h val="0.1070407006923576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Stats'!$B$199</c:f>
          <c:strCache>
            <c:ptCount val="1"/>
            <c:pt idx="0">
              <c:v>Figure 3: Environment Agency age profile trend information. Data taken from HR Employee Database.</c:v>
            </c:pt>
          </c:strCache>
        </c:strRef>
      </c:tx>
      <c:layout>
        <c:manualLayout>
          <c:xMode val="edge"/>
          <c:yMode val="edge"/>
          <c:x val="1.2739697860348098E-2"/>
          <c:y val="2.86297453041833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979662015788785E-2"/>
          <c:y val="0.14317067563920735"/>
          <c:w val="0.94222542980442825"/>
          <c:h val="0.6942559275062684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Stats'!$G$200</c:f>
              <c:strCache>
                <c:ptCount val="1"/>
                <c:pt idx="0">
                  <c:v>2012/13 %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Stats'!$B$201:$B$210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'13.14 Q1 Diversity Stats'!$G$201:$G$210</c:f>
              <c:numCache>
                <c:formatCode>0.0%</c:formatCode>
                <c:ptCount val="10"/>
                <c:pt idx="0">
                  <c:v>4.4351983002832863E-2</c:v>
                </c:pt>
                <c:pt idx="1">
                  <c:v>0.12057365439093484</c:v>
                </c:pt>
                <c:pt idx="2">
                  <c:v>0.16793555240793201</c:v>
                </c:pt>
                <c:pt idx="3">
                  <c:v>0.15093838526912182</c:v>
                </c:pt>
                <c:pt idx="4">
                  <c:v>0.14863668555240794</c:v>
                </c:pt>
                <c:pt idx="5">
                  <c:v>0.13934135977337112</c:v>
                </c:pt>
                <c:pt idx="6">
                  <c:v>0.10711756373937677</c:v>
                </c:pt>
                <c:pt idx="7">
                  <c:v>8.0382436260623233E-2</c:v>
                </c:pt>
                <c:pt idx="8">
                  <c:v>3.7269830028328614E-2</c:v>
                </c:pt>
                <c:pt idx="9">
                  <c:v>3.4525495750708213E-3</c:v>
                </c:pt>
              </c:numCache>
            </c:numRef>
          </c:val>
        </c:ser>
        <c:axId val="156756992"/>
        <c:axId val="156828416"/>
      </c:barChart>
      <c:barChart>
        <c:barDir val="col"/>
        <c:grouping val="clustered"/>
        <c:ser>
          <c:idx val="1"/>
          <c:order val="1"/>
          <c:tx>
            <c:strRef>
              <c:f>'13.14 Q1 Diversity Stats'!$H$200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Stats'!$H$201:$H$210</c:f>
              <c:numCache>
                <c:formatCode>#,##0</c:formatCode>
                <c:ptCount val="10"/>
                <c:pt idx="0">
                  <c:v>501</c:v>
                </c:pt>
                <c:pt idx="1">
                  <c:v>1362</c:v>
                </c:pt>
                <c:pt idx="2">
                  <c:v>1897</c:v>
                </c:pt>
                <c:pt idx="3">
                  <c:v>1705</c:v>
                </c:pt>
                <c:pt idx="4">
                  <c:v>1679</c:v>
                </c:pt>
                <c:pt idx="5">
                  <c:v>1574</c:v>
                </c:pt>
                <c:pt idx="6">
                  <c:v>1210</c:v>
                </c:pt>
                <c:pt idx="7">
                  <c:v>908</c:v>
                </c:pt>
                <c:pt idx="8">
                  <c:v>421</c:v>
                </c:pt>
                <c:pt idx="9">
                  <c:v>39</c:v>
                </c:pt>
              </c:numCache>
            </c:numRef>
          </c:val>
        </c:ser>
        <c:gapWidth val="490"/>
        <c:axId val="156829952"/>
        <c:axId val="156831744"/>
      </c:barChart>
      <c:catAx>
        <c:axId val="1567569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828416"/>
        <c:crosses val="autoZero"/>
        <c:auto val="1"/>
        <c:lblAlgn val="ctr"/>
        <c:lblOffset val="100"/>
      </c:catAx>
      <c:valAx>
        <c:axId val="15682841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756992"/>
        <c:crosses val="autoZero"/>
        <c:crossBetween val="between"/>
      </c:valAx>
      <c:catAx>
        <c:axId val="156829952"/>
        <c:scaling>
          <c:orientation val="minMax"/>
        </c:scaling>
        <c:delete val="1"/>
        <c:axPos val="b"/>
        <c:tickLblPos val="none"/>
        <c:crossAx val="156831744"/>
        <c:crosses val="autoZero"/>
        <c:auto val="1"/>
        <c:lblAlgn val="ctr"/>
        <c:lblOffset val="100"/>
      </c:catAx>
      <c:valAx>
        <c:axId val="156831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682995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551826183017444"/>
          <c:y val="3.319491488144987E-2"/>
          <c:w val="0.12671722486302231"/>
          <c:h val="9.95853311632142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Stats'!$B$233</c:f>
          <c:strCache>
            <c:ptCount val="1"/>
            <c:pt idx="0">
              <c:v>Figure 3a: Age profile. Data taken from Employee Self Disclosure Database.</c:v>
            </c:pt>
          </c:strCache>
        </c:strRef>
      </c:tx>
      <c:layout>
        <c:manualLayout>
          <c:xMode val="edge"/>
          <c:yMode val="edge"/>
          <c:x val="1.1659913478557115E-2"/>
          <c:y val="1.9449436467500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803886657352289E-2"/>
          <c:y val="0.12472321282174294"/>
          <c:w val="0.93234130287112293"/>
          <c:h val="0.6507012505789807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Stats'!$B$236:$B$246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'13.14 Q1 Diversity Stats'!$E$236:$E$246</c:f>
              <c:numCache>
                <c:formatCode>0.00%</c:formatCode>
                <c:ptCount val="11"/>
                <c:pt idx="0">
                  <c:v>3.1161473087818695E-2</c:v>
                </c:pt>
                <c:pt idx="1">
                  <c:v>9.5520538243626066E-2</c:v>
                </c:pt>
                <c:pt idx="2">
                  <c:v>0.13438385269121814</c:v>
                </c:pt>
                <c:pt idx="3">
                  <c:v>0.11942280453257791</c:v>
                </c:pt>
                <c:pt idx="4">
                  <c:v>0.11942280453257791</c:v>
                </c:pt>
                <c:pt idx="5">
                  <c:v>0.10570113314447592</c:v>
                </c:pt>
                <c:pt idx="6">
                  <c:v>8.1090651558073656E-2</c:v>
                </c:pt>
                <c:pt idx="7">
                  <c:v>5.9844192634560908E-2</c:v>
                </c:pt>
                <c:pt idx="8">
                  <c:v>2.6115439093484419E-2</c:v>
                </c:pt>
                <c:pt idx="9">
                  <c:v>2.0361189801699716E-3</c:v>
                </c:pt>
                <c:pt idx="10">
                  <c:v>0.22530099150141644</c:v>
                </c:pt>
              </c:numCache>
            </c:numRef>
          </c:val>
        </c:ser>
        <c:axId val="156887296"/>
        <c:axId val="156925952"/>
      </c:barChart>
      <c:barChart>
        <c:barDir val="col"/>
        <c:grouping val="clustered"/>
        <c:ser>
          <c:idx val="1"/>
          <c:order val="1"/>
          <c:tx>
            <c:strRef>
              <c:f>'13.14 Q1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Stats'!$F$236:$F$246</c:f>
              <c:numCache>
                <c:formatCode>#,##0</c:formatCode>
                <c:ptCount val="11"/>
                <c:pt idx="0">
                  <c:v>352</c:v>
                </c:pt>
                <c:pt idx="1">
                  <c:v>1079</c:v>
                </c:pt>
                <c:pt idx="2">
                  <c:v>1518</c:v>
                </c:pt>
                <c:pt idx="3">
                  <c:v>1349</c:v>
                </c:pt>
                <c:pt idx="4">
                  <c:v>1349</c:v>
                </c:pt>
                <c:pt idx="5">
                  <c:v>1194</c:v>
                </c:pt>
                <c:pt idx="6">
                  <c:v>916</c:v>
                </c:pt>
                <c:pt idx="7">
                  <c:v>676</c:v>
                </c:pt>
                <c:pt idx="8">
                  <c:v>295</c:v>
                </c:pt>
                <c:pt idx="9">
                  <c:v>23</c:v>
                </c:pt>
                <c:pt idx="10">
                  <c:v>2545</c:v>
                </c:pt>
              </c:numCache>
            </c:numRef>
          </c:val>
        </c:ser>
        <c:gapWidth val="490"/>
        <c:axId val="156927488"/>
        <c:axId val="156929024"/>
      </c:barChart>
      <c:catAx>
        <c:axId val="156887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925952"/>
        <c:crosses val="autoZero"/>
        <c:auto val="1"/>
        <c:lblAlgn val="ctr"/>
        <c:lblOffset val="100"/>
      </c:catAx>
      <c:valAx>
        <c:axId val="156925952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887296"/>
        <c:crosses val="autoZero"/>
        <c:crossBetween val="between"/>
      </c:valAx>
      <c:catAx>
        <c:axId val="156927488"/>
        <c:scaling>
          <c:orientation val="minMax"/>
        </c:scaling>
        <c:delete val="1"/>
        <c:axPos val="b"/>
        <c:tickLblPos val="none"/>
        <c:crossAx val="156929024"/>
        <c:crosses val="autoZero"/>
        <c:auto val="1"/>
        <c:lblAlgn val="ctr"/>
        <c:lblOffset val="100"/>
      </c:catAx>
      <c:valAx>
        <c:axId val="156929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692748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0949881638"/>
          <c:y val="2.4844835572024365E-2"/>
          <c:w val="0.17367708068749607"/>
          <c:h val="7.45341979311415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Stats'!$B$458</c:f>
          <c:strCache>
            <c:ptCount val="1"/>
            <c:pt idx="0">
              <c:v>Figure 4a: Disability breakdown by Gender. Data taken from HR Employee Database</c:v>
            </c:pt>
          </c:strCache>
        </c:strRef>
      </c:tx>
      <c:layout>
        <c:manualLayout>
          <c:xMode val="edge"/>
          <c:yMode val="edge"/>
          <c:x val="1.268646569063581E-2"/>
          <c:y val="1.8890873934875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49330356402957E-2"/>
          <c:y val="0.20262826644591989"/>
          <c:w val="0.94695620699443361"/>
          <c:h val="0.632883830697633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Stats'!$C$459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Stats'!$B$461:$B$464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Stats'!$C$461:$C$464</c:f>
              <c:numCache>
                <c:formatCode>0.0%</c:formatCode>
                <c:ptCount val="4"/>
                <c:pt idx="0">
                  <c:v>4.8617441507140683E-3</c:v>
                </c:pt>
                <c:pt idx="1">
                  <c:v>0.38362199939228198</c:v>
                </c:pt>
                <c:pt idx="2">
                  <c:v>0</c:v>
                </c:pt>
                <c:pt idx="3">
                  <c:v>0.61151625645700391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Stats'!$E$459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Stats'!$E$461:$E$464</c:f>
              <c:numCache>
                <c:formatCode>0.0%</c:formatCode>
                <c:ptCount val="4"/>
                <c:pt idx="0">
                  <c:v>5.0912176495545181E-3</c:v>
                </c:pt>
                <c:pt idx="1">
                  <c:v>0.43805685193042004</c:v>
                </c:pt>
                <c:pt idx="2">
                  <c:v>0</c:v>
                </c:pt>
                <c:pt idx="3">
                  <c:v>0.55685193042002545</c:v>
                </c:pt>
              </c:numCache>
            </c:numRef>
          </c:val>
        </c:ser>
        <c:axId val="156974080"/>
        <c:axId val="157004544"/>
      </c:barChart>
      <c:barChart>
        <c:barDir val="col"/>
        <c:grouping val="clustered"/>
        <c:ser>
          <c:idx val="1"/>
          <c:order val="1"/>
          <c:tx>
            <c:strRef>
              <c:f>'13.14 Q1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344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317E-4"/>
                  <c:y val="-0.12601228013919208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Stats'!$D$461:$D$464</c:f>
              <c:numCache>
                <c:formatCode>#,##0</c:formatCode>
                <c:ptCount val="4"/>
                <c:pt idx="0">
                  <c:v>32</c:v>
                </c:pt>
                <c:pt idx="1">
                  <c:v>2525</c:v>
                </c:pt>
                <c:pt idx="2">
                  <c:v>0</c:v>
                </c:pt>
                <c:pt idx="3">
                  <c:v>4025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Stats'!$F$460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479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Stats'!$F$461:$F$464</c:f>
              <c:numCache>
                <c:formatCode>#,##0</c:formatCode>
                <c:ptCount val="4"/>
                <c:pt idx="0">
                  <c:v>24</c:v>
                </c:pt>
                <c:pt idx="1">
                  <c:v>2065</c:v>
                </c:pt>
                <c:pt idx="2">
                  <c:v>0</c:v>
                </c:pt>
                <c:pt idx="3">
                  <c:v>2625</c:v>
                </c:pt>
              </c:numCache>
            </c:numRef>
          </c:val>
        </c:ser>
        <c:axId val="157006080"/>
        <c:axId val="157007872"/>
      </c:barChart>
      <c:catAx>
        <c:axId val="156974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004544"/>
        <c:crosses val="autoZero"/>
        <c:auto val="1"/>
        <c:lblAlgn val="ctr"/>
        <c:lblOffset val="100"/>
      </c:catAx>
      <c:valAx>
        <c:axId val="15700454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974080"/>
        <c:crosses val="autoZero"/>
        <c:crossBetween val="between"/>
      </c:valAx>
      <c:catAx>
        <c:axId val="157006080"/>
        <c:scaling>
          <c:orientation val="minMax"/>
        </c:scaling>
        <c:delete val="1"/>
        <c:axPos val="b"/>
        <c:tickLblPos val="none"/>
        <c:crossAx val="157007872"/>
        <c:crosses val="autoZero"/>
        <c:auto val="1"/>
        <c:lblAlgn val="ctr"/>
        <c:lblOffset val="100"/>
      </c:catAx>
      <c:valAx>
        <c:axId val="1570078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00608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741418371895891"/>
          <c:y val="3.4618907930626316E-2"/>
          <c:w val="0.16732834222009751"/>
          <c:h val="7.49838623113288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0.35639686684073374</c:v>
              </c:pt>
              <c:pt idx="1">
                <c:v>0.48040885860306642</c:v>
              </c:pt>
              <c:pt idx="2">
                <c:v>0.5501910385550588</c:v>
              </c:pt>
              <c:pt idx="3">
                <c:v>0.56926475228778795</c:v>
              </c:pt>
              <c:pt idx="4">
                <c:v>0.62880000000000524</c:v>
              </c:pt>
              <c:pt idx="5">
                <c:v>0.6930147058823467</c:v>
              </c:pt>
              <c:pt idx="6">
                <c:v>0.72413793103448365</c:v>
              </c:pt>
              <c:pt idx="7">
                <c:v>0.98021582733812962</c:v>
              </c:pt>
              <c:pt idx="8">
                <c:v>0.72727272727272729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0.51959114139692875</c:v>
              </c:pt>
              <c:pt idx="2">
                <c:v>0.44980896144495108</c:v>
              </c:pt>
              <c:pt idx="3">
                <c:v>0.43073524771221205</c:v>
              </c:pt>
              <c:pt idx="4">
                <c:v>0.37120000000000031</c:v>
              </c:pt>
              <c:pt idx="5">
                <c:v>0.30698529411765169</c:v>
              </c:pt>
              <c:pt idx="6">
                <c:v>0.27586206896551974</c:v>
              </c:pt>
              <c:pt idx="7">
                <c:v>1.978417266187071E-2</c:v>
              </c:pt>
              <c:pt idx="8">
                <c:v>0.27272727272727282</c:v>
              </c:pt>
            </c:numLit>
          </c:val>
        </c:ser>
        <c:axId val="106534016"/>
        <c:axId val="106535936"/>
      </c:barChart>
      <c:catAx>
        <c:axId val="106534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35936"/>
        <c:crosses val="autoZero"/>
        <c:auto val="1"/>
        <c:lblAlgn val="ctr"/>
        <c:lblOffset val="100"/>
      </c:catAx>
      <c:valAx>
        <c:axId val="106535936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3401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Stats'!$B$488</c:f>
          <c:strCache>
            <c:ptCount val="1"/>
            <c:pt idx="0">
              <c:v>Figure 4b: Disability breakdown by Gender. Data taken from Employee Self Disclosure Database</c:v>
            </c:pt>
          </c:strCache>
        </c:strRef>
      </c:tx>
      <c:layout>
        <c:manualLayout>
          <c:xMode val="edge"/>
          <c:yMode val="edge"/>
          <c:x val="1.6643559892436929E-2"/>
          <c:y val="2.0833479148439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937761244829914E-2"/>
          <c:y val="0.14398221055701493"/>
          <c:w val="0.94296722586243176"/>
          <c:h val="0.673150772820064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Stats'!$C$489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Stats'!$C$491:$C$493</c:f>
              <c:numCache>
                <c:formatCode>0.0%</c:formatCode>
                <c:ptCount val="3"/>
                <c:pt idx="0">
                  <c:v>0.1417072654098708</c:v>
                </c:pt>
                <c:pt idx="1">
                  <c:v>0.81762338487608555</c:v>
                </c:pt>
                <c:pt idx="2">
                  <c:v>4.0669349714043637E-2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Stats'!$E$489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Stats'!$E$491:$E$493</c:f>
              <c:numCache>
                <c:formatCode>0.0%</c:formatCode>
                <c:ptCount val="3"/>
                <c:pt idx="0">
                  <c:v>0.13586225450632231</c:v>
                </c:pt>
                <c:pt idx="1">
                  <c:v>0.83723432875975246</c:v>
                </c:pt>
                <c:pt idx="2">
                  <c:v>2.6903416733925208E-2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Stats'!$G$489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Stats'!$G$491:$G$493</c:f>
              <c:numCache>
                <c:formatCode>0.0%</c:formatCode>
                <c:ptCount val="3"/>
                <c:pt idx="0">
                  <c:v>5.1118210862619806E-2</c:v>
                </c:pt>
                <c:pt idx="1">
                  <c:v>0.16613418530351437</c:v>
                </c:pt>
                <c:pt idx="2">
                  <c:v>0.78274760383386577</c:v>
                </c:pt>
              </c:numCache>
            </c:numRef>
          </c:val>
        </c:ser>
        <c:axId val="157178880"/>
        <c:axId val="157184768"/>
      </c:barChart>
      <c:barChart>
        <c:barDir val="col"/>
        <c:grouping val="clustered"/>
        <c:ser>
          <c:idx val="1"/>
          <c:order val="1"/>
          <c:tx>
            <c:strRef>
              <c:f>'13.14 Q1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8014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Stats'!$D$491:$D$493</c:f>
              <c:numCache>
                <c:formatCode>#,##0</c:formatCode>
                <c:ptCount val="3"/>
                <c:pt idx="0">
                  <c:v>669</c:v>
                </c:pt>
                <c:pt idx="1">
                  <c:v>3860</c:v>
                </c:pt>
                <c:pt idx="2">
                  <c:v>192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Stats'!$F$491:$F$493</c:f>
              <c:numCache>
                <c:formatCode>#,##0</c:formatCode>
                <c:ptCount val="3"/>
                <c:pt idx="0">
                  <c:v>505</c:v>
                </c:pt>
                <c:pt idx="1">
                  <c:v>3112</c:v>
                </c:pt>
                <c:pt idx="2">
                  <c:v>100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Stats'!$H$491:$H$493</c:f>
              <c:numCache>
                <c:formatCode>#,##0</c:formatCode>
                <c:ptCount val="3"/>
                <c:pt idx="0">
                  <c:v>16</c:v>
                </c:pt>
                <c:pt idx="1">
                  <c:v>52</c:v>
                </c:pt>
                <c:pt idx="2">
                  <c:v>245</c:v>
                </c:pt>
              </c:numCache>
            </c:numRef>
          </c:val>
        </c:ser>
        <c:axId val="157186304"/>
        <c:axId val="157204480"/>
      </c:barChart>
      <c:catAx>
        <c:axId val="1571788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184768"/>
        <c:crosses val="autoZero"/>
        <c:auto val="1"/>
        <c:lblAlgn val="ctr"/>
        <c:lblOffset val="100"/>
      </c:catAx>
      <c:valAx>
        <c:axId val="15718476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178880"/>
        <c:crosses val="autoZero"/>
        <c:crossBetween val="between"/>
      </c:valAx>
      <c:catAx>
        <c:axId val="157186304"/>
        <c:scaling>
          <c:orientation val="minMax"/>
        </c:scaling>
        <c:delete val="1"/>
        <c:axPos val="b"/>
        <c:tickLblPos val="none"/>
        <c:crossAx val="157204480"/>
        <c:crosses val="autoZero"/>
        <c:auto val="1"/>
        <c:lblAlgn val="ctr"/>
        <c:lblOffset val="100"/>
      </c:catAx>
      <c:valAx>
        <c:axId val="1572044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1863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56414343912537"/>
          <c:y val="3.3796442111402744E-2"/>
          <c:w val="0.48127626684701441"/>
          <c:h val="6.851910177894426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Stats'!$B$518</c:f>
          <c:strCache>
            <c:ptCount val="1"/>
            <c:pt idx="0">
              <c:v>Figure 4c: Disability type breakdown.  Data taken from Employee Self Disclosure Database.</c:v>
            </c:pt>
          </c:strCache>
        </c:strRef>
      </c:tx>
      <c:layout>
        <c:manualLayout>
          <c:xMode val="edge"/>
          <c:yMode val="edge"/>
          <c:x val="1.3176428288929641E-2"/>
          <c:y val="1.7413002800487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626410629239320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Stats'!$E$520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Stats'!$B$521:$B$534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'13.14 Q1 Diversity Stats'!$E$521:$E$534</c:f>
              <c:numCache>
                <c:formatCode>0.0%</c:formatCode>
                <c:ptCount val="14"/>
                <c:pt idx="0">
                  <c:v>1.4961048158640227E-2</c:v>
                </c:pt>
                <c:pt idx="1">
                  <c:v>6.196883852691218E-4</c:v>
                </c:pt>
                <c:pt idx="2">
                  <c:v>2.7266288951841359E-2</c:v>
                </c:pt>
                <c:pt idx="3">
                  <c:v>1.5315155807365439E-2</c:v>
                </c:pt>
                <c:pt idx="4">
                  <c:v>2.4787535410764872E-3</c:v>
                </c:pt>
                <c:pt idx="5">
                  <c:v>1.0269121813031162E-2</c:v>
                </c:pt>
                <c:pt idx="6">
                  <c:v>5.0460339943342774E-3</c:v>
                </c:pt>
                <c:pt idx="7">
                  <c:v>1.0092067988668555E-2</c:v>
                </c:pt>
                <c:pt idx="8">
                  <c:v>1.4164305949008499E-2</c:v>
                </c:pt>
                <c:pt idx="9">
                  <c:v>2.7443342776203965E-3</c:v>
                </c:pt>
                <c:pt idx="10">
                  <c:v>4.9132436260623233E-2</c:v>
                </c:pt>
                <c:pt idx="11">
                  <c:v>7.9674220963172802E-4</c:v>
                </c:pt>
                <c:pt idx="12">
                  <c:v>0.62181303116147313</c:v>
                </c:pt>
                <c:pt idx="13">
                  <c:v>0.22530099150141644</c:v>
                </c:pt>
              </c:numCache>
            </c:numRef>
          </c:val>
        </c:ser>
        <c:axId val="157297664"/>
        <c:axId val="157332224"/>
      </c:barChart>
      <c:barChart>
        <c:barDir val="col"/>
        <c:grouping val="clustered"/>
        <c:ser>
          <c:idx val="1"/>
          <c:order val="1"/>
          <c:tx>
            <c:strRef>
              <c:f>'13.14 Q1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Stats'!$F$521:$F$534</c:f>
              <c:numCache>
                <c:formatCode>#,##0</c:formatCode>
                <c:ptCount val="14"/>
                <c:pt idx="0">
                  <c:v>169</c:v>
                </c:pt>
                <c:pt idx="1">
                  <c:v>7</c:v>
                </c:pt>
                <c:pt idx="2">
                  <c:v>308</c:v>
                </c:pt>
                <c:pt idx="3">
                  <c:v>173</c:v>
                </c:pt>
                <c:pt idx="4">
                  <c:v>28</c:v>
                </c:pt>
                <c:pt idx="5">
                  <c:v>116</c:v>
                </c:pt>
                <c:pt idx="6">
                  <c:v>57</c:v>
                </c:pt>
                <c:pt idx="7">
                  <c:v>114</c:v>
                </c:pt>
                <c:pt idx="8">
                  <c:v>160</c:v>
                </c:pt>
                <c:pt idx="9">
                  <c:v>31</c:v>
                </c:pt>
                <c:pt idx="10">
                  <c:v>555</c:v>
                </c:pt>
                <c:pt idx="11">
                  <c:v>9</c:v>
                </c:pt>
                <c:pt idx="12">
                  <c:v>7024</c:v>
                </c:pt>
                <c:pt idx="13">
                  <c:v>2545</c:v>
                </c:pt>
              </c:numCache>
            </c:numRef>
          </c:val>
        </c:ser>
        <c:gapWidth val="490"/>
        <c:axId val="157333760"/>
        <c:axId val="157339648"/>
      </c:barChart>
      <c:catAx>
        <c:axId val="157297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332224"/>
        <c:crosses val="autoZero"/>
        <c:auto val="1"/>
        <c:lblAlgn val="ctr"/>
        <c:lblOffset val="100"/>
      </c:catAx>
      <c:valAx>
        <c:axId val="15733222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297664"/>
        <c:crosses val="autoZero"/>
        <c:crossBetween val="between"/>
      </c:valAx>
      <c:catAx>
        <c:axId val="157333760"/>
        <c:scaling>
          <c:orientation val="minMax"/>
        </c:scaling>
        <c:delete val="1"/>
        <c:axPos val="b"/>
        <c:tickLblPos val="none"/>
        <c:crossAx val="157339648"/>
        <c:crosses val="autoZero"/>
        <c:auto val="1"/>
        <c:lblAlgn val="ctr"/>
        <c:lblOffset val="100"/>
      </c:catAx>
      <c:valAx>
        <c:axId val="1573396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33376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0203933412433035"/>
          <c:y val="2.7363146592322012E-2"/>
          <c:w val="8.9326430086650518E-2"/>
          <c:h val="5.97016162453383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Stats'!$B$625</c:f>
          <c:strCache>
            <c:ptCount val="1"/>
            <c:pt idx="0">
              <c:v>Figure 4f: Disability by Race. Data taken from HR Employee Database</c:v>
            </c:pt>
          </c:strCache>
        </c:strRef>
      </c:tx>
      <c:layout>
        <c:manualLayout>
          <c:xMode val="edge"/>
          <c:yMode val="edge"/>
          <c:x val="9.2726312436752605E-3"/>
          <c:y val="2.87335591430959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750767158345451E-2"/>
          <c:y val="0.15416729397499279"/>
          <c:w val="0.92276544869665789"/>
          <c:h val="0.6530585492455940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Stats'!$C$626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Stats'!$C$628:$C$636</c:f>
              <c:numCache>
                <c:formatCode>0.0%</c:formatCode>
                <c:ptCount val="9"/>
                <c:pt idx="0">
                  <c:v>1.7857142857142856E-2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0.9821428571428571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Stats'!$E$628:$E$636</c:f>
              <c:numCache>
                <c:formatCode>0.0%</c:formatCode>
                <c:ptCount val="9"/>
                <c:pt idx="0">
                  <c:v>1.1111111111111112E-2</c:v>
                </c:pt>
                <c:pt idx="1">
                  <c:v>6.9716775599128538E-3</c:v>
                </c:pt>
                <c:pt idx="2">
                  <c:v>2.832244008714597E-3</c:v>
                </c:pt>
                <c:pt idx="3">
                  <c:v>2.832244008714597E-3</c:v>
                </c:pt>
                <c:pt idx="4">
                  <c:v>3.7037037037037038E-3</c:v>
                </c:pt>
                <c:pt idx="5">
                  <c:v>0.96797385620915033</c:v>
                </c:pt>
                <c:pt idx="6">
                  <c:v>3.4858387799564269E-3</c:v>
                </c:pt>
                <c:pt idx="7">
                  <c:v>1.0893246187363835E-3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Stats'!$G$626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9933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Stats'!$G$628:$G$636</c:f>
              <c:numCache>
                <c:formatCode>0.0%</c:formatCode>
                <c:ptCount val="9"/>
                <c:pt idx="0">
                  <c:v>1.4887218045112782E-2</c:v>
                </c:pt>
                <c:pt idx="1">
                  <c:v>1.3533834586466165E-2</c:v>
                </c:pt>
                <c:pt idx="2">
                  <c:v>2.4060150375939848E-3</c:v>
                </c:pt>
                <c:pt idx="3">
                  <c:v>1.0225563909774436E-2</c:v>
                </c:pt>
                <c:pt idx="4">
                  <c:v>2.5563909774436091E-3</c:v>
                </c:pt>
                <c:pt idx="5">
                  <c:v>0.92210526315789476</c:v>
                </c:pt>
                <c:pt idx="6">
                  <c:v>1.5338345864661655E-2</c:v>
                </c:pt>
                <c:pt idx="7">
                  <c:v>1.8947368421052633E-2</c:v>
                </c:pt>
                <c:pt idx="8">
                  <c:v>0</c:v>
                </c:pt>
              </c:numCache>
            </c:numRef>
          </c:val>
        </c:ser>
        <c:axId val="157456640"/>
        <c:axId val="15748300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Stats'!$D$628:$D$636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Stats'!$F$628:$F$636</c:f>
              <c:numCache>
                <c:formatCode>#,##0</c:formatCode>
                <c:ptCount val="9"/>
                <c:pt idx="0">
                  <c:v>51</c:v>
                </c:pt>
                <c:pt idx="1">
                  <c:v>32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4443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Stats'!$H$628:$H$636</c:f>
              <c:numCache>
                <c:formatCode>#,##0</c:formatCode>
                <c:ptCount val="9"/>
                <c:pt idx="0">
                  <c:v>99</c:v>
                </c:pt>
                <c:pt idx="1">
                  <c:v>90</c:v>
                </c:pt>
                <c:pt idx="2">
                  <c:v>16</c:v>
                </c:pt>
                <c:pt idx="3">
                  <c:v>68</c:v>
                </c:pt>
                <c:pt idx="4">
                  <c:v>17</c:v>
                </c:pt>
                <c:pt idx="5">
                  <c:v>6132</c:v>
                </c:pt>
                <c:pt idx="6">
                  <c:v>102</c:v>
                </c:pt>
                <c:pt idx="7">
                  <c:v>126</c:v>
                </c:pt>
                <c:pt idx="8">
                  <c:v>0</c:v>
                </c:pt>
              </c:numCache>
            </c:numRef>
          </c:val>
        </c:ser>
        <c:axId val="157484544"/>
        <c:axId val="157486080"/>
      </c:barChart>
      <c:catAx>
        <c:axId val="1574566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483008"/>
        <c:crosses val="autoZero"/>
        <c:auto val="1"/>
        <c:lblAlgn val="ctr"/>
        <c:lblOffset val="100"/>
      </c:catAx>
      <c:valAx>
        <c:axId val="157483008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456640"/>
        <c:crosses val="autoZero"/>
        <c:crossBetween val="between"/>
      </c:valAx>
      <c:catAx>
        <c:axId val="157484544"/>
        <c:scaling>
          <c:orientation val="minMax"/>
        </c:scaling>
        <c:delete val="1"/>
        <c:axPos val="b"/>
        <c:tickLblPos val="none"/>
        <c:crossAx val="157486080"/>
        <c:crosses val="autoZero"/>
        <c:auto val="1"/>
        <c:lblAlgn val="ctr"/>
        <c:lblOffset val="100"/>
      </c:catAx>
      <c:valAx>
        <c:axId val="15748608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5748454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504376469070392"/>
          <c:y val="2.5433217495858019E-2"/>
          <c:w val="0.19647721454173106"/>
          <c:h val="7.22010586665493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Stats'!$B$658</c:f>
          <c:strCache>
            <c:ptCount val="1"/>
            <c:pt idx="0">
              <c:v>Figure 4g: Disability by Race. Data taken from Employee Self Disclosure Database.</c:v>
            </c:pt>
          </c:strCache>
        </c:strRef>
      </c:tx>
      <c:layout>
        <c:manualLayout>
          <c:xMode val="edge"/>
          <c:yMode val="edge"/>
          <c:x val="1.2518938591553836E-2"/>
          <c:y val="3.264390001389128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6562530797856395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Stats'!$C$659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Stats'!$C$661:$C$669</c:f>
              <c:numCache>
                <c:formatCode>0.0%</c:formatCode>
                <c:ptCount val="9"/>
                <c:pt idx="0">
                  <c:v>1.1764705882352941E-2</c:v>
                </c:pt>
                <c:pt idx="1">
                  <c:v>4.2016806722689074E-3</c:v>
                </c:pt>
                <c:pt idx="2">
                  <c:v>8.4033613445378156E-4</c:v>
                </c:pt>
                <c:pt idx="3">
                  <c:v>1.6806722689075631E-3</c:v>
                </c:pt>
                <c:pt idx="4">
                  <c:v>1.5966386554621848E-2</c:v>
                </c:pt>
                <c:pt idx="5">
                  <c:v>0.94201680672268906</c:v>
                </c:pt>
                <c:pt idx="6">
                  <c:v>2.3529411764705882E-2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Stats'!$E$661:$E$669</c:f>
              <c:numCache>
                <c:formatCode>0.0%</c:formatCode>
                <c:ptCount val="9"/>
                <c:pt idx="0">
                  <c:v>1.5518223234624146E-2</c:v>
                </c:pt>
                <c:pt idx="1">
                  <c:v>1.2528473804100227E-2</c:v>
                </c:pt>
                <c:pt idx="2">
                  <c:v>3.1321184510250569E-3</c:v>
                </c:pt>
                <c:pt idx="3">
                  <c:v>1.1389521640091116E-3</c:v>
                </c:pt>
                <c:pt idx="4">
                  <c:v>1.4094533029612756E-2</c:v>
                </c:pt>
                <c:pt idx="5">
                  <c:v>0.93465261958997725</c:v>
                </c:pt>
                <c:pt idx="6">
                  <c:v>1.8935079726651479E-2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Stats'!$G$659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Stats'!$G$661:$G$669</c:f>
              <c:numCache>
                <c:formatCode>0.0%</c:formatCode>
                <c:ptCount val="9"/>
                <c:pt idx="0">
                  <c:v>1.8621973929236499E-3</c:v>
                </c:pt>
                <c:pt idx="1">
                  <c:v>1.8621973929236499E-3</c:v>
                </c:pt>
                <c:pt idx="2">
                  <c:v>3.7243947858472998E-3</c:v>
                </c:pt>
                <c:pt idx="3">
                  <c:v>1.8621973929236499E-3</c:v>
                </c:pt>
                <c:pt idx="4">
                  <c:v>1.3035381750465549E-2</c:v>
                </c:pt>
                <c:pt idx="5">
                  <c:v>0.35754189944134079</c:v>
                </c:pt>
                <c:pt idx="6">
                  <c:v>0.62011173184357538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57644672"/>
        <c:axId val="15764620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Stats'!$D$661:$D$669</c:f>
              <c:numCache>
                <c:formatCode>#,##0</c:formatCode>
                <c:ptCount val="9"/>
                <c:pt idx="0">
                  <c:v>14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1121</c:v>
                </c:pt>
                <c:pt idx="6">
                  <c:v>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Stats'!$F$661:$F$669</c:f>
              <c:numCache>
                <c:formatCode>#,##0</c:formatCode>
                <c:ptCount val="9"/>
                <c:pt idx="0">
                  <c:v>109</c:v>
                </c:pt>
                <c:pt idx="1">
                  <c:v>88</c:v>
                </c:pt>
                <c:pt idx="2">
                  <c:v>22</c:v>
                </c:pt>
                <c:pt idx="3">
                  <c:v>8</c:v>
                </c:pt>
                <c:pt idx="4">
                  <c:v>99</c:v>
                </c:pt>
                <c:pt idx="5">
                  <c:v>6565</c:v>
                </c:pt>
                <c:pt idx="6">
                  <c:v>133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Stats'!$H$661:$H$669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192</c:v>
                </c:pt>
                <c:pt idx="6">
                  <c:v>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57660288"/>
        <c:axId val="157661824"/>
      </c:barChart>
      <c:catAx>
        <c:axId val="1576446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646208"/>
        <c:crosses val="autoZero"/>
        <c:auto val="1"/>
        <c:lblAlgn val="ctr"/>
        <c:lblOffset val="100"/>
      </c:catAx>
      <c:valAx>
        <c:axId val="157646208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644672"/>
        <c:crosses val="autoZero"/>
        <c:crossBetween val="between"/>
      </c:valAx>
      <c:catAx>
        <c:axId val="157660288"/>
        <c:scaling>
          <c:orientation val="minMax"/>
        </c:scaling>
        <c:delete val="1"/>
        <c:axPos val="b"/>
        <c:tickLblPos val="none"/>
        <c:crossAx val="157661824"/>
        <c:crosses val="autoZero"/>
        <c:auto val="1"/>
        <c:lblAlgn val="ctr"/>
        <c:lblOffset val="100"/>
      </c:catAx>
      <c:valAx>
        <c:axId val="157661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66028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76655954131758"/>
          <c:y val="3.2230386243502294E-2"/>
          <c:w val="0.19594594103869301"/>
          <c:h val="8.968423515305780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Stats'!$B$716</c:f>
          <c:strCache>
            <c:ptCount val="1"/>
            <c:pt idx="0">
              <c:v>Figure 5a: Gender breakdown. Data taken from Emplyee Self Disclosure Database</c:v>
            </c:pt>
          </c:strCache>
        </c:strRef>
      </c:tx>
      <c:layout>
        <c:manualLayout>
          <c:xMode val="edge"/>
          <c:yMode val="edge"/>
          <c:x val="6.7476024437851312E-3"/>
          <c:y val="4.66320122240987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910686162202033E-2"/>
          <c:y val="0.17226942732437087"/>
          <c:w val="0.94541141761492664"/>
          <c:h val="0.6427688460948018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Stats'!$B$719:$B$722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Stats'!$E$719:$E$722</c:f>
              <c:numCache>
                <c:formatCode>0.00%</c:formatCode>
                <c:ptCount val="4"/>
                <c:pt idx="0">
                  <c:v>0.41793555240793201</c:v>
                </c:pt>
                <c:pt idx="1">
                  <c:v>0.32905453257790368</c:v>
                </c:pt>
                <c:pt idx="2">
                  <c:v>2.7708923512747875E-2</c:v>
                </c:pt>
                <c:pt idx="3">
                  <c:v>0.22530099150141644</c:v>
                </c:pt>
              </c:numCache>
            </c:numRef>
          </c:val>
        </c:ser>
        <c:axId val="157726592"/>
        <c:axId val="15772812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Stats'!$F$719:$F$722</c:f>
              <c:numCache>
                <c:formatCode>#,##0</c:formatCode>
                <c:ptCount val="4"/>
                <c:pt idx="0">
                  <c:v>4721</c:v>
                </c:pt>
                <c:pt idx="1">
                  <c:v>3717</c:v>
                </c:pt>
                <c:pt idx="2">
                  <c:v>313</c:v>
                </c:pt>
                <c:pt idx="3">
                  <c:v>2545</c:v>
                </c:pt>
              </c:numCache>
            </c:numRef>
          </c:val>
        </c:ser>
        <c:axId val="157734016"/>
        <c:axId val="157735552"/>
      </c:barChart>
      <c:catAx>
        <c:axId val="1577265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728128"/>
        <c:crosses val="autoZero"/>
        <c:auto val="1"/>
        <c:lblAlgn val="ctr"/>
        <c:lblOffset val="100"/>
      </c:catAx>
      <c:valAx>
        <c:axId val="15772812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726592"/>
        <c:crosses val="autoZero"/>
        <c:crossBetween val="between"/>
      </c:valAx>
      <c:catAx>
        <c:axId val="157734016"/>
        <c:scaling>
          <c:orientation val="minMax"/>
        </c:scaling>
        <c:delete val="1"/>
        <c:axPos val="b"/>
        <c:tickLblPos val="none"/>
        <c:crossAx val="157735552"/>
        <c:crosses val="autoZero"/>
        <c:auto val="1"/>
        <c:lblAlgn val="ctr"/>
        <c:lblOffset val="100"/>
      </c:catAx>
      <c:valAx>
        <c:axId val="1577355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73401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501713187616656"/>
          <c:y val="3.9124719437925413E-2"/>
          <c:w val="0.12304760063088882"/>
          <c:h val="7.81459142119769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Stats'!$B$846</c:f>
          <c:strCache>
            <c:ptCount val="1"/>
            <c:pt idx="0">
              <c:v>Figure 5e: Gender by Length of Service. Data taken from HR Employee Database</c:v>
            </c:pt>
          </c:strCache>
        </c:strRef>
      </c:tx>
      <c:layout>
        <c:manualLayout>
          <c:xMode val="edge"/>
          <c:yMode val="edge"/>
          <c:x val="1.016630985642924E-2"/>
          <c:y val="3.57859028067174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465657177468223E-2"/>
          <c:y val="0.18226600985221808"/>
          <c:w val="0.9340748637189582"/>
          <c:h val="0.6341002639294073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Stats'!$C$847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Stats'!$C$849:$C$854</c:f>
              <c:numCache>
                <c:formatCode>0.0%</c:formatCode>
                <c:ptCount val="6"/>
                <c:pt idx="0">
                  <c:v>9.2980856882406565E-2</c:v>
                </c:pt>
                <c:pt idx="1">
                  <c:v>4.9529018535399573E-2</c:v>
                </c:pt>
                <c:pt idx="2">
                  <c:v>0.11075660893345488</c:v>
                </c:pt>
                <c:pt idx="3">
                  <c:v>0.21999392281981162</c:v>
                </c:pt>
                <c:pt idx="4">
                  <c:v>0.24962017623822547</c:v>
                </c:pt>
                <c:pt idx="5">
                  <c:v>0.27711941659070194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Stats'!$E$847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Stats'!$E$849:$E$854</c:f>
              <c:numCache>
                <c:formatCode>0.0%</c:formatCode>
                <c:ptCount val="6"/>
                <c:pt idx="0">
                  <c:v>0.12770470937632583</c:v>
                </c:pt>
                <c:pt idx="1">
                  <c:v>6.6610097581671621E-2</c:v>
                </c:pt>
                <c:pt idx="2">
                  <c:v>0.13428086550700041</c:v>
                </c:pt>
                <c:pt idx="3">
                  <c:v>0.28298684768773863</c:v>
                </c:pt>
                <c:pt idx="4">
                  <c:v>0.25901569792108614</c:v>
                </c:pt>
                <c:pt idx="5">
                  <c:v>0.12940178192617735</c:v>
                </c:pt>
              </c:numCache>
            </c:numRef>
          </c:val>
        </c:ser>
        <c:axId val="157851008"/>
        <c:axId val="157869184"/>
      </c:barChart>
      <c:barChart>
        <c:barDir val="col"/>
        <c:grouping val="clustered"/>
        <c:ser>
          <c:idx val="2"/>
          <c:order val="2"/>
          <c:tx>
            <c:strRef>
              <c:f>'13.14 Q1 Diversity Stats'!$D$848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Stats'!$D$849:$D$854</c:f>
              <c:numCache>
                <c:formatCode>#,##0</c:formatCode>
                <c:ptCount val="6"/>
                <c:pt idx="0">
                  <c:v>612</c:v>
                </c:pt>
                <c:pt idx="1">
                  <c:v>326</c:v>
                </c:pt>
                <c:pt idx="2">
                  <c:v>729</c:v>
                </c:pt>
                <c:pt idx="3">
                  <c:v>1448</c:v>
                </c:pt>
                <c:pt idx="4">
                  <c:v>1643</c:v>
                </c:pt>
                <c:pt idx="5">
                  <c:v>1824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Stats'!$F$849:$F$854</c:f>
              <c:numCache>
                <c:formatCode>#,##0</c:formatCode>
                <c:ptCount val="6"/>
                <c:pt idx="0">
                  <c:v>602</c:v>
                </c:pt>
                <c:pt idx="1">
                  <c:v>314</c:v>
                </c:pt>
                <c:pt idx="2">
                  <c:v>633</c:v>
                </c:pt>
                <c:pt idx="3">
                  <c:v>1334</c:v>
                </c:pt>
                <c:pt idx="4">
                  <c:v>1221</c:v>
                </c:pt>
                <c:pt idx="5">
                  <c:v>610</c:v>
                </c:pt>
              </c:numCache>
            </c:numRef>
          </c:val>
        </c:ser>
        <c:axId val="157870720"/>
        <c:axId val="157876608"/>
      </c:barChart>
      <c:catAx>
        <c:axId val="1578510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869184"/>
        <c:crosses val="autoZero"/>
        <c:auto val="1"/>
        <c:lblAlgn val="ctr"/>
        <c:lblOffset val="100"/>
      </c:catAx>
      <c:valAx>
        <c:axId val="15786918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851008"/>
        <c:crosses val="autoZero"/>
        <c:crossBetween val="between"/>
      </c:valAx>
      <c:catAx>
        <c:axId val="157870720"/>
        <c:scaling>
          <c:orientation val="minMax"/>
        </c:scaling>
        <c:delete val="1"/>
        <c:axPos val="b"/>
        <c:tickLblPos val="none"/>
        <c:crossAx val="157876608"/>
        <c:crosses val="autoZero"/>
        <c:auto val="1"/>
        <c:lblAlgn val="ctr"/>
        <c:lblOffset val="100"/>
      </c:catAx>
      <c:valAx>
        <c:axId val="1578766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8707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86554906443151"/>
          <c:y val="2.9556876421088032E-2"/>
          <c:w val="0.19594590998705821"/>
          <c:h val="8.07556715577685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Stats'!$B$876</c:f>
          <c:strCache>
            <c:ptCount val="1"/>
            <c:pt idx="0">
              <c:v>Figure 5f: Gender by Length of Service. Data taken from Employee Self Disclosure Database</c:v>
            </c:pt>
          </c:strCache>
        </c:strRef>
      </c:tx>
      <c:layout>
        <c:manualLayout>
          <c:xMode val="edge"/>
          <c:yMode val="edge"/>
          <c:x val="1.6096591149437237E-2"/>
          <c:y val="2.83194102122276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541766378750644E-2"/>
          <c:y val="0.18226600985221808"/>
          <c:w val="0.93199881220774028"/>
          <c:h val="0.6083902254600447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Stats'!$C$877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Stats'!$C$879:$C$884</c:f>
              <c:numCache>
                <c:formatCode>0.0%</c:formatCode>
                <c:ptCount val="6"/>
                <c:pt idx="0">
                  <c:v>7.51959330650286E-2</c:v>
                </c:pt>
                <c:pt idx="1">
                  <c:v>5.8250370684177079E-2</c:v>
                </c:pt>
                <c:pt idx="2">
                  <c:v>0.12073713196356704</c:v>
                </c:pt>
                <c:pt idx="3">
                  <c:v>0.22177504765939421</c:v>
                </c:pt>
                <c:pt idx="4">
                  <c:v>0.24804066934971405</c:v>
                </c:pt>
                <c:pt idx="5">
                  <c:v>0.27600084727811902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Stats'!$E$879:$E$884</c:f>
              <c:numCache>
                <c:formatCode>0.0%</c:formatCode>
                <c:ptCount val="6"/>
                <c:pt idx="0">
                  <c:v>0.10573042776432606</c:v>
                </c:pt>
                <c:pt idx="1">
                  <c:v>7.4791498520312083E-2</c:v>
                </c:pt>
                <c:pt idx="2">
                  <c:v>0.14231907452246434</c:v>
                </c:pt>
                <c:pt idx="3">
                  <c:v>0.29539951573849876</c:v>
                </c:pt>
                <c:pt idx="4">
                  <c:v>0.26015603981705676</c:v>
                </c:pt>
                <c:pt idx="5">
                  <c:v>0.12160344363734195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Stats'!$G$877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Stats'!$G$879:$G$884</c:f>
              <c:numCache>
                <c:formatCode>0.0%</c:formatCode>
                <c:ptCount val="6"/>
                <c:pt idx="0">
                  <c:v>2.2364217252396165E-2</c:v>
                </c:pt>
                <c:pt idx="1">
                  <c:v>3.5143769968051117E-2</c:v>
                </c:pt>
                <c:pt idx="2">
                  <c:v>0.15335463258785942</c:v>
                </c:pt>
                <c:pt idx="3">
                  <c:v>0.28115015974440893</c:v>
                </c:pt>
                <c:pt idx="4">
                  <c:v>0.26837060702875398</c:v>
                </c:pt>
                <c:pt idx="5">
                  <c:v>0.23961661341853036</c:v>
                </c:pt>
              </c:numCache>
            </c:numRef>
          </c:val>
        </c:ser>
        <c:axId val="157961216"/>
        <c:axId val="157971200"/>
      </c:barChart>
      <c:barChart>
        <c:barDir val="col"/>
        <c:grouping val="clustered"/>
        <c:ser>
          <c:idx val="2"/>
          <c:order val="2"/>
          <c:tx>
            <c:strRef>
              <c:f>'13.14 Q1 Diversity Stats'!$D$878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Stats'!$D$879:$D$884</c:f>
              <c:numCache>
                <c:formatCode>#,##0</c:formatCode>
                <c:ptCount val="6"/>
                <c:pt idx="0">
                  <c:v>355</c:v>
                </c:pt>
                <c:pt idx="1">
                  <c:v>275</c:v>
                </c:pt>
                <c:pt idx="2">
                  <c:v>570</c:v>
                </c:pt>
                <c:pt idx="3">
                  <c:v>1047</c:v>
                </c:pt>
                <c:pt idx="4">
                  <c:v>1171</c:v>
                </c:pt>
                <c:pt idx="5">
                  <c:v>1303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Stats'!$F$879:$F$884</c:f>
              <c:numCache>
                <c:formatCode>#,##0</c:formatCode>
                <c:ptCount val="6"/>
                <c:pt idx="0">
                  <c:v>393</c:v>
                </c:pt>
                <c:pt idx="1">
                  <c:v>278</c:v>
                </c:pt>
                <c:pt idx="2">
                  <c:v>529</c:v>
                </c:pt>
                <c:pt idx="3">
                  <c:v>1098</c:v>
                </c:pt>
                <c:pt idx="4">
                  <c:v>967</c:v>
                </c:pt>
                <c:pt idx="5">
                  <c:v>452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Stats'!$H$879:$H$884</c:f>
              <c:numCache>
                <c:formatCode>#,##0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48</c:v>
                </c:pt>
                <c:pt idx="3">
                  <c:v>88</c:v>
                </c:pt>
                <c:pt idx="4">
                  <c:v>84</c:v>
                </c:pt>
                <c:pt idx="5">
                  <c:v>75</c:v>
                </c:pt>
              </c:numCache>
            </c:numRef>
          </c:val>
        </c:ser>
        <c:axId val="157972736"/>
        <c:axId val="157978624"/>
      </c:barChart>
      <c:catAx>
        <c:axId val="157961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71200"/>
        <c:crosses val="autoZero"/>
        <c:auto val="1"/>
        <c:lblAlgn val="ctr"/>
        <c:lblOffset val="100"/>
      </c:catAx>
      <c:valAx>
        <c:axId val="15797120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61216"/>
        <c:crosses val="autoZero"/>
        <c:crossBetween val="between"/>
      </c:valAx>
      <c:catAx>
        <c:axId val="157972736"/>
        <c:scaling>
          <c:orientation val="minMax"/>
        </c:scaling>
        <c:delete val="1"/>
        <c:axPos val="b"/>
        <c:tickLblPos val="none"/>
        <c:crossAx val="157978624"/>
        <c:crosses val="autoZero"/>
        <c:auto val="1"/>
        <c:lblAlgn val="ctr"/>
        <c:lblOffset val="100"/>
      </c:catAx>
      <c:valAx>
        <c:axId val="1579786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97273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9956631476322173"/>
          <c:y val="3.5697573814353692E-2"/>
          <c:w val="0.27027030293508081"/>
          <c:h val="7.409019855897518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Stats'!$B$906</c:f>
          <c:strCache>
            <c:ptCount val="1"/>
            <c:pt idx="0">
              <c:v>Figure 5g: Gender by Race. Data taken from HR Employee Database</c:v>
            </c:pt>
          </c:strCache>
        </c:strRef>
      </c:tx>
      <c:layout>
        <c:manualLayout>
          <c:xMode val="edge"/>
          <c:yMode val="edge"/>
          <c:x val="7.2088304912806761E-3"/>
          <c:y val="2.28562263050452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16686460300927E-2"/>
          <c:y val="0.14559441449059643"/>
          <c:w val="0.93083789038168063"/>
          <c:h val="0.6273417906095138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Stats'!$C$907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Stats'!$C$909:$C$917</c:f>
              <c:numCache>
                <c:formatCode>0.0%</c:formatCode>
                <c:ptCount val="9"/>
                <c:pt idx="0">
                  <c:v>1.276207839562443E-2</c:v>
                </c:pt>
                <c:pt idx="1">
                  <c:v>9.8754178061379524E-3</c:v>
                </c:pt>
                <c:pt idx="2">
                  <c:v>1.9750835612275903E-3</c:v>
                </c:pt>
                <c:pt idx="3">
                  <c:v>6.5329687025220294E-3</c:v>
                </c:pt>
                <c:pt idx="4">
                  <c:v>1.6712245518079611E-3</c:v>
                </c:pt>
                <c:pt idx="5">
                  <c:v>0.94272257672439985</c:v>
                </c:pt>
                <c:pt idx="6">
                  <c:v>1.0483135824977211E-2</c:v>
                </c:pt>
                <c:pt idx="7">
                  <c:v>1.3977514433302947E-2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Stats'!$E$907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Stats'!$E$909:$E$917</c:f>
              <c:numCache>
                <c:formatCode>0.0%</c:formatCode>
                <c:ptCount val="9"/>
                <c:pt idx="0">
                  <c:v>1.4212982605006363E-2</c:v>
                </c:pt>
                <c:pt idx="1">
                  <c:v>1.2091641917691982E-2</c:v>
                </c:pt>
                <c:pt idx="2">
                  <c:v>3.3941450997030122E-3</c:v>
                </c:pt>
                <c:pt idx="3">
                  <c:v>8.0610946117946544E-3</c:v>
                </c:pt>
                <c:pt idx="4">
                  <c:v>4.8790835808230799E-3</c:v>
                </c:pt>
                <c:pt idx="5">
                  <c:v>0.93869325413661431</c:v>
                </c:pt>
                <c:pt idx="6">
                  <c:v>1.0394569367840474E-2</c:v>
                </c:pt>
                <c:pt idx="7">
                  <c:v>8.2732286805260926E-3</c:v>
                </c:pt>
                <c:pt idx="8">
                  <c:v>0</c:v>
                </c:pt>
              </c:numCache>
            </c:numRef>
          </c:val>
        </c:ser>
        <c:axId val="158049408"/>
        <c:axId val="158050944"/>
      </c:barChart>
      <c:barChart>
        <c:barDir val="col"/>
        <c:grouping val="clustered"/>
        <c:ser>
          <c:idx val="2"/>
          <c:order val="2"/>
          <c:tx>
            <c:strRef>
              <c:f>'13.14 Q1 Diversity Stats'!$D$908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Stats'!$D$909:$D$917</c:f>
              <c:numCache>
                <c:formatCode>#,##0</c:formatCode>
                <c:ptCount val="9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11</c:v>
                </c:pt>
                <c:pt idx="5">
                  <c:v>6205</c:v>
                </c:pt>
                <c:pt idx="6">
                  <c:v>69</c:v>
                </c:pt>
                <c:pt idx="7">
                  <c:v>92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Stats'!$F$909:$F$917</c:f>
              <c:numCache>
                <c:formatCode>#,##0</c:formatCode>
                <c:ptCount val="9"/>
                <c:pt idx="0">
                  <c:v>67</c:v>
                </c:pt>
                <c:pt idx="1">
                  <c:v>57</c:v>
                </c:pt>
                <c:pt idx="2">
                  <c:v>16</c:v>
                </c:pt>
                <c:pt idx="3">
                  <c:v>38</c:v>
                </c:pt>
                <c:pt idx="4">
                  <c:v>23</c:v>
                </c:pt>
                <c:pt idx="5">
                  <c:v>4425</c:v>
                </c:pt>
                <c:pt idx="6">
                  <c:v>49</c:v>
                </c:pt>
                <c:pt idx="7">
                  <c:v>39</c:v>
                </c:pt>
                <c:pt idx="8">
                  <c:v>0</c:v>
                </c:pt>
              </c:numCache>
            </c:numRef>
          </c:val>
        </c:ser>
        <c:axId val="158069120"/>
        <c:axId val="158070656"/>
      </c:barChart>
      <c:catAx>
        <c:axId val="1580494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50944"/>
        <c:crosses val="autoZero"/>
        <c:auto val="1"/>
        <c:lblAlgn val="ctr"/>
        <c:lblOffset val="100"/>
      </c:catAx>
      <c:valAx>
        <c:axId val="158050944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49408"/>
        <c:crosses val="autoZero"/>
        <c:crossBetween val="between"/>
      </c:valAx>
      <c:catAx>
        <c:axId val="158069120"/>
        <c:scaling>
          <c:orientation val="minMax"/>
        </c:scaling>
        <c:delete val="1"/>
        <c:axPos val="b"/>
        <c:tickLblPos val="none"/>
        <c:crossAx val="158070656"/>
        <c:crosses val="autoZero"/>
        <c:auto val="1"/>
        <c:lblAlgn val="ctr"/>
        <c:lblOffset val="100"/>
      </c:catAx>
      <c:valAx>
        <c:axId val="1580706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06912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258514081445257"/>
          <c:y val="2.2988334791484398E-2"/>
          <c:w val="0.26990596267491301"/>
          <c:h val="8.046019247594052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Stats'!$B$939</c:f>
          <c:strCache>
            <c:ptCount val="1"/>
            <c:pt idx="0">
              <c:v>Figure 5h: Gender by Race. Data taken from Employee Self Disclosure Database</c:v>
            </c:pt>
          </c:strCache>
        </c:strRef>
      </c:tx>
      <c:layout>
        <c:manualLayout>
          <c:xMode val="edge"/>
          <c:yMode val="edge"/>
          <c:x val="1.2837127103923693E-2"/>
          <c:y val="2.65349241317134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37439720757922E-2"/>
          <c:y val="0.14559441449059643"/>
          <c:w val="0.93080310420665757"/>
          <c:h val="0.6568269824997670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Stats'!$C$940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Stats'!$C$942:$C$950</c:f>
              <c:numCache>
                <c:formatCode>0.0%</c:formatCode>
                <c:ptCount val="9"/>
                <c:pt idx="0">
                  <c:v>1.4403728023723788E-2</c:v>
                </c:pt>
                <c:pt idx="1">
                  <c:v>1.1226435077314129E-2</c:v>
                </c:pt>
                <c:pt idx="2">
                  <c:v>2.3300148273670833E-3</c:v>
                </c:pt>
                <c:pt idx="3">
                  <c:v>8.4727811904257574E-4</c:v>
                </c:pt>
                <c:pt idx="4">
                  <c:v>1.2073713196356703E-2</c:v>
                </c:pt>
                <c:pt idx="5">
                  <c:v>0.93009955517898746</c:v>
                </c:pt>
                <c:pt idx="6">
                  <c:v>2.9019275577208219E-2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Stats'!$E$940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Stats'!$E$942:$E$950</c:f>
              <c:numCache>
                <c:formatCode>0.0%</c:formatCode>
                <c:ptCount val="9"/>
                <c:pt idx="0">
                  <c:v>1.5065913370998116E-2</c:v>
                </c:pt>
                <c:pt idx="1">
                  <c:v>1.1030400860909336E-2</c:v>
                </c:pt>
                <c:pt idx="2">
                  <c:v>3.766478342749529E-3</c:v>
                </c:pt>
                <c:pt idx="3">
                  <c:v>1.6142050040355124E-3</c:v>
                </c:pt>
                <c:pt idx="4">
                  <c:v>1.8294323379069142E-2</c:v>
                </c:pt>
                <c:pt idx="5">
                  <c:v>0.93354856066720471</c:v>
                </c:pt>
                <c:pt idx="6">
                  <c:v>1.668011837503363E-2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Stats'!$G$940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Stats'!$G$942:$G$950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3.1948881789137379E-3</c:v>
                </c:pt>
                <c:pt idx="4">
                  <c:v>0</c:v>
                </c:pt>
                <c:pt idx="5">
                  <c:v>5.4313099041533544E-2</c:v>
                </c:pt>
                <c:pt idx="6">
                  <c:v>0.94249201277955275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58163712"/>
        <c:axId val="158165248"/>
      </c:barChart>
      <c:barChart>
        <c:barDir val="col"/>
        <c:grouping val="clustered"/>
        <c:ser>
          <c:idx val="2"/>
          <c:order val="2"/>
          <c:tx>
            <c:strRef>
              <c:f>'13.14 Q1 Diversity Stats'!$D$941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Stats'!$D$942:$D$950</c:f>
              <c:numCache>
                <c:formatCode>#,##0</c:formatCode>
                <c:ptCount val="9"/>
                <c:pt idx="0">
                  <c:v>68</c:v>
                </c:pt>
                <c:pt idx="1">
                  <c:v>53</c:v>
                </c:pt>
                <c:pt idx="2">
                  <c:v>11</c:v>
                </c:pt>
                <c:pt idx="3">
                  <c:v>4</c:v>
                </c:pt>
                <c:pt idx="4">
                  <c:v>57</c:v>
                </c:pt>
                <c:pt idx="5">
                  <c:v>4391</c:v>
                </c:pt>
                <c:pt idx="6">
                  <c:v>137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Stats'!$F$942:$F$950</c:f>
              <c:numCache>
                <c:formatCode>#,##0</c:formatCode>
                <c:ptCount val="9"/>
                <c:pt idx="0">
                  <c:v>56</c:v>
                </c:pt>
                <c:pt idx="1">
                  <c:v>41</c:v>
                </c:pt>
                <c:pt idx="2">
                  <c:v>14</c:v>
                </c:pt>
                <c:pt idx="3">
                  <c:v>6</c:v>
                </c:pt>
                <c:pt idx="4">
                  <c:v>68</c:v>
                </c:pt>
                <c:pt idx="5">
                  <c:v>3470</c:v>
                </c:pt>
                <c:pt idx="6">
                  <c:v>62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Stats'!$H$942:$H$950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17</c:v>
                </c:pt>
                <c:pt idx="6">
                  <c:v>295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58171136"/>
        <c:axId val="158172672"/>
      </c:barChart>
      <c:catAx>
        <c:axId val="1581637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165248"/>
        <c:crosses val="autoZero"/>
        <c:auto val="1"/>
        <c:lblAlgn val="ctr"/>
        <c:lblOffset val="100"/>
      </c:catAx>
      <c:valAx>
        <c:axId val="158165248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163712"/>
        <c:crosses val="autoZero"/>
        <c:crossBetween val="between"/>
      </c:valAx>
      <c:catAx>
        <c:axId val="158171136"/>
        <c:scaling>
          <c:orientation val="minMax"/>
        </c:scaling>
        <c:delete val="1"/>
        <c:axPos val="b"/>
        <c:tickLblPos val="none"/>
        <c:crossAx val="158172672"/>
        <c:crosses val="autoZero"/>
        <c:auto val="1"/>
        <c:lblAlgn val="ctr"/>
        <c:lblOffset val="100"/>
      </c:catAx>
      <c:valAx>
        <c:axId val="1581726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17113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968947770844556"/>
          <c:y val="2.2988636115776392E-2"/>
          <c:w val="0.38551875097088917"/>
          <c:h val="8.95174529776584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Stats'!$B$1023</c:f>
          <c:strCache>
            <c:ptCount val="1"/>
            <c:pt idx="0">
              <c:v>Figure 7b: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8.3959620432061746E-3"/>
          <c:y val="3.01669115873052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16457737972539E-2"/>
          <c:y val="0.14959328264908844"/>
          <c:w val="0.94123726351258763"/>
          <c:h val="0.67239678605633901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Stats'!$B$1025:$B$1033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Stats'!$C$1025:$C$1033</c:f>
              <c:numCache>
                <c:formatCode>0.0%</c:formatCode>
                <c:ptCount val="9"/>
                <c:pt idx="0">
                  <c:v>0.11233480176211454</c:v>
                </c:pt>
                <c:pt idx="1">
                  <c:v>0.1762114537444934</c:v>
                </c:pt>
                <c:pt idx="2">
                  <c:v>0.29074889867841408</c:v>
                </c:pt>
                <c:pt idx="3">
                  <c:v>0.25330396475770928</c:v>
                </c:pt>
                <c:pt idx="4">
                  <c:v>9.9118942731277526E-2</c:v>
                </c:pt>
                <c:pt idx="5">
                  <c:v>1.5418502202643172E-2</c:v>
                </c:pt>
                <c:pt idx="6">
                  <c:v>8.8105726872246704E-3</c:v>
                </c:pt>
                <c:pt idx="7">
                  <c:v>3.5242290748898682E-2</c:v>
                </c:pt>
                <c:pt idx="8">
                  <c:v>8.8105726872246704E-3</c:v>
                </c:pt>
              </c:numCache>
            </c:numRef>
          </c:val>
        </c:ser>
        <c:axId val="158208384"/>
        <c:axId val="15820992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Stats'!$D$1025:$D$1033</c:f>
              <c:numCache>
                <c:formatCode>General</c:formatCode>
                <c:ptCount val="9"/>
                <c:pt idx="0">
                  <c:v>51</c:v>
                </c:pt>
                <c:pt idx="1">
                  <c:v>80</c:v>
                </c:pt>
                <c:pt idx="2">
                  <c:v>132</c:v>
                </c:pt>
                <c:pt idx="3">
                  <c:v>115</c:v>
                </c:pt>
                <c:pt idx="4">
                  <c:v>45</c:v>
                </c:pt>
                <c:pt idx="5">
                  <c:v>7</c:v>
                </c:pt>
                <c:pt idx="6">
                  <c:v>4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</c:ser>
        <c:axId val="158211456"/>
        <c:axId val="158258304"/>
      </c:barChart>
      <c:catAx>
        <c:axId val="1582083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209920"/>
        <c:crosses val="autoZero"/>
        <c:auto val="1"/>
        <c:lblAlgn val="ctr"/>
        <c:lblOffset val="100"/>
      </c:catAx>
      <c:valAx>
        <c:axId val="15820992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208384"/>
        <c:crosses val="autoZero"/>
        <c:crossBetween val="between"/>
      </c:valAx>
      <c:catAx>
        <c:axId val="158211456"/>
        <c:scaling>
          <c:orientation val="minMax"/>
        </c:scaling>
        <c:delete val="1"/>
        <c:axPos val="b"/>
        <c:tickLblPos val="none"/>
        <c:crossAx val="158258304"/>
        <c:crosses val="autoZero"/>
        <c:auto val="1"/>
        <c:lblAlgn val="ctr"/>
        <c:lblOffset val="100"/>
      </c:catAx>
      <c:valAx>
        <c:axId val="15825830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582114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355081768625071"/>
          <c:y val="3.7190211947740519E-2"/>
          <c:w val="4.7233434282253184E-2"/>
          <c:h val="7.851790113979491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2.6899798251513434E-3</c:v>
              </c:pt>
              <c:pt idx="1">
                <c:v>3.9677202420982258E-2</c:v>
              </c:pt>
              <c:pt idx="2">
                <c:v>0.21116341627437793</c:v>
              </c:pt>
              <c:pt idx="3">
                <c:v>0.25622057834566547</c:v>
              </c:pt>
              <c:pt idx="4">
                <c:v>0.20712844653665141</c:v>
              </c:pt>
              <c:pt idx="5">
                <c:v>0.11701412239408204</c:v>
              </c:pt>
              <c:pt idx="6">
                <c:v>5.648957632817754E-2</c:v>
              </c:pt>
              <c:pt idx="7">
                <c:v>5.1782111634162784E-2</c:v>
              </c:pt>
              <c:pt idx="8">
                <c:v>5.7834566240753192E-2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4.4152046783625727E-2</c:v>
              </c:pt>
              <c:pt idx="1">
                <c:v>0.13430799220272904</c:v>
              </c:pt>
              <c:pt idx="2">
                <c:v>0.16423001949317739</c:v>
              </c:pt>
              <c:pt idx="3">
                <c:v>0.14005847953216546</c:v>
              </c:pt>
              <c:pt idx="4">
                <c:v>0.14863547758284729</c:v>
              </c:pt>
              <c:pt idx="5">
                <c:v>0.13791423001949582</c:v>
              </c:pt>
              <c:pt idx="6">
                <c:v>0.1114035087719305</c:v>
              </c:pt>
              <c:pt idx="7">
                <c:v>8.5477582846003902E-2</c:v>
              </c:pt>
              <c:pt idx="8">
                <c:v>3.3820662768031189E-2</c:v>
              </c:pt>
            </c:numLit>
          </c:val>
        </c:ser>
        <c:axId val="106573824"/>
        <c:axId val="106575744"/>
      </c:barChart>
      <c:catAx>
        <c:axId val="106573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75744"/>
        <c:crosses val="autoZero"/>
        <c:auto val="1"/>
        <c:lblAlgn val="ctr"/>
        <c:lblOffset val="100"/>
      </c:catAx>
      <c:valAx>
        <c:axId val="1065757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7382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Stats'!$B$1057</c:f>
          <c:strCache>
            <c:ptCount val="1"/>
            <c:pt idx="0">
              <c:v>Figure 7c: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1.6997141306606501E-2"/>
          <c:y val="2.999671002127533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229300062200139E-2"/>
          <c:y val="0.1769554436545295"/>
          <c:w val="0.94731128600158265"/>
          <c:h val="0.6270810577647187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Stats'!$C$1058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Stats'!$B$1059:$B$1067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Stats'!$C$1059:$C$1067</c:f>
              <c:numCache>
                <c:formatCode>0.0%</c:formatCode>
                <c:ptCount val="9"/>
                <c:pt idx="0">
                  <c:v>0.10551558752997602</c:v>
                </c:pt>
                <c:pt idx="1">
                  <c:v>0.17026378896882494</c:v>
                </c:pt>
                <c:pt idx="2">
                  <c:v>0.29736211031175058</c:v>
                </c:pt>
                <c:pt idx="3">
                  <c:v>0.25419664268585129</c:v>
                </c:pt>
                <c:pt idx="4">
                  <c:v>0.10311750599520383</c:v>
                </c:pt>
                <c:pt idx="5">
                  <c:v>1.6786570743405275E-2</c:v>
                </c:pt>
                <c:pt idx="6">
                  <c:v>7.1942446043165471E-3</c:v>
                </c:pt>
                <c:pt idx="7">
                  <c:v>3.5971223021582732E-2</c:v>
                </c:pt>
                <c:pt idx="8">
                  <c:v>9.5923261390887284E-3</c:v>
                </c:pt>
              </c:numCache>
            </c:numRef>
          </c:val>
        </c:ser>
        <c:axId val="158272896"/>
        <c:axId val="158311552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Stats'!$D$1059:$D$1067</c:f>
              <c:numCache>
                <c:formatCode>General</c:formatCode>
                <c:ptCount val="9"/>
                <c:pt idx="0">
                  <c:v>44</c:v>
                </c:pt>
                <c:pt idx="1">
                  <c:v>71</c:v>
                </c:pt>
                <c:pt idx="2">
                  <c:v>124</c:v>
                </c:pt>
                <c:pt idx="3">
                  <c:v>106</c:v>
                </c:pt>
                <c:pt idx="4">
                  <c:v>43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</c:ser>
        <c:axId val="158313088"/>
        <c:axId val="158318976"/>
      </c:barChart>
      <c:catAx>
        <c:axId val="1582728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311552"/>
        <c:crosses val="autoZero"/>
        <c:auto val="1"/>
        <c:lblAlgn val="ctr"/>
        <c:lblOffset val="100"/>
      </c:catAx>
      <c:valAx>
        <c:axId val="1583115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272896"/>
        <c:crosses val="autoZero"/>
        <c:crossBetween val="between"/>
      </c:valAx>
      <c:catAx>
        <c:axId val="158313088"/>
        <c:scaling>
          <c:orientation val="minMax"/>
        </c:scaling>
        <c:delete val="1"/>
        <c:axPos val="b"/>
        <c:tickLblPos val="none"/>
        <c:crossAx val="158318976"/>
        <c:crosses val="autoZero"/>
        <c:auto val="1"/>
        <c:lblAlgn val="ctr"/>
        <c:lblOffset val="100"/>
      </c:catAx>
      <c:valAx>
        <c:axId val="15831897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583130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019016262475263"/>
          <c:y val="3.0393554566124952E-2"/>
          <c:w val="4.7297354548590811E-2"/>
          <c:h val="8.1760796613515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Stats'!$B$1091</c:f>
          <c:strCache>
            <c:ptCount val="1"/>
            <c:pt idx="0">
              <c:v>Figure 7d: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1220684270730646E-2"/>
          <c:y val="3.4464275298921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303748201233529E-2"/>
          <c:y val="0.15032545931758529"/>
          <c:w val="0.92972329860077674"/>
          <c:h val="0.667940215806357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Stats'!$C$1092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Stats'!$B$1094:$B$1102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Stats'!$C$1094:$C$1102</c:f>
              <c:numCache>
                <c:formatCode>0.0%</c:formatCode>
                <c:ptCount val="9"/>
                <c:pt idx="0">
                  <c:v>9.6916299559471369E-2</c:v>
                </c:pt>
                <c:pt idx="1">
                  <c:v>0.13656387665198239</c:v>
                </c:pt>
                <c:pt idx="2">
                  <c:v>0.31277533039647576</c:v>
                </c:pt>
                <c:pt idx="3">
                  <c:v>0.22026431718061673</c:v>
                </c:pt>
                <c:pt idx="4">
                  <c:v>0.13215859030837004</c:v>
                </c:pt>
                <c:pt idx="5">
                  <c:v>1.3215859030837005E-2</c:v>
                </c:pt>
                <c:pt idx="6">
                  <c:v>8.8105726872246704E-3</c:v>
                </c:pt>
                <c:pt idx="7">
                  <c:v>7.0484581497797363E-2</c:v>
                </c:pt>
                <c:pt idx="8">
                  <c:v>8.8105726872246704E-3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Stats'!$E$1092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Stats'!$E$1094:$E$1102</c:f>
              <c:numCache>
                <c:formatCode>0.0%</c:formatCode>
                <c:ptCount val="9"/>
                <c:pt idx="0">
                  <c:v>0.1277533039647577</c:v>
                </c:pt>
                <c:pt idx="1">
                  <c:v>0.21585903083700442</c:v>
                </c:pt>
                <c:pt idx="2">
                  <c:v>0.2687224669603524</c:v>
                </c:pt>
                <c:pt idx="3">
                  <c:v>0.28634361233480177</c:v>
                </c:pt>
                <c:pt idx="4">
                  <c:v>6.6079295154185022E-2</c:v>
                </c:pt>
                <c:pt idx="5">
                  <c:v>1.7621145374449341E-2</c:v>
                </c:pt>
                <c:pt idx="6">
                  <c:v>8.8105726872246704E-3</c:v>
                </c:pt>
                <c:pt idx="7">
                  <c:v>0</c:v>
                </c:pt>
                <c:pt idx="8">
                  <c:v>8.8105726872246704E-3</c:v>
                </c:pt>
              </c:numCache>
            </c:numRef>
          </c:val>
        </c:ser>
        <c:axId val="158384896"/>
        <c:axId val="158386432"/>
      </c:barChart>
      <c:barChart>
        <c:barDir val="col"/>
        <c:grouping val="clustered"/>
        <c:ser>
          <c:idx val="1"/>
          <c:order val="1"/>
          <c:tx>
            <c:strRef>
              <c:f>'13.14 Q1 Diversity Stats'!$D$1093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Stats'!$D$1094:$D$1102</c:f>
              <c:numCache>
                <c:formatCode>General</c:formatCode>
                <c:ptCount val="9"/>
                <c:pt idx="0">
                  <c:v>22</c:v>
                </c:pt>
                <c:pt idx="1">
                  <c:v>31</c:v>
                </c:pt>
                <c:pt idx="2">
                  <c:v>71</c:v>
                </c:pt>
                <c:pt idx="3">
                  <c:v>50</c:v>
                </c:pt>
                <c:pt idx="4">
                  <c:v>30</c:v>
                </c:pt>
                <c:pt idx="5">
                  <c:v>3</c:v>
                </c:pt>
                <c:pt idx="6">
                  <c:v>2</c:v>
                </c:pt>
                <c:pt idx="7">
                  <c:v>16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Stats'!$F$1094:$F$1102</c:f>
              <c:numCache>
                <c:formatCode>General</c:formatCode>
                <c:ptCount val="9"/>
                <c:pt idx="0">
                  <c:v>29</c:v>
                </c:pt>
                <c:pt idx="1">
                  <c:v>49</c:v>
                </c:pt>
                <c:pt idx="2">
                  <c:v>61</c:v>
                </c:pt>
                <c:pt idx="3">
                  <c:v>65</c:v>
                </c:pt>
                <c:pt idx="4">
                  <c:v>15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58408704"/>
        <c:axId val="158410240"/>
      </c:barChart>
      <c:catAx>
        <c:axId val="1583848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386432"/>
        <c:crosses val="autoZero"/>
        <c:auto val="1"/>
        <c:lblAlgn val="ctr"/>
        <c:lblOffset val="100"/>
      </c:catAx>
      <c:valAx>
        <c:axId val="15838643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384896"/>
        <c:crosses val="autoZero"/>
        <c:crossBetween val="between"/>
      </c:valAx>
      <c:catAx>
        <c:axId val="158408704"/>
        <c:scaling>
          <c:orientation val="minMax"/>
        </c:scaling>
        <c:delete val="1"/>
        <c:axPos val="b"/>
        <c:tickLblPos val="none"/>
        <c:crossAx val="158410240"/>
        <c:crosses val="autoZero"/>
        <c:auto val="1"/>
        <c:lblAlgn val="ctr"/>
        <c:lblOffset val="100"/>
      </c:catAx>
      <c:valAx>
        <c:axId val="15841024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5840870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161519202874755"/>
          <c:y val="2.2787693205016051E-2"/>
          <c:w val="0.16756752830953667"/>
          <c:h val="8.09442986293379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Stats'!$B$1125</c:f>
          <c:strCache>
            <c:ptCount val="1"/>
            <c:pt idx="0">
              <c:v>Figure 7e: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0200982941648418E-2"/>
          <c:y val="1.90114224548747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1453664523E-2"/>
          <c:y val="0.1526427588331542"/>
          <c:w val="0.93677754896022558"/>
          <c:h val="0.658465080133140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Stats'!$C$1126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Stats'!$B$1128:$B$1136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Stats'!$C$1128:$C$1136</c:f>
              <c:numCache>
                <c:formatCode>0.0%</c:formatCode>
                <c:ptCount val="9"/>
                <c:pt idx="0">
                  <c:v>8.7962962962962965E-2</c:v>
                </c:pt>
                <c:pt idx="1">
                  <c:v>0.13425925925925927</c:v>
                </c:pt>
                <c:pt idx="2">
                  <c:v>0.31481481481481483</c:v>
                </c:pt>
                <c:pt idx="3">
                  <c:v>0.22685185185185186</c:v>
                </c:pt>
                <c:pt idx="4">
                  <c:v>0.1388888888888889</c:v>
                </c:pt>
                <c:pt idx="5">
                  <c:v>1.3888888888888888E-2</c:v>
                </c:pt>
                <c:pt idx="6">
                  <c:v>4.6296296296296294E-3</c:v>
                </c:pt>
                <c:pt idx="7">
                  <c:v>6.9444444444444448E-2</c:v>
                </c:pt>
                <c:pt idx="8">
                  <c:v>9.2592592592592587E-3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Stats'!$E$1126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Stats'!$B$1128:$B$1136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Stats'!$E$1128:$E$1136</c:f>
              <c:numCache>
                <c:formatCode>0.0%</c:formatCode>
                <c:ptCount val="9"/>
                <c:pt idx="0">
                  <c:v>0.12437810945273632</c:v>
                </c:pt>
                <c:pt idx="1">
                  <c:v>0.20895522388059701</c:v>
                </c:pt>
                <c:pt idx="2">
                  <c:v>0.27860696517412936</c:v>
                </c:pt>
                <c:pt idx="3">
                  <c:v>0.28358208955223879</c:v>
                </c:pt>
                <c:pt idx="4">
                  <c:v>6.4676616915422883E-2</c:v>
                </c:pt>
                <c:pt idx="5">
                  <c:v>1.9900497512437811E-2</c:v>
                </c:pt>
                <c:pt idx="6">
                  <c:v>9.9502487562189053E-3</c:v>
                </c:pt>
                <c:pt idx="7">
                  <c:v>0</c:v>
                </c:pt>
                <c:pt idx="8">
                  <c:v>9.9502487562189053E-3</c:v>
                </c:pt>
              </c:numCache>
            </c:numRef>
          </c:val>
        </c:ser>
        <c:axId val="158439680"/>
        <c:axId val="158498816"/>
      </c:barChart>
      <c:barChart>
        <c:barDir val="col"/>
        <c:grouping val="clustered"/>
        <c:ser>
          <c:idx val="1"/>
          <c:order val="1"/>
          <c:tx>
            <c:strRef>
              <c:f>'13.14 Q1 Diversity Stats'!$D$1093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Stats'!$D$1128:$D$1136</c:f>
              <c:numCache>
                <c:formatCode>General</c:formatCode>
                <c:ptCount val="9"/>
                <c:pt idx="0">
                  <c:v>19</c:v>
                </c:pt>
                <c:pt idx="1">
                  <c:v>29</c:v>
                </c:pt>
                <c:pt idx="2">
                  <c:v>68</c:v>
                </c:pt>
                <c:pt idx="3">
                  <c:v>49</c:v>
                </c:pt>
                <c:pt idx="4">
                  <c:v>30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Stats'!$F$1128:$F$1136</c:f>
              <c:numCache>
                <c:formatCode>General</c:formatCode>
                <c:ptCount val="9"/>
                <c:pt idx="0">
                  <c:v>25</c:v>
                </c:pt>
                <c:pt idx="1">
                  <c:v>42</c:v>
                </c:pt>
                <c:pt idx="2">
                  <c:v>56</c:v>
                </c:pt>
                <c:pt idx="3">
                  <c:v>57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58500352"/>
        <c:axId val="158501888"/>
      </c:barChart>
      <c:catAx>
        <c:axId val="1584396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498816"/>
        <c:crosses val="autoZero"/>
        <c:auto val="1"/>
        <c:lblAlgn val="ctr"/>
        <c:lblOffset val="100"/>
      </c:catAx>
      <c:valAx>
        <c:axId val="1584988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439680"/>
        <c:crosses val="autoZero"/>
        <c:crossBetween val="between"/>
      </c:valAx>
      <c:catAx>
        <c:axId val="158500352"/>
        <c:scaling>
          <c:orientation val="minMax"/>
        </c:scaling>
        <c:delete val="1"/>
        <c:axPos val="b"/>
        <c:tickLblPos val="none"/>
        <c:crossAx val="158501888"/>
        <c:crosses val="autoZero"/>
        <c:auto val="1"/>
        <c:lblAlgn val="ctr"/>
        <c:lblOffset val="100"/>
      </c:catAx>
      <c:valAx>
        <c:axId val="15850188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5850035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888425237168316"/>
          <c:y val="3.021158668015661E-2"/>
          <c:w val="0.1675676024367925"/>
          <c:h val="9.5263566914471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Stats'!$B$1575</c:f>
          <c:strCache>
            <c:ptCount val="1"/>
            <c:pt idx="0">
              <c:v>Figure 9: Sexual Orientation. Data taken from Employee Self Disclosure Database.</c:v>
            </c:pt>
          </c:strCache>
        </c:strRef>
      </c:tx>
      <c:layout>
        <c:manualLayout>
          <c:xMode val="edge"/>
          <c:yMode val="edge"/>
          <c:x val="9.1555657771834002E-3"/>
          <c:y val="2.4212702855114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08949575008017E-2"/>
          <c:y val="0.13888510625059525"/>
          <c:w val="0.93689921602526738"/>
          <c:h val="0.6804860071893665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Stats'!$C$1577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Stats'!$B$1578:$B$1583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to say</c:v>
                </c:pt>
              </c:strCache>
            </c:strRef>
          </c:cat>
          <c:val>
            <c:numRef>
              <c:f>'13.14 Q1 Diversity Stats'!$C$1578:$C$1583</c:f>
              <c:numCache>
                <c:formatCode>0.0%</c:formatCode>
                <c:ptCount val="6"/>
                <c:pt idx="0">
                  <c:v>0.87430007999085824</c:v>
                </c:pt>
                <c:pt idx="1">
                  <c:v>7.770540509656039E-3</c:v>
                </c:pt>
                <c:pt idx="2">
                  <c:v>7.5419952005485085E-3</c:v>
                </c:pt>
                <c:pt idx="3">
                  <c:v>7.8848131642098047E-3</c:v>
                </c:pt>
                <c:pt idx="4">
                  <c:v>3.8852702548280195E-3</c:v>
                </c:pt>
                <c:pt idx="5">
                  <c:v>9.8617300879899436E-2</c:v>
                </c:pt>
              </c:numCache>
            </c:numRef>
          </c:val>
        </c:ser>
        <c:axId val="158537600"/>
        <c:axId val="158539136"/>
      </c:barChart>
      <c:barChart>
        <c:barDir val="col"/>
        <c:grouping val="clustered"/>
        <c:ser>
          <c:idx val="1"/>
          <c:order val="1"/>
          <c:tx>
            <c:strRef>
              <c:f>'13.14 Q1 Diversity Stats'!$D$1577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Stats'!$D$1578:$D$1583</c:f>
              <c:numCache>
                <c:formatCode>#,##0</c:formatCode>
                <c:ptCount val="6"/>
                <c:pt idx="0">
                  <c:v>7651</c:v>
                </c:pt>
                <c:pt idx="1">
                  <c:v>68</c:v>
                </c:pt>
                <c:pt idx="2">
                  <c:v>66</c:v>
                </c:pt>
                <c:pt idx="3">
                  <c:v>69</c:v>
                </c:pt>
                <c:pt idx="4">
                  <c:v>34</c:v>
                </c:pt>
                <c:pt idx="5">
                  <c:v>863</c:v>
                </c:pt>
              </c:numCache>
            </c:numRef>
          </c:val>
        </c:ser>
        <c:axId val="158561408"/>
        <c:axId val="158562944"/>
      </c:barChart>
      <c:catAx>
        <c:axId val="1585376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539136"/>
        <c:crosses val="autoZero"/>
        <c:auto val="1"/>
        <c:lblAlgn val="ctr"/>
        <c:lblOffset val="100"/>
      </c:catAx>
      <c:valAx>
        <c:axId val="15853913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537600"/>
        <c:crosses val="autoZero"/>
        <c:crossBetween val="between"/>
      </c:valAx>
      <c:catAx>
        <c:axId val="158561408"/>
        <c:scaling>
          <c:orientation val="minMax"/>
        </c:scaling>
        <c:delete val="1"/>
        <c:axPos val="b"/>
        <c:tickLblPos val="none"/>
        <c:crossAx val="158562944"/>
        <c:crosses val="autoZero"/>
        <c:auto val="1"/>
        <c:lblAlgn val="ctr"/>
        <c:lblOffset val="100"/>
      </c:catAx>
      <c:valAx>
        <c:axId val="1585629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5614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312495738186457"/>
          <c:y val="2.4212702855114052E-2"/>
          <c:w val="4.3859659740841939E-2"/>
          <c:h val="7.8059274420936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Stats'!$B$1706</c:f>
          <c:strCache>
            <c:ptCount val="1"/>
            <c:pt idx="0">
              <c:v>Figure 10a: Part Time by Gender. Data taken from HR Employee Database.</c:v>
            </c:pt>
          </c:strCache>
        </c:strRef>
      </c:tx>
      <c:layout>
        <c:manualLayout>
          <c:xMode val="edge"/>
          <c:yMode val="edge"/>
          <c:x val="6.7476830169828569E-3"/>
          <c:y val="2.27271730309477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756973075743188E-2"/>
          <c:y val="0.16818219145550306"/>
          <c:w val="0.92574903348696613"/>
          <c:h val="0.6616533239751759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Stats'!$C$1709:$C$1710</c:f>
              <c:numCache>
                <c:formatCode>0.0%</c:formatCode>
                <c:ptCount val="2"/>
                <c:pt idx="0">
                  <c:v>3.7526587663324215E-2</c:v>
                </c:pt>
                <c:pt idx="1">
                  <c:v>0.96247341233667583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Stats'!$E$1709:$E$1710</c:f>
              <c:numCache>
                <c:formatCode>0.0%</c:formatCode>
                <c:ptCount val="2"/>
                <c:pt idx="0">
                  <c:v>0.25922783198981758</c:v>
                </c:pt>
                <c:pt idx="1">
                  <c:v>0.74077216801018242</c:v>
                </c:pt>
              </c:numCache>
            </c:numRef>
          </c:val>
        </c:ser>
        <c:axId val="158600192"/>
        <c:axId val="158642944"/>
      </c:barChart>
      <c:barChart>
        <c:barDir val="col"/>
        <c:grouping val="clustered"/>
        <c:ser>
          <c:idx val="1"/>
          <c:order val="1"/>
          <c:tx>
            <c:strRef>
              <c:f>'13.14 Q1 Diversity Stats'!$D$1708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Stats'!$D$1709:$D$1710</c:f>
              <c:numCache>
                <c:formatCode>#,##0</c:formatCode>
                <c:ptCount val="2"/>
                <c:pt idx="0">
                  <c:v>247</c:v>
                </c:pt>
                <c:pt idx="1">
                  <c:v>6335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Stats'!$F$1709:$F$1710</c:f>
              <c:numCache>
                <c:formatCode>#,##0</c:formatCode>
                <c:ptCount val="2"/>
                <c:pt idx="0">
                  <c:v>1222</c:v>
                </c:pt>
                <c:pt idx="1">
                  <c:v>3492</c:v>
                </c:pt>
              </c:numCache>
            </c:numRef>
          </c:val>
        </c:ser>
        <c:axId val="158644480"/>
        <c:axId val="158646272"/>
      </c:barChart>
      <c:catAx>
        <c:axId val="1586001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642944"/>
        <c:crosses val="autoZero"/>
        <c:auto val="1"/>
        <c:lblAlgn val="ctr"/>
        <c:lblOffset val="100"/>
      </c:catAx>
      <c:valAx>
        <c:axId val="15864294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600192"/>
        <c:crosses val="autoZero"/>
        <c:crossBetween val="between"/>
      </c:valAx>
      <c:catAx>
        <c:axId val="158644480"/>
        <c:scaling>
          <c:orientation val="minMax"/>
        </c:scaling>
        <c:delete val="1"/>
        <c:axPos val="b"/>
        <c:numFmt formatCode="General" sourceLinked="1"/>
        <c:tickLblPos val="none"/>
        <c:crossAx val="158646272"/>
        <c:crosses val="autoZero"/>
        <c:auto val="1"/>
        <c:lblAlgn val="ctr"/>
        <c:lblOffset val="100"/>
      </c:catAx>
      <c:valAx>
        <c:axId val="1586462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64448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596565970313203"/>
          <c:y val="3.7601093735149492E-2"/>
          <c:w val="0.21390387214645037"/>
          <c:h val="8.388890107399517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 paperSize="9" orientation="landscape" horizontalDpi="200" verticalDpi="200"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Stats'!$B$1732</c:f>
          <c:strCache>
            <c:ptCount val="1"/>
            <c:pt idx="0">
              <c:v>Figure 10b: Part Time by Grade. Data taken from Employee Self Disclosure Database.</c:v>
            </c:pt>
          </c:strCache>
        </c:strRef>
      </c:tx>
      <c:layout>
        <c:manualLayout>
          <c:xMode val="edge"/>
          <c:yMode val="edge"/>
          <c:x val="1.3011690256509351E-2"/>
          <c:y val="2.28754414054792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7589265576835406E-2"/>
          <c:y val="0.16475157429198917"/>
          <c:w val="0.92889718287968281"/>
          <c:h val="0.634330708661417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Stats'!$C$1733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'13.14 Q1 Diversity Stats'!$B$1735:$B$1743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Stats'!$C$1735:$C$1743</c:f>
              <c:numCache>
                <c:formatCode>0.0%</c:formatCode>
                <c:ptCount val="9"/>
                <c:pt idx="0">
                  <c:v>9.4375595805529081E-2</c:v>
                </c:pt>
                <c:pt idx="1">
                  <c:v>0.14680648236415633</c:v>
                </c:pt>
                <c:pt idx="2">
                  <c:v>0.28217349857006674</c:v>
                </c:pt>
                <c:pt idx="3">
                  <c:v>0.31458531935176359</c:v>
                </c:pt>
                <c:pt idx="4">
                  <c:v>0.11058150619637751</c:v>
                </c:pt>
                <c:pt idx="5">
                  <c:v>3.2411820781696854E-2</c:v>
                </c:pt>
                <c:pt idx="6">
                  <c:v>4.7664442326024788E-3</c:v>
                </c:pt>
                <c:pt idx="7">
                  <c:v>9.5328884652049577E-3</c:v>
                </c:pt>
                <c:pt idx="8">
                  <c:v>4.7664442326024788E-3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Stats'!$E$1733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noFill/>
            </a:ln>
          </c:spPr>
          <c:cat>
            <c:strRef>
              <c:f>'13.14 Q1 Diversity Stats'!$B$1735:$B$1743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Stats'!$E$1735:$E$1743</c:f>
              <c:numCache>
                <c:formatCode>0.0%</c:formatCode>
                <c:ptCount val="9"/>
                <c:pt idx="0">
                  <c:v>5.4744525547445258E-2</c:v>
                </c:pt>
                <c:pt idx="1">
                  <c:v>0.13985401459854013</c:v>
                </c:pt>
                <c:pt idx="2">
                  <c:v>0.22656934306569343</c:v>
                </c:pt>
                <c:pt idx="3">
                  <c:v>0.30102189781021899</c:v>
                </c:pt>
                <c:pt idx="4">
                  <c:v>0.12627737226277372</c:v>
                </c:pt>
                <c:pt idx="5">
                  <c:v>5.5474452554744529E-2</c:v>
                </c:pt>
                <c:pt idx="6">
                  <c:v>1.5474452554744526E-2</c:v>
                </c:pt>
                <c:pt idx="7">
                  <c:v>6.9343065693430656E-2</c:v>
                </c:pt>
                <c:pt idx="8">
                  <c:v>1.1240875912408759E-2</c:v>
                </c:pt>
              </c:numCache>
            </c:numRef>
          </c:val>
        </c:ser>
        <c:axId val="158708864"/>
        <c:axId val="158710400"/>
      </c:barChart>
      <c:barChart>
        <c:barDir val="col"/>
        <c:grouping val="clustered"/>
        <c:ser>
          <c:idx val="1"/>
          <c:order val="1"/>
          <c:tx>
            <c:strRef>
              <c:f>'13.14 Q1 Diversity Stats'!$D$1734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Stats'!$D$1735:$D$1743</c:f>
              <c:numCache>
                <c:formatCode>#,##0</c:formatCode>
                <c:ptCount val="9"/>
                <c:pt idx="0">
                  <c:v>99</c:v>
                </c:pt>
                <c:pt idx="1">
                  <c:v>154</c:v>
                </c:pt>
                <c:pt idx="2">
                  <c:v>296</c:v>
                </c:pt>
                <c:pt idx="3">
                  <c:v>330</c:v>
                </c:pt>
                <c:pt idx="4">
                  <c:v>116</c:v>
                </c:pt>
                <c:pt idx="5">
                  <c:v>34</c:v>
                </c:pt>
                <c:pt idx="6">
                  <c:v>5</c:v>
                </c:pt>
                <c:pt idx="7">
                  <c:v>10</c:v>
                </c:pt>
                <c:pt idx="8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Stats'!$F$1735:$F$1743</c:f>
              <c:numCache>
                <c:formatCode>#,##0</c:formatCode>
                <c:ptCount val="9"/>
                <c:pt idx="0">
                  <c:v>375</c:v>
                </c:pt>
                <c:pt idx="1">
                  <c:v>958</c:v>
                </c:pt>
                <c:pt idx="2">
                  <c:v>1552</c:v>
                </c:pt>
                <c:pt idx="3">
                  <c:v>2062</c:v>
                </c:pt>
                <c:pt idx="4">
                  <c:v>865</c:v>
                </c:pt>
                <c:pt idx="5">
                  <c:v>380</c:v>
                </c:pt>
                <c:pt idx="6">
                  <c:v>106</c:v>
                </c:pt>
                <c:pt idx="7">
                  <c:v>475</c:v>
                </c:pt>
                <c:pt idx="8">
                  <c:v>77</c:v>
                </c:pt>
              </c:numCache>
            </c:numRef>
          </c:val>
        </c:ser>
        <c:axId val="158720384"/>
        <c:axId val="158721920"/>
      </c:barChart>
      <c:catAx>
        <c:axId val="158708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710400"/>
        <c:crosses val="autoZero"/>
        <c:auto val="1"/>
        <c:lblAlgn val="ctr"/>
        <c:lblOffset val="100"/>
      </c:catAx>
      <c:valAx>
        <c:axId val="1587104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708864"/>
        <c:crosses val="autoZero"/>
        <c:crossBetween val="between"/>
      </c:valAx>
      <c:catAx>
        <c:axId val="158720384"/>
        <c:scaling>
          <c:orientation val="minMax"/>
        </c:scaling>
        <c:delete val="1"/>
        <c:axPos val="b"/>
        <c:numFmt formatCode="General" sourceLinked="1"/>
        <c:tickLblPos val="none"/>
        <c:crossAx val="158721920"/>
        <c:crosses val="autoZero"/>
        <c:auto val="1"/>
        <c:lblAlgn val="ctr"/>
        <c:lblOffset val="100"/>
      </c:catAx>
      <c:valAx>
        <c:axId val="1587219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72038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153156852325956"/>
          <c:y val="3.0312547978856401E-2"/>
          <c:w val="0.20709651707647095"/>
          <c:h val="7.719342881582753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Stats'!$B$1768</c:f>
          <c:strCache>
            <c:ptCount val="1"/>
            <c:pt idx="0">
              <c:v>Figure 10c: Part Time Workers-Male by BAME. Data taken from HR Employee Database</c:v>
            </c:pt>
          </c:strCache>
        </c:strRef>
      </c:tx>
      <c:layout>
        <c:manualLayout>
          <c:xMode val="edge"/>
          <c:yMode val="edge"/>
          <c:x val="6.7476461675957024E-3"/>
          <c:y val="2.0491796067391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2754201204586815E-2"/>
          <c:y val="0.17213149200237843"/>
          <c:w val="0.92375186688089683"/>
          <c:h val="0.6224276015777356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Stats'!$C$1769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Q1 Diversity Stats'!$B$1771:$B$1778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Stats'!$C$1771:$C$1778</c:f>
              <c:numCache>
                <c:formatCode>0.0%</c:formatCode>
                <c:ptCount val="8"/>
                <c:pt idx="0">
                  <c:v>0</c:v>
                </c:pt>
                <c:pt idx="1">
                  <c:v>4.048582995951417E-3</c:v>
                </c:pt>
                <c:pt idx="2">
                  <c:v>4.048582995951417E-3</c:v>
                </c:pt>
                <c:pt idx="3">
                  <c:v>8.0971659919028341E-3</c:v>
                </c:pt>
                <c:pt idx="4">
                  <c:v>0</c:v>
                </c:pt>
                <c:pt idx="5">
                  <c:v>0.95951417004048578</c:v>
                </c:pt>
                <c:pt idx="6">
                  <c:v>8.0971659919028341E-3</c:v>
                </c:pt>
                <c:pt idx="7">
                  <c:v>1.6194331983805668E-2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Stats'!$E$1733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Stats'!$B$1771:$B$1778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Stats'!$E$1771:$E$1778</c:f>
              <c:numCache>
                <c:formatCode>0.0%</c:formatCode>
                <c:ptCount val="8"/>
                <c:pt idx="0">
                  <c:v>1.3259668508287293E-2</c:v>
                </c:pt>
                <c:pt idx="1">
                  <c:v>1.0102604577742699E-2</c:v>
                </c:pt>
                <c:pt idx="2">
                  <c:v>1.8942383583267562E-3</c:v>
                </c:pt>
                <c:pt idx="3">
                  <c:v>6.4719810576164168E-3</c:v>
                </c:pt>
                <c:pt idx="4">
                  <c:v>1.7363851617995265E-3</c:v>
                </c:pt>
                <c:pt idx="5">
                  <c:v>0.94206787687450666</c:v>
                </c:pt>
                <c:pt idx="6">
                  <c:v>1.0576164167324388E-2</c:v>
                </c:pt>
                <c:pt idx="7">
                  <c:v>1.3891081294396212E-2</c:v>
                </c:pt>
              </c:numCache>
            </c:numRef>
          </c:val>
        </c:ser>
        <c:axId val="158874240"/>
        <c:axId val="158884224"/>
      </c:barChart>
      <c:barChart>
        <c:barDir val="col"/>
        <c:grouping val="clustered"/>
        <c:ser>
          <c:idx val="1"/>
          <c:order val="1"/>
          <c:tx>
            <c:strRef>
              <c:f>'13.14 Q1 Diversity Stats'!$D$1770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Stats'!$D$1771:$D$1778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237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Stats'!$F$1771:$F$1778</c:f>
              <c:numCache>
                <c:formatCode>#,##0</c:formatCode>
                <c:ptCount val="8"/>
                <c:pt idx="0">
                  <c:v>84</c:v>
                </c:pt>
                <c:pt idx="1">
                  <c:v>64</c:v>
                </c:pt>
                <c:pt idx="2">
                  <c:v>12</c:v>
                </c:pt>
                <c:pt idx="3">
                  <c:v>41</c:v>
                </c:pt>
                <c:pt idx="4">
                  <c:v>11</c:v>
                </c:pt>
                <c:pt idx="5">
                  <c:v>5968</c:v>
                </c:pt>
                <c:pt idx="6">
                  <c:v>67</c:v>
                </c:pt>
                <c:pt idx="7">
                  <c:v>88</c:v>
                </c:pt>
              </c:numCache>
            </c:numRef>
          </c:val>
        </c:ser>
        <c:axId val="158885760"/>
        <c:axId val="158887296"/>
      </c:barChart>
      <c:catAx>
        <c:axId val="1588742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884224"/>
        <c:crosses val="autoZero"/>
        <c:auto val="1"/>
        <c:lblAlgn val="ctr"/>
        <c:lblOffset val="100"/>
      </c:catAx>
      <c:valAx>
        <c:axId val="15888422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874240"/>
        <c:crosses val="autoZero"/>
        <c:crossBetween val="between"/>
      </c:valAx>
      <c:catAx>
        <c:axId val="158885760"/>
        <c:scaling>
          <c:orientation val="minMax"/>
        </c:scaling>
        <c:delete val="1"/>
        <c:axPos val="b"/>
        <c:numFmt formatCode="General" sourceLinked="1"/>
        <c:tickLblPos val="none"/>
        <c:crossAx val="158887296"/>
        <c:crosses val="autoZero"/>
        <c:auto val="1"/>
        <c:lblAlgn val="ctr"/>
        <c:lblOffset val="100"/>
      </c:catAx>
      <c:valAx>
        <c:axId val="1588872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88576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625311440220627"/>
          <c:y val="3.9158638689716856E-2"/>
          <c:w val="0.17585253419033711"/>
          <c:h val="8.379243097406177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Stats'!$B$1800</c:f>
          <c:strCache>
            <c:ptCount val="1"/>
            <c:pt idx="0">
              <c:v>Figure 10d: Part Time Workers-Female by BAME. Data taken from HR Employee Database</c:v>
            </c:pt>
          </c:strCache>
        </c:strRef>
      </c:tx>
      <c:layout>
        <c:manualLayout>
          <c:xMode val="edge"/>
          <c:yMode val="edge"/>
          <c:x val="1.475166333295061E-2"/>
          <c:y val="2.785995251919792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131938185759605E-2"/>
          <c:y val="0.15576584676589975"/>
          <c:w val="0.93175995239796261"/>
          <c:h val="0.6528853432070951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Stats'!$C$1801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Stats'!$B$1803:$B$1810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Stats'!$C$1803:$C$1810</c:f>
              <c:numCache>
                <c:formatCode>0.0%</c:formatCode>
                <c:ptCount val="8"/>
                <c:pt idx="0">
                  <c:v>7.3649754500818331E-3</c:v>
                </c:pt>
                <c:pt idx="1">
                  <c:v>6.5466448445171853E-3</c:v>
                </c:pt>
                <c:pt idx="2">
                  <c:v>1.6366612111292963E-3</c:v>
                </c:pt>
                <c:pt idx="3">
                  <c:v>4.9099836333878887E-3</c:v>
                </c:pt>
                <c:pt idx="4">
                  <c:v>1.6366612111292963E-3</c:v>
                </c:pt>
                <c:pt idx="5">
                  <c:v>0.96808510638297873</c:v>
                </c:pt>
                <c:pt idx="6">
                  <c:v>4.9099836333878887E-3</c:v>
                </c:pt>
                <c:pt idx="7">
                  <c:v>4.9099836333878887E-3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Stats'!$E$1801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Stats'!$B$1803:$B$1810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Stats'!$E$1803:$E$1810</c:f>
              <c:numCache>
                <c:formatCode>0.0%</c:formatCode>
                <c:ptCount val="8"/>
                <c:pt idx="0">
                  <c:v>1.6609392898052692E-2</c:v>
                </c:pt>
                <c:pt idx="1">
                  <c:v>1.4032073310423826E-2</c:v>
                </c:pt>
                <c:pt idx="2">
                  <c:v>4.0091638029782356E-3</c:v>
                </c:pt>
                <c:pt idx="3">
                  <c:v>9.1638029782359683E-3</c:v>
                </c:pt>
                <c:pt idx="4">
                  <c:v>6.0137457044673543E-3</c:v>
                </c:pt>
                <c:pt idx="5">
                  <c:v>0.92840778923253153</c:v>
                </c:pt>
                <c:pt idx="6">
                  <c:v>1.2313860252004582E-2</c:v>
                </c:pt>
                <c:pt idx="7">
                  <c:v>9.4501718213058413E-3</c:v>
                </c:pt>
              </c:numCache>
            </c:numRef>
          </c:val>
        </c:ser>
        <c:axId val="158962048"/>
        <c:axId val="158963584"/>
      </c:barChart>
      <c:barChart>
        <c:barDir val="col"/>
        <c:grouping val="clustered"/>
        <c:ser>
          <c:idx val="2"/>
          <c:order val="2"/>
          <c:tx>
            <c:strRef>
              <c:f>'13.14 Q1 Diversity Stats'!$D$1834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Stats'!$D$1803:$D$1810</c:f>
              <c:numCache>
                <c:formatCode>#,##0</c:formatCode>
                <c:ptCount val="8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1183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Stats'!$F$1803:$F$1810</c:f>
              <c:numCache>
                <c:formatCode>#,##0</c:formatCode>
                <c:ptCount val="8"/>
                <c:pt idx="0">
                  <c:v>58</c:v>
                </c:pt>
                <c:pt idx="1">
                  <c:v>49</c:v>
                </c:pt>
                <c:pt idx="2">
                  <c:v>14</c:v>
                </c:pt>
                <c:pt idx="3">
                  <c:v>32</c:v>
                </c:pt>
                <c:pt idx="4">
                  <c:v>21</c:v>
                </c:pt>
                <c:pt idx="5">
                  <c:v>3242</c:v>
                </c:pt>
                <c:pt idx="6">
                  <c:v>43</c:v>
                </c:pt>
                <c:pt idx="7">
                  <c:v>33</c:v>
                </c:pt>
              </c:numCache>
            </c:numRef>
          </c:val>
        </c:ser>
        <c:axId val="158965120"/>
        <c:axId val="158971008"/>
      </c:barChart>
      <c:catAx>
        <c:axId val="1589620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963584"/>
        <c:crosses val="autoZero"/>
        <c:auto val="1"/>
        <c:lblAlgn val="ctr"/>
        <c:lblOffset val="100"/>
      </c:catAx>
      <c:valAx>
        <c:axId val="15896358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962048"/>
        <c:crosses val="autoZero"/>
        <c:crossBetween val="between"/>
      </c:valAx>
      <c:catAx>
        <c:axId val="158965120"/>
        <c:scaling>
          <c:orientation val="minMax"/>
        </c:scaling>
        <c:delete val="1"/>
        <c:axPos val="b"/>
        <c:tickLblPos val="none"/>
        <c:crossAx val="158971008"/>
        <c:crosses val="autoZero"/>
        <c:auto val="1"/>
        <c:lblAlgn val="ctr"/>
        <c:lblOffset val="100"/>
      </c:catAx>
      <c:valAx>
        <c:axId val="158971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9651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438106690999769"/>
          <c:y val="3.0734142317091002E-2"/>
          <c:w val="0.15719041259520369"/>
          <c:h val="0.103515389488781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Stats'!$B$1894</c:f>
          <c:strCache>
            <c:ptCount val="1"/>
            <c:pt idx="0">
              <c:v>Figure 11a: Flexible working by Gender. Data taken from Employee Self Disclosure Database.</c:v>
            </c:pt>
          </c:strCache>
        </c:strRef>
      </c:tx>
      <c:layout>
        <c:manualLayout>
          <c:xMode val="edge"/>
          <c:yMode val="edge"/>
          <c:x val="1.2793792782051358E-2"/>
          <c:y val="2.59408242493363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214669927756716E-2"/>
          <c:y val="0.16444515818211169"/>
          <c:w val="0.93267727086153163"/>
          <c:h val="0.6629339299161420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Stats'!$C$1895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Stats'!$B$1897:$B$1899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Stats'!$C$1897:$C$1899</c:f>
              <c:numCache>
                <c:formatCode>0.0%</c:formatCode>
                <c:ptCount val="3"/>
                <c:pt idx="0">
                  <c:v>0.31179834780766785</c:v>
                </c:pt>
                <c:pt idx="1">
                  <c:v>0.49883499258631647</c:v>
                </c:pt>
                <c:pt idx="2">
                  <c:v>0.18936665960601567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Stats'!$E$1895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Stats'!$B$1897:$B$1899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Stats'!$E$1897:$E$1899</c:f>
              <c:numCache>
                <c:formatCode>0.0%</c:formatCode>
                <c:ptCount val="3"/>
                <c:pt idx="0">
                  <c:v>0.40086090933548563</c:v>
                </c:pt>
                <c:pt idx="1">
                  <c:v>0.41323648103309119</c:v>
                </c:pt>
                <c:pt idx="2">
                  <c:v>0.18590260963142319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Stats'!$G$1895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Stats'!$G$1897:$G$1899</c:f>
              <c:numCache>
                <c:formatCode>0.0%</c:formatCode>
                <c:ptCount val="3"/>
                <c:pt idx="0">
                  <c:v>0.2012779552715655</c:v>
                </c:pt>
                <c:pt idx="1">
                  <c:v>0.30351437699680511</c:v>
                </c:pt>
                <c:pt idx="2">
                  <c:v>0.49520766773162939</c:v>
                </c:pt>
              </c:numCache>
            </c:numRef>
          </c:val>
        </c:ser>
        <c:axId val="159191040"/>
        <c:axId val="159192576"/>
      </c:barChart>
      <c:barChart>
        <c:barDir val="col"/>
        <c:grouping val="clustered"/>
        <c:ser>
          <c:idx val="2"/>
          <c:order val="2"/>
          <c:tx>
            <c:strRef>
              <c:f>'13.14 Q1 Diversity Stats'!$D$1896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90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Stats'!$D$1897:$D$1899</c:f>
              <c:numCache>
                <c:formatCode>#,##0</c:formatCode>
                <c:ptCount val="3"/>
                <c:pt idx="0">
                  <c:v>1472</c:v>
                </c:pt>
                <c:pt idx="1">
                  <c:v>2355</c:v>
                </c:pt>
                <c:pt idx="2">
                  <c:v>894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Stats'!$F$1897:$F$1899</c:f>
              <c:numCache>
                <c:formatCode>#,##0</c:formatCode>
                <c:ptCount val="3"/>
                <c:pt idx="0">
                  <c:v>1490</c:v>
                </c:pt>
                <c:pt idx="1">
                  <c:v>1536</c:v>
                </c:pt>
                <c:pt idx="2">
                  <c:v>691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Stats'!$H$1897:$H$1899</c:f>
              <c:numCache>
                <c:formatCode>#,##0</c:formatCode>
                <c:ptCount val="3"/>
                <c:pt idx="0">
                  <c:v>63</c:v>
                </c:pt>
                <c:pt idx="1">
                  <c:v>95</c:v>
                </c:pt>
                <c:pt idx="2">
                  <c:v>155</c:v>
                </c:pt>
              </c:numCache>
            </c:numRef>
          </c:val>
        </c:ser>
        <c:axId val="159194112"/>
        <c:axId val="159208192"/>
      </c:barChart>
      <c:catAx>
        <c:axId val="1591910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192576"/>
        <c:crosses val="autoZero"/>
        <c:auto val="1"/>
        <c:lblAlgn val="ctr"/>
        <c:lblOffset val="100"/>
      </c:catAx>
      <c:valAx>
        <c:axId val="15919257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191040"/>
        <c:crosses val="autoZero"/>
        <c:crossBetween val="between"/>
      </c:valAx>
      <c:catAx>
        <c:axId val="159194112"/>
        <c:scaling>
          <c:orientation val="minMax"/>
        </c:scaling>
        <c:delete val="1"/>
        <c:axPos val="b"/>
        <c:tickLblPos val="none"/>
        <c:crossAx val="159208192"/>
        <c:crosses val="autoZero"/>
        <c:auto val="1"/>
        <c:lblAlgn val="ctr"/>
        <c:lblOffset val="100"/>
      </c:catAx>
      <c:valAx>
        <c:axId val="1592081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19411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421611883449232"/>
          <c:y val="3.3377638380160751E-2"/>
          <c:w val="0.27702703956778618"/>
          <c:h val="9.434342991248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Stats'!$B$1921</c:f>
          <c:strCache>
            <c:ptCount val="1"/>
            <c:pt idx="0">
              <c:v>Figure 11b: Flexible working by Grade. Data taken from Employee Self Disclosure Database.</c:v>
            </c:pt>
          </c:strCache>
        </c:strRef>
      </c:tx>
      <c:layout>
        <c:manualLayout>
          <c:xMode val="edge"/>
          <c:yMode val="edge"/>
          <c:x val="1.774036309977382E-2"/>
          <c:y val="2.11865856600794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458716774376468E-2"/>
          <c:y val="0.15677966101694921"/>
          <c:w val="0.93141247174741915"/>
          <c:h val="0.6699800407957361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Stats'!$C$1922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Stats'!$C$1924:$C$1932</c:f>
              <c:numCache>
                <c:formatCode>0.0%</c:formatCode>
                <c:ptCount val="9"/>
                <c:pt idx="0">
                  <c:v>7.5702479338842971E-2</c:v>
                </c:pt>
                <c:pt idx="1">
                  <c:v>0.17752066115702481</c:v>
                </c:pt>
                <c:pt idx="2">
                  <c:v>0.27933884297520661</c:v>
                </c:pt>
                <c:pt idx="3">
                  <c:v>0.29322314049586778</c:v>
                </c:pt>
                <c:pt idx="4">
                  <c:v>0.11206611570247933</c:v>
                </c:pt>
                <c:pt idx="5">
                  <c:v>3.4710743801652892E-2</c:v>
                </c:pt>
                <c:pt idx="6">
                  <c:v>6.6115702479338841E-3</c:v>
                </c:pt>
                <c:pt idx="7">
                  <c:v>8.9256198347107442E-3</c:v>
                </c:pt>
                <c:pt idx="8">
                  <c:v>1.1900826446280991E-2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Stats'!$E$1922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Stats'!$E$1924:$E$1932</c:f>
              <c:numCache>
                <c:formatCode>0.0%</c:formatCode>
                <c:ptCount val="9"/>
                <c:pt idx="0">
                  <c:v>4.6914199698946314E-2</c:v>
                </c:pt>
                <c:pt idx="1">
                  <c:v>0.1053687907676869</c:v>
                </c:pt>
                <c:pt idx="2">
                  <c:v>0.19041645760160561</c:v>
                </c:pt>
                <c:pt idx="3">
                  <c:v>0.31234320120421477</c:v>
                </c:pt>
                <c:pt idx="4">
                  <c:v>0.13672854992473657</c:v>
                </c:pt>
                <c:pt idx="5">
                  <c:v>7.2252885097842445E-2</c:v>
                </c:pt>
                <c:pt idx="6">
                  <c:v>2.0822880080280982E-2</c:v>
                </c:pt>
                <c:pt idx="7">
                  <c:v>0.10436527847466132</c:v>
                </c:pt>
                <c:pt idx="8">
                  <c:v>1.0787757150025088E-2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Stats'!$G$1922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Stats'!$G$1924:$G$1932</c:f>
              <c:numCache>
                <c:formatCode>0.0%</c:formatCode>
                <c:ptCount val="9"/>
                <c:pt idx="0">
                  <c:v>5.6896551724137934E-2</c:v>
                </c:pt>
                <c:pt idx="1">
                  <c:v>0.14655172413793102</c:v>
                </c:pt>
                <c:pt idx="2">
                  <c:v>0.25114942528735634</c:v>
                </c:pt>
                <c:pt idx="3">
                  <c:v>0.26609195402298852</c:v>
                </c:pt>
                <c:pt idx="4">
                  <c:v>0.10459770114942529</c:v>
                </c:pt>
                <c:pt idx="5">
                  <c:v>2.8735632183908046E-2</c:v>
                </c:pt>
                <c:pt idx="6">
                  <c:v>7.4712643678160919E-3</c:v>
                </c:pt>
                <c:pt idx="7">
                  <c:v>0.12758620689655173</c:v>
                </c:pt>
                <c:pt idx="8">
                  <c:v>1.0919540229885057E-2</c:v>
                </c:pt>
              </c:numCache>
            </c:numRef>
          </c:val>
        </c:ser>
        <c:axId val="159301632"/>
        <c:axId val="159303168"/>
      </c:barChart>
      <c:barChart>
        <c:barDir val="col"/>
        <c:grouping val="clustered"/>
        <c:ser>
          <c:idx val="2"/>
          <c:order val="2"/>
          <c:tx>
            <c:strRef>
              <c:f>'13.14 Q1 Diversity Stats'!$D$1923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48E-3"/>
                  <c:y val="5.264869433693705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Stats'!$D$1924:$D$1932</c:f>
              <c:numCache>
                <c:formatCode>#,##0</c:formatCode>
                <c:ptCount val="9"/>
                <c:pt idx="0">
                  <c:v>229</c:v>
                </c:pt>
                <c:pt idx="1">
                  <c:v>537</c:v>
                </c:pt>
                <c:pt idx="2">
                  <c:v>845</c:v>
                </c:pt>
                <c:pt idx="3">
                  <c:v>887</c:v>
                </c:pt>
                <c:pt idx="4">
                  <c:v>339</c:v>
                </c:pt>
                <c:pt idx="5">
                  <c:v>105</c:v>
                </c:pt>
                <c:pt idx="6">
                  <c:v>20</c:v>
                </c:pt>
                <c:pt idx="7">
                  <c:v>27</c:v>
                </c:pt>
                <c:pt idx="8">
                  <c:v>36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Stats'!$F$1924:$F$1932</c:f>
              <c:numCache>
                <c:formatCode>#,##0</c:formatCode>
                <c:ptCount val="9"/>
                <c:pt idx="0">
                  <c:v>187</c:v>
                </c:pt>
                <c:pt idx="1">
                  <c:v>420</c:v>
                </c:pt>
                <c:pt idx="2">
                  <c:v>759</c:v>
                </c:pt>
                <c:pt idx="3">
                  <c:v>1245</c:v>
                </c:pt>
                <c:pt idx="4">
                  <c:v>545</c:v>
                </c:pt>
                <c:pt idx="5">
                  <c:v>288</c:v>
                </c:pt>
                <c:pt idx="6">
                  <c:v>83</c:v>
                </c:pt>
                <c:pt idx="7">
                  <c:v>416</c:v>
                </c:pt>
                <c:pt idx="8">
                  <c:v>43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Stats'!$H$1924:$H$1932</c:f>
              <c:numCache>
                <c:formatCode>#,##0</c:formatCode>
                <c:ptCount val="9"/>
                <c:pt idx="0">
                  <c:v>99</c:v>
                </c:pt>
                <c:pt idx="1">
                  <c:v>255</c:v>
                </c:pt>
                <c:pt idx="2">
                  <c:v>437</c:v>
                </c:pt>
                <c:pt idx="3">
                  <c:v>463</c:v>
                </c:pt>
                <c:pt idx="4">
                  <c:v>182</c:v>
                </c:pt>
                <c:pt idx="5">
                  <c:v>50</c:v>
                </c:pt>
                <c:pt idx="6">
                  <c:v>13</c:v>
                </c:pt>
                <c:pt idx="7">
                  <c:v>222</c:v>
                </c:pt>
                <c:pt idx="8">
                  <c:v>19</c:v>
                </c:pt>
              </c:numCache>
            </c:numRef>
          </c:val>
        </c:ser>
        <c:axId val="159304704"/>
        <c:axId val="159322880"/>
      </c:barChart>
      <c:catAx>
        <c:axId val="1593016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303168"/>
        <c:crosses val="autoZero"/>
        <c:auto val="1"/>
        <c:lblAlgn val="ctr"/>
        <c:lblOffset val="100"/>
      </c:catAx>
      <c:valAx>
        <c:axId val="15930316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301632"/>
        <c:crosses val="autoZero"/>
        <c:crossBetween val="between"/>
      </c:valAx>
      <c:catAx>
        <c:axId val="159304704"/>
        <c:scaling>
          <c:orientation val="minMax"/>
        </c:scaling>
        <c:delete val="1"/>
        <c:axPos val="b"/>
        <c:tickLblPos val="none"/>
        <c:crossAx val="159322880"/>
        <c:crosses val="autoZero"/>
        <c:auto val="1"/>
        <c:lblAlgn val="ctr"/>
        <c:lblOffset val="100"/>
      </c:catAx>
      <c:valAx>
        <c:axId val="1593228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3047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960686365817951"/>
          <c:y val="2.4902068299958325E-2"/>
          <c:w val="0.25316279013510357"/>
          <c:h val="9.472272790413734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2: </a:t>
            </a:r>
            <a:r>
              <a:rPr lang="en-GB" sz="1400" b="1" i="0" baseline="0">
                <a:latin typeface="Arial" pitchFamily="34" charset="0"/>
                <a:cs typeface="Arial" pitchFamily="34" charset="0"/>
              </a:rPr>
              <a:t>Percentage of Female Environment Agency employees over time.</a:t>
            </a:r>
            <a:endParaRPr lang="en-GB" sz="1400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GB" sz="1400" u="none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7225160208539941"/>
          <c:y val="8.2302115336358155E-3"/>
        </c:manualLayout>
      </c:layout>
    </c:title>
    <c:plotArea>
      <c:layout>
        <c:manualLayout>
          <c:layoutTarget val="inner"/>
          <c:xMode val="edge"/>
          <c:yMode val="edge"/>
          <c:x val="9.9916409371660533E-2"/>
          <c:y val="0.14896304628588153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Data!$B$18:$Q$18</c:f>
              <c:numCache>
                <c:formatCode>0%</c:formatCode>
                <c:ptCount val="1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Data!$A$19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/>
                  </a:pPr>
                  <a:endParaRPr lang="en-US"/>
                </a:p>
              </c:txPr>
            </c:dLbl>
            <c:dLblPos val="b"/>
            <c:showVal val="1"/>
          </c:dLbls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Data!$B$19:$Q$19</c:f>
              <c:numCache>
                <c:formatCode>0%</c:formatCode>
                <c:ptCount val="16"/>
                <c:pt idx="0">
                  <c:v>0.40810419681620841</c:v>
                </c:pt>
                <c:pt idx="1">
                  <c:v>0.4107427612253462</c:v>
                </c:pt>
                <c:pt idx="2">
                  <c:v>0.41447694595934559</c:v>
                </c:pt>
                <c:pt idx="3">
                  <c:v>0.41569743798291986</c:v>
                </c:pt>
                <c:pt idx="4">
                  <c:v>0.41731586402266291</c:v>
                </c:pt>
                <c:pt idx="5">
                  <c:v>0.41937758970290046</c:v>
                </c:pt>
                <c:pt idx="6">
                  <c:v>0.41543159974849547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Data!$A$20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Data!$B$20:$Q$20</c:f>
              <c:numCache>
                <c:formatCode>0%</c:formatCode>
                <c:ptCount val="16"/>
                <c:pt idx="0">
                  <c:v>0.27586206896551724</c:v>
                </c:pt>
                <c:pt idx="1">
                  <c:v>0.29251700680272108</c:v>
                </c:pt>
                <c:pt idx="2">
                  <c:v>0.30201342281879195</c:v>
                </c:pt>
                <c:pt idx="3">
                  <c:v>0.28758169934640521</c:v>
                </c:pt>
                <c:pt idx="4">
                  <c:v>0.32167832167832167</c:v>
                </c:pt>
                <c:pt idx="5">
                  <c:v>0.31690140845070425</c:v>
                </c:pt>
                <c:pt idx="6">
                  <c:v>0.31944444444444442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Data!$A$21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Data!$B$21:$Q$21</c:f>
              <c:numCache>
                <c:formatCode>0%</c:formatCode>
                <c:ptCount val="16"/>
                <c:pt idx="0">
                  <c:v>0.40217610316340924</c:v>
                </c:pt>
                <c:pt idx="1">
                  <c:v>0.40556199304750867</c:v>
                </c:pt>
                <c:pt idx="2">
                  <c:v>0.41116751269035534</c:v>
                </c:pt>
                <c:pt idx="3">
                  <c:v>0.41136068312604418</c:v>
                </c:pt>
                <c:pt idx="4">
                  <c:v>0.4173669467787115</c:v>
                </c:pt>
                <c:pt idx="5">
                  <c:v>0.42188739095955591</c:v>
                </c:pt>
                <c:pt idx="6">
                  <c:v>0.41925837320574161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Data!$A$22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Data!$B$22:$Q$22</c:f>
              <c:numCache>
                <c:formatCode>0%</c:formatCode>
                <c:ptCount val="16"/>
                <c:pt idx="0">
                  <c:v>0.5</c:v>
                </c:pt>
                <c:pt idx="1">
                  <c:v>0.50241815476190477</c:v>
                </c:pt>
                <c:pt idx="2">
                  <c:v>0.50489562165157953</c:v>
                </c:pt>
                <c:pt idx="3">
                  <c:v>0.50606334841628964</c:v>
                </c:pt>
                <c:pt idx="4">
                  <c:v>0.50368159203980101</c:v>
                </c:pt>
                <c:pt idx="5">
                  <c:v>0.50298210735586479</c:v>
                </c:pt>
                <c:pt idx="6">
                  <c:v>0.49948485472903359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Data!$A$23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Data!$B$23:$Q$23</c:f>
              <c:numCache>
                <c:formatCode>0%</c:formatCode>
                <c:ptCount val="16"/>
                <c:pt idx="0">
                  <c:v>4.4606650446066508E-2</c:v>
                </c:pt>
                <c:pt idx="1">
                  <c:v>4.118616144975288E-2</c:v>
                </c:pt>
                <c:pt idx="2">
                  <c:v>4.1769041769041768E-2</c:v>
                </c:pt>
                <c:pt idx="3">
                  <c:v>4.4715447154471545E-2</c:v>
                </c:pt>
                <c:pt idx="4">
                  <c:v>4.5132743362831858E-2</c:v>
                </c:pt>
                <c:pt idx="5">
                  <c:v>4.7914818101153507E-2</c:v>
                </c:pt>
                <c:pt idx="6">
                  <c:v>4.642857142857143E-2</c:v>
                </c:pt>
              </c:numCache>
            </c:numRef>
          </c:val>
        </c:ser>
        <c:marker val="1"/>
        <c:axId val="112526464"/>
        <c:axId val="112855680"/>
      </c:lineChart>
      <c:catAx>
        <c:axId val="112526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03974048164"/>
              <c:y val="0.89566122064199361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855680"/>
        <c:crosses val="autoZero"/>
        <c:lblAlgn val="ctr"/>
        <c:lblOffset val="100"/>
        <c:tickLblSkip val="1"/>
      </c:catAx>
      <c:valAx>
        <c:axId val="112855680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Female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526464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33961821012"/>
          <c:y val="0.20805306313455005"/>
          <c:w val="0.22564866038179221"/>
          <c:h val="0.5650079011441399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FCC99"/>
    </a:solidFill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3.6319612590799216E-2</c:v>
              </c:pt>
              <c:pt idx="1">
                <c:v>0.18886198547215663</c:v>
              </c:pt>
              <c:pt idx="2">
                <c:v>0.26150121065375304</c:v>
              </c:pt>
              <c:pt idx="3">
                <c:v>0.17191283292978221</c:v>
              </c:pt>
              <c:pt idx="4">
                <c:v>0.11864406779661084</c:v>
              </c:pt>
              <c:pt idx="5">
                <c:v>9.4430992736078481E-2</c:v>
              </c:pt>
              <c:pt idx="6">
                <c:v>6.7796610169492316E-2</c:v>
              </c:pt>
              <c:pt idx="7">
                <c:v>4.1162227602905582E-2</c:v>
              </c:pt>
              <c:pt idx="8">
                <c:v>1.937046004842629E-2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0.11990471148756029</c:v>
              </c:pt>
              <c:pt idx="2">
                <c:v>0.16684312687488972</c:v>
              </c:pt>
              <c:pt idx="3">
                <c:v>0.15413799188283264</c:v>
              </c:pt>
              <c:pt idx="4">
                <c:v>0.15740250573495676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3.7497794247397215E-2</c:v>
              </c:pt>
            </c:numLit>
          </c:val>
        </c:ser>
        <c:axId val="106592896"/>
        <c:axId val="106611456"/>
      </c:barChart>
      <c:catAx>
        <c:axId val="106592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11456"/>
        <c:crosses val="autoZero"/>
        <c:auto val="1"/>
        <c:lblAlgn val="ctr"/>
        <c:lblOffset val="100"/>
      </c:catAx>
      <c:valAx>
        <c:axId val="1066114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9289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Stats'!$B$1955</c:f>
          <c:strCache>
            <c:ptCount val="1"/>
            <c:pt idx="0">
              <c:v>Figure 11c: Flexible working by Age. Data taken from Employee Self Disclosure Database.</c:v>
            </c:pt>
          </c:strCache>
        </c:strRef>
      </c:tx>
      <c:layout>
        <c:manualLayout>
          <c:xMode val="edge"/>
          <c:yMode val="edge"/>
          <c:x val="1.1214228505833389E-2"/>
          <c:y val="2.90484399509232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545676965594243E-2"/>
          <c:y val="0.15189395704235281"/>
          <c:w val="0.92999486696182165"/>
          <c:h val="0.666748978862852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Stats'!$C$1956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Stats'!$C$1958:$C$1967</c:f>
              <c:numCache>
                <c:formatCode>0.0%</c:formatCode>
                <c:ptCount val="10"/>
                <c:pt idx="0">
                  <c:v>4.1322314049586778E-2</c:v>
                </c:pt>
                <c:pt idx="1">
                  <c:v>0.11900826446280992</c:v>
                </c:pt>
                <c:pt idx="2">
                  <c:v>0.16859504132231404</c:v>
                </c:pt>
                <c:pt idx="3">
                  <c:v>0.16859504132231404</c:v>
                </c:pt>
                <c:pt idx="4">
                  <c:v>0.15834710743801653</c:v>
                </c:pt>
                <c:pt idx="5">
                  <c:v>0.12694214876033058</c:v>
                </c:pt>
                <c:pt idx="6">
                  <c:v>0.10115702479338844</c:v>
                </c:pt>
                <c:pt idx="7">
                  <c:v>7.5702479338842971E-2</c:v>
                </c:pt>
                <c:pt idx="8">
                  <c:v>3.6694214876033054E-2</c:v>
                </c:pt>
                <c:pt idx="9">
                  <c:v>3.6363636363636364E-3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Stats'!$E$1956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Stats'!$E$1958:$E$1967</c:f>
              <c:numCache>
                <c:formatCode>0.0%</c:formatCode>
                <c:ptCount val="10"/>
                <c:pt idx="0">
                  <c:v>2.5087807325639738E-2</c:v>
                </c:pt>
                <c:pt idx="1">
                  <c:v>0.11364776718514802</c:v>
                </c:pt>
                <c:pt idx="2">
                  <c:v>0.17486201705970897</c:v>
                </c:pt>
                <c:pt idx="3">
                  <c:v>0.14701455092824886</c:v>
                </c:pt>
                <c:pt idx="4">
                  <c:v>0.15604616156547918</c:v>
                </c:pt>
                <c:pt idx="5">
                  <c:v>0.15353738083291521</c:v>
                </c:pt>
                <c:pt idx="6">
                  <c:v>0.11791269443050677</c:v>
                </c:pt>
                <c:pt idx="7">
                  <c:v>7.802308078273959E-2</c:v>
                </c:pt>
                <c:pt idx="8">
                  <c:v>3.161063723030607E-2</c:v>
                </c:pt>
                <c:pt idx="9">
                  <c:v>2.2579026593075764E-3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Stats'!$G$1956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Stats'!$G$1958:$G$1967</c:f>
              <c:numCache>
                <c:formatCode>0.0%</c:formatCode>
                <c:ptCount val="10"/>
                <c:pt idx="0">
                  <c:v>7.2988505747126439E-2</c:v>
                </c:pt>
                <c:pt idx="1">
                  <c:v>0.1528735632183908</c:v>
                </c:pt>
                <c:pt idx="2">
                  <c:v>0.17873563218390803</c:v>
                </c:pt>
                <c:pt idx="3">
                  <c:v>0.14540229885057471</c:v>
                </c:pt>
                <c:pt idx="4">
                  <c:v>0.14252873563218391</c:v>
                </c:pt>
                <c:pt idx="5">
                  <c:v>0.11379310344827587</c:v>
                </c:pt>
                <c:pt idx="6">
                  <c:v>8.0459770114942528E-2</c:v>
                </c:pt>
                <c:pt idx="7">
                  <c:v>7.8160919540229884E-2</c:v>
                </c:pt>
                <c:pt idx="8">
                  <c:v>3.3333333333333333E-2</c:v>
                </c:pt>
                <c:pt idx="9">
                  <c:v>1.7241379310344827E-3</c:v>
                </c:pt>
              </c:numCache>
            </c:numRef>
          </c:val>
        </c:ser>
        <c:axId val="159469568"/>
        <c:axId val="159471104"/>
      </c:barChart>
      <c:barChart>
        <c:barDir val="col"/>
        <c:grouping val="clustered"/>
        <c:ser>
          <c:idx val="2"/>
          <c:order val="2"/>
          <c:tx>
            <c:strRef>
              <c:f>'13.14 Q1 Diversity Stats'!$D$1957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23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Stats'!$D$1958:$D$1967</c:f>
              <c:numCache>
                <c:formatCode>#,##0</c:formatCode>
                <c:ptCount val="10"/>
                <c:pt idx="0">
                  <c:v>125</c:v>
                </c:pt>
                <c:pt idx="1">
                  <c:v>360</c:v>
                </c:pt>
                <c:pt idx="2">
                  <c:v>510</c:v>
                </c:pt>
                <c:pt idx="3">
                  <c:v>510</c:v>
                </c:pt>
                <c:pt idx="4">
                  <c:v>479</c:v>
                </c:pt>
                <c:pt idx="5">
                  <c:v>384</c:v>
                </c:pt>
                <c:pt idx="6">
                  <c:v>306</c:v>
                </c:pt>
                <c:pt idx="7">
                  <c:v>229</c:v>
                </c:pt>
                <c:pt idx="8">
                  <c:v>111</c:v>
                </c:pt>
                <c:pt idx="9">
                  <c:v>11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Stats'!$F$1958:$F$1967</c:f>
              <c:numCache>
                <c:formatCode>#,##0</c:formatCode>
                <c:ptCount val="10"/>
                <c:pt idx="0">
                  <c:v>100</c:v>
                </c:pt>
                <c:pt idx="1">
                  <c:v>453</c:v>
                </c:pt>
                <c:pt idx="2">
                  <c:v>697</c:v>
                </c:pt>
                <c:pt idx="3">
                  <c:v>586</c:v>
                </c:pt>
                <c:pt idx="4">
                  <c:v>622</c:v>
                </c:pt>
                <c:pt idx="5">
                  <c:v>612</c:v>
                </c:pt>
                <c:pt idx="6">
                  <c:v>470</c:v>
                </c:pt>
                <c:pt idx="7">
                  <c:v>311</c:v>
                </c:pt>
                <c:pt idx="8">
                  <c:v>126</c:v>
                </c:pt>
                <c:pt idx="9">
                  <c:v>9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Stats'!$H$1958:$H$1967</c:f>
              <c:numCache>
                <c:formatCode>#,##0</c:formatCode>
                <c:ptCount val="10"/>
                <c:pt idx="0">
                  <c:v>127</c:v>
                </c:pt>
                <c:pt idx="1">
                  <c:v>266</c:v>
                </c:pt>
                <c:pt idx="2">
                  <c:v>311</c:v>
                </c:pt>
                <c:pt idx="3">
                  <c:v>253</c:v>
                </c:pt>
                <c:pt idx="4">
                  <c:v>248</c:v>
                </c:pt>
                <c:pt idx="5">
                  <c:v>198</c:v>
                </c:pt>
                <c:pt idx="6">
                  <c:v>140</c:v>
                </c:pt>
                <c:pt idx="7">
                  <c:v>136</c:v>
                </c:pt>
                <c:pt idx="8">
                  <c:v>58</c:v>
                </c:pt>
                <c:pt idx="9">
                  <c:v>3</c:v>
                </c:pt>
              </c:numCache>
            </c:numRef>
          </c:val>
        </c:ser>
        <c:axId val="159472640"/>
        <c:axId val="159474432"/>
      </c:barChart>
      <c:catAx>
        <c:axId val="159469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471104"/>
        <c:crosses val="autoZero"/>
        <c:auto val="1"/>
        <c:lblAlgn val="ctr"/>
        <c:lblOffset val="100"/>
      </c:catAx>
      <c:valAx>
        <c:axId val="15947110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469568"/>
        <c:crosses val="autoZero"/>
        <c:crossBetween val="between"/>
      </c:valAx>
      <c:catAx>
        <c:axId val="159472640"/>
        <c:scaling>
          <c:orientation val="minMax"/>
        </c:scaling>
        <c:delete val="1"/>
        <c:axPos val="b"/>
        <c:tickLblPos val="none"/>
        <c:crossAx val="159474432"/>
        <c:crosses val="autoZero"/>
        <c:auto val="1"/>
        <c:lblAlgn val="ctr"/>
        <c:lblOffset val="100"/>
      </c:catAx>
      <c:valAx>
        <c:axId val="1594744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472640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122209646930512"/>
          <c:y val="2.8366025252760538E-2"/>
          <c:w val="0.27702703956778651"/>
          <c:h val="0.105610896271102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Stats'!$B$1988</c:f>
          <c:strCache>
            <c:ptCount val="1"/>
            <c:pt idx="0">
              <c:v>Figure 11d: Flexible working by Race. Data taken from Employee Self Disclosure Database.</c:v>
            </c:pt>
          </c:strCache>
        </c:strRef>
      </c:tx>
      <c:layout>
        <c:manualLayout>
          <c:xMode val="edge"/>
          <c:yMode val="edge"/>
          <c:x val="6.7567877883261927E-3"/>
          <c:y val="1.93050102720446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829581416165582E-2"/>
          <c:y val="0.13388458754633478"/>
          <c:w val="0.92971091649983784"/>
          <c:h val="0.6844313820103963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Stats'!$C$1989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Stats'!$C$1991:$C$1998</c:f>
              <c:numCache>
                <c:formatCode>0.0%</c:formatCode>
                <c:ptCount val="8"/>
                <c:pt idx="0">
                  <c:v>1.9504132231404958E-2</c:v>
                </c:pt>
                <c:pt idx="1">
                  <c:v>1.4214876033057851E-2</c:v>
                </c:pt>
                <c:pt idx="2">
                  <c:v>3.6363636363636364E-3</c:v>
                </c:pt>
                <c:pt idx="3">
                  <c:v>9.9173553719008266E-4</c:v>
                </c:pt>
                <c:pt idx="4">
                  <c:v>1.9173553719008266E-2</c:v>
                </c:pt>
                <c:pt idx="5">
                  <c:v>0.90512396694214881</c:v>
                </c:pt>
                <c:pt idx="6">
                  <c:v>3.7355371900826446E-2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Stats'!$E$1989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Stats'!$E$1991:$E$1998</c:f>
              <c:numCache>
                <c:formatCode>0.0%</c:formatCode>
                <c:ptCount val="8"/>
                <c:pt idx="0">
                  <c:v>9.7842448569994984E-3</c:v>
                </c:pt>
                <c:pt idx="1">
                  <c:v>7.2754641244355241E-3</c:v>
                </c:pt>
                <c:pt idx="2">
                  <c:v>7.5263421976919217E-4</c:v>
                </c:pt>
                <c:pt idx="3">
                  <c:v>2.007024586051179E-3</c:v>
                </c:pt>
                <c:pt idx="4">
                  <c:v>1.0787757150025088E-2</c:v>
                </c:pt>
                <c:pt idx="5">
                  <c:v>0.92824887104867038</c:v>
                </c:pt>
                <c:pt idx="6">
                  <c:v>4.1144004014049169E-2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Stats'!$G$1991:$G$1998</c:f>
              <c:numCache>
                <c:formatCode>0.0%</c:formatCode>
                <c:ptCount val="8"/>
                <c:pt idx="0">
                  <c:v>1.4942528735632184E-2</c:v>
                </c:pt>
                <c:pt idx="1">
                  <c:v>1.264367816091954E-2</c:v>
                </c:pt>
                <c:pt idx="2">
                  <c:v>6.32183908045977E-3</c:v>
                </c:pt>
                <c:pt idx="3">
                  <c:v>0</c:v>
                </c:pt>
                <c:pt idx="4">
                  <c:v>1.3793103448275862E-2</c:v>
                </c:pt>
                <c:pt idx="5">
                  <c:v>0.82758620689655171</c:v>
                </c:pt>
                <c:pt idx="6">
                  <c:v>0.12471264367816091</c:v>
                </c:pt>
                <c:pt idx="7">
                  <c:v>0</c:v>
                </c:pt>
              </c:numCache>
            </c:numRef>
          </c:val>
        </c:ser>
        <c:axId val="159576064"/>
        <c:axId val="159577600"/>
      </c:barChart>
      <c:barChart>
        <c:barDir val="col"/>
        <c:grouping val="clustered"/>
        <c:ser>
          <c:idx val="2"/>
          <c:order val="2"/>
          <c:tx>
            <c:strRef>
              <c:f>'13.14 Q1 Diversity Stats'!$D$1990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701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Stats'!$D$1991:$D$1998</c:f>
              <c:numCache>
                <c:formatCode>#,##0</c:formatCode>
                <c:ptCount val="8"/>
                <c:pt idx="0">
                  <c:v>59</c:v>
                </c:pt>
                <c:pt idx="1">
                  <c:v>43</c:v>
                </c:pt>
                <c:pt idx="2">
                  <c:v>11</c:v>
                </c:pt>
                <c:pt idx="3">
                  <c:v>3</c:v>
                </c:pt>
                <c:pt idx="4">
                  <c:v>58</c:v>
                </c:pt>
                <c:pt idx="5">
                  <c:v>2738</c:v>
                </c:pt>
                <c:pt idx="6">
                  <c:v>113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Stats'!$F$1991:$F$1998</c:f>
              <c:numCache>
                <c:formatCode>#,##0</c:formatCode>
                <c:ptCount val="8"/>
                <c:pt idx="0">
                  <c:v>39</c:v>
                </c:pt>
                <c:pt idx="1">
                  <c:v>29</c:v>
                </c:pt>
                <c:pt idx="2">
                  <c:v>3</c:v>
                </c:pt>
                <c:pt idx="3">
                  <c:v>8</c:v>
                </c:pt>
                <c:pt idx="4">
                  <c:v>43</c:v>
                </c:pt>
                <c:pt idx="5">
                  <c:v>3700</c:v>
                </c:pt>
                <c:pt idx="6">
                  <c:v>164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Stats'!$H$1991:$H$1998</c:f>
              <c:numCache>
                <c:formatCode>#,##0</c:formatCode>
                <c:ptCount val="8"/>
                <c:pt idx="0">
                  <c:v>26</c:v>
                </c:pt>
                <c:pt idx="1">
                  <c:v>22</c:v>
                </c:pt>
                <c:pt idx="2">
                  <c:v>11</c:v>
                </c:pt>
                <c:pt idx="3">
                  <c:v>0</c:v>
                </c:pt>
                <c:pt idx="4">
                  <c:v>24</c:v>
                </c:pt>
                <c:pt idx="5">
                  <c:v>1440</c:v>
                </c:pt>
                <c:pt idx="6">
                  <c:v>217</c:v>
                </c:pt>
                <c:pt idx="7">
                  <c:v>0</c:v>
                </c:pt>
              </c:numCache>
            </c:numRef>
          </c:val>
        </c:ser>
        <c:axId val="159579136"/>
        <c:axId val="160629504"/>
      </c:barChart>
      <c:catAx>
        <c:axId val="1595760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577600"/>
        <c:crosses val="autoZero"/>
        <c:auto val="1"/>
        <c:lblAlgn val="ctr"/>
        <c:lblOffset val="100"/>
      </c:catAx>
      <c:valAx>
        <c:axId val="1595776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576064"/>
        <c:crosses val="autoZero"/>
        <c:crossBetween val="between"/>
      </c:valAx>
      <c:catAx>
        <c:axId val="159579136"/>
        <c:scaling>
          <c:orientation val="minMax"/>
        </c:scaling>
        <c:delete val="1"/>
        <c:axPos val="b"/>
        <c:tickLblPos val="none"/>
        <c:crossAx val="160629504"/>
        <c:crosses val="autoZero"/>
        <c:auto val="1"/>
        <c:lblAlgn val="ctr"/>
        <c:lblOffset val="100"/>
      </c:catAx>
      <c:valAx>
        <c:axId val="1606295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57913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071047431427536"/>
          <c:y val="2.6741824402868881E-2"/>
          <c:w val="0.27702701015020881"/>
          <c:h val="0.1235525921376820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</c:f>
          <c:strCache>
            <c:ptCount val="1"/>
            <c:pt idx="0">
              <c:v>Figure 1a: The distribution of all Environment Agency employees across region. Data taken from HR Employee Database.</c:v>
            </c:pt>
          </c:strCache>
        </c:strRef>
      </c:tx>
      <c:layout>
        <c:manualLayout>
          <c:xMode val="edge"/>
          <c:yMode val="edge"/>
          <c:x val="1.387174852170716E-2"/>
          <c:y val="1.96907687424029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842423415157903E-2"/>
          <c:y val="0.15264843947271703"/>
          <c:w val="0.94465334076595719"/>
          <c:h val="0.6417465006404000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Stats'!$C$21</c:f>
              <c:strCache>
                <c:ptCount val="1"/>
                <c:pt idx="0">
                  <c:v>Head Count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Stats'!$B$22:$B$34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Stats'!$C$22:$C$34</c:f>
              <c:numCache>
                <c:formatCode>#,##0</c:formatCode>
                <c:ptCount val="13"/>
                <c:pt idx="0">
                  <c:v>1231</c:v>
                </c:pt>
                <c:pt idx="1">
                  <c:v>161</c:v>
                </c:pt>
                <c:pt idx="2">
                  <c:v>411</c:v>
                </c:pt>
                <c:pt idx="3">
                  <c:v>273</c:v>
                </c:pt>
                <c:pt idx="4">
                  <c:v>175</c:v>
                </c:pt>
                <c:pt idx="5">
                  <c:v>495</c:v>
                </c:pt>
                <c:pt idx="6">
                  <c:v>721</c:v>
                </c:pt>
                <c:pt idx="7">
                  <c:v>1901</c:v>
                </c:pt>
                <c:pt idx="8">
                  <c:v>1067</c:v>
                </c:pt>
                <c:pt idx="9">
                  <c:v>957</c:v>
                </c:pt>
                <c:pt idx="10">
                  <c:v>904</c:v>
                </c:pt>
                <c:pt idx="11">
                  <c:v>2064</c:v>
                </c:pt>
                <c:pt idx="12">
                  <c:v>936</c:v>
                </c:pt>
              </c:numCache>
            </c:numRef>
          </c:val>
        </c:ser>
        <c:axId val="160653696"/>
        <c:axId val="160656768"/>
      </c:barChart>
      <c:catAx>
        <c:axId val="1606536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656768"/>
        <c:crosses val="autoZero"/>
        <c:auto val="1"/>
        <c:lblAlgn val="ctr"/>
        <c:lblOffset val="100"/>
      </c:catAx>
      <c:valAx>
        <c:axId val="16065676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65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5655422449625707"/>
          <c:y val="2.4922150217948368E-2"/>
          <c:w val="0.12288938590847365"/>
          <c:h val="7.476676034964735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8.3056733292954047E-3"/>
          <c:y val="3.1674046284380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03184256794174E-2"/>
          <c:y val="0.14626647770134774"/>
          <c:w val="0.93967913644209256"/>
          <c:h val="0.6998873237636474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Stats'!$C$391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Stats'!$C$393:$C$396</c:f>
              <c:numCache>
                <c:formatCode>0.0%</c:formatCode>
                <c:ptCount val="4"/>
                <c:pt idx="0">
                  <c:v>4.9575070821529744E-3</c:v>
                </c:pt>
                <c:pt idx="1">
                  <c:v>0.40633852691218131</c:v>
                </c:pt>
                <c:pt idx="2">
                  <c:v>0</c:v>
                </c:pt>
                <c:pt idx="3">
                  <c:v>0.58870396600566577</c:v>
                </c:pt>
              </c:numCache>
            </c:numRef>
          </c:val>
        </c:ser>
        <c:axId val="160720384"/>
        <c:axId val="16072192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Stats'!$D$393:$D$396</c:f>
              <c:numCache>
                <c:formatCode>#,##0</c:formatCode>
                <c:ptCount val="4"/>
                <c:pt idx="0">
                  <c:v>56</c:v>
                </c:pt>
                <c:pt idx="1">
                  <c:v>4590</c:v>
                </c:pt>
                <c:pt idx="2">
                  <c:v>0</c:v>
                </c:pt>
                <c:pt idx="3">
                  <c:v>6650</c:v>
                </c:pt>
              </c:numCache>
            </c:numRef>
          </c:val>
        </c:ser>
        <c:axId val="160736000"/>
        <c:axId val="160737536"/>
      </c:barChart>
      <c:catAx>
        <c:axId val="1607203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721920"/>
        <c:crosses val="autoZero"/>
        <c:auto val="1"/>
        <c:lblAlgn val="ctr"/>
        <c:lblOffset val="100"/>
      </c:catAx>
      <c:valAx>
        <c:axId val="16072192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720384"/>
        <c:crosses val="autoZero"/>
        <c:crossBetween val="between"/>
      </c:valAx>
      <c:catAx>
        <c:axId val="160736000"/>
        <c:scaling>
          <c:orientation val="minMax"/>
        </c:scaling>
        <c:delete val="1"/>
        <c:axPos val="b"/>
        <c:tickLblPos val="none"/>
        <c:crossAx val="160737536"/>
        <c:crosses val="autoZero"/>
        <c:auto val="1"/>
        <c:lblAlgn val="ctr"/>
        <c:lblOffset val="100"/>
      </c:catAx>
      <c:valAx>
        <c:axId val="1607375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07360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0268144558853616"/>
          <c:y val="2.2768774401814792E-2"/>
          <c:w val="0.18231399152029243"/>
          <c:h val="7.87389941908236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558034412365142E-2"/>
          <c:y val="2.26243818970142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646700207612082E-2"/>
          <c:y val="0.13151018065373693"/>
          <c:w val="0.9370216397842287"/>
          <c:h val="0.6860193442670494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Stats'!$E$391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Stats'!$E$393:$E$396</c:f>
              <c:numCache>
                <c:formatCode>0.0%</c:formatCode>
                <c:ptCount val="4"/>
                <c:pt idx="0">
                  <c:v>0.1359844589189807</c:v>
                </c:pt>
                <c:pt idx="1">
                  <c:v>0.80265112558564733</c:v>
                </c:pt>
                <c:pt idx="2">
                  <c:v>6.1364415495371957E-2</c:v>
                </c:pt>
                <c:pt idx="3">
                  <c:v>0</c:v>
                </c:pt>
              </c:numCache>
            </c:numRef>
          </c:val>
        </c:ser>
        <c:axId val="160969472"/>
        <c:axId val="16097100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Stats'!$F$393:$F$396</c:f>
              <c:numCache>
                <c:formatCode>#,##0</c:formatCode>
                <c:ptCount val="4"/>
                <c:pt idx="0">
                  <c:v>1190</c:v>
                </c:pt>
                <c:pt idx="1">
                  <c:v>7024</c:v>
                </c:pt>
                <c:pt idx="2">
                  <c:v>537</c:v>
                </c:pt>
                <c:pt idx="3">
                  <c:v>0</c:v>
                </c:pt>
              </c:numCache>
            </c:numRef>
          </c:val>
        </c:ser>
        <c:axId val="161034240"/>
        <c:axId val="161035776"/>
      </c:barChart>
      <c:catAx>
        <c:axId val="160969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971008"/>
        <c:crosses val="autoZero"/>
        <c:auto val="1"/>
        <c:lblAlgn val="ctr"/>
        <c:lblOffset val="100"/>
      </c:catAx>
      <c:valAx>
        <c:axId val="1609710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969472"/>
        <c:crosses val="autoZero"/>
        <c:crossBetween val="between"/>
      </c:valAx>
      <c:catAx>
        <c:axId val="161034240"/>
        <c:scaling>
          <c:orientation val="minMax"/>
        </c:scaling>
        <c:delete val="1"/>
        <c:axPos val="b"/>
        <c:tickLblPos val="none"/>
        <c:crossAx val="161035776"/>
        <c:crosses val="autoZero"/>
        <c:auto val="1"/>
        <c:lblAlgn val="ctr"/>
        <c:lblOffset val="100"/>
      </c:catAx>
      <c:valAx>
        <c:axId val="1610357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0342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4466154693622"/>
          <c:y val="2.6515856788619837E-2"/>
          <c:w val="0.15109021094585429"/>
          <c:h val="8.986441611925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6.7476680799515906E-3"/>
          <c:y val="3.83140996264355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5689569971938302E-2"/>
          <c:y val="0.16475157429198917"/>
          <c:w val="0.93486504162637762"/>
          <c:h val="0.653013491040034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Stats'!$C$1160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Stats'!$B$1162:$B$1169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Stats'!$C$1162:$C$1169</c:f>
              <c:numCache>
                <c:formatCode>0.0%</c:formatCode>
                <c:ptCount val="8"/>
                <c:pt idx="0">
                  <c:v>1.3367563739376771E-2</c:v>
                </c:pt>
                <c:pt idx="1">
                  <c:v>1.080028328611898E-2</c:v>
                </c:pt>
                <c:pt idx="2">
                  <c:v>2.5672804532577906E-3</c:v>
                </c:pt>
                <c:pt idx="3">
                  <c:v>7.1706798866855524E-3</c:v>
                </c:pt>
                <c:pt idx="4">
                  <c:v>3.0099150141643057E-3</c:v>
                </c:pt>
                <c:pt idx="5">
                  <c:v>0.9410410764872521</c:v>
                </c:pt>
                <c:pt idx="6">
                  <c:v>1.0446175637393768E-2</c:v>
                </c:pt>
                <c:pt idx="7">
                  <c:v>1.1597025495750708E-2</c:v>
                </c:pt>
              </c:numCache>
            </c:numRef>
          </c:val>
        </c:ser>
        <c:axId val="161054080"/>
        <c:axId val="161076352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Stats'!$D$1162:$D$1169</c:f>
              <c:numCache>
                <c:formatCode>_-* #,##0_-;\-* #,##0_-;_-* "-"??_-;_-@_-</c:formatCode>
                <c:ptCount val="8"/>
                <c:pt idx="0">
                  <c:v>151</c:v>
                </c:pt>
                <c:pt idx="1">
                  <c:v>122</c:v>
                </c:pt>
                <c:pt idx="2">
                  <c:v>29</c:v>
                </c:pt>
                <c:pt idx="3">
                  <c:v>81</c:v>
                </c:pt>
                <c:pt idx="4">
                  <c:v>34</c:v>
                </c:pt>
                <c:pt idx="5">
                  <c:v>10630</c:v>
                </c:pt>
                <c:pt idx="6">
                  <c:v>118</c:v>
                </c:pt>
                <c:pt idx="7">
                  <c:v>131</c:v>
                </c:pt>
              </c:numCache>
            </c:numRef>
          </c:val>
        </c:ser>
        <c:axId val="161077888"/>
        <c:axId val="161087872"/>
      </c:barChart>
      <c:catAx>
        <c:axId val="161054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076352"/>
        <c:crosses val="autoZero"/>
        <c:auto val="1"/>
        <c:lblAlgn val="ctr"/>
        <c:lblOffset val="100"/>
      </c:catAx>
      <c:valAx>
        <c:axId val="1610763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054080"/>
        <c:crosses val="autoZero"/>
        <c:crossBetween val="between"/>
      </c:valAx>
      <c:catAx>
        <c:axId val="161077888"/>
        <c:scaling>
          <c:orientation val="minMax"/>
        </c:scaling>
        <c:delete val="1"/>
        <c:axPos val="b"/>
        <c:tickLblPos val="none"/>
        <c:crossAx val="161087872"/>
        <c:crosses val="autoZero"/>
        <c:auto val="1"/>
        <c:lblAlgn val="ctr"/>
        <c:lblOffset val="100"/>
      </c:catAx>
      <c:valAx>
        <c:axId val="161087872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610778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1490006056943"/>
          <c:y val="3.0651446346984409E-2"/>
          <c:w val="0.14778647284474128"/>
          <c:h val="6.925523198489093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9.5156581177930268E-3"/>
          <c:y val="3.83140834186177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09919523611933E-2"/>
          <c:y val="0.16475157429198917"/>
          <c:w val="0.9375948001263037"/>
          <c:h val="0.6389247043989273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Stats'!$E$1160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Stats'!$B$1162:$B$1169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Stats'!$E$1162:$E$1169</c:f>
              <c:numCache>
                <c:formatCode>0.0%</c:formatCode>
                <c:ptCount val="8"/>
                <c:pt idx="0">
                  <c:v>1.4169809164666895E-2</c:v>
                </c:pt>
                <c:pt idx="1">
                  <c:v>1.0741629528053936E-2</c:v>
                </c:pt>
                <c:pt idx="2">
                  <c:v>2.8568163638441322E-3</c:v>
                </c:pt>
                <c:pt idx="3">
                  <c:v>1.2569992000914182E-3</c:v>
                </c:pt>
                <c:pt idx="4">
                  <c:v>1.4284081819220661E-2</c:v>
                </c:pt>
                <c:pt idx="5">
                  <c:v>0.9002399725745629</c:v>
                </c:pt>
                <c:pt idx="6">
                  <c:v>5.6450691349560052E-2</c:v>
                </c:pt>
                <c:pt idx="7">
                  <c:v>0</c:v>
                </c:pt>
              </c:numCache>
            </c:numRef>
          </c:val>
        </c:ser>
        <c:axId val="161110656"/>
        <c:axId val="161137024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Stats'!$F$1162:$F$1169</c:f>
              <c:numCache>
                <c:formatCode>_-* #,##0_-;\-* #,##0_-;_-* "-"??_-;_-@_-</c:formatCode>
                <c:ptCount val="8"/>
                <c:pt idx="0">
                  <c:v>124</c:v>
                </c:pt>
                <c:pt idx="1">
                  <c:v>94</c:v>
                </c:pt>
                <c:pt idx="2">
                  <c:v>25</c:v>
                </c:pt>
                <c:pt idx="3">
                  <c:v>11</c:v>
                </c:pt>
                <c:pt idx="4">
                  <c:v>125</c:v>
                </c:pt>
                <c:pt idx="5">
                  <c:v>7878</c:v>
                </c:pt>
                <c:pt idx="6">
                  <c:v>494</c:v>
                </c:pt>
                <c:pt idx="7">
                  <c:v>0</c:v>
                </c:pt>
              </c:numCache>
            </c:numRef>
          </c:val>
        </c:ser>
        <c:axId val="161138560"/>
        <c:axId val="161140096"/>
      </c:barChart>
      <c:catAx>
        <c:axId val="161110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137024"/>
        <c:crosses val="autoZero"/>
        <c:auto val="1"/>
        <c:lblAlgn val="ctr"/>
        <c:lblOffset val="100"/>
      </c:catAx>
      <c:valAx>
        <c:axId val="16113702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110656"/>
        <c:crosses val="autoZero"/>
        <c:crossBetween val="between"/>
      </c:valAx>
      <c:catAx>
        <c:axId val="161138560"/>
        <c:scaling>
          <c:orientation val="minMax"/>
        </c:scaling>
        <c:delete val="1"/>
        <c:axPos val="b"/>
        <c:tickLblPos val="none"/>
        <c:crossAx val="161140096"/>
        <c:crosses val="autoZero"/>
        <c:auto val="1"/>
        <c:lblAlgn val="ctr"/>
        <c:lblOffset val="100"/>
      </c:catAx>
      <c:valAx>
        <c:axId val="161140096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611385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330405581519463"/>
          <c:y val="2.826681147615169E-2"/>
          <c:w val="0.14001458824575264"/>
          <c:h val="8.6462401748853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8.280627739084577E-3"/>
          <c:y val="1.5627213265008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647952216455979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Stats'!$G$1160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Stats'!$B$1162:$B$1170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Stats'!$G$1162:$G$1170</c:f>
              <c:numCache>
                <c:formatCode>0.0%</c:formatCode>
                <c:ptCount val="9"/>
                <c:pt idx="0">
                  <c:v>1.0977337110481586E-2</c:v>
                </c:pt>
                <c:pt idx="1">
                  <c:v>8.3215297450424924E-3</c:v>
                </c:pt>
                <c:pt idx="2">
                  <c:v>2.2131728045325779E-3</c:v>
                </c:pt>
                <c:pt idx="3">
                  <c:v>9.7379603399433423E-4</c:v>
                </c:pt>
                <c:pt idx="4">
                  <c:v>1.1065864022662889E-2</c:v>
                </c:pt>
                <c:pt idx="5">
                  <c:v>0.69741501416430596</c:v>
                </c:pt>
                <c:pt idx="6">
                  <c:v>4.3732294617563741E-2</c:v>
                </c:pt>
                <c:pt idx="7">
                  <c:v>0</c:v>
                </c:pt>
                <c:pt idx="8">
                  <c:v>0.22530099150141644</c:v>
                </c:pt>
              </c:numCache>
            </c:numRef>
          </c:val>
        </c:ser>
        <c:axId val="161187712"/>
        <c:axId val="161189248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Stats'!$H$1162:$H$1170</c:f>
              <c:numCache>
                <c:formatCode>#,##0</c:formatCode>
                <c:ptCount val="9"/>
                <c:pt idx="0">
                  <c:v>124</c:v>
                </c:pt>
                <c:pt idx="1">
                  <c:v>94</c:v>
                </c:pt>
                <c:pt idx="2">
                  <c:v>25</c:v>
                </c:pt>
                <c:pt idx="3">
                  <c:v>11</c:v>
                </c:pt>
                <c:pt idx="4">
                  <c:v>125</c:v>
                </c:pt>
                <c:pt idx="5">
                  <c:v>7878</c:v>
                </c:pt>
                <c:pt idx="6">
                  <c:v>494</c:v>
                </c:pt>
                <c:pt idx="7">
                  <c:v>0</c:v>
                </c:pt>
                <c:pt idx="8">
                  <c:v>2545</c:v>
                </c:pt>
              </c:numCache>
            </c:numRef>
          </c:val>
        </c:ser>
        <c:axId val="161289344"/>
        <c:axId val="161290880"/>
      </c:barChart>
      <c:catAx>
        <c:axId val="1611877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189248"/>
        <c:crosses val="autoZero"/>
        <c:auto val="1"/>
        <c:lblAlgn val="ctr"/>
        <c:lblOffset val="100"/>
      </c:catAx>
      <c:valAx>
        <c:axId val="16118924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187712"/>
        <c:crosses val="autoZero"/>
        <c:crossBetween val="between"/>
      </c:valAx>
      <c:catAx>
        <c:axId val="161289344"/>
        <c:scaling>
          <c:orientation val="minMax"/>
        </c:scaling>
        <c:delete val="1"/>
        <c:axPos val="b"/>
        <c:tickLblPos val="none"/>
        <c:crossAx val="161290880"/>
        <c:crosses val="autoZero"/>
        <c:auto val="1"/>
        <c:lblAlgn val="ctr"/>
        <c:lblOffset val="100"/>
      </c:catAx>
      <c:valAx>
        <c:axId val="1612908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28934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5317165031045941"/>
          <c:y val="3.1974614284325652E-2"/>
          <c:w val="0.23462118043558589"/>
          <c:h val="0.1139274257384494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6.7476165068688799E-3"/>
          <c:y val="3.44824863465881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242891117482886E-2"/>
          <c:y val="0.14106604664547301"/>
          <c:w val="0.94431172048083234"/>
          <c:h val="0.5993613054635575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Stats'!$C$1432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Stats'!$B$1434:$B$1444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Stats'!$C$1434:$C$1444</c:f>
              <c:numCache>
                <c:formatCode>0.0%</c:formatCode>
                <c:ptCount val="11"/>
                <c:pt idx="0">
                  <c:v>2.6558073654390935E-3</c:v>
                </c:pt>
                <c:pt idx="1">
                  <c:v>0.2835516997167139</c:v>
                </c:pt>
                <c:pt idx="2">
                  <c:v>1.5049575070821529E-3</c:v>
                </c:pt>
                <c:pt idx="3">
                  <c:v>8.8526912181303118E-4</c:v>
                </c:pt>
                <c:pt idx="4">
                  <c:v>1.6820113314447592E-3</c:v>
                </c:pt>
                <c:pt idx="5">
                  <c:v>1.6820113314447592E-3</c:v>
                </c:pt>
                <c:pt idx="6">
                  <c:v>0.69900849858356939</c:v>
                </c:pt>
                <c:pt idx="7">
                  <c:v>0</c:v>
                </c:pt>
                <c:pt idx="8">
                  <c:v>9.0297450424929177E-3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61309824"/>
        <c:axId val="161311360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Stats'!$D$1434:$D$1444</c:f>
              <c:numCache>
                <c:formatCode>#,##0</c:formatCode>
                <c:ptCount val="11"/>
                <c:pt idx="0">
                  <c:v>30</c:v>
                </c:pt>
                <c:pt idx="1">
                  <c:v>3203</c:v>
                </c:pt>
                <c:pt idx="2">
                  <c:v>17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7896</c:v>
                </c:pt>
                <c:pt idx="7">
                  <c:v>0</c:v>
                </c:pt>
                <c:pt idx="8">
                  <c:v>102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61337728"/>
        <c:axId val="161339264"/>
      </c:barChart>
      <c:catAx>
        <c:axId val="1613098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311360"/>
        <c:crosses val="autoZero"/>
        <c:auto val="1"/>
        <c:lblAlgn val="ctr"/>
        <c:lblOffset val="100"/>
      </c:catAx>
      <c:valAx>
        <c:axId val="16131136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309824"/>
        <c:crosses val="autoZero"/>
        <c:crossBetween val="between"/>
      </c:valAx>
      <c:catAx>
        <c:axId val="161337728"/>
        <c:scaling>
          <c:orientation val="minMax"/>
        </c:scaling>
        <c:delete val="1"/>
        <c:axPos val="b"/>
        <c:tickLblPos val="none"/>
        <c:crossAx val="161339264"/>
        <c:crosses val="autoZero"/>
        <c:auto val="1"/>
        <c:lblAlgn val="ctr"/>
        <c:lblOffset val="100"/>
      </c:catAx>
      <c:valAx>
        <c:axId val="1613392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33772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582612491713658"/>
          <c:y val="2.8213102888601498E-2"/>
          <c:w val="0.15393217531586928"/>
          <c:h val="8.777429283735069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3450635702000996E-2"/>
          <c:y val="1.94134811360872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190227585238823E-2"/>
          <c:y val="0.14043697853762158"/>
          <c:w val="0.92356753243843581"/>
          <c:h val="0.6365002419390313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Stats'!$G$1432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Stats'!$B$1434:$B$1445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'13.14 Q1 Diversity Stats'!$G$1434:$G$1445</c:f>
              <c:numCache>
                <c:formatCode>0.00%</c:formatCode>
                <c:ptCount val="12"/>
                <c:pt idx="0">
                  <c:v>3.9837110481586403E-3</c:v>
                </c:pt>
                <c:pt idx="1">
                  <c:v>0.33029390934844194</c:v>
                </c:pt>
                <c:pt idx="2">
                  <c:v>3.0984419263456091E-3</c:v>
                </c:pt>
                <c:pt idx="3">
                  <c:v>1.2393767705382436E-3</c:v>
                </c:pt>
                <c:pt idx="4">
                  <c:v>4.5148725212464588E-3</c:v>
                </c:pt>
                <c:pt idx="5">
                  <c:v>2.6558073654390935E-3</c:v>
                </c:pt>
                <c:pt idx="6">
                  <c:v>0</c:v>
                </c:pt>
                <c:pt idx="7">
                  <c:v>0.29098796033994334</c:v>
                </c:pt>
                <c:pt idx="8">
                  <c:v>3.8509206798866859E-2</c:v>
                </c:pt>
                <c:pt idx="9">
                  <c:v>0</c:v>
                </c:pt>
                <c:pt idx="10">
                  <c:v>9.9415722379603402E-2</c:v>
                </c:pt>
                <c:pt idx="11">
                  <c:v>0.22530099150141644</c:v>
                </c:pt>
              </c:numCache>
            </c:numRef>
          </c:val>
        </c:ser>
        <c:axId val="161427840"/>
        <c:axId val="161429376"/>
      </c:barChart>
      <c:barChart>
        <c:barDir val="col"/>
        <c:grouping val="clustered"/>
        <c:ser>
          <c:idx val="1"/>
          <c:order val="1"/>
          <c:tx>
            <c:strRef>
              <c:f>'13.14 Q1 Diversity Stats'!$F$1433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Stats'!$H$1434:$H$1445</c:f>
              <c:numCache>
                <c:formatCode>#,##0</c:formatCode>
                <c:ptCount val="12"/>
                <c:pt idx="0">
                  <c:v>45</c:v>
                </c:pt>
                <c:pt idx="1">
                  <c:v>3731</c:v>
                </c:pt>
                <c:pt idx="2">
                  <c:v>35</c:v>
                </c:pt>
                <c:pt idx="3">
                  <c:v>14</c:v>
                </c:pt>
                <c:pt idx="4">
                  <c:v>51</c:v>
                </c:pt>
                <c:pt idx="5">
                  <c:v>30</c:v>
                </c:pt>
                <c:pt idx="6">
                  <c:v>0</c:v>
                </c:pt>
                <c:pt idx="7">
                  <c:v>3287</c:v>
                </c:pt>
                <c:pt idx="8">
                  <c:v>435</c:v>
                </c:pt>
                <c:pt idx="9">
                  <c:v>0</c:v>
                </c:pt>
                <c:pt idx="10">
                  <c:v>1123</c:v>
                </c:pt>
                <c:pt idx="11">
                  <c:v>2545</c:v>
                </c:pt>
              </c:numCache>
            </c:numRef>
          </c:val>
        </c:ser>
        <c:axId val="161430912"/>
        <c:axId val="161440896"/>
      </c:barChart>
      <c:catAx>
        <c:axId val="161427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429376"/>
        <c:crosses val="autoZero"/>
        <c:auto val="1"/>
        <c:lblAlgn val="ctr"/>
        <c:lblOffset val="100"/>
      </c:catAx>
      <c:valAx>
        <c:axId val="1614293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427840"/>
        <c:crosses val="autoZero"/>
        <c:crossBetween val="between"/>
      </c:valAx>
      <c:catAx>
        <c:axId val="161430912"/>
        <c:scaling>
          <c:orientation val="minMax"/>
        </c:scaling>
        <c:delete val="1"/>
        <c:axPos val="b"/>
        <c:tickLblPos val="none"/>
        <c:crossAx val="161440896"/>
        <c:crosses val="autoZero"/>
        <c:auto val="1"/>
        <c:lblAlgn val="ctr"/>
        <c:lblOffset val="100"/>
      </c:catAx>
      <c:valAx>
        <c:axId val="1614408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4309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627048841876982"/>
          <c:y val="2.7483980703529674E-2"/>
          <c:w val="0.1606085217459996"/>
          <c:h val="0.11234974119855128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2.3640661938534268E-2</c:v>
              </c:pt>
              <c:pt idx="1">
                <c:v>0.10638297872340426</c:v>
              </c:pt>
              <c:pt idx="2">
                <c:v>0.15130023640661941</c:v>
              </c:pt>
              <c:pt idx="3">
                <c:v>0.13002364066193853</c:v>
              </c:pt>
              <c:pt idx="4">
                <c:v>0.13829787234042679</c:v>
              </c:pt>
              <c:pt idx="5">
                <c:v>0.15011820330969294</c:v>
              </c:pt>
              <c:pt idx="6">
                <c:v>0.15130023640661941</c:v>
              </c:pt>
              <c:pt idx="7">
                <c:v>0.1111111111111111</c:v>
              </c:pt>
              <c:pt idx="8">
                <c:v>3.7825059101654845E-2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3.5309921320284016E-2</c:v>
              </c:pt>
              <c:pt idx="1">
                <c:v>0.13241220495106645</c:v>
              </c:pt>
              <c:pt idx="2">
                <c:v>0.18518518518518642</c:v>
              </c:pt>
              <c:pt idx="3">
                <c:v>0.16753022452504321</c:v>
              </c:pt>
              <c:pt idx="4">
                <c:v>0.16561120706198426</c:v>
              </c:pt>
              <c:pt idx="5">
                <c:v>0.13049318748800737</c:v>
              </c:pt>
              <c:pt idx="6">
                <c:v>9.1920936480521978E-2</c:v>
              </c:pt>
              <c:pt idx="7">
                <c:v>6.8125119938591439E-2</c:v>
              </c:pt>
              <c:pt idx="8">
                <c:v>2.3412013049318749E-2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1.8229166666666723E-2</c:v>
              </c:pt>
              <c:pt idx="1">
                <c:v>0.11197916666666655</c:v>
              </c:pt>
              <c:pt idx="2">
                <c:v>0.15104166666666671</c:v>
              </c:pt>
              <c:pt idx="3">
                <c:v>0.15104166666666671</c:v>
              </c:pt>
              <c:pt idx="4">
                <c:v>0.17708333333333456</c:v>
              </c:pt>
              <c:pt idx="5">
                <c:v>0.1328125</c:v>
              </c:pt>
              <c:pt idx="6">
                <c:v>0.13020833333333456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06703104"/>
        <c:axId val="106709376"/>
      </c:barChart>
      <c:catAx>
        <c:axId val="106703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09376"/>
        <c:crosses val="autoZero"/>
        <c:auto val="1"/>
        <c:lblAlgn val="ctr"/>
        <c:lblOffset val="100"/>
      </c:catAx>
      <c:valAx>
        <c:axId val="1067093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0310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730130623624461E-2"/>
          <c:y val="2.7025029692517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07016345594593E-2"/>
          <c:y val="0.14106619059548675"/>
          <c:w val="0.94028384550044719"/>
          <c:h val="0.6363228199826976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Stats'!$E$1432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Stats'!$B$1434:$B$1444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Stats'!$E$1434:$E$1444</c:f>
              <c:numCache>
                <c:formatCode>0.0%</c:formatCode>
                <c:ptCount val="11"/>
                <c:pt idx="0">
                  <c:v>5.1422694549194377E-3</c:v>
                </c:pt>
                <c:pt idx="1">
                  <c:v>0.42635127414009827</c:v>
                </c:pt>
                <c:pt idx="2">
                  <c:v>3.9995429093817852E-3</c:v>
                </c:pt>
                <c:pt idx="3">
                  <c:v>1.599817163752714E-3</c:v>
                </c:pt>
                <c:pt idx="4">
                  <c:v>5.8279053822420292E-3</c:v>
                </c:pt>
                <c:pt idx="5">
                  <c:v>3.4281796366129585E-3</c:v>
                </c:pt>
                <c:pt idx="6">
                  <c:v>0</c:v>
                </c:pt>
                <c:pt idx="7">
                  <c:v>0.37561421551822649</c:v>
                </c:pt>
                <c:pt idx="8">
                  <c:v>4.9708604730887895E-2</c:v>
                </c:pt>
                <c:pt idx="9">
                  <c:v>0</c:v>
                </c:pt>
                <c:pt idx="10">
                  <c:v>0.12832819106387841</c:v>
                </c:pt>
              </c:numCache>
            </c:numRef>
          </c:val>
        </c:ser>
        <c:axId val="161475968"/>
        <c:axId val="161498240"/>
      </c:barChart>
      <c:barChart>
        <c:barDir val="col"/>
        <c:grouping val="clustered"/>
        <c:ser>
          <c:idx val="1"/>
          <c:order val="1"/>
          <c:tx>
            <c:strRef>
              <c:f>'13.14 Q1 Diversity Stats'!$F$1433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Stats'!$F$1434:$F$1444</c:f>
              <c:numCache>
                <c:formatCode>#,##0</c:formatCode>
                <c:ptCount val="11"/>
                <c:pt idx="0">
                  <c:v>45</c:v>
                </c:pt>
                <c:pt idx="1">
                  <c:v>3731</c:v>
                </c:pt>
                <c:pt idx="2">
                  <c:v>35</c:v>
                </c:pt>
                <c:pt idx="3">
                  <c:v>14</c:v>
                </c:pt>
                <c:pt idx="4">
                  <c:v>51</c:v>
                </c:pt>
                <c:pt idx="5">
                  <c:v>30</c:v>
                </c:pt>
                <c:pt idx="6">
                  <c:v>0</c:v>
                </c:pt>
                <c:pt idx="7">
                  <c:v>3287</c:v>
                </c:pt>
                <c:pt idx="8">
                  <c:v>435</c:v>
                </c:pt>
                <c:pt idx="9">
                  <c:v>0</c:v>
                </c:pt>
                <c:pt idx="10">
                  <c:v>1123</c:v>
                </c:pt>
              </c:numCache>
            </c:numRef>
          </c:val>
        </c:ser>
        <c:axId val="161499776"/>
        <c:axId val="161513856"/>
      </c:barChart>
      <c:catAx>
        <c:axId val="1614759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498240"/>
        <c:crosses val="autoZero"/>
        <c:auto val="1"/>
        <c:lblAlgn val="ctr"/>
        <c:lblOffset val="100"/>
      </c:catAx>
      <c:valAx>
        <c:axId val="16149824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475968"/>
        <c:crosses val="autoZero"/>
        <c:crossBetween val="between"/>
      </c:valAx>
      <c:catAx>
        <c:axId val="161499776"/>
        <c:scaling>
          <c:orientation val="minMax"/>
        </c:scaling>
        <c:delete val="1"/>
        <c:axPos val="b"/>
        <c:tickLblPos val="none"/>
        <c:crossAx val="161513856"/>
        <c:crosses val="autoZero"/>
        <c:auto val="1"/>
        <c:lblAlgn val="ctr"/>
        <c:lblOffset val="100"/>
      </c:catAx>
      <c:valAx>
        <c:axId val="161513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4997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231037507871321"/>
          <c:y val="3.1347966978987972E-2"/>
          <c:w val="0.13044005862903496"/>
          <c:h val="8.77746008005982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6.7659196446598034E-3"/>
          <c:y val="2.54915761228170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75314001436933E-2"/>
          <c:y val="0.17105656526995866"/>
          <c:w val="0.94511301099812572"/>
          <c:h val="0.6462018504670199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Stats'!$C$1641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Stats'!$B$1643:$B$1645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Stats'!$C$1643:$C$1645</c:f>
              <c:numCache>
                <c:formatCode>0.0%</c:formatCode>
                <c:ptCount val="3"/>
                <c:pt idx="0">
                  <c:v>0.13004603399433429</c:v>
                </c:pt>
                <c:pt idx="1">
                  <c:v>0.86995396600566577</c:v>
                </c:pt>
              </c:numCache>
            </c:numRef>
          </c:val>
        </c:ser>
        <c:axId val="161544832"/>
        <c:axId val="161599872"/>
      </c:barChart>
      <c:barChart>
        <c:barDir val="col"/>
        <c:grouping val="clustered"/>
        <c:ser>
          <c:idx val="1"/>
          <c:order val="1"/>
          <c:tx>
            <c:strRef>
              <c:f>'13.14 Q1 Diversity Stats'!$D$1642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Stats'!$D$1643:$D$1645</c:f>
              <c:numCache>
                <c:formatCode>#,##0</c:formatCode>
                <c:ptCount val="3"/>
                <c:pt idx="0">
                  <c:v>1469</c:v>
                </c:pt>
                <c:pt idx="1">
                  <c:v>9827</c:v>
                </c:pt>
                <c:pt idx="2">
                  <c:v>0</c:v>
                </c:pt>
              </c:numCache>
            </c:numRef>
          </c:val>
        </c:ser>
        <c:axId val="161601408"/>
        <c:axId val="161602944"/>
      </c:barChart>
      <c:catAx>
        <c:axId val="1615448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599872"/>
        <c:crosses val="autoZero"/>
        <c:auto val="1"/>
        <c:lblAlgn val="ctr"/>
        <c:lblOffset val="100"/>
      </c:catAx>
      <c:valAx>
        <c:axId val="16159987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544832"/>
        <c:crosses val="autoZero"/>
        <c:crossBetween val="between"/>
      </c:valAx>
      <c:catAx>
        <c:axId val="161601408"/>
        <c:scaling>
          <c:orientation val="minMax"/>
        </c:scaling>
        <c:delete val="1"/>
        <c:axPos val="b"/>
        <c:tickLblPos val="none"/>
        <c:crossAx val="161602944"/>
        <c:crosses val="autoZero"/>
        <c:auto val="1"/>
        <c:lblAlgn val="ctr"/>
        <c:lblOffset val="100"/>
      </c:catAx>
      <c:valAx>
        <c:axId val="1616029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6014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786093276802279"/>
          <c:y val="2.5491576122817092E-2"/>
          <c:w val="0.1240210781344635"/>
          <c:h val="9.42198565961378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9490987414102647E-3"/>
          <c:y val="2.56787957215656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65482814191447E-2"/>
          <c:y val="0.16187536836902811"/>
          <c:w val="0.91637516674177388"/>
          <c:h val="0.6450507753383228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Stats'!$E$1641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Stats'!$B$1643:$B$1645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Stats'!$E$1643:$E$1645</c:f>
              <c:numCache>
                <c:formatCode>0.0%</c:formatCode>
                <c:ptCount val="3"/>
                <c:pt idx="0">
                  <c:v>0.11987201462689978</c:v>
                </c:pt>
                <c:pt idx="1">
                  <c:v>0.78276768369329219</c:v>
                </c:pt>
                <c:pt idx="2">
                  <c:v>9.7360301679808026E-2</c:v>
                </c:pt>
              </c:numCache>
            </c:numRef>
          </c:val>
        </c:ser>
        <c:axId val="161638656"/>
        <c:axId val="162992128"/>
      </c:barChart>
      <c:barChart>
        <c:barDir val="col"/>
        <c:grouping val="clustered"/>
        <c:ser>
          <c:idx val="1"/>
          <c:order val="1"/>
          <c:tx>
            <c:strRef>
              <c:f>'13.14 Q1 Diversity Stats'!$F$1642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Stats'!$F$1643:$F$1645</c:f>
              <c:numCache>
                <c:formatCode>#,##0</c:formatCode>
                <c:ptCount val="3"/>
                <c:pt idx="0">
                  <c:v>1049</c:v>
                </c:pt>
                <c:pt idx="1">
                  <c:v>6850</c:v>
                </c:pt>
                <c:pt idx="2">
                  <c:v>852</c:v>
                </c:pt>
              </c:numCache>
            </c:numRef>
          </c:val>
        </c:ser>
        <c:axId val="162993664"/>
        <c:axId val="162995200"/>
      </c:barChart>
      <c:catAx>
        <c:axId val="161638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2992128"/>
        <c:crosses val="autoZero"/>
        <c:auto val="1"/>
        <c:lblAlgn val="ctr"/>
        <c:lblOffset val="100"/>
      </c:catAx>
      <c:valAx>
        <c:axId val="162992128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638656"/>
        <c:crosses val="autoZero"/>
        <c:crossBetween val="between"/>
      </c:valAx>
      <c:catAx>
        <c:axId val="162993664"/>
        <c:scaling>
          <c:orientation val="minMax"/>
        </c:scaling>
        <c:delete val="1"/>
        <c:axPos val="b"/>
        <c:tickLblPos val="none"/>
        <c:crossAx val="162995200"/>
        <c:crosses val="autoZero"/>
        <c:auto val="1"/>
        <c:lblAlgn val="ctr"/>
        <c:lblOffset val="100"/>
      </c:catAx>
      <c:valAx>
        <c:axId val="1629952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299366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7166263570402425"/>
          <c:y val="2.5678795721565659E-2"/>
          <c:w val="0.12197802064580332"/>
          <c:h val="0.1028976670395309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7041674472195414E-3"/>
          <c:y val="2.56786756404054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990306199468203E-2"/>
          <c:y val="0.15443844968939363"/>
          <c:w val="0.93684762705149138"/>
          <c:h val="0.641127875775304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Stats'!$G$1641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Stats'!$B$1643:$B$1646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Stats'!$G$1643:$G$1646</c:f>
              <c:numCache>
                <c:formatCode>0.00%</c:formatCode>
                <c:ptCount val="4"/>
                <c:pt idx="0">
                  <c:v>9.2864730878186974E-2</c:v>
                </c:pt>
                <c:pt idx="1">
                  <c:v>0.6064093484419264</c:v>
                </c:pt>
                <c:pt idx="2">
                  <c:v>7.5424929178470254E-2</c:v>
                </c:pt>
                <c:pt idx="3">
                  <c:v>0.22530099150141644</c:v>
                </c:pt>
              </c:numCache>
            </c:numRef>
          </c:val>
        </c:ser>
        <c:axId val="163022336"/>
        <c:axId val="163023872"/>
      </c:barChart>
      <c:barChart>
        <c:barDir val="col"/>
        <c:grouping val="clustered"/>
        <c:ser>
          <c:idx val="1"/>
          <c:order val="1"/>
          <c:tx>
            <c:strRef>
              <c:f>'13.14 Q1 Diversity Stats'!$H$1642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Stats'!$H$1643:$H$1646</c:f>
              <c:numCache>
                <c:formatCode>#,##0</c:formatCode>
                <c:ptCount val="4"/>
                <c:pt idx="0">
                  <c:v>1049</c:v>
                </c:pt>
                <c:pt idx="1">
                  <c:v>6850</c:v>
                </c:pt>
                <c:pt idx="2">
                  <c:v>852</c:v>
                </c:pt>
                <c:pt idx="3">
                  <c:v>2545</c:v>
                </c:pt>
              </c:numCache>
            </c:numRef>
          </c:val>
        </c:ser>
        <c:axId val="163037952"/>
        <c:axId val="163039488"/>
      </c:barChart>
      <c:catAx>
        <c:axId val="163022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023872"/>
        <c:crosses val="autoZero"/>
        <c:auto val="1"/>
        <c:lblAlgn val="ctr"/>
        <c:lblOffset val="100"/>
      </c:catAx>
      <c:valAx>
        <c:axId val="16302387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022336"/>
        <c:crosses val="autoZero"/>
        <c:crossBetween val="between"/>
      </c:valAx>
      <c:catAx>
        <c:axId val="163037952"/>
        <c:scaling>
          <c:orientation val="minMax"/>
        </c:scaling>
        <c:delete val="1"/>
        <c:axPos val="b"/>
        <c:tickLblPos val="none"/>
        <c:crossAx val="163039488"/>
        <c:crosses val="autoZero"/>
        <c:auto val="1"/>
        <c:lblAlgn val="ctr"/>
        <c:lblOffset val="100"/>
      </c:catAx>
      <c:valAx>
        <c:axId val="1630394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03795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4596096639"/>
          <c:y val="3.0814234812827211E-2"/>
          <c:w val="0.32665687702314528"/>
          <c:h val="9.38764498013167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Stats'!$B$55</c:f>
          <c:strCache>
            <c:ptCount val="1"/>
            <c:pt idx="0">
              <c:v>Figure 1b: The distribution of all Environment Agency employees across region that have completed Self Disclosure. Data taken from Self Disclosure Database.</c:v>
            </c:pt>
          </c:strCache>
        </c:strRef>
      </c:tx>
      <c:layout>
        <c:manualLayout>
          <c:xMode val="edge"/>
          <c:yMode val="edge"/>
          <c:x val="8.8986931108319747E-3"/>
          <c:y val="2.03242927967337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93010953451027E-2"/>
          <c:y val="0.16443015456401291"/>
          <c:w val="0.94372736236566068"/>
          <c:h val="0.6527454068241540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Stats'!$E$56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Stats'!$B$57:$B$69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Stats'!$E$57:$E$69</c:f>
              <c:numCache>
                <c:formatCode>0.0%</c:formatCode>
                <c:ptCount val="13"/>
                <c:pt idx="0">
                  <c:v>0.77010560519902516</c:v>
                </c:pt>
                <c:pt idx="1">
                  <c:v>0.83229813664596275</c:v>
                </c:pt>
                <c:pt idx="2">
                  <c:v>0.76885644768856443</c:v>
                </c:pt>
                <c:pt idx="3">
                  <c:v>0.83882783882783885</c:v>
                </c:pt>
                <c:pt idx="4">
                  <c:v>0.91428571428571426</c:v>
                </c:pt>
                <c:pt idx="5">
                  <c:v>0.80606060606060603</c:v>
                </c:pt>
                <c:pt idx="6">
                  <c:v>0.80859916782246877</c:v>
                </c:pt>
                <c:pt idx="7">
                  <c:v>0.78379800105207786</c:v>
                </c:pt>
                <c:pt idx="8">
                  <c:v>0.70009372071227738</c:v>
                </c:pt>
                <c:pt idx="9">
                  <c:v>0.73563218390804597</c:v>
                </c:pt>
                <c:pt idx="10">
                  <c:v>0.7831858407079646</c:v>
                </c:pt>
                <c:pt idx="11">
                  <c:v>0.80959302325581395</c:v>
                </c:pt>
                <c:pt idx="12">
                  <c:v>0.70726495726495731</c:v>
                </c:pt>
              </c:numCache>
            </c:numRef>
          </c:val>
        </c:ser>
        <c:axId val="163099392"/>
        <c:axId val="163100928"/>
      </c:barChart>
      <c:barChart>
        <c:barDir val="col"/>
        <c:grouping val="clustered"/>
        <c:ser>
          <c:idx val="1"/>
          <c:order val="1"/>
          <c:tx>
            <c:strRef>
              <c:f>'13.14 Q1 Diversity Stats'!$C$56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Stats'!$C$57:$C$69</c:f>
              <c:numCache>
                <c:formatCode>#,##0</c:formatCode>
                <c:ptCount val="13"/>
                <c:pt idx="0">
                  <c:v>948</c:v>
                </c:pt>
                <c:pt idx="1">
                  <c:v>134</c:v>
                </c:pt>
                <c:pt idx="2">
                  <c:v>316</c:v>
                </c:pt>
                <c:pt idx="3">
                  <c:v>229</c:v>
                </c:pt>
                <c:pt idx="4">
                  <c:v>160</c:v>
                </c:pt>
                <c:pt idx="5">
                  <c:v>399</c:v>
                </c:pt>
                <c:pt idx="6">
                  <c:v>583</c:v>
                </c:pt>
                <c:pt idx="7">
                  <c:v>1490</c:v>
                </c:pt>
                <c:pt idx="8">
                  <c:v>747</c:v>
                </c:pt>
                <c:pt idx="9">
                  <c:v>704</c:v>
                </c:pt>
                <c:pt idx="10">
                  <c:v>708</c:v>
                </c:pt>
                <c:pt idx="11">
                  <c:v>1671</c:v>
                </c:pt>
                <c:pt idx="12">
                  <c:v>662</c:v>
                </c:pt>
              </c:numCache>
            </c:numRef>
          </c:val>
        </c:ser>
        <c:axId val="163127296"/>
        <c:axId val="163128832"/>
      </c:barChart>
      <c:catAx>
        <c:axId val="1630993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100928"/>
        <c:crosses val="autoZero"/>
        <c:auto val="1"/>
        <c:lblAlgn val="ctr"/>
        <c:lblOffset val="100"/>
      </c:catAx>
      <c:valAx>
        <c:axId val="16310092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099392"/>
        <c:crosses val="autoZero"/>
        <c:crossBetween val="between"/>
      </c:valAx>
      <c:catAx>
        <c:axId val="163127296"/>
        <c:scaling>
          <c:orientation val="minMax"/>
        </c:scaling>
        <c:delete val="1"/>
        <c:axPos val="b"/>
        <c:tickLblPos val="none"/>
        <c:crossAx val="163128832"/>
        <c:crosses val="autoZero"/>
        <c:auto val="1"/>
        <c:lblAlgn val="ctr"/>
        <c:lblOffset val="100"/>
      </c:catAx>
      <c:valAx>
        <c:axId val="1631288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1272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008888480379661"/>
          <c:y val="2.4961504811898384E-2"/>
          <c:w val="0.16162688807867867"/>
          <c:h val="8.114319043452901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Stats'!$B$975</c:f>
          <c:strCache>
            <c:ptCount val="1"/>
            <c:pt idx="0">
              <c:v>Figure 7: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8.1149533727638886E-3"/>
          <c:y val="2.46306816104811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313956040036197E-2"/>
          <c:y val="0.13132630008992621"/>
          <c:w val="0.9472266381506097"/>
          <c:h val="0.68889844201230022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Stats'!$C$976:$H$976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2013/14 %</c:v>
                </c:pt>
              </c:strCache>
            </c:strRef>
          </c:cat>
          <c:val>
            <c:numRef>
              <c:f>'13.14 Q1 Diversity Stats'!$C$977:$H$977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3.5000000000000003E-2</c:v>
                </c:pt>
                <c:pt idx="4">
                  <c:v>3.7820252135014235E-2</c:v>
                </c:pt>
                <c:pt idx="5">
                  <c:v>4.0191218130311616E-2</c:v>
                </c:pt>
              </c:numCache>
            </c:numRef>
          </c:val>
        </c:ser>
        <c:axId val="163156352"/>
        <c:axId val="163159424"/>
      </c:barChart>
      <c:catAx>
        <c:axId val="1631563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159424"/>
        <c:crosses val="autoZero"/>
        <c:auto val="1"/>
        <c:lblAlgn val="ctr"/>
        <c:lblOffset val="100"/>
      </c:catAx>
      <c:valAx>
        <c:axId val="16315942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156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678507928444778"/>
          <c:y val="2.4050183142149007E-2"/>
          <c:w val="2.4753357443221852E-2"/>
          <c:h val="8.211435966047424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33" r="0.75000000000000333" t="1" header="0.5" footer="0.5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Stats'!$B$999</c:f>
          <c:strCache>
            <c:ptCount val="1"/>
            <c:pt idx="0">
              <c:v>Figure 7a: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1.3243194715956514E-2"/>
          <c:y val="2.830509822635807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5358982883E-2"/>
          <c:y val="0.21674876847290814"/>
          <c:w val="0.94218291477350413"/>
          <c:h val="0.58882627274896426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Stats'!$G$1000:$H$1000</c:f>
              <c:strCache>
                <c:ptCount val="2"/>
                <c:pt idx="0">
                  <c:v>2012/13*</c:v>
                </c:pt>
                <c:pt idx="1">
                  <c:v>2013/14 %</c:v>
                </c:pt>
              </c:strCache>
            </c:strRef>
          </c:cat>
          <c:val>
            <c:numRef>
              <c:f>'13.14 Q1 Diversity Stats'!$G$1001:$H$1001</c:f>
              <c:numCache>
                <c:formatCode>0.00%</c:formatCode>
                <c:ptCount val="2"/>
                <c:pt idx="0">
                  <c:v>3.4648230988206588E-2</c:v>
                </c:pt>
                <c:pt idx="1">
                  <c:v>3.6915722379603402E-2</c:v>
                </c:pt>
              </c:numCache>
            </c:numRef>
          </c:val>
        </c:ser>
        <c:axId val="163264384"/>
        <c:axId val="163271808"/>
      </c:barChart>
      <c:catAx>
        <c:axId val="1632643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271808"/>
        <c:crosses val="autoZero"/>
        <c:auto val="1"/>
        <c:lblAlgn val="ctr"/>
        <c:lblOffset val="100"/>
      </c:catAx>
      <c:valAx>
        <c:axId val="1632718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264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84066365263164"/>
          <c:y val="4.6838318763873267E-2"/>
          <c:w val="4.7297273851529695E-2"/>
          <c:h val="7.54638728010240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55" r="0.75000000000000355" t="1" header="0.5" footer="0.5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Stats'!$B$91</c:f>
          <c:strCache>
            <c:ptCount val="1"/>
            <c:pt idx="0">
              <c:v>Figure 1c: The distribution of all Environment Agency employees across region by grade. Data taken from Self Disclosure Database.</c:v>
            </c:pt>
          </c:strCache>
        </c:strRef>
      </c:tx>
      <c:layout>
        <c:manualLayout>
          <c:xMode val="edge"/>
          <c:yMode val="edge"/>
          <c:x val="1.1027028500087781E-2"/>
          <c:y val="2.633744855967100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74245577579083E-2"/>
          <c:y val="0.12244450925115886"/>
          <c:w val="0.88540564911557662"/>
          <c:h val="0.65545951200544783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Stats'!$C$92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Stats'!$C$93:$C$105</c:f>
              <c:numCache>
                <c:formatCode>#,##0</c:formatCode>
                <c:ptCount val="13"/>
                <c:pt idx="0">
                  <c:v>56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39</c:v>
                </c:pt>
                <c:pt idx="6">
                  <c:v>97</c:v>
                </c:pt>
                <c:pt idx="7">
                  <c:v>178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40</c:v>
                </c:pt>
                <c:pt idx="12">
                  <c:v>32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Stats'!$D$92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Stats'!$D$93:$D$105</c:f>
              <c:numCache>
                <c:formatCode>#,##0</c:formatCode>
                <c:ptCount val="13"/>
                <c:pt idx="0">
                  <c:v>136</c:v>
                </c:pt>
                <c:pt idx="1">
                  <c:v>4</c:v>
                </c:pt>
                <c:pt idx="2">
                  <c:v>16</c:v>
                </c:pt>
                <c:pt idx="3">
                  <c:v>4</c:v>
                </c:pt>
                <c:pt idx="4">
                  <c:v>7</c:v>
                </c:pt>
                <c:pt idx="5">
                  <c:v>46</c:v>
                </c:pt>
                <c:pt idx="6">
                  <c:v>77</c:v>
                </c:pt>
                <c:pt idx="7">
                  <c:v>231</c:v>
                </c:pt>
                <c:pt idx="8">
                  <c:v>123</c:v>
                </c:pt>
                <c:pt idx="9">
                  <c:v>122</c:v>
                </c:pt>
                <c:pt idx="10">
                  <c:v>102</c:v>
                </c:pt>
                <c:pt idx="11">
                  <c:v>247</c:v>
                </c:pt>
                <c:pt idx="12">
                  <c:v>97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Stats'!$E$92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Stats'!$E$93:$E$105</c:f>
              <c:numCache>
                <c:formatCode>#,##0</c:formatCode>
                <c:ptCount val="13"/>
                <c:pt idx="0">
                  <c:v>253</c:v>
                </c:pt>
                <c:pt idx="1">
                  <c:v>20</c:v>
                </c:pt>
                <c:pt idx="2">
                  <c:v>26</c:v>
                </c:pt>
                <c:pt idx="3">
                  <c:v>40</c:v>
                </c:pt>
                <c:pt idx="4">
                  <c:v>19</c:v>
                </c:pt>
                <c:pt idx="5">
                  <c:v>57</c:v>
                </c:pt>
                <c:pt idx="6">
                  <c:v>77</c:v>
                </c:pt>
                <c:pt idx="7">
                  <c:v>257</c:v>
                </c:pt>
                <c:pt idx="8">
                  <c:v>207</c:v>
                </c:pt>
                <c:pt idx="9">
                  <c:v>197</c:v>
                </c:pt>
                <c:pt idx="10">
                  <c:v>198</c:v>
                </c:pt>
                <c:pt idx="11">
                  <c:v>478</c:v>
                </c:pt>
                <c:pt idx="12">
                  <c:v>212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Stats'!$F$93:$F$105</c:f>
              <c:numCache>
                <c:formatCode>#,##0</c:formatCode>
                <c:ptCount val="13"/>
                <c:pt idx="0">
                  <c:v>270</c:v>
                </c:pt>
                <c:pt idx="1">
                  <c:v>40</c:v>
                </c:pt>
                <c:pt idx="2">
                  <c:v>74</c:v>
                </c:pt>
                <c:pt idx="3">
                  <c:v>71</c:v>
                </c:pt>
                <c:pt idx="4">
                  <c:v>41</c:v>
                </c:pt>
                <c:pt idx="5">
                  <c:v>99</c:v>
                </c:pt>
                <c:pt idx="6">
                  <c:v>147</c:v>
                </c:pt>
                <c:pt idx="7">
                  <c:v>488</c:v>
                </c:pt>
                <c:pt idx="8">
                  <c:v>255</c:v>
                </c:pt>
                <c:pt idx="9">
                  <c:v>210</c:v>
                </c:pt>
                <c:pt idx="10">
                  <c:v>188</c:v>
                </c:pt>
                <c:pt idx="11">
                  <c:v>530</c:v>
                </c:pt>
                <c:pt idx="12">
                  <c:v>182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Stats'!$G$92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Stats'!$G$93:$G$105</c:f>
              <c:numCache>
                <c:formatCode>#,##0</c:formatCode>
                <c:ptCount val="13"/>
                <c:pt idx="0">
                  <c:v>68</c:v>
                </c:pt>
                <c:pt idx="1">
                  <c:v>37</c:v>
                </c:pt>
                <c:pt idx="2">
                  <c:v>129</c:v>
                </c:pt>
                <c:pt idx="3">
                  <c:v>73</c:v>
                </c:pt>
                <c:pt idx="4">
                  <c:v>43</c:v>
                </c:pt>
                <c:pt idx="5">
                  <c:v>90</c:v>
                </c:pt>
                <c:pt idx="6">
                  <c:v>123</c:v>
                </c:pt>
                <c:pt idx="7">
                  <c:v>256</c:v>
                </c:pt>
                <c:pt idx="8">
                  <c:v>40</c:v>
                </c:pt>
                <c:pt idx="9">
                  <c:v>37</c:v>
                </c:pt>
                <c:pt idx="10">
                  <c:v>49</c:v>
                </c:pt>
                <c:pt idx="11">
                  <c:v>91</c:v>
                </c:pt>
                <c:pt idx="12">
                  <c:v>30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Stats'!$H$92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Stats'!$H$93:$H$105</c:f>
              <c:numCache>
                <c:formatCode>#,##0</c:formatCode>
                <c:ptCount val="13"/>
                <c:pt idx="0">
                  <c:v>26</c:v>
                </c:pt>
                <c:pt idx="1">
                  <c:v>25</c:v>
                </c:pt>
                <c:pt idx="2">
                  <c:v>53</c:v>
                </c:pt>
                <c:pt idx="3">
                  <c:v>31</c:v>
                </c:pt>
                <c:pt idx="4">
                  <c:v>30</c:v>
                </c:pt>
                <c:pt idx="5">
                  <c:v>47</c:v>
                </c:pt>
                <c:pt idx="6">
                  <c:v>49</c:v>
                </c:pt>
                <c:pt idx="7">
                  <c:v>64</c:v>
                </c:pt>
                <c:pt idx="8">
                  <c:v>25</c:v>
                </c:pt>
                <c:pt idx="9">
                  <c:v>22</c:v>
                </c:pt>
                <c:pt idx="10">
                  <c:v>18</c:v>
                </c:pt>
                <c:pt idx="11">
                  <c:v>39</c:v>
                </c:pt>
                <c:pt idx="12">
                  <c:v>14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Stats'!$I$92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Stats'!$I$93:$I$105</c:f>
              <c:numCache>
                <c:formatCode>#,##0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8</c:v>
                </c:pt>
                <c:pt idx="4">
                  <c:v>12</c:v>
                </c:pt>
                <c:pt idx="5">
                  <c:v>18</c:v>
                </c:pt>
                <c:pt idx="6">
                  <c:v>13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9</c:v>
                </c:pt>
                <c:pt idx="12">
                  <c:v>4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Stats'!$J$92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Stats'!$J$93:$J$105</c:f>
              <c:numCache>
                <c:formatCode>#,##0</c:formatCode>
                <c:ptCount val="13"/>
                <c:pt idx="0">
                  <c:v>127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</c:v>
                </c:pt>
                <c:pt idx="9">
                  <c:v>80</c:v>
                </c:pt>
                <c:pt idx="10">
                  <c:v>92</c:v>
                </c:pt>
                <c:pt idx="11">
                  <c:v>212</c:v>
                </c:pt>
                <c:pt idx="12">
                  <c:v>87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Stats'!$K$92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Stats'!$K$93:$K$105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7</c:v>
                </c:pt>
                <c:pt idx="10">
                  <c:v>31</c:v>
                </c:pt>
                <c:pt idx="11">
                  <c:v>25</c:v>
                </c:pt>
                <c:pt idx="12">
                  <c:v>4</c:v>
                </c:pt>
              </c:numCache>
            </c:numRef>
          </c:val>
        </c:ser>
        <c:overlap val="100"/>
        <c:axId val="164248576"/>
        <c:axId val="164258560"/>
      </c:barChart>
      <c:catAx>
        <c:axId val="164248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258560"/>
        <c:crosses val="autoZero"/>
        <c:auto val="1"/>
        <c:lblAlgn val="ctr"/>
        <c:lblOffset val="100"/>
      </c:catAx>
      <c:valAx>
        <c:axId val="16425856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24857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Stats'!$B$129</c:f>
          <c:strCache>
            <c:ptCount val="1"/>
            <c:pt idx="0">
              <c:v>Figure 1d: The distribution of all Environment Agency employees across region by grade. Data taken from HR Employee Database.</c:v>
            </c:pt>
          </c:strCache>
        </c:strRef>
      </c:tx>
      <c:layout>
        <c:manualLayout>
          <c:xMode val="edge"/>
          <c:yMode val="edge"/>
          <c:x val="8.6004758814622728E-3"/>
          <c:y val="2.4626209322779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084439642933918"/>
          <c:w val="0.88548839022507098"/>
          <c:h val="0.63885954888884566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Stats'!$C$130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Stats'!$C$131:$C$143</c:f>
              <c:numCache>
                <c:formatCode>#,##0</c:formatCode>
                <c:ptCount val="13"/>
                <c:pt idx="0">
                  <c:v>70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57</c:v>
                </c:pt>
                <c:pt idx="6">
                  <c:v>135</c:v>
                </c:pt>
                <c:pt idx="7">
                  <c:v>274</c:v>
                </c:pt>
                <c:pt idx="8">
                  <c:v>29</c:v>
                </c:pt>
                <c:pt idx="9">
                  <c:v>34</c:v>
                </c:pt>
                <c:pt idx="10">
                  <c:v>32</c:v>
                </c:pt>
                <c:pt idx="11">
                  <c:v>53</c:v>
                </c:pt>
                <c:pt idx="12">
                  <c:v>52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Stats'!$D$130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Stats'!$D$131:$D$143</c:f>
              <c:numCache>
                <c:formatCode>#,##0</c:formatCode>
                <c:ptCount val="13"/>
                <c:pt idx="0">
                  <c:v>189</c:v>
                </c:pt>
                <c:pt idx="1">
                  <c:v>6</c:v>
                </c:pt>
                <c:pt idx="2">
                  <c:v>21</c:v>
                </c:pt>
                <c:pt idx="3">
                  <c:v>6</c:v>
                </c:pt>
                <c:pt idx="4">
                  <c:v>8</c:v>
                </c:pt>
                <c:pt idx="5">
                  <c:v>57</c:v>
                </c:pt>
                <c:pt idx="6">
                  <c:v>102</c:v>
                </c:pt>
                <c:pt idx="7">
                  <c:v>313</c:v>
                </c:pt>
                <c:pt idx="8">
                  <c:v>180</c:v>
                </c:pt>
                <c:pt idx="9">
                  <c:v>188</c:v>
                </c:pt>
                <c:pt idx="10">
                  <c:v>137</c:v>
                </c:pt>
                <c:pt idx="11">
                  <c:v>327</c:v>
                </c:pt>
                <c:pt idx="12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Stats'!$E$130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Stats'!$E$131:$E$143</c:f>
              <c:numCache>
                <c:formatCode>#,##0</c:formatCode>
                <c:ptCount val="13"/>
                <c:pt idx="0">
                  <c:v>328</c:v>
                </c:pt>
                <c:pt idx="1">
                  <c:v>26</c:v>
                </c:pt>
                <c:pt idx="2">
                  <c:v>35</c:v>
                </c:pt>
                <c:pt idx="3">
                  <c:v>46</c:v>
                </c:pt>
                <c:pt idx="4">
                  <c:v>22</c:v>
                </c:pt>
                <c:pt idx="5">
                  <c:v>65</c:v>
                </c:pt>
                <c:pt idx="6">
                  <c:v>92</c:v>
                </c:pt>
                <c:pt idx="7">
                  <c:v>306</c:v>
                </c:pt>
                <c:pt idx="8">
                  <c:v>290</c:v>
                </c:pt>
                <c:pt idx="9">
                  <c:v>267</c:v>
                </c:pt>
                <c:pt idx="10">
                  <c:v>245</c:v>
                </c:pt>
                <c:pt idx="11">
                  <c:v>587</c:v>
                </c:pt>
                <c:pt idx="12">
                  <c:v>310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Stats'!$F$131:$F$143</c:f>
              <c:numCache>
                <c:formatCode>#,##0</c:formatCode>
                <c:ptCount val="13"/>
                <c:pt idx="0">
                  <c:v>329</c:v>
                </c:pt>
                <c:pt idx="1">
                  <c:v>49</c:v>
                </c:pt>
                <c:pt idx="2">
                  <c:v>93</c:v>
                </c:pt>
                <c:pt idx="3">
                  <c:v>89</c:v>
                </c:pt>
                <c:pt idx="4">
                  <c:v>44</c:v>
                </c:pt>
                <c:pt idx="5">
                  <c:v>126</c:v>
                </c:pt>
                <c:pt idx="6">
                  <c:v>163</c:v>
                </c:pt>
                <c:pt idx="7">
                  <c:v>589</c:v>
                </c:pt>
                <c:pt idx="8">
                  <c:v>332</c:v>
                </c:pt>
                <c:pt idx="9">
                  <c:v>278</c:v>
                </c:pt>
                <c:pt idx="10">
                  <c:v>234</c:v>
                </c:pt>
                <c:pt idx="11">
                  <c:v>610</c:v>
                </c:pt>
                <c:pt idx="12">
                  <c:v>252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Stats'!$G$130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Stats'!$G$131:$G$143</c:f>
              <c:numCache>
                <c:formatCode>#,##0</c:formatCode>
                <c:ptCount val="13"/>
                <c:pt idx="0">
                  <c:v>75</c:v>
                </c:pt>
                <c:pt idx="1">
                  <c:v>45</c:v>
                </c:pt>
                <c:pt idx="2">
                  <c:v>160</c:v>
                </c:pt>
                <c:pt idx="3">
                  <c:v>81</c:v>
                </c:pt>
                <c:pt idx="4">
                  <c:v>53</c:v>
                </c:pt>
                <c:pt idx="5">
                  <c:v>110</c:v>
                </c:pt>
                <c:pt idx="6">
                  <c:v>162</c:v>
                </c:pt>
                <c:pt idx="7">
                  <c:v>320</c:v>
                </c:pt>
                <c:pt idx="8">
                  <c:v>48</c:v>
                </c:pt>
                <c:pt idx="9">
                  <c:v>44</c:v>
                </c:pt>
                <c:pt idx="10">
                  <c:v>54</c:v>
                </c:pt>
                <c:pt idx="11">
                  <c:v>104</c:v>
                </c:pt>
                <c:pt idx="12">
                  <c:v>37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Stats'!$H$130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Stats'!$H$131:$H$143</c:f>
              <c:numCache>
                <c:formatCode>#,##0</c:formatCode>
                <c:ptCount val="13"/>
                <c:pt idx="0">
                  <c:v>31</c:v>
                </c:pt>
                <c:pt idx="1">
                  <c:v>27</c:v>
                </c:pt>
                <c:pt idx="2">
                  <c:v>72</c:v>
                </c:pt>
                <c:pt idx="3">
                  <c:v>39</c:v>
                </c:pt>
                <c:pt idx="4">
                  <c:v>35</c:v>
                </c:pt>
                <c:pt idx="5">
                  <c:v>58</c:v>
                </c:pt>
                <c:pt idx="6">
                  <c:v>53</c:v>
                </c:pt>
                <c:pt idx="7">
                  <c:v>73</c:v>
                </c:pt>
                <c:pt idx="8">
                  <c:v>29</c:v>
                </c:pt>
                <c:pt idx="9">
                  <c:v>24</c:v>
                </c:pt>
                <c:pt idx="10">
                  <c:v>18</c:v>
                </c:pt>
                <c:pt idx="11">
                  <c:v>40</c:v>
                </c:pt>
                <c:pt idx="12">
                  <c:v>18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Stats'!$I$130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Stats'!$I$131:$I$143</c:f>
              <c:numCache>
                <c:formatCode>#,##0</c:formatCode>
                <c:ptCount val="13"/>
                <c:pt idx="0">
                  <c:v>8</c:v>
                </c:pt>
                <c:pt idx="1">
                  <c:v>7</c:v>
                </c:pt>
                <c:pt idx="2">
                  <c:v>18</c:v>
                </c:pt>
                <c:pt idx="3">
                  <c:v>10</c:v>
                </c:pt>
                <c:pt idx="4">
                  <c:v>13</c:v>
                </c:pt>
                <c:pt idx="5">
                  <c:v>19</c:v>
                </c:pt>
                <c:pt idx="6">
                  <c:v>14</c:v>
                </c:pt>
                <c:pt idx="7">
                  <c:v>21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6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Stats'!$J$130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Stats'!$J$131:$J$143</c:f>
              <c:numCache>
                <c:formatCode>#,##0</c:formatCode>
                <c:ptCount val="13"/>
                <c:pt idx="0">
                  <c:v>194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148</c:v>
                </c:pt>
                <c:pt idx="9">
                  <c:v>108</c:v>
                </c:pt>
                <c:pt idx="10">
                  <c:v>138</c:v>
                </c:pt>
                <c:pt idx="11">
                  <c:v>302</c:v>
                </c:pt>
                <c:pt idx="12">
                  <c:v>122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Stats'!$K$130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Stats'!$K$131:$K$143</c:f>
              <c:numCache>
                <c:formatCode>#,##0</c:formatCode>
                <c:ptCount val="13"/>
                <c:pt idx="0">
                  <c:v>7</c:v>
                </c:pt>
                <c:pt idx="1">
                  <c:v>1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9</c:v>
                </c:pt>
                <c:pt idx="10">
                  <c:v>40</c:v>
                </c:pt>
                <c:pt idx="11">
                  <c:v>31</c:v>
                </c:pt>
                <c:pt idx="12">
                  <c:v>4</c:v>
                </c:pt>
              </c:numCache>
            </c:numRef>
          </c:val>
        </c:ser>
        <c:overlap val="100"/>
        <c:axId val="164346496"/>
        <c:axId val="164356480"/>
      </c:barChart>
      <c:catAx>
        <c:axId val="164346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356480"/>
        <c:crosses val="autoZero"/>
        <c:auto val="1"/>
        <c:lblAlgn val="ctr"/>
        <c:lblOffset val="100"/>
      </c:catAx>
      <c:valAx>
        <c:axId val="16435648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34649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Stats'!$B$267</c:f>
          <c:strCache>
            <c:ptCount val="1"/>
            <c:pt idx="0">
              <c:v>Figure 3b: Age breakdown by Length of Service. Data taken from HR Employee Database.</c:v>
            </c:pt>
          </c:strCache>
        </c:strRef>
      </c:tx>
      <c:layout>
        <c:manualLayout>
          <c:xMode val="edge"/>
          <c:yMode val="edge"/>
          <c:x val="6.4328184573457714E-3"/>
          <c:y val="2.2222222222222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20552956315271E-2"/>
          <c:y val="0.13775007290755317"/>
          <c:w val="0.8734145131319847"/>
          <c:h val="0.68798454359871763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Stats'!$B$269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Stats'!$C$269:$L$269</c:f>
              <c:numCache>
                <c:formatCode>#,##0</c:formatCode>
                <c:ptCount val="10"/>
                <c:pt idx="0">
                  <c:v>282</c:v>
                </c:pt>
                <c:pt idx="1">
                  <c:v>309</c:v>
                </c:pt>
                <c:pt idx="2">
                  <c:v>213</c:v>
                </c:pt>
                <c:pt idx="3">
                  <c:v>136</c:v>
                </c:pt>
                <c:pt idx="4">
                  <c:v>98</c:v>
                </c:pt>
                <c:pt idx="5">
                  <c:v>85</c:v>
                </c:pt>
                <c:pt idx="6">
                  <c:v>58</c:v>
                </c:pt>
                <c:pt idx="7">
                  <c:v>28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Stats'!$B$270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Stats'!$C$270:$L$270</c:f>
              <c:numCache>
                <c:formatCode>#,##0</c:formatCode>
                <c:ptCount val="10"/>
                <c:pt idx="0">
                  <c:v>145</c:v>
                </c:pt>
                <c:pt idx="1">
                  <c:v>194</c:v>
                </c:pt>
                <c:pt idx="2">
                  <c:v>90</c:v>
                </c:pt>
                <c:pt idx="3">
                  <c:v>63</c:v>
                </c:pt>
                <c:pt idx="4">
                  <c:v>63</c:v>
                </c:pt>
                <c:pt idx="5">
                  <c:v>35</c:v>
                </c:pt>
                <c:pt idx="6">
                  <c:v>29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Stats'!$B$271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Stats'!$C$271:$L$271</c:f>
              <c:numCache>
                <c:formatCode>#,##0</c:formatCode>
                <c:ptCount val="10"/>
                <c:pt idx="0">
                  <c:v>55</c:v>
                </c:pt>
                <c:pt idx="1">
                  <c:v>422</c:v>
                </c:pt>
                <c:pt idx="2">
                  <c:v>306</c:v>
                </c:pt>
                <c:pt idx="3">
                  <c:v>178</c:v>
                </c:pt>
                <c:pt idx="4">
                  <c:v>134</c:v>
                </c:pt>
                <c:pt idx="5">
                  <c:v>118</c:v>
                </c:pt>
                <c:pt idx="6">
                  <c:v>82</c:v>
                </c:pt>
                <c:pt idx="7">
                  <c:v>44</c:v>
                </c:pt>
                <c:pt idx="8">
                  <c:v>21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Stats'!$B$272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Stats'!$C$272:$L$272</c:f>
              <c:numCache>
                <c:formatCode>#,##0</c:formatCode>
                <c:ptCount val="10"/>
                <c:pt idx="0">
                  <c:v>19</c:v>
                </c:pt>
                <c:pt idx="1">
                  <c:v>426</c:v>
                </c:pt>
                <c:pt idx="2">
                  <c:v>913</c:v>
                </c:pt>
                <c:pt idx="3">
                  <c:v>473</c:v>
                </c:pt>
                <c:pt idx="4">
                  <c:v>309</c:v>
                </c:pt>
                <c:pt idx="5">
                  <c:v>278</c:v>
                </c:pt>
                <c:pt idx="6">
                  <c:v>160</c:v>
                </c:pt>
                <c:pt idx="7">
                  <c:v>118</c:v>
                </c:pt>
                <c:pt idx="8">
                  <c:v>79</c:v>
                </c:pt>
                <c:pt idx="9">
                  <c:v>7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Stats'!$B$273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Stats'!$C$273:$L$273</c:f>
              <c:numCache>
                <c:formatCode>#,##0</c:formatCode>
                <c:ptCount val="10"/>
                <c:pt idx="0">
                  <c:v>0</c:v>
                </c:pt>
                <c:pt idx="1">
                  <c:v>11</c:v>
                </c:pt>
                <c:pt idx="2">
                  <c:v>375</c:v>
                </c:pt>
                <c:pt idx="3">
                  <c:v>822</c:v>
                </c:pt>
                <c:pt idx="4">
                  <c:v>687</c:v>
                </c:pt>
                <c:pt idx="5">
                  <c:v>403</c:v>
                </c:pt>
                <c:pt idx="6">
                  <c:v>276</c:v>
                </c:pt>
                <c:pt idx="7">
                  <c:v>197</c:v>
                </c:pt>
                <c:pt idx="8">
                  <c:v>83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Stats'!$B$274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Stats'!$C$274:$L$274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</c:v>
                </c:pt>
                <c:pt idx="4">
                  <c:v>388</c:v>
                </c:pt>
                <c:pt idx="5">
                  <c:v>655</c:v>
                </c:pt>
                <c:pt idx="6">
                  <c:v>605</c:v>
                </c:pt>
                <c:pt idx="7">
                  <c:v>505</c:v>
                </c:pt>
                <c:pt idx="8">
                  <c:v>228</c:v>
                </c:pt>
                <c:pt idx="9">
                  <c:v>20</c:v>
                </c:pt>
              </c:numCache>
            </c:numRef>
          </c:val>
        </c:ser>
        <c:overlap val="100"/>
        <c:axId val="164514048"/>
        <c:axId val="164528128"/>
      </c:barChart>
      <c:catAx>
        <c:axId val="1645140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528128"/>
        <c:crosses val="autoZero"/>
        <c:auto val="1"/>
        <c:lblAlgn val="ctr"/>
        <c:lblOffset val="100"/>
      </c:catAx>
      <c:valAx>
        <c:axId val="16452812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51404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3.063425859341317E-2</c:v>
              </c:pt>
              <c:pt idx="1">
                <c:v>0.10024449877750612</c:v>
              </c:pt>
              <c:pt idx="2">
                <c:v>0.13792607507550697</c:v>
              </c:pt>
              <c:pt idx="3">
                <c:v>0.13461815043865957</c:v>
              </c:pt>
              <c:pt idx="4">
                <c:v>0.16036243348195145</c:v>
              </c:pt>
              <c:pt idx="5">
                <c:v>0.15317129296706491</c:v>
              </c:pt>
              <c:pt idx="6">
                <c:v>0.1277146555443705</c:v>
              </c:pt>
              <c:pt idx="7">
                <c:v>0.10297713217316265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5.0896954526492066E-2</c:v>
              </c:pt>
              <c:pt idx="1">
                <c:v>0.15435961618690044</c:v>
              </c:pt>
              <c:pt idx="2">
                <c:v>0.21693783896537525</c:v>
              </c:pt>
              <c:pt idx="3">
                <c:v>0.18397997496871088</c:v>
              </c:pt>
              <c:pt idx="4">
                <c:v>0.14977054651648</c:v>
              </c:pt>
              <c:pt idx="5">
                <c:v>0.1093032957864005</c:v>
              </c:pt>
              <c:pt idx="6">
                <c:v>7.0713391739674933E-2</c:v>
              </c:pt>
              <c:pt idx="7">
                <c:v>4.9645390070921988E-2</c:v>
              </c:pt>
              <c:pt idx="8">
                <c:v>1.4392991239048811E-2</c:v>
              </c:pt>
            </c:numLit>
          </c:val>
        </c:ser>
        <c:axId val="106730624"/>
        <c:axId val="106732544"/>
      </c:barChart>
      <c:catAx>
        <c:axId val="106730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32544"/>
        <c:crosses val="autoZero"/>
        <c:auto val="1"/>
        <c:lblAlgn val="ctr"/>
        <c:lblOffset val="100"/>
      </c:catAx>
      <c:valAx>
        <c:axId val="1067325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3062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Stats'!$B$296</c:f>
          <c:strCache>
            <c:ptCount val="1"/>
            <c:pt idx="0">
              <c:v>Figure 3c: Age breakdown by Length of Service. Data taken from Employee Self Disclosure</c:v>
            </c:pt>
          </c:strCache>
        </c:strRef>
      </c:tx>
      <c:layout>
        <c:manualLayout>
          <c:xMode val="edge"/>
          <c:yMode val="edge"/>
          <c:x val="1.1815201826255081E-2"/>
          <c:y val="2.601101046213250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813377784601438"/>
          <c:w val="0.87332295431819995"/>
          <c:h val="0.69454346061895467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Stats'!$B$298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Stats'!$C$298:$L$298</c:f>
              <c:numCache>
                <c:formatCode>#,##0</c:formatCode>
                <c:ptCount val="10"/>
                <c:pt idx="0">
                  <c:v>170</c:v>
                </c:pt>
                <c:pt idx="1">
                  <c:v>192</c:v>
                </c:pt>
                <c:pt idx="2">
                  <c:v>149</c:v>
                </c:pt>
                <c:pt idx="3">
                  <c:v>85</c:v>
                </c:pt>
                <c:pt idx="4">
                  <c:v>62</c:v>
                </c:pt>
                <c:pt idx="5">
                  <c:v>40</c:v>
                </c:pt>
                <c:pt idx="6">
                  <c:v>36</c:v>
                </c:pt>
                <c:pt idx="7">
                  <c:v>17</c:v>
                </c:pt>
                <c:pt idx="8">
                  <c:v>4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Stats'!$B$299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Stats'!$C$299:$L$299</c:f>
              <c:numCache>
                <c:formatCode>#,##0</c:formatCode>
                <c:ptCount val="10"/>
                <c:pt idx="0">
                  <c:v>120</c:v>
                </c:pt>
                <c:pt idx="1">
                  <c:v>167</c:v>
                </c:pt>
                <c:pt idx="2">
                  <c:v>90</c:v>
                </c:pt>
                <c:pt idx="3">
                  <c:v>56</c:v>
                </c:pt>
                <c:pt idx="4">
                  <c:v>49</c:v>
                </c:pt>
                <c:pt idx="5">
                  <c:v>38</c:v>
                </c:pt>
                <c:pt idx="6">
                  <c:v>24</c:v>
                </c:pt>
                <c:pt idx="7">
                  <c:v>15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Stats'!$B$300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Stats'!$C$300:$L$300</c:f>
              <c:numCache>
                <c:formatCode>#,##0</c:formatCode>
                <c:ptCount val="10"/>
                <c:pt idx="0">
                  <c:v>45</c:v>
                </c:pt>
                <c:pt idx="1">
                  <c:v>358</c:v>
                </c:pt>
                <c:pt idx="2">
                  <c:v>258</c:v>
                </c:pt>
                <c:pt idx="3">
                  <c:v>150</c:v>
                </c:pt>
                <c:pt idx="4">
                  <c:v>114</c:v>
                </c:pt>
                <c:pt idx="5">
                  <c:v>97</c:v>
                </c:pt>
                <c:pt idx="6">
                  <c:v>70</c:v>
                </c:pt>
                <c:pt idx="7">
                  <c:v>36</c:v>
                </c:pt>
                <c:pt idx="8">
                  <c:v>17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Stats'!$B$301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Stats'!$C$301:$L$301</c:f>
              <c:numCache>
                <c:formatCode>#,##0</c:formatCode>
                <c:ptCount val="10"/>
                <c:pt idx="0">
                  <c:v>17</c:v>
                </c:pt>
                <c:pt idx="1">
                  <c:v>349</c:v>
                </c:pt>
                <c:pt idx="2">
                  <c:v>727</c:v>
                </c:pt>
                <c:pt idx="3">
                  <c:v>368</c:v>
                </c:pt>
                <c:pt idx="4">
                  <c:v>267</c:v>
                </c:pt>
                <c:pt idx="5">
                  <c:v>233</c:v>
                </c:pt>
                <c:pt idx="6">
                  <c:v>131</c:v>
                </c:pt>
                <c:pt idx="7">
                  <c:v>85</c:v>
                </c:pt>
                <c:pt idx="8">
                  <c:v>52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Stats'!$B$302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Stats'!$C$302:$L$302</c:f>
              <c:numCache>
                <c:formatCode>#,##0</c:formatCode>
                <c:ptCount val="10"/>
                <c:pt idx="0">
                  <c:v>0</c:v>
                </c:pt>
                <c:pt idx="1">
                  <c:v>13</c:v>
                </c:pt>
                <c:pt idx="2">
                  <c:v>294</c:v>
                </c:pt>
                <c:pt idx="3">
                  <c:v>661</c:v>
                </c:pt>
                <c:pt idx="4">
                  <c:v>539</c:v>
                </c:pt>
                <c:pt idx="5">
                  <c:v>302</c:v>
                </c:pt>
                <c:pt idx="6">
                  <c:v>202</c:v>
                </c:pt>
                <c:pt idx="7">
                  <c:v>148</c:v>
                </c:pt>
                <c:pt idx="8">
                  <c:v>57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Stats'!$B$303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Stats'!$C$303:$L$303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318</c:v>
                </c:pt>
                <c:pt idx="5">
                  <c:v>484</c:v>
                </c:pt>
                <c:pt idx="6">
                  <c:v>453</c:v>
                </c:pt>
                <c:pt idx="7">
                  <c:v>375</c:v>
                </c:pt>
                <c:pt idx="8">
                  <c:v>160</c:v>
                </c:pt>
                <c:pt idx="9">
                  <c:v>11</c:v>
                </c:pt>
              </c:numCache>
            </c:numRef>
          </c:val>
        </c:ser>
        <c:overlap val="100"/>
        <c:axId val="164697984"/>
        <c:axId val="164699520"/>
      </c:barChart>
      <c:catAx>
        <c:axId val="1646979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699520"/>
        <c:crosses val="autoZero"/>
        <c:auto val="1"/>
        <c:lblAlgn val="ctr"/>
        <c:lblOffset val="100"/>
      </c:catAx>
      <c:valAx>
        <c:axId val="16469952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69798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Stats'!$B$325</c:f>
          <c:strCache>
            <c:ptCount val="1"/>
            <c:pt idx="0">
              <c:v>Figure 3d: Grade breakdown for each age group and whole organisation shown in %. Data taken from HR Employee Database.</c:v>
            </c:pt>
          </c:strCache>
        </c:strRef>
      </c:tx>
      <c:layout>
        <c:manualLayout>
          <c:xMode val="edge"/>
          <c:yMode val="edge"/>
          <c:x val="1.2586878159767015E-2"/>
          <c:y val="2.209944751381239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6747525512338994E-2"/>
          <c:y val="0.13698902278099304"/>
          <c:w val="0.88475605735717511"/>
          <c:h val="0.6897083858992764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Stats'!$B$327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Stats'!$C$327:$L$327</c:f>
              <c:numCache>
                <c:formatCode>0.0%</c:formatCode>
                <c:ptCount val="10"/>
                <c:pt idx="0">
                  <c:v>0.20758483033932135</c:v>
                </c:pt>
                <c:pt idx="1">
                  <c:v>7.7826725403817909E-2</c:v>
                </c:pt>
                <c:pt idx="2">
                  <c:v>4.6389035318924618E-2</c:v>
                </c:pt>
                <c:pt idx="3">
                  <c:v>3.460410557184751E-2</c:v>
                </c:pt>
                <c:pt idx="4">
                  <c:v>5.1816557474687316E-2</c:v>
                </c:pt>
                <c:pt idx="5">
                  <c:v>5.5273189326556546E-2</c:v>
                </c:pt>
                <c:pt idx="6">
                  <c:v>6.6115702479338845E-2</c:v>
                </c:pt>
                <c:pt idx="7">
                  <c:v>9.0308370044052858E-2</c:v>
                </c:pt>
                <c:pt idx="8">
                  <c:v>9.5011876484560567E-2</c:v>
                </c:pt>
                <c:pt idx="9">
                  <c:v>0.10256410256410256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Stats'!$B$328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Stats'!$C$328:$L$328</c:f>
              <c:numCache>
                <c:formatCode>0.0%</c:formatCode>
                <c:ptCount val="10"/>
                <c:pt idx="0">
                  <c:v>0.45908183632734528</c:v>
                </c:pt>
                <c:pt idx="1">
                  <c:v>0.23274596182085169</c:v>
                </c:pt>
                <c:pt idx="2">
                  <c:v>0.13547706905640486</c:v>
                </c:pt>
                <c:pt idx="3">
                  <c:v>0.10733137829912023</c:v>
                </c:pt>
                <c:pt idx="4">
                  <c:v>0.10125074449076832</c:v>
                </c:pt>
                <c:pt idx="5">
                  <c:v>0.11181702668360864</c:v>
                </c:pt>
                <c:pt idx="6">
                  <c:v>0.12148760330578512</c:v>
                </c:pt>
                <c:pt idx="7">
                  <c:v>0.1288546255506608</c:v>
                </c:pt>
                <c:pt idx="8">
                  <c:v>0.1496437054631829</c:v>
                </c:pt>
                <c:pt idx="9">
                  <c:v>0.23076923076923078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Stats'!$B$329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Stats'!$C$329:$L$329</c:f>
              <c:numCache>
                <c:formatCode>0.0%</c:formatCode>
                <c:ptCount val="10"/>
                <c:pt idx="0">
                  <c:v>0.18562874251497005</c:v>
                </c:pt>
                <c:pt idx="1">
                  <c:v>0.36123348017621143</c:v>
                </c:pt>
                <c:pt idx="2">
                  <c:v>0.25935687928307855</c:v>
                </c:pt>
                <c:pt idx="3">
                  <c:v>0.22932551319648095</c:v>
                </c:pt>
                <c:pt idx="4">
                  <c:v>0.20250148898153664</c:v>
                </c:pt>
                <c:pt idx="5">
                  <c:v>0.19123252858958067</c:v>
                </c:pt>
                <c:pt idx="6">
                  <c:v>0.19090909090909092</c:v>
                </c:pt>
                <c:pt idx="7">
                  <c:v>0.20814977973568283</c:v>
                </c:pt>
                <c:pt idx="8">
                  <c:v>0.20190023752969122</c:v>
                </c:pt>
                <c:pt idx="9">
                  <c:v>0.12820512820512819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Stats'!$C$330:$L$330</c:f>
              <c:numCache>
                <c:formatCode>0.0%</c:formatCode>
                <c:ptCount val="10"/>
                <c:pt idx="0">
                  <c:v>3.7924151696606789E-2</c:v>
                </c:pt>
                <c:pt idx="1">
                  <c:v>0.23054331864904551</c:v>
                </c:pt>
                <c:pt idx="2">
                  <c:v>0.38165524512387983</c:v>
                </c:pt>
                <c:pt idx="3">
                  <c:v>0.36187683284457478</c:v>
                </c:pt>
                <c:pt idx="4">
                  <c:v>0.3138773079213818</c:v>
                </c:pt>
                <c:pt idx="5">
                  <c:v>0.27001270648030495</c:v>
                </c:pt>
                <c:pt idx="6">
                  <c:v>0.24628099173553719</c:v>
                </c:pt>
                <c:pt idx="7">
                  <c:v>0.19713656387665199</c:v>
                </c:pt>
                <c:pt idx="8">
                  <c:v>0.17814726840855108</c:v>
                </c:pt>
                <c:pt idx="9">
                  <c:v>0.25641025641025639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Stats'!$B$331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Stats'!$C$331:$L$331</c:f>
              <c:numCache>
                <c:formatCode>0.0%</c:formatCode>
                <c:ptCount val="10"/>
                <c:pt idx="0">
                  <c:v>0</c:v>
                </c:pt>
                <c:pt idx="1">
                  <c:v>2.4963289280469897E-2</c:v>
                </c:pt>
                <c:pt idx="2">
                  <c:v>0.10911966262519768</c:v>
                </c:pt>
                <c:pt idx="3">
                  <c:v>0.15190615835777127</c:v>
                </c:pt>
                <c:pt idx="4">
                  <c:v>0.15723645026801666</c:v>
                </c:pt>
                <c:pt idx="5">
                  <c:v>0.14930114358322744</c:v>
                </c:pt>
                <c:pt idx="6">
                  <c:v>0.11570247933884298</c:v>
                </c:pt>
                <c:pt idx="7">
                  <c:v>0.12444933920704845</c:v>
                </c:pt>
                <c:pt idx="8">
                  <c:v>8.7885985748218529E-2</c:v>
                </c:pt>
                <c:pt idx="9">
                  <c:v>0.10256410256410256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Stats'!$C$332:$L$332</c:f>
              <c:numCache>
                <c:formatCode>0.0%</c:formatCode>
                <c:ptCount val="10"/>
                <c:pt idx="0">
                  <c:v>0</c:v>
                </c:pt>
                <c:pt idx="1">
                  <c:v>2.936857562408223E-3</c:v>
                </c:pt>
                <c:pt idx="2">
                  <c:v>1.4232999472851872E-2</c:v>
                </c:pt>
                <c:pt idx="3">
                  <c:v>5.0439882697947212E-2</c:v>
                </c:pt>
                <c:pt idx="4">
                  <c:v>7.0875521143537817E-2</c:v>
                </c:pt>
                <c:pt idx="5">
                  <c:v>7.9415501905972047E-2</c:v>
                </c:pt>
                <c:pt idx="6">
                  <c:v>7.2727272727272724E-2</c:v>
                </c:pt>
                <c:pt idx="7">
                  <c:v>6.1674008810572688E-2</c:v>
                </c:pt>
                <c:pt idx="8">
                  <c:v>2.6128266033254157E-2</c:v>
                </c:pt>
                <c:pt idx="9">
                  <c:v>2.564102564102564E-2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Stats'!$B$333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Stats'!$C$333:$L$333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1.0542962572482868E-3</c:v>
                </c:pt>
                <c:pt idx="3">
                  <c:v>1.0557184750733138E-2</c:v>
                </c:pt>
                <c:pt idx="4">
                  <c:v>1.7867778439547351E-2</c:v>
                </c:pt>
                <c:pt idx="5">
                  <c:v>2.4777636594663279E-2</c:v>
                </c:pt>
                <c:pt idx="6">
                  <c:v>2.7272727272727271E-2</c:v>
                </c:pt>
                <c:pt idx="7">
                  <c:v>2.092511013215859E-2</c:v>
                </c:pt>
                <c:pt idx="8">
                  <c:v>4.7505938242280287E-3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Stats'!$B$334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Stats'!$C$334:$L$334</c:f>
              <c:numCache>
                <c:formatCode>0.0%</c:formatCode>
                <c:ptCount val="10"/>
                <c:pt idx="0">
                  <c:v>6.7864271457085831E-2</c:v>
                </c:pt>
                <c:pt idx="1">
                  <c:v>5.1395007342143903E-2</c:v>
                </c:pt>
                <c:pt idx="2">
                  <c:v>4.8497627833421195E-2</c:v>
                </c:pt>
                <c:pt idx="3">
                  <c:v>5.1612903225806452E-2</c:v>
                </c:pt>
                <c:pt idx="4">
                  <c:v>7.4449076831447289E-2</c:v>
                </c:pt>
                <c:pt idx="5">
                  <c:v>0.10927573062261753</c:v>
                </c:pt>
                <c:pt idx="6">
                  <c:v>0.14710743801652892</c:v>
                </c:pt>
                <c:pt idx="7">
                  <c:v>0.15638766519823788</c:v>
                </c:pt>
                <c:pt idx="8">
                  <c:v>0.25178147268408552</c:v>
                </c:pt>
                <c:pt idx="9">
                  <c:v>0.12820512820512819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Stats'!$B$335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Stats'!$C$335:$L$335</c:f>
              <c:numCache>
                <c:formatCode>0.0%</c:formatCode>
                <c:ptCount val="10"/>
                <c:pt idx="0">
                  <c:v>4.1916167664670656E-2</c:v>
                </c:pt>
                <c:pt idx="1">
                  <c:v>1.8355359765051395E-2</c:v>
                </c:pt>
                <c:pt idx="2">
                  <c:v>4.2171850289931473E-3</c:v>
                </c:pt>
                <c:pt idx="3">
                  <c:v>2.3460410557184751E-3</c:v>
                </c:pt>
                <c:pt idx="4">
                  <c:v>1.0125074449076831E-2</c:v>
                </c:pt>
                <c:pt idx="5">
                  <c:v>8.8945362134688691E-3</c:v>
                </c:pt>
                <c:pt idx="6">
                  <c:v>1.2396694214876033E-2</c:v>
                </c:pt>
                <c:pt idx="7">
                  <c:v>1.2114537444933921E-2</c:v>
                </c:pt>
                <c:pt idx="8">
                  <c:v>4.7505938242280287E-3</c:v>
                </c:pt>
                <c:pt idx="9">
                  <c:v>2.564102564102564E-2</c:v>
                </c:pt>
              </c:numCache>
            </c:numRef>
          </c:val>
        </c:ser>
        <c:overlap val="100"/>
        <c:axId val="164839808"/>
        <c:axId val="164841344"/>
      </c:barChart>
      <c:catAx>
        <c:axId val="1648398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841344"/>
        <c:crosses val="autoZero"/>
        <c:auto val="1"/>
        <c:lblAlgn val="ctr"/>
        <c:lblOffset val="100"/>
      </c:catAx>
      <c:valAx>
        <c:axId val="16484134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83980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Stats'!$B$357</c:f>
          <c:strCache>
            <c:ptCount val="1"/>
            <c:pt idx="0">
              <c:v>Figure 3e: Age / Grade split shown in numbers. Data taken from HR Employee Database.</c:v>
            </c:pt>
          </c:strCache>
        </c:strRef>
      </c:tx>
      <c:layout>
        <c:manualLayout>
          <c:xMode val="edge"/>
          <c:yMode val="edge"/>
          <c:x val="8.2334932446034726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93085072069374E-2"/>
          <c:y val="0.11590663451337324"/>
          <c:w val="0.8872853931282797"/>
          <c:h val="0.70929689499119064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Stats'!$B$359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Stats'!$C$359:$L$359</c:f>
              <c:numCache>
                <c:formatCode>#,##0</c:formatCode>
                <c:ptCount val="10"/>
                <c:pt idx="0">
                  <c:v>104</c:v>
                </c:pt>
                <c:pt idx="1">
                  <c:v>106</c:v>
                </c:pt>
                <c:pt idx="2">
                  <c:v>88</c:v>
                </c:pt>
                <c:pt idx="3">
                  <c:v>59</c:v>
                </c:pt>
                <c:pt idx="4">
                  <c:v>87</c:v>
                </c:pt>
                <c:pt idx="5">
                  <c:v>87</c:v>
                </c:pt>
                <c:pt idx="6">
                  <c:v>80</c:v>
                </c:pt>
                <c:pt idx="7">
                  <c:v>82</c:v>
                </c:pt>
                <c:pt idx="8">
                  <c:v>40</c:v>
                </c:pt>
                <c:pt idx="9">
                  <c:v>4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Stats'!$B$360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Stats'!$C$360:$L$360</c:f>
              <c:numCache>
                <c:formatCode>#,##0</c:formatCode>
                <c:ptCount val="10"/>
                <c:pt idx="0">
                  <c:v>230</c:v>
                </c:pt>
                <c:pt idx="1">
                  <c:v>317</c:v>
                </c:pt>
                <c:pt idx="2">
                  <c:v>257</c:v>
                </c:pt>
                <c:pt idx="3">
                  <c:v>183</c:v>
                </c:pt>
                <c:pt idx="4">
                  <c:v>170</c:v>
                </c:pt>
                <c:pt idx="5">
                  <c:v>176</c:v>
                </c:pt>
                <c:pt idx="6">
                  <c:v>147</c:v>
                </c:pt>
                <c:pt idx="7">
                  <c:v>117</c:v>
                </c:pt>
                <c:pt idx="8">
                  <c:v>63</c:v>
                </c:pt>
                <c:pt idx="9">
                  <c:v>9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Stats'!$B$361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Stats'!$C$361:$L$361</c:f>
              <c:numCache>
                <c:formatCode>#,##0</c:formatCode>
                <c:ptCount val="10"/>
                <c:pt idx="0">
                  <c:v>93</c:v>
                </c:pt>
                <c:pt idx="1">
                  <c:v>492</c:v>
                </c:pt>
                <c:pt idx="2">
                  <c:v>492</c:v>
                </c:pt>
                <c:pt idx="3">
                  <c:v>391</c:v>
                </c:pt>
                <c:pt idx="4">
                  <c:v>340</c:v>
                </c:pt>
                <c:pt idx="5">
                  <c:v>301</c:v>
                </c:pt>
                <c:pt idx="6">
                  <c:v>231</c:v>
                </c:pt>
                <c:pt idx="7">
                  <c:v>189</c:v>
                </c:pt>
                <c:pt idx="8">
                  <c:v>85</c:v>
                </c:pt>
                <c:pt idx="9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Stats'!$B$362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Stats'!$C$362:$L$362</c:f>
              <c:numCache>
                <c:formatCode>#,##0</c:formatCode>
                <c:ptCount val="10"/>
                <c:pt idx="0">
                  <c:v>19</c:v>
                </c:pt>
                <c:pt idx="1">
                  <c:v>314</c:v>
                </c:pt>
                <c:pt idx="2">
                  <c:v>724</c:v>
                </c:pt>
                <c:pt idx="3">
                  <c:v>617</c:v>
                </c:pt>
                <c:pt idx="4">
                  <c:v>527</c:v>
                </c:pt>
                <c:pt idx="5">
                  <c:v>425</c:v>
                </c:pt>
                <c:pt idx="6">
                  <c:v>298</c:v>
                </c:pt>
                <c:pt idx="7">
                  <c:v>179</c:v>
                </c:pt>
                <c:pt idx="8">
                  <c:v>75</c:v>
                </c:pt>
                <c:pt idx="9">
                  <c:v>10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Stats'!$B$363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Stats'!$C$363:$L$363</c:f>
              <c:numCache>
                <c:formatCode>#,##0</c:formatCode>
                <c:ptCount val="10"/>
                <c:pt idx="0">
                  <c:v>0</c:v>
                </c:pt>
                <c:pt idx="1">
                  <c:v>34</c:v>
                </c:pt>
                <c:pt idx="2">
                  <c:v>207</c:v>
                </c:pt>
                <c:pt idx="3">
                  <c:v>259</c:v>
                </c:pt>
                <c:pt idx="4">
                  <c:v>264</c:v>
                </c:pt>
                <c:pt idx="5">
                  <c:v>235</c:v>
                </c:pt>
                <c:pt idx="6">
                  <c:v>140</c:v>
                </c:pt>
                <c:pt idx="7">
                  <c:v>113</c:v>
                </c:pt>
                <c:pt idx="8">
                  <c:v>37</c:v>
                </c:pt>
                <c:pt idx="9">
                  <c:v>4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Stats'!$B$364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Stats'!$C$364:$L$364</c:f>
              <c:numCache>
                <c:formatCode>#,##0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27</c:v>
                </c:pt>
                <c:pt idx="3">
                  <c:v>86</c:v>
                </c:pt>
                <c:pt idx="4">
                  <c:v>119</c:v>
                </c:pt>
                <c:pt idx="5">
                  <c:v>125</c:v>
                </c:pt>
                <c:pt idx="6">
                  <c:v>88</c:v>
                </c:pt>
                <c:pt idx="7">
                  <c:v>56</c:v>
                </c:pt>
                <c:pt idx="8">
                  <c:v>11</c:v>
                </c:pt>
                <c:pt idx="9">
                  <c:v>1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Stats'!$B$365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Stats'!$C$365:$L$365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18</c:v>
                </c:pt>
                <c:pt idx="4">
                  <c:v>30</c:v>
                </c:pt>
                <c:pt idx="5">
                  <c:v>39</c:v>
                </c:pt>
                <c:pt idx="6">
                  <c:v>33</c:v>
                </c:pt>
                <c:pt idx="7">
                  <c:v>19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Stats'!$B$366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Stats'!$C$366:$L$366</c:f>
              <c:numCache>
                <c:formatCode>#,##0</c:formatCode>
                <c:ptCount val="10"/>
                <c:pt idx="0">
                  <c:v>34</c:v>
                </c:pt>
                <c:pt idx="1">
                  <c:v>70</c:v>
                </c:pt>
                <c:pt idx="2">
                  <c:v>92</c:v>
                </c:pt>
                <c:pt idx="3">
                  <c:v>88</c:v>
                </c:pt>
                <c:pt idx="4">
                  <c:v>125</c:v>
                </c:pt>
                <c:pt idx="5">
                  <c:v>172</c:v>
                </c:pt>
                <c:pt idx="6">
                  <c:v>178</c:v>
                </c:pt>
                <c:pt idx="7">
                  <c:v>142</c:v>
                </c:pt>
                <c:pt idx="8">
                  <c:v>106</c:v>
                </c:pt>
                <c:pt idx="9">
                  <c:v>5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Stats'!$B$367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Stats'!$C$367:$L$367</c:f>
              <c:numCache>
                <c:formatCode>#,##0</c:formatCode>
                <c:ptCount val="10"/>
                <c:pt idx="0">
                  <c:v>21</c:v>
                </c:pt>
                <c:pt idx="1">
                  <c:v>25</c:v>
                </c:pt>
                <c:pt idx="2">
                  <c:v>8</c:v>
                </c:pt>
                <c:pt idx="3">
                  <c:v>4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11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overlap val="100"/>
        <c:axId val="164945280"/>
        <c:axId val="164983936"/>
      </c:barChart>
      <c:catAx>
        <c:axId val="1649452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983936"/>
        <c:crosses val="autoZero"/>
        <c:auto val="1"/>
        <c:lblAlgn val="ctr"/>
        <c:lblOffset val="100"/>
      </c:catAx>
      <c:valAx>
        <c:axId val="16498393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94528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Stats'!$B$691</c:f>
          <c:strCache>
            <c:ptCount val="1"/>
            <c:pt idx="0">
              <c:v>Figure 5: Environment Agency gender profile trend information. Data taken from HR Employee Database.</c:v>
            </c:pt>
          </c:strCache>
        </c:strRef>
      </c:tx>
      <c:layout>
        <c:manualLayout>
          <c:xMode val="edge"/>
          <c:yMode val="edge"/>
          <c:x val="1.0350366465529238E-2"/>
          <c:y val="2.236836317248053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628106672582051E-2"/>
          <c:y val="0.13865633296424459"/>
          <c:w val="0.94853893360952835"/>
          <c:h val="0.69718588249094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Stats'!$B$693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Q1 Diversity Stats'!$C$693:$H$693</c:f>
              <c:numCache>
                <c:formatCode>0.0%</c:formatCode>
                <c:ptCount val="6"/>
                <c:pt idx="0">
                  <c:v>0.59799999999999998</c:v>
                </c:pt>
                <c:pt idx="1">
                  <c:v>0.59099999999999997</c:v>
                </c:pt>
                <c:pt idx="2">
                  <c:v>0.59699999999999998</c:v>
                </c:pt>
                <c:pt idx="3">
                  <c:v>0.59491363596909985</c:v>
                </c:pt>
                <c:pt idx="4">
                  <c:v>0.58430256201708008</c:v>
                </c:pt>
                <c:pt idx="5">
                  <c:v>0.58268413597733715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Stats'!$B$694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Q1 Diversity Stats'!$C$694:$H$694</c:f>
              <c:numCache>
                <c:formatCode>0.0%</c:formatCode>
                <c:ptCount val="6"/>
                <c:pt idx="0">
                  <c:v>0.40200000000000002</c:v>
                </c:pt>
                <c:pt idx="1">
                  <c:v>0.40899999999999997</c:v>
                </c:pt>
                <c:pt idx="2">
                  <c:v>0.40300000000000002</c:v>
                </c:pt>
                <c:pt idx="3">
                  <c:v>0.40508636403090009</c:v>
                </c:pt>
                <c:pt idx="4">
                  <c:v>0.41569743798291986</c:v>
                </c:pt>
                <c:pt idx="5">
                  <c:v>0.41731586402266291</c:v>
                </c:pt>
              </c:numCache>
            </c:numRef>
          </c:val>
        </c:ser>
        <c:axId val="165010048"/>
        <c:axId val="165155200"/>
      </c:barChart>
      <c:catAx>
        <c:axId val="1650100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155200"/>
        <c:crosses val="autoZero"/>
        <c:auto val="1"/>
        <c:lblAlgn val="ctr"/>
        <c:lblOffset val="100"/>
      </c:catAx>
      <c:valAx>
        <c:axId val="1651552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01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5611996424729"/>
          <c:y val="3.0121556034545947E-2"/>
          <c:w val="0.14292538951462938"/>
          <c:h val="6.772357365943816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Stats'!$B$1231</c:f>
          <c:strCache>
            <c:ptCount val="1"/>
            <c:pt idx="0">
              <c:v>Figure 7g: Grade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9.2717995822279766E-3"/>
          <c:y val="2.10271726644251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043948921636492"/>
          <c:w val="0.87258399314285151"/>
          <c:h val="0.67297934016554706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Stats'!$B$1234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Stats'!$C$1234,'13.14 Q1 Diversity Stats'!$E$1234,'13.14 Q1 Diversity Stats'!$G$1234,'13.14 Q1 Diversity Stats'!$I$1234,'13.14 Q1 Diversity Stats'!$K$1234,'13.14 Q1 Diversity Stats'!$M$1234,'13.14 Q1 Diversity Stats'!$O$1234,'13.14 Q1 Diversity Stats'!$Q$1234)</c:f>
              <c:numCache>
                <c:formatCode>0.0%</c:formatCode>
                <c:ptCount val="8"/>
                <c:pt idx="0">
                  <c:v>0.13245033112582782</c:v>
                </c:pt>
                <c:pt idx="1">
                  <c:v>0.10655737704918032</c:v>
                </c:pt>
                <c:pt idx="2">
                  <c:v>6.8965517241379309E-2</c:v>
                </c:pt>
                <c:pt idx="3">
                  <c:v>6.1728395061728392E-2</c:v>
                </c:pt>
                <c:pt idx="4">
                  <c:v>0.11764705882352941</c:v>
                </c:pt>
                <c:pt idx="5">
                  <c:v>6.2841015992474131E-2</c:v>
                </c:pt>
                <c:pt idx="6">
                  <c:v>0.11864406779661017</c:v>
                </c:pt>
                <c:pt idx="7">
                  <c:v>8.3969465648854963E-2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Stats'!$B$1235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Stats'!$C$1235,'13.14 Q1 Diversity Stats'!$E$1235,'13.14 Q1 Diversity Stats'!$G$1235,'13.14 Q1 Diversity Stats'!$I$1235,'13.14 Q1 Diversity Stats'!$K$1235,'13.14 Q1 Diversity Stats'!$M$1235,'13.14 Q1 Diversity Stats'!$O$1235,'13.14 Q1 Diversity Stats'!$Q$1235)</c:f>
              <c:numCache>
                <c:formatCode>0.0%</c:formatCode>
                <c:ptCount val="8"/>
                <c:pt idx="0">
                  <c:v>0.2185430463576159</c:v>
                </c:pt>
                <c:pt idx="1">
                  <c:v>0.21311475409836064</c:v>
                </c:pt>
                <c:pt idx="2">
                  <c:v>6.8965517241379309E-2</c:v>
                </c:pt>
                <c:pt idx="3">
                  <c:v>0.1111111111111111</c:v>
                </c:pt>
                <c:pt idx="4">
                  <c:v>2.9411764705882353E-2</c:v>
                </c:pt>
                <c:pt idx="5">
                  <c:v>0.1462841015992474</c:v>
                </c:pt>
                <c:pt idx="6">
                  <c:v>0.11016949152542373</c:v>
                </c:pt>
                <c:pt idx="7">
                  <c:v>0.22900763358778625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Stats'!$B$1236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Stats'!$C$1236,'13.14 Q1 Diversity Stats'!$E$1236,'13.14 Q1 Diversity Stats'!$G$1236,'13.14 Q1 Diversity Stats'!$I$1236,'13.14 Q1 Diversity Stats'!$K$1236,'13.14 Q1 Diversity Stats'!$M$1236,'13.14 Q1 Diversity Stats'!$O$1236,'13.14 Q1 Diversity Stats'!$Q$1236)</c:f>
              <c:numCache>
                <c:formatCode>0.0%</c:formatCode>
                <c:ptCount val="8"/>
                <c:pt idx="0">
                  <c:v>0.24503311258278146</c:v>
                </c:pt>
                <c:pt idx="1">
                  <c:v>0.27049180327868855</c:v>
                </c:pt>
                <c:pt idx="2">
                  <c:v>0.44827586206896552</c:v>
                </c:pt>
                <c:pt idx="3">
                  <c:v>0.34567901234567899</c:v>
                </c:pt>
                <c:pt idx="4">
                  <c:v>0.38235294117647056</c:v>
                </c:pt>
                <c:pt idx="5">
                  <c:v>0.23029162746942616</c:v>
                </c:pt>
                <c:pt idx="6">
                  <c:v>0.21186440677966101</c:v>
                </c:pt>
                <c:pt idx="7">
                  <c:v>0.16793893129770993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Stats'!$B$1237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Stats'!$C$1237,'13.14 Q1 Diversity Stats'!$E$1237,'13.14 Q1 Diversity Stats'!$G$1237,'13.14 Q1 Diversity Stats'!$I$1237,'13.14 Q1 Diversity Stats'!$K$1237,'13.14 Q1 Diversity Stats'!$M$1237,'13.14 Q1 Diversity Stats'!$O$1237,'13.14 Q1 Diversity Stats'!$Q$1237)</c:f>
              <c:numCache>
                <c:formatCode>0.0%</c:formatCode>
                <c:ptCount val="8"/>
                <c:pt idx="0">
                  <c:v>0.25827814569536423</c:v>
                </c:pt>
                <c:pt idx="1">
                  <c:v>0.29508196721311475</c:v>
                </c:pt>
                <c:pt idx="2">
                  <c:v>0.20689655172413793</c:v>
                </c:pt>
                <c:pt idx="3">
                  <c:v>0.20987654320987653</c:v>
                </c:pt>
                <c:pt idx="4">
                  <c:v>0.23529411764705882</c:v>
                </c:pt>
                <c:pt idx="5">
                  <c:v>0.28410159924741296</c:v>
                </c:pt>
                <c:pt idx="6">
                  <c:v>0.3135593220338983</c:v>
                </c:pt>
                <c:pt idx="7">
                  <c:v>0.19083969465648856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Stats'!$B$1238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Stats'!$C$1238,'13.14 Q1 Diversity Stats'!$E$1238,'13.14 Q1 Diversity Stats'!$G$1238,'13.14 Q1 Diversity Stats'!$I$1238,'13.14 Q1 Diversity Stats'!$K$1238,'13.14 Q1 Diversity Stats'!$M$1238,'13.14 Q1 Diversity Stats'!$O$1238,'13.14 Q1 Diversity Stats'!$Q$1238)</c:f>
              <c:numCache>
                <c:formatCode>0.0%</c:formatCode>
                <c:ptCount val="8"/>
                <c:pt idx="0">
                  <c:v>7.9470198675496692E-2</c:v>
                </c:pt>
                <c:pt idx="1">
                  <c:v>6.5573770491803282E-2</c:v>
                </c:pt>
                <c:pt idx="2">
                  <c:v>0.17241379310344829</c:v>
                </c:pt>
                <c:pt idx="3">
                  <c:v>0.18518518518518517</c:v>
                </c:pt>
                <c:pt idx="4">
                  <c:v>8.8235294117647065E-2</c:v>
                </c:pt>
                <c:pt idx="5">
                  <c:v>0.11580432737535278</c:v>
                </c:pt>
                <c:pt idx="6">
                  <c:v>0.10169491525423729</c:v>
                </c:pt>
                <c:pt idx="7">
                  <c:v>5.3435114503816793E-2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Stats'!$B$1239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Stats'!$C$1239,'13.14 Q1 Diversity Stats'!$E$1239,'13.14 Q1 Diversity Stats'!$G$1239,'13.14 Q1 Diversity Stats'!$I$1239,'13.14 Q1 Diversity Stats'!$K$1239,'13.14 Q1 Diversity Stats'!$M$1239,'13.14 Q1 Diversity Stats'!$O$1239,'13.14 Q1 Diversity Stats'!$Q$1239)</c:f>
              <c:numCache>
                <c:formatCode>0.0%</c:formatCode>
                <c:ptCount val="8"/>
                <c:pt idx="0">
                  <c:v>1.9867549668874173E-2</c:v>
                </c:pt>
                <c:pt idx="1">
                  <c:v>0</c:v>
                </c:pt>
                <c:pt idx="2">
                  <c:v>0</c:v>
                </c:pt>
                <c:pt idx="3">
                  <c:v>2.4691358024691357E-2</c:v>
                </c:pt>
                <c:pt idx="4">
                  <c:v>5.8823529411764705E-2</c:v>
                </c:pt>
                <c:pt idx="5">
                  <c:v>4.7224835371589842E-2</c:v>
                </c:pt>
                <c:pt idx="6">
                  <c:v>5.9322033898305086E-2</c:v>
                </c:pt>
                <c:pt idx="7">
                  <c:v>7.6335877862595417E-3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Stats'!$B$1240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Stats'!$C$1240,'13.14 Q1 Diversity Stats'!$E$1240,'13.14 Q1 Diversity Stats'!$G$1240,'13.14 Q1 Diversity Stats'!$I$1240,'13.14 Q1 Diversity Stats'!$K$1240,'13.14 Q1 Diversity Stats'!$M$1240,'13.14 Q1 Diversity Stats'!$O$1240,'13.14 Q1 Diversity Stats'!$Q$1240)</c:f>
              <c:numCache>
                <c:formatCode>0.0%</c:formatCode>
                <c:ptCount val="8"/>
                <c:pt idx="0">
                  <c:v>6.6225165562913907E-3</c:v>
                </c:pt>
                <c:pt idx="1">
                  <c:v>0</c:v>
                </c:pt>
                <c:pt idx="2">
                  <c:v>0</c:v>
                </c:pt>
                <c:pt idx="3">
                  <c:v>1.2345679012345678E-2</c:v>
                </c:pt>
                <c:pt idx="4">
                  <c:v>2.9411764705882353E-2</c:v>
                </c:pt>
                <c:pt idx="5">
                  <c:v>1.2982126058325494E-2</c:v>
                </c:pt>
                <c:pt idx="6">
                  <c:v>0</c:v>
                </c:pt>
                <c:pt idx="7">
                  <c:v>1.5267175572519083E-2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Stats'!$B$1241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Stats'!$C$1241,'13.14 Q1 Diversity Stats'!$E$1241,'13.14 Q1 Diversity Stats'!$G$1241,'13.14 Q1 Diversity Stats'!$I$1241,'13.14 Q1 Diversity Stats'!$K$1241,'13.14 Q1 Diversity Stats'!$M$1241,'13.14 Q1 Diversity Stats'!$O$1241,'13.14 Q1 Diversity Stats'!$Q$1241)</c:f>
              <c:numCache>
                <c:formatCode>0.0%</c:formatCode>
                <c:ptCount val="8"/>
                <c:pt idx="0">
                  <c:v>2.6490066225165563E-2</c:v>
                </c:pt>
                <c:pt idx="1">
                  <c:v>4.0983606557377046E-2</c:v>
                </c:pt>
                <c:pt idx="2">
                  <c:v>0</c:v>
                </c:pt>
                <c:pt idx="3">
                  <c:v>4.9382716049382713E-2</c:v>
                </c:pt>
                <c:pt idx="4">
                  <c:v>5.8823529411764705E-2</c:v>
                </c:pt>
                <c:pt idx="5">
                  <c:v>9.0122295390404519E-2</c:v>
                </c:pt>
                <c:pt idx="6">
                  <c:v>8.4745762711864403E-2</c:v>
                </c:pt>
                <c:pt idx="7">
                  <c:v>0.22137404580152673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Stats'!$B$1242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Stats'!$C$1242,'13.14 Q1 Diversity Stats'!$E$1242,'13.14 Q1 Diversity Stats'!$G$1242,'13.14 Q1 Diversity Stats'!$I$1242,'13.14 Q1 Diversity Stats'!$K$1242,'13.14 Q1 Diversity Stats'!$M$1242,'13.14 Q1 Diversity Stats'!$O$1242,'13.14 Q1 Diversity Stats'!$Q$1242)</c:f>
              <c:numCache>
                <c:formatCode>0.0%</c:formatCode>
                <c:ptCount val="8"/>
                <c:pt idx="0">
                  <c:v>1.3245033112582781E-2</c:v>
                </c:pt>
                <c:pt idx="1">
                  <c:v>8.1967213114754103E-3</c:v>
                </c:pt>
                <c:pt idx="2">
                  <c:v>3.4482758620689655E-2</c:v>
                </c:pt>
                <c:pt idx="3">
                  <c:v>0</c:v>
                </c:pt>
                <c:pt idx="4">
                  <c:v>0</c:v>
                </c:pt>
                <c:pt idx="5">
                  <c:v>1.0348071495766699E-2</c:v>
                </c:pt>
                <c:pt idx="6">
                  <c:v>0</c:v>
                </c:pt>
                <c:pt idx="7">
                  <c:v>3.0534351145038167E-2</c:v>
                </c:pt>
              </c:numCache>
            </c:numRef>
          </c:val>
        </c:ser>
        <c:overlap val="100"/>
        <c:axId val="165435264"/>
        <c:axId val="165436800"/>
      </c:barChart>
      <c:catAx>
        <c:axId val="1654352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436800"/>
        <c:crosses val="autoZero"/>
        <c:auto val="1"/>
        <c:lblAlgn val="ctr"/>
        <c:lblOffset val="100"/>
      </c:catAx>
      <c:valAx>
        <c:axId val="16543680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43526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Stats'!$B$1265</c:f>
          <c:strCache>
            <c:ptCount val="1"/>
            <c:pt idx="0">
              <c:v>Figure 7h: Grade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9.2717743104198027E-3"/>
          <c:y val="2.10270938354927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42741847231559E-2"/>
          <c:y val="0.13009728686376787"/>
          <c:w val="0.87268157714224881"/>
          <c:h val="0.69132697607572768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Stats'!$B$1268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Stats'!$C$1268,'13.14 Q1 Diversity Stats'!$E$1268,'13.14 Q1 Diversity Stats'!$G$1268,'13.14 Q1 Diversity Stats'!$I$1268,'13.14 Q1 Diversity Stats'!$K$1268,'13.14 Q1 Diversity Stats'!$M$1268,'13.14 Q1 Diversity Stats'!$O$1268,'13.14 Q1 Diversity Stats'!$Q$1268)</c:f>
              <c:numCache>
                <c:formatCode>0.0%</c:formatCode>
                <c:ptCount val="8"/>
                <c:pt idx="0">
                  <c:v>0.12903225806451613</c:v>
                </c:pt>
                <c:pt idx="1">
                  <c:v>0.10638297872340426</c:v>
                </c:pt>
                <c:pt idx="2">
                  <c:v>0.08</c:v>
                </c:pt>
                <c:pt idx="3">
                  <c:v>0.18181818181818182</c:v>
                </c:pt>
                <c:pt idx="4">
                  <c:v>3.2000000000000001E-2</c:v>
                </c:pt>
                <c:pt idx="5">
                  <c:v>5.927900482355928E-2</c:v>
                </c:pt>
                <c:pt idx="6">
                  <c:v>2.8340080971659919E-2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Stats'!$B$1269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Stats'!$C$1269,'13.14 Q1 Diversity Stats'!$E$1269,'13.14 Q1 Diversity Stats'!$G$1269,'13.14 Q1 Diversity Stats'!$I$1269,'13.14 Q1 Diversity Stats'!$K$1269,'13.14 Q1 Diversity Stats'!$M$1269,'13.14 Q1 Diversity Stats'!$O$1269,'13.14 Q1 Diversity Stats'!$Q$1269)</c:f>
              <c:numCache>
                <c:formatCode>0.0%</c:formatCode>
                <c:ptCount val="8"/>
                <c:pt idx="0">
                  <c:v>0.16935483870967741</c:v>
                </c:pt>
                <c:pt idx="1">
                  <c:v>0.21276595744680851</c:v>
                </c:pt>
                <c:pt idx="2">
                  <c:v>0.08</c:v>
                </c:pt>
                <c:pt idx="3">
                  <c:v>9.0909090909090912E-2</c:v>
                </c:pt>
                <c:pt idx="4">
                  <c:v>0.128</c:v>
                </c:pt>
                <c:pt idx="5">
                  <c:v>0.13861386138613863</c:v>
                </c:pt>
                <c:pt idx="6">
                  <c:v>0.1214574898785425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Stats'!$B$1270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Stats'!$C$1270,'13.14 Q1 Diversity Stats'!$E$1270,'13.14 Q1 Diversity Stats'!$G$1270,'13.14 Q1 Diversity Stats'!$I$1270,'13.14 Q1 Diversity Stats'!$K$1270,'13.14 Q1 Diversity Stats'!$M$1270,'13.14 Q1 Diversity Stats'!$O$1270,'13.14 Q1 Diversity Stats'!$Q$1270)</c:f>
              <c:numCache>
                <c:formatCode>0.0%</c:formatCode>
                <c:ptCount val="8"/>
                <c:pt idx="0">
                  <c:v>0.27419354838709675</c:v>
                </c:pt>
                <c:pt idx="1">
                  <c:v>0.26595744680851063</c:v>
                </c:pt>
                <c:pt idx="2">
                  <c:v>0.48</c:v>
                </c:pt>
                <c:pt idx="3">
                  <c:v>0.18181818181818182</c:v>
                </c:pt>
                <c:pt idx="4">
                  <c:v>0.36</c:v>
                </c:pt>
                <c:pt idx="5">
                  <c:v>0.22696115765422697</c:v>
                </c:pt>
                <c:pt idx="6">
                  <c:v>0.27327935222672067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Stats'!$B$1271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Stats'!$C$1271,'13.14 Q1 Diversity Stats'!$E$1271,'13.14 Q1 Diversity Stats'!$G$1271,'13.14 Q1 Diversity Stats'!$I$1271,'13.14 Q1 Diversity Stats'!$K$1271,'13.14 Q1 Diversity Stats'!$M$1271,'13.14 Q1 Diversity Stats'!$O$1271,'13.14 Q1 Diversity Stats'!$Q$1271)</c:f>
              <c:numCache>
                <c:formatCode>0.0%</c:formatCode>
                <c:ptCount val="8"/>
                <c:pt idx="0">
                  <c:v>0.30645161290322581</c:v>
                </c:pt>
                <c:pt idx="1">
                  <c:v>0.28723404255319152</c:v>
                </c:pt>
                <c:pt idx="2">
                  <c:v>0.16</c:v>
                </c:pt>
                <c:pt idx="3">
                  <c:v>9.0909090909090912E-2</c:v>
                </c:pt>
                <c:pt idx="4">
                  <c:v>0.29599999999999999</c:v>
                </c:pt>
                <c:pt idx="5">
                  <c:v>0.29309469408479311</c:v>
                </c:pt>
                <c:pt idx="6">
                  <c:v>0.3623481781376518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Stats'!$B$1272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Stats'!$C$1272,'13.14 Q1 Diversity Stats'!$E$1272,'13.14 Q1 Diversity Stats'!$G$1272,'13.14 Q1 Diversity Stats'!$I$1272,'13.14 Q1 Diversity Stats'!$K$1272,'13.14 Q1 Diversity Stats'!$M$1272,'13.14 Q1 Diversity Stats'!$O$1272,'13.14 Q1 Diversity Stats'!$Q$1272)</c:f>
              <c:numCache>
                <c:formatCode>0.0%</c:formatCode>
                <c:ptCount val="8"/>
                <c:pt idx="0">
                  <c:v>7.2580645161290328E-2</c:v>
                </c:pt>
                <c:pt idx="1">
                  <c:v>7.4468085106382975E-2</c:v>
                </c:pt>
                <c:pt idx="2">
                  <c:v>0.16</c:v>
                </c:pt>
                <c:pt idx="3">
                  <c:v>0.36363636363636365</c:v>
                </c:pt>
                <c:pt idx="4">
                  <c:v>0.13600000000000001</c:v>
                </c:pt>
                <c:pt idx="5">
                  <c:v>0.12261995430312261</c:v>
                </c:pt>
                <c:pt idx="6">
                  <c:v>0.1194331983805668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Stats'!$B$1273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Stats'!$C$1273,'13.14 Q1 Diversity Stats'!$E$1273,'13.14 Q1 Diversity Stats'!$G$1273,'13.14 Q1 Diversity Stats'!$I$1273,'13.14 Q1 Diversity Stats'!$K$1273,'13.14 Q1 Diversity Stats'!$M$1273,'13.14 Q1 Diversity Stats'!$O$1273,'13.14 Q1 Diversity Stats'!$Q$1273)</c:f>
              <c:numCache>
                <c:formatCode>0.0%</c:formatCode>
                <c:ptCount val="8"/>
                <c:pt idx="0">
                  <c:v>1.6129032258064516E-2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1.6E-2</c:v>
                </c:pt>
                <c:pt idx="5">
                  <c:v>5.3313023610053314E-2</c:v>
                </c:pt>
                <c:pt idx="6">
                  <c:v>3.8461538461538464E-2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Stats'!$B$1274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Stats'!$C$1274,'13.14 Q1 Diversity Stats'!$E$1274,'13.14 Q1 Diversity Stats'!$G$1274,'13.14 Q1 Diversity Stats'!$I$1274,'13.14 Q1 Diversity Stats'!$K$1274,'13.14 Q1 Diversity Stats'!$M$1274,'13.14 Q1 Diversity Stats'!$O$1274,'13.14 Q1 Diversity Stats'!$Q$1274)</c:f>
              <c:numCache>
                <c:formatCode>0.0%</c:formatCode>
                <c:ptCount val="8"/>
                <c:pt idx="0">
                  <c:v>8.0645161290322578E-3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8.0000000000000002E-3</c:v>
                </c:pt>
                <c:pt idx="5">
                  <c:v>1.4216806296014217E-2</c:v>
                </c:pt>
                <c:pt idx="6">
                  <c:v>4.048582995951417E-3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Stats'!$B$1275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Stats'!$C$1275,'13.14 Q1 Diversity Stats'!$E$1275,'13.14 Q1 Diversity Stats'!$G$1275,'13.14 Q1 Diversity Stats'!$I$1275,'13.14 Q1 Diversity Stats'!$K$1275,'13.14 Q1 Diversity Stats'!$M$1275,'13.14 Q1 Diversity Stats'!$O$1275,'13.14 Q1 Diversity Stats'!$Q$1275)</c:f>
              <c:numCache>
                <c:formatCode>0.0%</c:formatCode>
                <c:ptCount val="8"/>
                <c:pt idx="0">
                  <c:v>1.6129032258064516E-2</c:v>
                </c:pt>
                <c:pt idx="1">
                  <c:v>4.2553191489361701E-2</c:v>
                </c:pt>
                <c:pt idx="2">
                  <c:v>0</c:v>
                </c:pt>
                <c:pt idx="3">
                  <c:v>9.0909090909090912E-2</c:v>
                </c:pt>
                <c:pt idx="4">
                  <c:v>2.4E-2</c:v>
                </c:pt>
                <c:pt idx="5">
                  <c:v>8.0858085808580851E-2</c:v>
                </c:pt>
                <c:pt idx="6">
                  <c:v>3.643724696356275E-2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Stats'!$B$1276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Stats'!$C$1276,'13.14 Q1 Diversity Stats'!$E$1276,'13.14 Q1 Diversity Stats'!$G$1276,'13.14 Q1 Diversity Stats'!$I$1276,'13.14 Q1 Diversity Stats'!$K$1276,'13.14 Q1 Diversity Stats'!$M$1276,'13.14 Q1 Diversity Stats'!$O$1276,'13.14 Q1 Diversity Stats'!$Q$1276)</c:f>
              <c:numCache>
                <c:formatCode>0.0%</c:formatCode>
                <c:ptCount val="8"/>
                <c:pt idx="0">
                  <c:v>8.0645161290322578E-3</c:v>
                </c:pt>
                <c:pt idx="1">
                  <c:v>1.0638297872340425E-2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1.1043412033511044E-2</c:v>
                </c:pt>
                <c:pt idx="6">
                  <c:v>1.6194331983805668E-2</c:v>
                </c:pt>
              </c:numCache>
            </c:numRef>
          </c:val>
        </c:ser>
        <c:overlap val="100"/>
        <c:axId val="165778176"/>
        <c:axId val="165779712"/>
      </c:barChart>
      <c:catAx>
        <c:axId val="1657781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779712"/>
        <c:crosses val="autoZero"/>
        <c:auto val="1"/>
        <c:lblAlgn val="ctr"/>
        <c:lblOffset val="100"/>
      </c:catAx>
      <c:valAx>
        <c:axId val="165779712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77817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Stats'!$B$1300</c:f>
          <c:strCache>
            <c:ptCount val="1"/>
            <c:pt idx="0">
              <c:v>Figure 7i: Length of Service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6.1706983480480431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43"/>
          <c:h val="0.67687343248761234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Stats'!$B$1303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Stats'!$C$1303,'13.14 Q1 Diversity Stats'!$E$1303,'13.14 Q1 Diversity Stats'!$G$1303,'13.14 Q1 Diversity Stats'!$I$1303,'13.14 Q1 Diversity Stats'!$K$1303,'13.14 Q1 Diversity Stats'!$M$1303,'13.14 Q1 Diversity Stats'!$O$1303,'13.14 Q1 Diversity Stats'!$Q$1303)</c:f>
              <c:numCache>
                <c:formatCode>0.0%</c:formatCode>
                <c:ptCount val="8"/>
                <c:pt idx="0">
                  <c:v>0.20529801324503311</c:v>
                </c:pt>
                <c:pt idx="1">
                  <c:v>0.13934426229508196</c:v>
                </c:pt>
                <c:pt idx="2">
                  <c:v>0.17241379310344829</c:v>
                </c:pt>
                <c:pt idx="3">
                  <c:v>0.16049382716049382</c:v>
                </c:pt>
                <c:pt idx="4">
                  <c:v>0.11764705882352941</c:v>
                </c:pt>
                <c:pt idx="5">
                  <c:v>0.10404515522107244</c:v>
                </c:pt>
                <c:pt idx="6">
                  <c:v>9.3220338983050849E-2</c:v>
                </c:pt>
                <c:pt idx="7">
                  <c:v>0.20610687022900764</c:v>
                </c:pt>
              </c:numCache>
            </c:numRef>
          </c:val>
        </c:ser>
        <c:ser>
          <c:idx val="2"/>
          <c:order val="1"/>
          <c:tx>
            <c:strRef>
              <c:f>'13.14 Q1 Diversity Stats'!$B$1304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Stats'!$C$1304,'13.14 Q1 Diversity Stats'!$E$1304,'13.14 Q1 Diversity Stats'!$G$1304,'13.14 Q1 Diversity Stats'!$I$1304,'13.14 Q1 Diversity Stats'!$K$1304,'13.14 Q1 Diversity Stats'!$M$1304,'13.14 Q1 Diversity Stats'!$O$1304,'13.14 Q1 Diversity Stats'!$Q$1304)</c:f>
              <c:numCache>
                <c:formatCode>0.0%</c:formatCode>
                <c:ptCount val="8"/>
                <c:pt idx="0">
                  <c:v>9.9337748344370855E-2</c:v>
                </c:pt>
                <c:pt idx="1">
                  <c:v>7.3770491803278687E-2</c:v>
                </c:pt>
                <c:pt idx="2">
                  <c:v>6.8965517241379309E-2</c:v>
                </c:pt>
                <c:pt idx="3">
                  <c:v>0.1111111111111111</c:v>
                </c:pt>
                <c:pt idx="4">
                  <c:v>2.9411764705882353E-2</c:v>
                </c:pt>
                <c:pt idx="5">
                  <c:v>5.3998118532455314E-2</c:v>
                </c:pt>
                <c:pt idx="6">
                  <c:v>9.3220338983050849E-2</c:v>
                </c:pt>
                <c:pt idx="7">
                  <c:v>0.14503816793893129</c:v>
                </c:pt>
              </c:numCache>
            </c:numRef>
          </c:val>
        </c:ser>
        <c:ser>
          <c:idx val="4"/>
          <c:order val="2"/>
          <c:tx>
            <c:strRef>
              <c:f>'13.14 Q1 Diversity Stats'!$B$1305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Stats'!$C$1305,'13.14 Q1 Diversity Stats'!$E$1305,'13.14 Q1 Diversity Stats'!$G$1305,'13.14 Q1 Diversity Stats'!$I$1305,'13.14 Q1 Diversity Stats'!$K$1305,'13.14 Q1 Diversity Stats'!$M$1305,'13.14 Q1 Diversity Stats'!$O$1305,'13.14 Q1 Diversity Stats'!$Q$1305)</c:f>
              <c:numCache>
                <c:formatCode>0.0%</c:formatCode>
                <c:ptCount val="8"/>
                <c:pt idx="0">
                  <c:v>0.2185430463576159</c:v>
                </c:pt>
                <c:pt idx="1">
                  <c:v>0.35245901639344263</c:v>
                </c:pt>
                <c:pt idx="2">
                  <c:v>0.13793103448275862</c:v>
                </c:pt>
                <c:pt idx="3">
                  <c:v>0.18518518518518517</c:v>
                </c:pt>
                <c:pt idx="4">
                  <c:v>0.14705882352941177</c:v>
                </c:pt>
                <c:pt idx="5">
                  <c:v>0.11589840075258702</c:v>
                </c:pt>
                <c:pt idx="6">
                  <c:v>0.15254237288135594</c:v>
                </c:pt>
                <c:pt idx="7">
                  <c:v>9.1603053435114504E-2</c:v>
                </c:pt>
              </c:numCache>
            </c:numRef>
          </c:val>
        </c:ser>
        <c:ser>
          <c:idx val="6"/>
          <c:order val="3"/>
          <c:tx>
            <c:strRef>
              <c:f>'13.14 Q1 Diversity Stats'!$B$1306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Stats'!$C$1306,'13.14 Q1 Diversity Stats'!$E$1306,'13.14 Q1 Diversity Stats'!$G$1306,'13.14 Q1 Diversity Stats'!$I$1306,'13.14 Q1 Diversity Stats'!$K$1306,'13.14 Q1 Diversity Stats'!$M$1306,'13.14 Q1 Diversity Stats'!$O$1306,'13.14 Q1 Diversity Stats'!$Q$1306)</c:f>
              <c:numCache>
                <c:formatCode>0.0%</c:formatCode>
                <c:ptCount val="8"/>
                <c:pt idx="0">
                  <c:v>0.24503311258278146</c:v>
                </c:pt>
                <c:pt idx="1">
                  <c:v>0.26229508196721313</c:v>
                </c:pt>
                <c:pt idx="2">
                  <c:v>0.48275862068965519</c:v>
                </c:pt>
                <c:pt idx="3">
                  <c:v>0.27160493827160492</c:v>
                </c:pt>
                <c:pt idx="4">
                  <c:v>0.41176470588235292</c:v>
                </c:pt>
                <c:pt idx="5">
                  <c:v>0.24468485418626529</c:v>
                </c:pt>
                <c:pt idx="6">
                  <c:v>0.38983050847457629</c:v>
                </c:pt>
                <c:pt idx="7">
                  <c:v>0.12213740458015267</c:v>
                </c:pt>
              </c:numCache>
            </c:numRef>
          </c:val>
        </c:ser>
        <c:ser>
          <c:idx val="8"/>
          <c:order val="4"/>
          <c:tx>
            <c:strRef>
              <c:f>'13.14 Q1 Diversity Stats'!$B$1307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Stats'!$C$1307,'13.14 Q1 Diversity Stats'!$E$1307,'13.14 Q1 Diversity Stats'!$G$1307,'13.14 Q1 Diversity Stats'!$I$1307,'13.14 Q1 Diversity Stats'!$K$1307,'13.14 Q1 Diversity Stats'!$M$1307,'13.14 Q1 Diversity Stats'!$O$1307,'13.14 Q1 Diversity Stats'!$Q$1307)</c:f>
              <c:numCache>
                <c:formatCode>0.0%</c:formatCode>
                <c:ptCount val="8"/>
                <c:pt idx="0">
                  <c:v>0.16556291390728478</c:v>
                </c:pt>
                <c:pt idx="1">
                  <c:v>9.8360655737704916E-2</c:v>
                </c:pt>
                <c:pt idx="2">
                  <c:v>0.13793103448275862</c:v>
                </c:pt>
                <c:pt idx="3">
                  <c:v>0.1111111111111111</c:v>
                </c:pt>
                <c:pt idx="4">
                  <c:v>0.23529411764705882</c:v>
                </c:pt>
                <c:pt idx="5">
                  <c:v>0.25945437441204139</c:v>
                </c:pt>
                <c:pt idx="6">
                  <c:v>0.1864406779661017</c:v>
                </c:pt>
                <c:pt idx="7">
                  <c:v>0.19847328244274809</c:v>
                </c:pt>
              </c:numCache>
            </c:numRef>
          </c:val>
        </c:ser>
        <c:ser>
          <c:idx val="10"/>
          <c:order val="5"/>
          <c:tx>
            <c:strRef>
              <c:f>'13.14 Q1 Diversity Stats'!$B$1308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Stats'!$C$1308,'13.14 Q1 Diversity Stats'!$E$1308,'13.14 Q1 Diversity Stats'!$G$1308,'13.14 Q1 Diversity Stats'!$I$1308,'13.14 Q1 Diversity Stats'!$K$1308,'13.14 Q1 Diversity Stats'!$M$1308,'13.14 Q1 Diversity Stats'!$O$1308,'13.14 Q1 Diversity Stats'!$Q$1308)</c:f>
              <c:numCache>
                <c:formatCode>0.0%</c:formatCode>
                <c:ptCount val="8"/>
                <c:pt idx="0">
                  <c:v>6.6225165562913912E-2</c:v>
                </c:pt>
                <c:pt idx="1">
                  <c:v>7.3770491803278687E-2</c:v>
                </c:pt>
                <c:pt idx="2">
                  <c:v>0</c:v>
                </c:pt>
                <c:pt idx="3">
                  <c:v>0.16049382716049382</c:v>
                </c:pt>
                <c:pt idx="4">
                  <c:v>5.8823529411764705E-2</c:v>
                </c:pt>
                <c:pt idx="5">
                  <c:v>0.22191909689557854</c:v>
                </c:pt>
                <c:pt idx="6">
                  <c:v>8.4745762711864403E-2</c:v>
                </c:pt>
                <c:pt idx="7">
                  <c:v>0.23664122137404581</c:v>
                </c:pt>
              </c:numCache>
            </c:numRef>
          </c:val>
        </c:ser>
        <c:overlap val="100"/>
        <c:axId val="169353600"/>
        <c:axId val="169355136"/>
      </c:barChart>
      <c:catAx>
        <c:axId val="1693536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355136"/>
        <c:crosses val="autoZero"/>
        <c:auto val="1"/>
        <c:lblAlgn val="ctr"/>
        <c:lblOffset val="100"/>
      </c:catAx>
      <c:valAx>
        <c:axId val="169355136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35360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Stats'!$B$1331</c:f>
          <c:strCache>
            <c:ptCount val="1"/>
            <c:pt idx="0">
              <c:v>Figure 7j: Length of Service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6.1706983480480431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43"/>
          <c:h val="0.67316972878390202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Stats'!$B$1334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Stats'!$C$1334,'13.14 Q1 Diversity Stats'!$E$1334,'13.14 Q1 Diversity Stats'!$G$1334,'13.14 Q1 Diversity Stats'!$I$1334,'13.14 Q1 Diversity Stats'!$K$1334,'13.14 Q1 Diversity Stats'!$M$1334,'13.14 Q1 Diversity Stats'!$O$1334,'13.14 Q1 Diversity Stats'!$Q$1334)</c:f>
              <c:numCache>
                <c:formatCode>0.0%</c:formatCode>
                <c:ptCount val="8"/>
                <c:pt idx="0">
                  <c:v>0.19354838709677419</c:v>
                </c:pt>
                <c:pt idx="1">
                  <c:v>8.5106382978723402E-2</c:v>
                </c:pt>
                <c:pt idx="2">
                  <c:v>0.12</c:v>
                </c:pt>
                <c:pt idx="3">
                  <c:v>0</c:v>
                </c:pt>
                <c:pt idx="4">
                  <c:v>0.13600000000000001</c:v>
                </c:pt>
                <c:pt idx="5">
                  <c:v>8.783955318608784E-2</c:v>
                </c:pt>
                <c:pt idx="6">
                  <c:v>2.2267206477732792E-2</c:v>
                </c:pt>
              </c:numCache>
            </c:numRef>
          </c:val>
        </c:ser>
        <c:ser>
          <c:idx val="2"/>
          <c:order val="1"/>
          <c:tx>
            <c:strRef>
              <c:f>'13.14 Q1 Diversity Stats'!$B$1335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Stats'!$C$1335,'13.14 Q1 Diversity Stats'!$E$1335,'13.14 Q1 Diversity Stats'!$G$1335,'13.14 Q1 Diversity Stats'!$I$1335,'13.14 Q1 Diversity Stats'!$K$1335,'13.14 Q1 Diversity Stats'!$M$1335,'13.14 Q1 Diversity Stats'!$O$1335,'13.14 Q1 Diversity Stats'!$Q$1335)</c:f>
              <c:numCache>
                <c:formatCode>0.0%</c:formatCode>
                <c:ptCount val="8"/>
                <c:pt idx="0">
                  <c:v>8.0645161290322578E-2</c:v>
                </c:pt>
                <c:pt idx="1">
                  <c:v>9.5744680851063829E-2</c:v>
                </c:pt>
                <c:pt idx="2">
                  <c:v>0.12</c:v>
                </c:pt>
                <c:pt idx="3">
                  <c:v>0</c:v>
                </c:pt>
                <c:pt idx="4">
                  <c:v>0.112</c:v>
                </c:pt>
                <c:pt idx="5">
                  <c:v>6.4991114496064997E-2</c:v>
                </c:pt>
                <c:pt idx="6">
                  <c:v>3.2388663967611336E-2</c:v>
                </c:pt>
              </c:numCache>
            </c:numRef>
          </c:val>
        </c:ser>
        <c:ser>
          <c:idx val="4"/>
          <c:order val="2"/>
          <c:tx>
            <c:strRef>
              <c:f>'13.14 Q1 Diversity Stats'!$B$1336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Stats'!$C$1336,'13.14 Q1 Diversity Stats'!$E$1336,'13.14 Q1 Diversity Stats'!$G$1336,'13.14 Q1 Diversity Stats'!$I$1336,'13.14 Q1 Diversity Stats'!$K$1336,'13.14 Q1 Diversity Stats'!$M$1336,'13.14 Q1 Diversity Stats'!$O$1336,'13.14 Q1 Diversity Stats'!$Q$1336)</c:f>
              <c:numCache>
                <c:formatCode>0.0%</c:formatCode>
                <c:ptCount val="8"/>
                <c:pt idx="0">
                  <c:v>0.24193548387096775</c:v>
                </c:pt>
                <c:pt idx="1">
                  <c:v>0.37234042553191488</c:v>
                </c:pt>
                <c:pt idx="2">
                  <c:v>0.12</c:v>
                </c:pt>
                <c:pt idx="3">
                  <c:v>0</c:v>
                </c:pt>
                <c:pt idx="4">
                  <c:v>0.184</c:v>
                </c:pt>
                <c:pt idx="5">
                  <c:v>0.12528560548362527</c:v>
                </c:pt>
                <c:pt idx="6">
                  <c:v>0.1396761133603239</c:v>
                </c:pt>
              </c:numCache>
            </c:numRef>
          </c:val>
        </c:ser>
        <c:ser>
          <c:idx val="6"/>
          <c:order val="3"/>
          <c:tx>
            <c:strRef>
              <c:f>'13.14 Q1 Diversity Stats'!$B$1337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Stats'!$C$1337,'13.14 Q1 Diversity Stats'!$E$1337,'13.14 Q1 Diversity Stats'!$G$1337,'13.14 Q1 Diversity Stats'!$I$1337,'13.14 Q1 Diversity Stats'!$K$1337,'13.14 Q1 Diversity Stats'!$M$1337,'13.14 Q1 Diversity Stats'!$O$1337,'13.14 Q1 Diversity Stats'!$Q$1337)</c:f>
              <c:numCache>
                <c:formatCode>0.0%</c:formatCode>
                <c:ptCount val="8"/>
                <c:pt idx="0">
                  <c:v>0.22580645161290322</c:v>
                </c:pt>
                <c:pt idx="1">
                  <c:v>0.27659574468085107</c:v>
                </c:pt>
                <c:pt idx="2">
                  <c:v>0.52</c:v>
                </c:pt>
                <c:pt idx="3">
                  <c:v>0.45454545454545453</c:v>
                </c:pt>
                <c:pt idx="4">
                  <c:v>0.312</c:v>
                </c:pt>
                <c:pt idx="5">
                  <c:v>0.25120588981975123</c:v>
                </c:pt>
                <c:pt idx="6">
                  <c:v>0.28947368421052633</c:v>
                </c:pt>
              </c:numCache>
            </c:numRef>
          </c:val>
        </c:ser>
        <c:ser>
          <c:idx val="8"/>
          <c:order val="4"/>
          <c:tx>
            <c:strRef>
              <c:f>'13.14 Q1 Diversity Stats'!$B$1338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Stats'!$C$1338,'13.14 Q1 Diversity Stats'!$E$1338,'13.14 Q1 Diversity Stats'!$G$1338,'13.14 Q1 Diversity Stats'!$I$1338,'13.14 Q1 Diversity Stats'!$K$1338,'13.14 Q1 Diversity Stats'!$M$1338,'13.14 Q1 Diversity Stats'!$O$1338,'13.14 Q1 Diversity Stats'!$Q$1338)</c:f>
              <c:numCache>
                <c:formatCode>0.0%</c:formatCode>
                <c:ptCount val="8"/>
                <c:pt idx="0">
                  <c:v>0.18548387096774194</c:v>
                </c:pt>
                <c:pt idx="1">
                  <c:v>9.5744680851063829E-2</c:v>
                </c:pt>
                <c:pt idx="2">
                  <c:v>0.12</c:v>
                </c:pt>
                <c:pt idx="3">
                  <c:v>0.27272727272727271</c:v>
                </c:pt>
                <c:pt idx="4">
                  <c:v>0.16800000000000001</c:v>
                </c:pt>
                <c:pt idx="5">
                  <c:v>0.25653719218075655</c:v>
                </c:pt>
                <c:pt idx="6">
                  <c:v>0.2874493927125506</c:v>
                </c:pt>
              </c:numCache>
            </c:numRef>
          </c:val>
        </c:ser>
        <c:ser>
          <c:idx val="10"/>
          <c:order val="5"/>
          <c:tx>
            <c:strRef>
              <c:f>'13.14 Q1 Diversity Stats'!$B$1339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Stats'!$C$1339,'13.14 Q1 Diversity Stats'!$E$1339,'13.14 Q1 Diversity Stats'!$G$1339,'13.14 Q1 Diversity Stats'!$I$1339,'13.14 Q1 Diversity Stats'!$K$1339,'13.14 Q1 Diversity Stats'!$M$1339,'13.14 Q1 Diversity Stats'!$O$1339,'13.14 Q1 Diversity Stats'!$Q$1339)</c:f>
              <c:numCache>
                <c:formatCode>0.0%</c:formatCode>
                <c:ptCount val="8"/>
                <c:pt idx="0">
                  <c:v>7.2580645161290328E-2</c:v>
                </c:pt>
                <c:pt idx="1">
                  <c:v>7.4468085106382975E-2</c:v>
                </c:pt>
                <c:pt idx="2">
                  <c:v>0</c:v>
                </c:pt>
                <c:pt idx="3">
                  <c:v>0.27272727272727271</c:v>
                </c:pt>
                <c:pt idx="4">
                  <c:v>8.7999999999999995E-2</c:v>
                </c:pt>
                <c:pt idx="5">
                  <c:v>0.21414064483371414</c:v>
                </c:pt>
                <c:pt idx="6">
                  <c:v>0.22874493927125505</c:v>
                </c:pt>
              </c:numCache>
            </c:numRef>
          </c:val>
        </c:ser>
        <c:overlap val="100"/>
        <c:axId val="169426304"/>
        <c:axId val="169456768"/>
      </c:barChart>
      <c:catAx>
        <c:axId val="1694263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456768"/>
        <c:crosses val="autoZero"/>
        <c:auto val="1"/>
        <c:lblAlgn val="ctr"/>
        <c:lblOffset val="100"/>
      </c:catAx>
      <c:valAx>
        <c:axId val="16945676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42630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Stats'!$B$1505</c:f>
          <c:strCache>
            <c:ptCount val="1"/>
            <c:pt idx="0">
              <c:v>Figure 8a: Religion and Belief by Grade. Data taken from HR Employee Database.</c:v>
            </c:pt>
          </c:strCache>
        </c:strRef>
      </c:tx>
      <c:layout>
        <c:manualLayout>
          <c:xMode val="edge"/>
          <c:yMode val="edge"/>
          <c:x val="1.1436470031410115E-2"/>
          <c:y val="1.75901495162708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69213913852995E-2"/>
          <c:y val="0.13084439642933918"/>
          <c:w val="0.88736222274160659"/>
          <c:h val="0.63606285362087656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Stats'!$C$1506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Stats'!$C$1507:$C$1517</c:f>
              <c:numCache>
                <c:formatCode>#,##0</c:formatCode>
                <c:ptCount val="11"/>
                <c:pt idx="0">
                  <c:v>0</c:v>
                </c:pt>
                <c:pt idx="1">
                  <c:v>147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583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Stats'!$D$1506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Stats'!$D$1507:$D$1517</c:f>
              <c:numCache>
                <c:formatCode>#,##0</c:formatCode>
                <c:ptCount val="11"/>
                <c:pt idx="0">
                  <c:v>5</c:v>
                </c:pt>
                <c:pt idx="1">
                  <c:v>318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1327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Stats'!$E$1506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Stats'!$E$1507:$E$1517</c:f>
              <c:numCache>
                <c:formatCode>#,##0</c:formatCode>
                <c:ptCount val="11"/>
                <c:pt idx="0">
                  <c:v>5</c:v>
                </c:pt>
                <c:pt idx="1">
                  <c:v>679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1893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Stats'!$F$1506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Stats'!$F$1507:$F$1517</c:f>
              <c:numCache>
                <c:formatCode>#,##0</c:formatCode>
                <c:ptCount val="11"/>
                <c:pt idx="0">
                  <c:v>9</c:v>
                </c:pt>
                <c:pt idx="1">
                  <c:v>963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0</c:v>
                </c:pt>
                <c:pt idx="7">
                  <c:v>2155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Stats'!$G$1506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Stats'!$G$1507:$G$1517</c:f>
              <c:numCache>
                <c:formatCode>#,##0</c:formatCode>
                <c:ptCount val="11"/>
                <c:pt idx="0">
                  <c:v>8</c:v>
                </c:pt>
                <c:pt idx="1">
                  <c:v>452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804</c:v>
                </c:pt>
                <c:pt idx="8">
                  <c:v>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Stats'!$H$1506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Stats'!$H$1507:$H$1517</c:f>
              <c:numCache>
                <c:formatCode>#,##0</c:formatCode>
                <c:ptCount val="11"/>
                <c:pt idx="0">
                  <c:v>1</c:v>
                </c:pt>
                <c:pt idx="1">
                  <c:v>248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262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Stats'!$I$1506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Stats'!$I$1507:$I$1517</c:f>
              <c:numCache>
                <c:formatCode>#,##0</c:formatCode>
                <c:ptCount val="11"/>
                <c:pt idx="0">
                  <c:v>1</c:v>
                </c:pt>
                <c:pt idx="1">
                  <c:v>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Stats'!$J$1506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Stats'!$J$1507:$J$1517</c:f>
              <c:numCache>
                <c:formatCode>#,##0</c:formatCode>
                <c:ptCount val="11"/>
                <c:pt idx="0">
                  <c:v>1</c:v>
                </c:pt>
                <c:pt idx="1">
                  <c:v>310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698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Stats'!$K$1506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Stats'!$K$1507:$K$1517</c:f>
              <c:numCache>
                <c:formatCode>#,##0</c:formatCode>
                <c:ptCount val="11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overlap val="100"/>
        <c:axId val="172108800"/>
        <c:axId val="172131072"/>
      </c:barChart>
      <c:catAx>
        <c:axId val="1721088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131072"/>
        <c:crosses val="autoZero"/>
        <c:auto val="1"/>
        <c:lblAlgn val="ctr"/>
        <c:lblOffset val="100"/>
      </c:catAx>
      <c:valAx>
        <c:axId val="17213107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10880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Stats'!$B$1540</c:f>
          <c:strCache>
            <c:ptCount val="1"/>
            <c:pt idx="0">
              <c:v>Figure 8b: Religion and Belief by Grade. Data taken from Employee Self Disclosure Database.</c:v>
            </c:pt>
          </c:strCache>
        </c:strRef>
      </c:tx>
      <c:layout>
        <c:manualLayout>
          <c:xMode val="edge"/>
          <c:yMode val="edge"/>
          <c:x val="8.1675197298902227E-3"/>
          <c:y val="2.229502475625455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396655305679644E-2"/>
          <c:y val="0.1382017576839791"/>
          <c:w val="0.87346286296229159"/>
          <c:h val="0.62703979177118163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Stats'!$C$1541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Stats'!$C$1542:$C$1552</c:f>
              <c:numCache>
                <c:formatCode>#,##0</c:formatCode>
                <c:ptCount val="11"/>
                <c:pt idx="0">
                  <c:v>3</c:v>
                </c:pt>
                <c:pt idx="1">
                  <c:v>251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174</c:v>
                </c:pt>
                <c:pt idx="8">
                  <c:v>28</c:v>
                </c:pt>
                <c:pt idx="9">
                  <c:v>0</c:v>
                </c:pt>
                <c:pt idx="10">
                  <c:v>44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Stats'!$D$1541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Stats'!$D$1542:$D$1552</c:f>
              <c:numCache>
                <c:formatCode>#,##0</c:formatCode>
                <c:ptCount val="11"/>
                <c:pt idx="0">
                  <c:v>8</c:v>
                </c:pt>
                <c:pt idx="1">
                  <c:v>507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478</c:v>
                </c:pt>
                <c:pt idx="8">
                  <c:v>67</c:v>
                </c:pt>
                <c:pt idx="9">
                  <c:v>0</c:v>
                </c:pt>
                <c:pt idx="10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Stats'!$E$1541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Stats'!$E$1542:$E$1552</c:f>
              <c:numCache>
                <c:formatCode>#,##0</c:formatCode>
                <c:ptCount val="11"/>
                <c:pt idx="0">
                  <c:v>16</c:v>
                </c:pt>
                <c:pt idx="1">
                  <c:v>816</c:v>
                </c:pt>
                <c:pt idx="2">
                  <c:v>10</c:v>
                </c:pt>
                <c:pt idx="3">
                  <c:v>3</c:v>
                </c:pt>
                <c:pt idx="4">
                  <c:v>14</c:v>
                </c:pt>
                <c:pt idx="5">
                  <c:v>7</c:v>
                </c:pt>
                <c:pt idx="6">
                  <c:v>0</c:v>
                </c:pt>
                <c:pt idx="7">
                  <c:v>780</c:v>
                </c:pt>
                <c:pt idx="8">
                  <c:v>117</c:v>
                </c:pt>
                <c:pt idx="9">
                  <c:v>0</c:v>
                </c:pt>
                <c:pt idx="10">
                  <c:v>278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Stats'!$F$1541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Stats'!$F$1542:$F$1552</c:f>
              <c:numCache>
                <c:formatCode>#,##0</c:formatCode>
                <c:ptCount val="11"/>
                <c:pt idx="0">
                  <c:v>5</c:v>
                </c:pt>
                <c:pt idx="1">
                  <c:v>1053</c:v>
                </c:pt>
                <c:pt idx="2">
                  <c:v>8</c:v>
                </c:pt>
                <c:pt idx="3">
                  <c:v>6</c:v>
                </c:pt>
                <c:pt idx="4">
                  <c:v>14</c:v>
                </c:pt>
                <c:pt idx="5">
                  <c:v>8</c:v>
                </c:pt>
                <c:pt idx="6">
                  <c:v>0</c:v>
                </c:pt>
                <c:pt idx="7">
                  <c:v>1023</c:v>
                </c:pt>
                <c:pt idx="8">
                  <c:v>134</c:v>
                </c:pt>
                <c:pt idx="9">
                  <c:v>0</c:v>
                </c:pt>
                <c:pt idx="10">
                  <c:v>344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Stats'!$G$1541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Stats'!$G$1542:$G$1552</c:f>
              <c:numCache>
                <c:formatCode>#,##0</c:formatCode>
                <c:ptCount val="11"/>
                <c:pt idx="0">
                  <c:v>7</c:v>
                </c:pt>
                <c:pt idx="1">
                  <c:v>457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405</c:v>
                </c:pt>
                <c:pt idx="8">
                  <c:v>46</c:v>
                </c:pt>
                <c:pt idx="9">
                  <c:v>0</c:v>
                </c:pt>
                <c:pt idx="10">
                  <c:v>136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Stats'!$H$1541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Stats'!$H$1542:$H$1552</c:f>
              <c:numCache>
                <c:formatCode>#,##0</c:formatCode>
                <c:ptCount val="11"/>
                <c:pt idx="0">
                  <c:v>1</c:v>
                </c:pt>
                <c:pt idx="1">
                  <c:v>200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181</c:v>
                </c:pt>
                <c:pt idx="8">
                  <c:v>15</c:v>
                </c:pt>
                <c:pt idx="9">
                  <c:v>0</c:v>
                </c:pt>
                <c:pt idx="10">
                  <c:v>43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Stats'!$I$1541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Stats'!$I$1542:$I$1552</c:f>
              <c:numCache>
                <c:formatCode>#,##0</c:formatCode>
                <c:ptCount val="11"/>
                <c:pt idx="0">
                  <c:v>0</c:v>
                </c:pt>
                <c:pt idx="1">
                  <c:v>69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31</c:v>
                </c:pt>
                <c:pt idx="8">
                  <c:v>3</c:v>
                </c:pt>
                <c:pt idx="9">
                  <c:v>0</c:v>
                </c:pt>
                <c:pt idx="10">
                  <c:v>12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Stats'!$J$1541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Stats'!$J$1542:$J$1552</c:f>
              <c:numCache>
                <c:formatCode>#,##0</c:formatCode>
                <c:ptCount val="11"/>
                <c:pt idx="0">
                  <c:v>5</c:v>
                </c:pt>
                <c:pt idx="1">
                  <c:v>344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167</c:v>
                </c:pt>
                <c:pt idx="8">
                  <c:v>24</c:v>
                </c:pt>
                <c:pt idx="9">
                  <c:v>0</c:v>
                </c:pt>
                <c:pt idx="10">
                  <c:v>117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Stats'!$K$1541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Stats'!$K$1542:$K$1552</c:f>
              <c:numCache>
                <c:formatCode>#,##0</c:formatCode>
                <c:ptCount val="11"/>
                <c:pt idx="0">
                  <c:v>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</c:v>
                </c:pt>
                <c:pt idx="8">
                  <c:v>1</c:v>
                </c:pt>
                <c:pt idx="9">
                  <c:v>0</c:v>
                </c:pt>
                <c:pt idx="10">
                  <c:v>14</c:v>
                </c:pt>
              </c:numCache>
            </c:numRef>
          </c:val>
        </c:ser>
        <c:overlap val="100"/>
        <c:axId val="174103168"/>
        <c:axId val="174117248"/>
      </c:barChart>
      <c:catAx>
        <c:axId val="174103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117248"/>
        <c:crosses val="autoZero"/>
        <c:auto val="1"/>
        <c:lblAlgn val="ctr"/>
        <c:lblOffset val="100"/>
      </c:catAx>
      <c:valAx>
        <c:axId val="1741172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1031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3.6319612590799216E-2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9.4430992736078481E-2</c:v>
              </c:pt>
              <c:pt idx="6">
                <c:v>6.7796610169492316E-2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2.4213075060532802E-3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0.15440268219516726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06770432"/>
        <c:axId val="106772352"/>
      </c:barChart>
      <c:catAx>
        <c:axId val="106770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72352"/>
        <c:crosses val="autoZero"/>
        <c:auto val="1"/>
        <c:lblAlgn val="ctr"/>
        <c:lblOffset val="100"/>
      </c:catAx>
      <c:valAx>
        <c:axId val="1067723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7043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Stats'!$B$1606</c:f>
          <c:strCache>
            <c:ptCount val="1"/>
            <c:pt idx="0">
              <c:v>Figure 9a: Grade breakdown – Gay, Lesbian and Bisexual population**. Data taken from Employee Self Disclosure Database.</c:v>
            </c:pt>
          </c:strCache>
        </c:strRef>
      </c:tx>
      <c:layout>
        <c:manualLayout>
          <c:xMode val="edge"/>
          <c:yMode val="edge"/>
          <c:x val="6.0436800238679884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2436101814E-2"/>
          <c:y val="0.13820171724802607"/>
          <c:w val="0.94710649922089185"/>
          <c:h val="0.668431557475928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Stats'!$C$1607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Stats'!$B$1608:$B$1616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Stats'!$C$1608:$C$1616</c:f>
              <c:numCache>
                <c:formatCode>0.0%</c:formatCode>
                <c:ptCount val="9"/>
                <c:pt idx="0">
                  <c:v>9.7046413502109699E-2</c:v>
                </c:pt>
                <c:pt idx="1">
                  <c:v>0.18565400843881857</c:v>
                </c:pt>
                <c:pt idx="2">
                  <c:v>0.22784810126582278</c:v>
                </c:pt>
                <c:pt idx="3">
                  <c:v>0.23628691983122363</c:v>
                </c:pt>
                <c:pt idx="4">
                  <c:v>0.12236286919831224</c:v>
                </c:pt>
                <c:pt idx="5">
                  <c:v>8.4388185654008432E-3</c:v>
                </c:pt>
                <c:pt idx="6">
                  <c:v>1.6877637130801686E-2</c:v>
                </c:pt>
                <c:pt idx="7">
                  <c:v>9.7046413502109699E-2</c:v>
                </c:pt>
                <c:pt idx="8">
                  <c:v>8.4388185654008432E-3</c:v>
                </c:pt>
              </c:numCache>
            </c:numRef>
          </c:val>
        </c:ser>
        <c:axId val="174201088"/>
        <c:axId val="174219264"/>
      </c:barChart>
      <c:barChart>
        <c:barDir val="col"/>
        <c:grouping val="clustered"/>
        <c:ser>
          <c:idx val="1"/>
          <c:order val="1"/>
          <c:tx>
            <c:strRef>
              <c:f>'13.14 Q1 Diversity Stats'!$D$1607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Stats'!$D$1608:$D$1616</c:f>
              <c:numCache>
                <c:formatCode>General</c:formatCode>
                <c:ptCount val="9"/>
                <c:pt idx="0">
                  <c:v>23</c:v>
                </c:pt>
                <c:pt idx="1">
                  <c:v>44</c:v>
                </c:pt>
                <c:pt idx="2">
                  <c:v>54</c:v>
                </c:pt>
                <c:pt idx="3">
                  <c:v>56</c:v>
                </c:pt>
                <c:pt idx="4">
                  <c:v>29</c:v>
                </c:pt>
                <c:pt idx="5">
                  <c:v>2</c:v>
                </c:pt>
                <c:pt idx="6">
                  <c:v>4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</c:ser>
        <c:axId val="174220800"/>
        <c:axId val="174222336"/>
      </c:barChart>
      <c:catAx>
        <c:axId val="1742010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219264"/>
        <c:crosses val="autoZero"/>
        <c:auto val="1"/>
        <c:lblAlgn val="ctr"/>
        <c:lblOffset val="100"/>
      </c:catAx>
      <c:valAx>
        <c:axId val="17421926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201088"/>
        <c:crosses val="autoZero"/>
        <c:crossBetween val="between"/>
      </c:valAx>
      <c:catAx>
        <c:axId val="174220800"/>
        <c:scaling>
          <c:orientation val="minMax"/>
        </c:scaling>
        <c:delete val="1"/>
        <c:axPos val="b"/>
        <c:tickLblPos val="none"/>
        <c:crossAx val="174222336"/>
        <c:crosses val="autoZero"/>
        <c:auto val="1"/>
        <c:lblAlgn val="ctr"/>
        <c:lblOffset val="100"/>
      </c:catAx>
      <c:valAx>
        <c:axId val="174222336"/>
        <c:scaling>
          <c:orientation val="minMax"/>
        </c:scaling>
        <c:axPos val="r"/>
        <c:numFmt formatCode="General" sourceLinked="1"/>
        <c:tickLblPos val="none"/>
        <c:spPr>
          <a:noFill/>
          <a:ln>
            <a:noFill/>
          </a:ln>
        </c:spPr>
        <c:crossAx val="1742208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6201644149320042"/>
          <c:y val="2.8100512505574812E-2"/>
          <c:w val="2.4734327563893325E-2"/>
          <c:h val="6.716030969666400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Stats'!$B$1866</c:f>
          <c:strCache>
            <c:ptCount val="1"/>
            <c:pt idx="0">
              <c:v>Figure 11: Flexible working. Data taken from Employee Self Disclosure Database.</c:v>
            </c:pt>
          </c:strCache>
        </c:strRef>
      </c:tx>
      <c:layout>
        <c:manualLayout>
          <c:xMode val="edge"/>
          <c:yMode val="edge"/>
          <c:x val="1.2837992025190311E-2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5785822905E-2"/>
          <c:y val="0.1382017576839791"/>
          <c:w val="0.94718325003032344"/>
          <c:h val="0.6832876391843777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Stats'!$E$1867</c:f>
              <c:strCache>
                <c:ptCount val="1"/>
                <c:pt idx="0">
                  <c:v>% of total employees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Stats'!$B$1869:$B$1872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Stats'!$E$1869:$E$1872</c:f>
              <c:numCache>
                <c:formatCode>0.0%</c:formatCode>
                <c:ptCount val="4"/>
                <c:pt idx="0">
                  <c:v>0.26779390934844194</c:v>
                </c:pt>
                <c:pt idx="1">
                  <c:v>0.35286827195467424</c:v>
                </c:pt>
                <c:pt idx="2">
                  <c:v>0.15403682719546744</c:v>
                </c:pt>
                <c:pt idx="3">
                  <c:v>0.22530099150141644</c:v>
                </c:pt>
              </c:numCache>
            </c:numRef>
          </c:val>
        </c:ser>
        <c:axId val="174482944"/>
        <c:axId val="174484480"/>
      </c:barChart>
      <c:barChart>
        <c:barDir val="col"/>
        <c:grouping val="clustered"/>
        <c:ser>
          <c:idx val="1"/>
          <c:order val="1"/>
          <c:tx>
            <c:strRef>
              <c:f>'13.14 Q1 Diversity Stats'!$F$1868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Stats'!$B$1869:$B$1872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Stats'!$F$1869:$F$1872</c:f>
              <c:numCache>
                <c:formatCode>#,##0</c:formatCode>
                <c:ptCount val="4"/>
                <c:pt idx="0">
                  <c:v>3025</c:v>
                </c:pt>
                <c:pt idx="1">
                  <c:v>3986</c:v>
                </c:pt>
                <c:pt idx="2">
                  <c:v>1740</c:v>
                </c:pt>
                <c:pt idx="3">
                  <c:v>2545</c:v>
                </c:pt>
              </c:numCache>
            </c:numRef>
          </c:val>
        </c:ser>
        <c:axId val="174596864"/>
        <c:axId val="174598400"/>
      </c:barChart>
      <c:catAx>
        <c:axId val="174482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484480"/>
        <c:crosses val="autoZero"/>
        <c:auto val="1"/>
        <c:lblAlgn val="ctr"/>
        <c:lblOffset val="100"/>
      </c:catAx>
      <c:valAx>
        <c:axId val="17448448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482944"/>
        <c:crosses val="autoZero"/>
        <c:crossBetween val="between"/>
      </c:valAx>
      <c:catAx>
        <c:axId val="174596864"/>
        <c:scaling>
          <c:orientation val="minMax"/>
        </c:scaling>
        <c:delete val="1"/>
        <c:axPos val="b"/>
        <c:numFmt formatCode="General" sourceLinked="1"/>
        <c:tickLblPos val="none"/>
        <c:crossAx val="174598400"/>
        <c:crosses val="autoZero"/>
        <c:auto val="1"/>
        <c:lblAlgn val="ctr"/>
        <c:lblOffset val="100"/>
      </c:catAx>
      <c:valAx>
        <c:axId val="174598400"/>
        <c:scaling>
          <c:orientation val="minMax"/>
        </c:scaling>
        <c:axPos val="r"/>
        <c:numFmt formatCode="#,##0" sourceLinked="1"/>
        <c:tickLblPos val="none"/>
        <c:spPr>
          <a:noFill/>
          <a:ln>
            <a:noFill/>
          </a:ln>
        </c:spPr>
        <c:crossAx val="1745968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7146711499772158"/>
          <c:y val="3.5531770227886061E-2"/>
          <c:w val="0.20438074272973988"/>
          <c:h val="6.73477653733394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Stats'!$B$2053</c:f>
          <c:strCache>
            <c:ptCount val="1"/>
            <c:pt idx="0">
              <c:v>Figure 12a: Length of Service by Grade. Data taken from HR Employee Database</c:v>
            </c:pt>
          </c:strCache>
        </c:strRef>
      </c:tx>
      <c:layout>
        <c:manualLayout>
          <c:xMode val="edge"/>
          <c:yMode val="edge"/>
          <c:x val="1.0318168338104547E-2"/>
          <c:y val="2.333340985438043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15670053550474E-2"/>
          <c:y val="0.14463758920713821"/>
          <c:w val="0.87795812697237363"/>
          <c:h val="0.6412726282828196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Stats'!$C$2054</c:f>
              <c:strCache>
                <c:ptCount val="1"/>
                <c:pt idx="0">
                  <c:v>LOS % &lt;1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Stats'!$C$2055:$C$2063</c:f>
              <c:numCache>
                <c:formatCode>0.0%</c:formatCode>
                <c:ptCount val="9"/>
                <c:pt idx="0">
                  <c:v>0.15980230642504117</c:v>
                </c:pt>
                <c:pt idx="1">
                  <c:v>0.35831960461285006</c:v>
                </c:pt>
                <c:pt idx="2">
                  <c:v>0.20840197693574958</c:v>
                </c:pt>
                <c:pt idx="3">
                  <c:v>0.15238879736408567</c:v>
                </c:pt>
                <c:pt idx="4">
                  <c:v>4.4481054365733116E-2</c:v>
                </c:pt>
                <c:pt idx="5">
                  <c:v>8.2372322899505767E-4</c:v>
                </c:pt>
                <c:pt idx="6">
                  <c:v>4.9423393739703456E-3</c:v>
                </c:pt>
                <c:pt idx="7">
                  <c:v>4.9423393739703461E-2</c:v>
                </c:pt>
                <c:pt idx="8">
                  <c:v>2.1416803953871501E-2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Stats'!$D$2054</c:f>
              <c:strCache>
                <c:ptCount val="1"/>
                <c:pt idx="0">
                  <c:v>LOS % 1-2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Stats'!$D$2055:$D$2063</c:f>
              <c:numCache>
                <c:formatCode>0.0%</c:formatCode>
                <c:ptCount val="9"/>
                <c:pt idx="0">
                  <c:v>0.17812500000000001</c:v>
                </c:pt>
                <c:pt idx="1">
                  <c:v>0.37187500000000001</c:v>
                </c:pt>
                <c:pt idx="2">
                  <c:v>0.2265625</c:v>
                </c:pt>
                <c:pt idx="3">
                  <c:v>0.11562500000000001</c:v>
                </c:pt>
                <c:pt idx="4">
                  <c:v>3.2812500000000001E-2</c:v>
                </c:pt>
                <c:pt idx="5">
                  <c:v>1.2500000000000001E-2</c:v>
                </c:pt>
                <c:pt idx="6">
                  <c:v>0</c:v>
                </c:pt>
                <c:pt idx="7">
                  <c:v>5.46875E-2</c:v>
                </c:pt>
                <c:pt idx="8">
                  <c:v>7.8125E-3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Stats'!$E$2054</c:f>
              <c:strCache>
                <c:ptCount val="1"/>
                <c:pt idx="0">
                  <c:v>LOS % 3-5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Stats'!$E$2055:$E$2063</c:f>
              <c:numCache>
                <c:formatCode>0.0%</c:formatCode>
                <c:ptCount val="9"/>
                <c:pt idx="0">
                  <c:v>8.1497797356828189E-2</c:v>
                </c:pt>
                <c:pt idx="1">
                  <c:v>0.13069016152716592</c:v>
                </c:pt>
                <c:pt idx="2">
                  <c:v>0.31130690161527164</c:v>
                </c:pt>
                <c:pt idx="3">
                  <c:v>0.27165932452276065</c:v>
                </c:pt>
                <c:pt idx="4">
                  <c:v>8.8105726872246701E-2</c:v>
                </c:pt>
                <c:pt idx="5">
                  <c:v>2.3494860499265784E-2</c:v>
                </c:pt>
                <c:pt idx="6">
                  <c:v>9.544787077826725E-3</c:v>
                </c:pt>
                <c:pt idx="7">
                  <c:v>6.4610866372980913E-2</c:v>
                </c:pt>
                <c:pt idx="8">
                  <c:v>1.908957415565345E-2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Stats'!$F$2054</c:f>
              <c:strCache>
                <c:ptCount val="1"/>
                <c:pt idx="0">
                  <c:v>LOS % 5-10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Stats'!$F$2055:$F$2063</c:f>
              <c:numCache>
                <c:formatCode>0.0%</c:formatCode>
                <c:ptCount val="9"/>
                <c:pt idx="0">
                  <c:v>5.7872034507548527E-2</c:v>
                </c:pt>
                <c:pt idx="1">
                  <c:v>0.11610352264557872</c:v>
                </c:pt>
                <c:pt idx="2">
                  <c:v>0.26599568655643424</c:v>
                </c:pt>
                <c:pt idx="3">
                  <c:v>0.34363767074047447</c:v>
                </c:pt>
                <c:pt idx="4">
                  <c:v>0.10603882099209203</c:v>
                </c:pt>
                <c:pt idx="5">
                  <c:v>2.7318475916606758E-2</c:v>
                </c:pt>
                <c:pt idx="6">
                  <c:v>8.2674335010783605E-3</c:v>
                </c:pt>
                <c:pt idx="7">
                  <c:v>6.7577282530553562E-2</c:v>
                </c:pt>
                <c:pt idx="8">
                  <c:v>7.1890726096333572E-3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Stats'!$G$2054</c:f>
              <c:strCache>
                <c:ptCount val="1"/>
                <c:pt idx="0">
                  <c:v>LOS % 10-20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Stats'!$G$2055:$G$2063</c:f>
              <c:numCache>
                <c:formatCode>0.0%</c:formatCode>
                <c:ptCount val="9"/>
                <c:pt idx="0">
                  <c:v>3.0377094972067038E-2</c:v>
                </c:pt>
                <c:pt idx="1">
                  <c:v>0.1026536312849162</c:v>
                </c:pt>
                <c:pt idx="2">
                  <c:v>0.20495810055865921</c:v>
                </c:pt>
                <c:pt idx="3">
                  <c:v>0.33170391061452514</c:v>
                </c:pt>
                <c:pt idx="4">
                  <c:v>0.1630586592178771</c:v>
                </c:pt>
                <c:pt idx="5">
                  <c:v>6.1103351955307264E-2</c:v>
                </c:pt>
                <c:pt idx="6">
                  <c:v>1.3966480446927373E-2</c:v>
                </c:pt>
                <c:pt idx="7">
                  <c:v>8.4497206703910616E-2</c:v>
                </c:pt>
                <c:pt idx="8">
                  <c:v>7.6815642458100556E-3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Stats'!$H$2054</c:f>
              <c:strCache>
                <c:ptCount val="1"/>
                <c:pt idx="0">
                  <c:v>LOS % &gt;20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Stats'!$H$2055:$H$2063</c:f>
              <c:numCache>
                <c:formatCode>0.0%</c:formatCode>
                <c:ptCount val="9"/>
                <c:pt idx="0">
                  <c:v>2.8759244042728019E-2</c:v>
                </c:pt>
                <c:pt idx="1">
                  <c:v>8.2580115036976168E-2</c:v>
                </c:pt>
                <c:pt idx="2">
                  <c:v>0.19309778142974526</c:v>
                </c:pt>
                <c:pt idx="3">
                  <c:v>0.2682826622843057</c:v>
                </c:pt>
                <c:pt idx="4">
                  <c:v>0.13804437140509448</c:v>
                </c:pt>
                <c:pt idx="5">
                  <c:v>9.2440427280197204E-2</c:v>
                </c:pt>
                <c:pt idx="6">
                  <c:v>2.506162695152013E-2</c:v>
                </c:pt>
                <c:pt idx="7">
                  <c:v>0.16392769104354971</c:v>
                </c:pt>
                <c:pt idx="8">
                  <c:v>7.8060805258833195E-3</c:v>
                </c:pt>
              </c:numCache>
            </c:numRef>
          </c:val>
        </c:ser>
        <c:overlap val="100"/>
        <c:axId val="174822144"/>
        <c:axId val="174823680"/>
      </c:barChart>
      <c:catAx>
        <c:axId val="174822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823680"/>
        <c:crosses val="autoZero"/>
        <c:auto val="1"/>
        <c:lblAlgn val="ctr"/>
        <c:lblOffset val="100"/>
      </c:catAx>
      <c:valAx>
        <c:axId val="17482368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82214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Stats'!$B$2020</c:f>
          <c:strCache>
            <c:ptCount val="1"/>
            <c:pt idx="0">
              <c:v>Figure 12: Length of Service by Grade. Data taken from HR Employee Database</c:v>
            </c:pt>
          </c:strCache>
        </c:strRef>
      </c:tx>
      <c:layout>
        <c:manualLayout>
          <c:xMode val="edge"/>
          <c:yMode val="edge"/>
          <c:x val="1.1393372451620833E-2"/>
          <c:y val="7.4666783970439941E-3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811271877534119E-2"/>
          <c:y val="0.12358272977782862"/>
          <c:w val="0.8813454901607416"/>
          <c:h val="0.68582444633495465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Stats'!$C$2021</c:f>
              <c:strCache>
                <c:ptCount val="1"/>
                <c:pt idx="0">
                  <c:v>LOS &lt;1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Stats'!$C$2022:$C$2030</c:f>
              <c:numCache>
                <c:formatCode>#,##0_ ;\-#,##0\ </c:formatCode>
                <c:ptCount val="9"/>
                <c:pt idx="0">
                  <c:v>194</c:v>
                </c:pt>
                <c:pt idx="1">
                  <c:v>435</c:v>
                </c:pt>
                <c:pt idx="2">
                  <c:v>253</c:v>
                </c:pt>
                <c:pt idx="3">
                  <c:v>185</c:v>
                </c:pt>
                <c:pt idx="4">
                  <c:v>54</c:v>
                </c:pt>
                <c:pt idx="5">
                  <c:v>1</c:v>
                </c:pt>
                <c:pt idx="6">
                  <c:v>6</c:v>
                </c:pt>
                <c:pt idx="7">
                  <c:v>60</c:v>
                </c:pt>
                <c:pt idx="8">
                  <c:v>26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Stats'!$D$2021</c:f>
              <c:strCache>
                <c:ptCount val="1"/>
                <c:pt idx="0">
                  <c:v>LOS 1-2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Stats'!$D$2022:$D$2030</c:f>
              <c:numCache>
                <c:formatCode>#,##0_ ;\-#,##0\ </c:formatCode>
                <c:ptCount val="9"/>
                <c:pt idx="0">
                  <c:v>114</c:v>
                </c:pt>
                <c:pt idx="1">
                  <c:v>238</c:v>
                </c:pt>
                <c:pt idx="2">
                  <c:v>145</c:v>
                </c:pt>
                <c:pt idx="3">
                  <c:v>74</c:v>
                </c:pt>
                <c:pt idx="4">
                  <c:v>21</c:v>
                </c:pt>
                <c:pt idx="5">
                  <c:v>8</c:v>
                </c:pt>
                <c:pt idx="6">
                  <c:v>0</c:v>
                </c:pt>
                <c:pt idx="7">
                  <c:v>35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Stats'!$E$2021</c:f>
              <c:strCache>
                <c:ptCount val="1"/>
                <c:pt idx="0">
                  <c:v>LOS 2-5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Stats'!$E$2022:$E$2030</c:f>
              <c:numCache>
                <c:formatCode>#,##0_ ;\-#,##0\ </c:formatCode>
                <c:ptCount val="9"/>
                <c:pt idx="0">
                  <c:v>111</c:v>
                </c:pt>
                <c:pt idx="1">
                  <c:v>178</c:v>
                </c:pt>
                <c:pt idx="2">
                  <c:v>424</c:v>
                </c:pt>
                <c:pt idx="3">
                  <c:v>370</c:v>
                </c:pt>
                <c:pt idx="4">
                  <c:v>120</c:v>
                </c:pt>
                <c:pt idx="5">
                  <c:v>32</c:v>
                </c:pt>
                <c:pt idx="6">
                  <c:v>13</c:v>
                </c:pt>
                <c:pt idx="7">
                  <c:v>88</c:v>
                </c:pt>
                <c:pt idx="8">
                  <c:v>26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Stats'!$F$2021</c:f>
              <c:strCache>
                <c:ptCount val="1"/>
                <c:pt idx="0">
                  <c:v>LOS 5-10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Stats'!$F$2022:$F$2030</c:f>
              <c:numCache>
                <c:formatCode>#,##0_ ;\-#,##0\ </c:formatCode>
                <c:ptCount val="9"/>
                <c:pt idx="0">
                  <c:v>161</c:v>
                </c:pt>
                <c:pt idx="1">
                  <c:v>323</c:v>
                </c:pt>
                <c:pt idx="2">
                  <c:v>740</c:v>
                </c:pt>
                <c:pt idx="3">
                  <c:v>956</c:v>
                </c:pt>
                <c:pt idx="4">
                  <c:v>295</c:v>
                </c:pt>
                <c:pt idx="5">
                  <c:v>76</c:v>
                </c:pt>
                <c:pt idx="6">
                  <c:v>23</c:v>
                </c:pt>
                <c:pt idx="7">
                  <c:v>188</c:v>
                </c:pt>
                <c:pt idx="8">
                  <c:v>20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Stats'!$G$2021</c:f>
              <c:strCache>
                <c:ptCount val="1"/>
                <c:pt idx="0">
                  <c:v>LOS 10-20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Stats'!$G$2022:$G$2030</c:f>
              <c:numCache>
                <c:formatCode>#,##0_ ;\-#,##0\ </c:formatCode>
                <c:ptCount val="9"/>
                <c:pt idx="0">
                  <c:v>87</c:v>
                </c:pt>
                <c:pt idx="1">
                  <c:v>294</c:v>
                </c:pt>
                <c:pt idx="2">
                  <c:v>587</c:v>
                </c:pt>
                <c:pt idx="3">
                  <c:v>950</c:v>
                </c:pt>
                <c:pt idx="4">
                  <c:v>467</c:v>
                </c:pt>
                <c:pt idx="5">
                  <c:v>175</c:v>
                </c:pt>
                <c:pt idx="6">
                  <c:v>40</c:v>
                </c:pt>
                <c:pt idx="7">
                  <c:v>242</c:v>
                </c:pt>
                <c:pt idx="8">
                  <c:v>22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Stats'!$H$2021</c:f>
              <c:strCache>
                <c:ptCount val="1"/>
                <c:pt idx="0">
                  <c:v>LOS &gt;20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Stats'!$H$2022:$H$2030</c:f>
              <c:numCache>
                <c:formatCode>#,##0_ ;\-#,##0\ </c:formatCode>
                <c:ptCount val="9"/>
                <c:pt idx="0">
                  <c:v>70</c:v>
                </c:pt>
                <c:pt idx="1">
                  <c:v>201</c:v>
                </c:pt>
                <c:pt idx="2">
                  <c:v>470</c:v>
                </c:pt>
                <c:pt idx="3">
                  <c:v>653</c:v>
                </c:pt>
                <c:pt idx="4">
                  <c:v>336</c:v>
                </c:pt>
                <c:pt idx="5">
                  <c:v>225</c:v>
                </c:pt>
                <c:pt idx="6">
                  <c:v>61</c:v>
                </c:pt>
                <c:pt idx="7">
                  <c:v>399</c:v>
                </c:pt>
                <c:pt idx="8">
                  <c:v>19</c:v>
                </c:pt>
              </c:numCache>
            </c:numRef>
          </c:val>
        </c:ser>
        <c:overlap val="100"/>
        <c:axId val="175466368"/>
        <c:axId val="175467904"/>
      </c:barChart>
      <c:catAx>
        <c:axId val="1754663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467904"/>
        <c:crosses val="autoZero"/>
        <c:auto val="1"/>
        <c:lblAlgn val="ctr"/>
        <c:lblOffset val="100"/>
      </c:catAx>
      <c:valAx>
        <c:axId val="175467904"/>
        <c:scaling>
          <c:orientation val="minMax"/>
        </c:scaling>
        <c:axPos val="l"/>
        <c:majorGridlines/>
        <c:numFmt formatCode="#,##0_ ;\-#,##0\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4663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67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Q4 Diversity Stats'!$G$187:$G$191</c:f>
              <c:numCache>
                <c:formatCode>0.00%</c:formatCode>
                <c:ptCount val="5"/>
                <c:pt idx="0">
                  <c:v>9.8657991053273691E-2</c:v>
                </c:pt>
                <c:pt idx="1">
                  <c:v>0.61569743798291987</c:v>
                </c:pt>
                <c:pt idx="2">
                  <c:v>4.7092313948759658E-2</c:v>
                </c:pt>
                <c:pt idx="3">
                  <c:v>0</c:v>
                </c:pt>
                <c:pt idx="4">
                  <c:v>0.23855225701504676</c:v>
                </c:pt>
              </c:numCache>
            </c:numRef>
          </c:val>
        </c:ser>
        <c:axId val="176400256"/>
        <c:axId val="17640179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Stats'!$H$187:$H$191</c:f>
              <c:numCache>
                <c:formatCode>#,##0</c:formatCode>
                <c:ptCount val="5"/>
                <c:pt idx="0">
                  <c:v>1213</c:v>
                </c:pt>
                <c:pt idx="1">
                  <c:v>7570</c:v>
                </c:pt>
                <c:pt idx="2">
                  <c:v>579</c:v>
                </c:pt>
                <c:pt idx="3">
                  <c:v>0</c:v>
                </c:pt>
                <c:pt idx="4">
                  <c:v>2933</c:v>
                </c:pt>
              </c:numCache>
            </c:numRef>
          </c:val>
        </c:ser>
        <c:axId val="176411776"/>
        <c:axId val="176413312"/>
      </c:barChart>
      <c:catAx>
        <c:axId val="176400256"/>
        <c:scaling>
          <c:orientation val="minMax"/>
        </c:scaling>
        <c:axPos val="b"/>
        <c:numFmt formatCode="General" sourceLinked="1"/>
        <c:tickLblPos val="nextTo"/>
        <c:crossAx val="176401792"/>
        <c:crosses val="autoZero"/>
        <c:auto val="1"/>
        <c:lblAlgn val="ctr"/>
        <c:lblOffset val="100"/>
      </c:catAx>
      <c:valAx>
        <c:axId val="176401792"/>
        <c:scaling>
          <c:orientation val="minMax"/>
          <c:min val="0"/>
        </c:scaling>
        <c:axPos val="l"/>
        <c:majorGridlines/>
        <c:numFmt formatCode="0.0%" sourceLinked="0"/>
        <c:tickLblPos val="nextTo"/>
        <c:crossAx val="176400256"/>
        <c:crosses val="autoZero"/>
        <c:crossBetween val="between"/>
      </c:valAx>
      <c:catAx>
        <c:axId val="176411776"/>
        <c:scaling>
          <c:orientation val="minMax"/>
        </c:scaling>
        <c:delete val="1"/>
        <c:axPos val="b"/>
        <c:tickLblPos val="none"/>
        <c:crossAx val="176413312"/>
        <c:crosses val="autoZero"/>
        <c:auto val="1"/>
        <c:lblAlgn val="ctr"/>
        <c:lblOffset val="100"/>
      </c:catAx>
      <c:valAx>
        <c:axId val="1764133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6411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7568040481426311E-2"/>
          <c:w val="6.5420560747663559E-2"/>
          <c:h val="0.1261265990399843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98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Q4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Stats'!$C$311:$C$319</c:f>
              <c:numCache>
                <c:formatCode>0.0%</c:formatCode>
                <c:ptCount val="9"/>
                <c:pt idx="0">
                  <c:v>4.2873051224944322E-2</c:v>
                </c:pt>
                <c:pt idx="1">
                  <c:v>0.11664810690423162</c:v>
                </c:pt>
                <c:pt idx="2">
                  <c:v>0.22035077951002227</c:v>
                </c:pt>
                <c:pt idx="3">
                  <c:v>0.27004454342984407</c:v>
                </c:pt>
                <c:pt idx="4">
                  <c:v>0.11831848552338529</c:v>
                </c:pt>
                <c:pt idx="5">
                  <c:v>5.3034521158129178E-2</c:v>
                </c:pt>
                <c:pt idx="6">
                  <c:v>1.5172605790645879E-2</c:v>
                </c:pt>
                <c:pt idx="7">
                  <c:v>0.15089086859688197</c:v>
                </c:pt>
                <c:pt idx="8">
                  <c:v>1.2667037861915368E-2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Stats'!$E$311:$E$319</c:f>
              <c:numCache>
                <c:formatCode>0.0%</c:formatCode>
                <c:ptCount val="9"/>
                <c:pt idx="0">
                  <c:v>9.6067305810995887E-2</c:v>
                </c:pt>
                <c:pt idx="1">
                  <c:v>0.18469966738407356</c:v>
                </c:pt>
                <c:pt idx="2">
                  <c:v>0.2662883975738603</c:v>
                </c:pt>
                <c:pt idx="3">
                  <c:v>0.29759342594404226</c:v>
                </c:pt>
                <c:pt idx="4">
                  <c:v>0.10037174721189591</c:v>
                </c:pt>
                <c:pt idx="5">
                  <c:v>3.5609469771081981E-2</c:v>
                </c:pt>
                <c:pt idx="6">
                  <c:v>8.6088828018000395E-3</c:v>
                </c:pt>
                <c:pt idx="7">
                  <c:v>4.891410682840931E-3</c:v>
                </c:pt>
                <c:pt idx="8">
                  <c:v>5.869692819409118E-3</c:v>
                </c:pt>
              </c:numCache>
            </c:numRef>
          </c:val>
        </c:ser>
        <c:axId val="177384064"/>
        <c:axId val="177475968"/>
      </c:barChart>
      <c:barChart>
        <c:barDir val="col"/>
        <c:grouping val="clustered"/>
        <c:ser>
          <c:idx val="2"/>
          <c:order val="2"/>
          <c:tx>
            <c:strRef>
              <c:f>'12.13 Q4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Stats'!$D$311:$D$319</c:f>
              <c:numCache>
                <c:formatCode>#,##0</c:formatCode>
                <c:ptCount val="9"/>
                <c:pt idx="0">
                  <c:v>308</c:v>
                </c:pt>
                <c:pt idx="1">
                  <c:v>838</c:v>
                </c:pt>
                <c:pt idx="2">
                  <c:v>1583</c:v>
                </c:pt>
                <c:pt idx="3">
                  <c:v>1940</c:v>
                </c:pt>
                <c:pt idx="4">
                  <c:v>850</c:v>
                </c:pt>
                <c:pt idx="5">
                  <c:v>381</c:v>
                </c:pt>
                <c:pt idx="6">
                  <c:v>109</c:v>
                </c:pt>
                <c:pt idx="7">
                  <c:v>1084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Stats'!$F$311:$F$319</c:f>
              <c:numCache>
                <c:formatCode>#,##0</c:formatCode>
                <c:ptCount val="9"/>
                <c:pt idx="0">
                  <c:v>491</c:v>
                </c:pt>
                <c:pt idx="1">
                  <c:v>944</c:v>
                </c:pt>
                <c:pt idx="2">
                  <c:v>1361</c:v>
                </c:pt>
                <c:pt idx="3">
                  <c:v>1521</c:v>
                </c:pt>
                <c:pt idx="4">
                  <c:v>513</c:v>
                </c:pt>
                <c:pt idx="5">
                  <c:v>182</c:v>
                </c:pt>
                <c:pt idx="6">
                  <c:v>44</c:v>
                </c:pt>
                <c:pt idx="7">
                  <c:v>25</c:v>
                </c:pt>
                <c:pt idx="8">
                  <c:v>30</c:v>
                </c:pt>
              </c:numCache>
            </c:numRef>
          </c:val>
        </c:ser>
        <c:axId val="177477504"/>
        <c:axId val="177479040"/>
      </c:barChart>
      <c:catAx>
        <c:axId val="177384064"/>
        <c:scaling>
          <c:orientation val="minMax"/>
        </c:scaling>
        <c:axPos val="b"/>
        <c:numFmt formatCode="General" sourceLinked="1"/>
        <c:majorTickMark val="none"/>
        <c:tickLblPos val="nextTo"/>
        <c:crossAx val="177475968"/>
        <c:crosses val="autoZero"/>
        <c:auto val="1"/>
        <c:lblAlgn val="ctr"/>
        <c:lblOffset val="100"/>
      </c:catAx>
      <c:valAx>
        <c:axId val="17747596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77384064"/>
        <c:crosses val="autoZero"/>
        <c:crossBetween val="between"/>
      </c:valAx>
      <c:catAx>
        <c:axId val="177477504"/>
        <c:scaling>
          <c:orientation val="minMax"/>
        </c:scaling>
        <c:delete val="1"/>
        <c:axPos val="b"/>
        <c:tickLblPos val="none"/>
        <c:crossAx val="177479040"/>
        <c:crosses val="autoZero"/>
        <c:auto val="1"/>
        <c:lblAlgn val="ctr"/>
        <c:lblOffset val="100"/>
      </c:catAx>
      <c:valAx>
        <c:axId val="1774790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74775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959494927998866"/>
          <c:y val="6.1437108822935724E-2"/>
          <c:w val="0.24445300418528873"/>
          <c:h val="0.1075150413890571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9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Q4 Diversity Stats'!$B$325:$B$327,'12.13 Q4 Diversity Stats'!$B$329:$B$332,'12.13 Q4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Q4 Diversity Stats'!$C$325:$C$327,'12.13 Q4 Diversity Stats'!$C$329:$C$332,'12.13 Q4 Diversity Stats'!$C$334:$C$335)</c:f>
              <c:numCache>
                <c:formatCode>0.00%</c:formatCode>
                <c:ptCount val="9"/>
                <c:pt idx="0">
                  <c:v>0.38548185231539422</c:v>
                </c:pt>
                <c:pt idx="1">
                  <c:v>0.47025813692480362</c:v>
                </c:pt>
                <c:pt idx="2">
                  <c:v>0.53770380434782605</c:v>
                </c:pt>
                <c:pt idx="3">
                  <c:v>0.56053163825483965</c:v>
                </c:pt>
                <c:pt idx="4">
                  <c:v>0.62362435803374905</c:v>
                </c:pt>
                <c:pt idx="5">
                  <c:v>0.67673179396092364</c:v>
                </c:pt>
                <c:pt idx="6">
                  <c:v>0.71241830065359479</c:v>
                </c:pt>
                <c:pt idx="7">
                  <c:v>0.97745716862037868</c:v>
                </c:pt>
                <c:pt idx="8">
                  <c:v>0.75206611570247939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Q4 Diversity Stats'!$B$325:$B$327,'12.13 Q4 Diversity Stats'!$B$329:$B$332,'12.13 Q4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Q4 Diversity Stats'!$E$325:$E$327,'12.13 Q4 Diversity Stats'!$E$329:$E$332,'12.13 Q4 Diversity Stats'!$E$334:$E$335)</c:f>
              <c:numCache>
                <c:formatCode>0.00%</c:formatCode>
                <c:ptCount val="9"/>
                <c:pt idx="0">
                  <c:v>0.61451814768460578</c:v>
                </c:pt>
                <c:pt idx="1">
                  <c:v>0.52974186307519644</c:v>
                </c:pt>
                <c:pt idx="2">
                  <c:v>0.46229619565217389</c:v>
                </c:pt>
                <c:pt idx="3">
                  <c:v>0.43946836174516035</c:v>
                </c:pt>
                <c:pt idx="4">
                  <c:v>0.3763756419662509</c:v>
                </c:pt>
                <c:pt idx="5">
                  <c:v>0.32326820603907636</c:v>
                </c:pt>
                <c:pt idx="6">
                  <c:v>0.28758169934640521</c:v>
                </c:pt>
                <c:pt idx="7">
                  <c:v>2.2542831379621282E-2</c:v>
                </c:pt>
                <c:pt idx="8">
                  <c:v>0.24793388429752067</c:v>
                </c:pt>
              </c:numCache>
            </c:numRef>
          </c:val>
        </c:ser>
        <c:axId val="177524096"/>
        <c:axId val="178132096"/>
      </c:barChart>
      <c:barChart>
        <c:barDir val="col"/>
        <c:grouping val="clustered"/>
        <c:ser>
          <c:idx val="2"/>
          <c:order val="2"/>
          <c:tx>
            <c:strRef>
              <c:f>'12.13 Q4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Q4 Diversity Stats'!$D$325:$D$327,'12.13 Q4 Diversity Stats'!$D$329:$D$332,'12.13 Q4 Diversity Stats'!$D$334:$D$335)</c:f>
              <c:numCache>
                <c:formatCode>#,##0</c:formatCode>
                <c:ptCount val="9"/>
                <c:pt idx="0">
                  <c:v>308</c:v>
                </c:pt>
                <c:pt idx="1">
                  <c:v>838</c:v>
                </c:pt>
                <c:pt idx="2">
                  <c:v>1583</c:v>
                </c:pt>
                <c:pt idx="3">
                  <c:v>1940</c:v>
                </c:pt>
                <c:pt idx="4">
                  <c:v>850</c:v>
                </c:pt>
                <c:pt idx="5">
                  <c:v>381</c:v>
                </c:pt>
                <c:pt idx="6">
                  <c:v>109</c:v>
                </c:pt>
                <c:pt idx="7">
                  <c:v>1084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Q4 Diversity Stats'!$F$325:$F$327,'12.13 Q4 Diversity Stats'!$F$329:$F$332,'12.13 Q4 Diversity Stats'!$F$334:$F$335)</c:f>
              <c:numCache>
                <c:formatCode>#,##0</c:formatCode>
                <c:ptCount val="9"/>
                <c:pt idx="0">
                  <c:v>491</c:v>
                </c:pt>
                <c:pt idx="1">
                  <c:v>944</c:v>
                </c:pt>
                <c:pt idx="2">
                  <c:v>1361</c:v>
                </c:pt>
                <c:pt idx="3">
                  <c:v>1521</c:v>
                </c:pt>
                <c:pt idx="4">
                  <c:v>513</c:v>
                </c:pt>
                <c:pt idx="5">
                  <c:v>182</c:v>
                </c:pt>
                <c:pt idx="6">
                  <c:v>44</c:v>
                </c:pt>
                <c:pt idx="7">
                  <c:v>25</c:v>
                </c:pt>
                <c:pt idx="8">
                  <c:v>30</c:v>
                </c:pt>
              </c:numCache>
            </c:numRef>
          </c:val>
        </c:ser>
        <c:axId val="178133632"/>
        <c:axId val="178151808"/>
      </c:barChart>
      <c:catAx>
        <c:axId val="177524096"/>
        <c:scaling>
          <c:orientation val="minMax"/>
        </c:scaling>
        <c:axPos val="b"/>
        <c:numFmt formatCode="General" sourceLinked="1"/>
        <c:majorTickMark val="none"/>
        <c:tickLblPos val="nextTo"/>
        <c:crossAx val="178132096"/>
        <c:crosses val="autoZero"/>
        <c:auto val="1"/>
        <c:lblAlgn val="ctr"/>
        <c:lblOffset val="100"/>
      </c:catAx>
      <c:valAx>
        <c:axId val="178132096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77524096"/>
        <c:crosses val="autoZero"/>
        <c:crossBetween val="between"/>
      </c:valAx>
      <c:catAx>
        <c:axId val="178133632"/>
        <c:scaling>
          <c:orientation val="minMax"/>
        </c:scaling>
        <c:delete val="1"/>
        <c:axPos val="b"/>
        <c:tickLblPos val="none"/>
        <c:crossAx val="178151808"/>
        <c:crosses val="autoZero"/>
        <c:auto val="1"/>
        <c:lblAlgn val="ctr"/>
        <c:lblOffset val="100"/>
      </c:catAx>
      <c:valAx>
        <c:axId val="178151808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7813363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341515508941963"/>
          <c:y val="4.9822064056939862E-2"/>
          <c:w val="0.24696384611842631"/>
          <c:h val="0.1281138790035578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Stats'!$C$94:$C$102</c:f>
              <c:numCache>
                <c:formatCode>0.0%</c:formatCode>
                <c:ptCount val="9"/>
                <c:pt idx="0">
                  <c:v>6.498576657177714E-2</c:v>
                </c:pt>
                <c:pt idx="1">
                  <c:v>0.14493696624644165</c:v>
                </c:pt>
                <c:pt idx="2">
                  <c:v>0.23944692964619765</c:v>
                </c:pt>
                <c:pt idx="3">
                  <c:v>0.28149654331028873</c:v>
                </c:pt>
                <c:pt idx="4">
                  <c:v>0.11085807238714925</c:v>
                </c:pt>
                <c:pt idx="5">
                  <c:v>4.5790971939812929E-2</c:v>
                </c:pt>
                <c:pt idx="6">
                  <c:v>1.244408296055307E-2</c:v>
                </c:pt>
                <c:pt idx="7">
                  <c:v>9.0199267995119972E-2</c:v>
                </c:pt>
                <c:pt idx="8">
                  <c:v>9.8413989426596182E-3</c:v>
                </c:pt>
              </c:numCache>
            </c:numRef>
          </c:val>
        </c:ser>
        <c:axId val="178191360"/>
        <c:axId val="178258688"/>
      </c:barChart>
      <c:barChart>
        <c:barDir val="col"/>
        <c:grouping val="clustered"/>
        <c:ser>
          <c:idx val="1"/>
          <c:order val="1"/>
          <c:tx>
            <c:strRef>
              <c:f>'12.13 Q4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Stats'!$D$94:$D$102</c:f>
              <c:numCache>
                <c:formatCode>#,##0</c:formatCode>
                <c:ptCount val="9"/>
                <c:pt idx="0">
                  <c:v>799</c:v>
                </c:pt>
                <c:pt idx="1">
                  <c:v>1782</c:v>
                </c:pt>
                <c:pt idx="2">
                  <c:v>2944</c:v>
                </c:pt>
                <c:pt idx="3">
                  <c:v>3461</c:v>
                </c:pt>
                <c:pt idx="4">
                  <c:v>1363</c:v>
                </c:pt>
                <c:pt idx="5">
                  <c:v>563</c:v>
                </c:pt>
                <c:pt idx="6">
                  <c:v>153</c:v>
                </c:pt>
                <c:pt idx="7">
                  <c:v>1109</c:v>
                </c:pt>
                <c:pt idx="8">
                  <c:v>121</c:v>
                </c:pt>
              </c:numCache>
            </c:numRef>
          </c:val>
        </c:ser>
        <c:gapWidth val="490"/>
        <c:axId val="178260224"/>
        <c:axId val="178270208"/>
      </c:barChart>
      <c:catAx>
        <c:axId val="178191360"/>
        <c:scaling>
          <c:orientation val="minMax"/>
        </c:scaling>
        <c:axPos val="b"/>
        <c:numFmt formatCode="General" sourceLinked="1"/>
        <c:tickLblPos val="nextTo"/>
        <c:crossAx val="178258688"/>
        <c:crosses val="autoZero"/>
        <c:auto val="1"/>
        <c:lblAlgn val="ctr"/>
        <c:lblOffset val="100"/>
      </c:catAx>
      <c:valAx>
        <c:axId val="178258688"/>
        <c:scaling>
          <c:orientation val="minMax"/>
        </c:scaling>
        <c:axPos val="l"/>
        <c:majorGridlines/>
        <c:numFmt formatCode="0.0%" sourceLinked="1"/>
        <c:tickLblPos val="nextTo"/>
        <c:crossAx val="178191360"/>
        <c:crosses val="autoZero"/>
        <c:crossBetween val="between"/>
      </c:valAx>
      <c:catAx>
        <c:axId val="178260224"/>
        <c:scaling>
          <c:orientation val="minMax"/>
        </c:scaling>
        <c:delete val="1"/>
        <c:axPos val="b"/>
        <c:tickLblPos val="none"/>
        <c:crossAx val="178270208"/>
        <c:crosses val="autoZero"/>
        <c:auto val="1"/>
        <c:lblAlgn val="ctr"/>
        <c:lblOffset val="100"/>
      </c:catAx>
      <c:valAx>
        <c:axId val="1782702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826022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35135135134"/>
          <c:y val="3.5087719298245612E-2"/>
          <c:w val="0.11891891891891949"/>
          <c:h val="0.1052636183634942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 paperSize="9" orientation="landscape" horizontalDpi="200" verticalDpi="2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Q4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Stats'!$C$721:$C$730</c:f>
              <c:numCache>
                <c:formatCode>0.0%</c:formatCode>
                <c:ptCount val="10"/>
                <c:pt idx="0">
                  <c:v>3.8046924540266328E-3</c:v>
                </c:pt>
                <c:pt idx="1">
                  <c:v>3.7412809131261889E-2</c:v>
                </c:pt>
                <c:pt idx="2">
                  <c:v>0.18706404565630944</c:v>
                </c:pt>
                <c:pt idx="3">
                  <c:v>0.25998731769181993</c:v>
                </c:pt>
                <c:pt idx="4">
                  <c:v>0.21496512365250475</c:v>
                </c:pt>
                <c:pt idx="5">
                  <c:v>0.11414077362079898</c:v>
                </c:pt>
                <c:pt idx="6">
                  <c:v>6.0240963855421686E-2</c:v>
                </c:pt>
                <c:pt idx="7">
                  <c:v>5.0729232720355108E-2</c:v>
                </c:pt>
                <c:pt idx="8">
                  <c:v>6.2143310082435003E-2</c:v>
                </c:pt>
                <c:pt idx="9">
                  <c:v>9.5117311350665819E-3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Stats'!$E$721:$E$730</c:f>
              <c:numCache>
                <c:formatCode>0.0%</c:formatCode>
                <c:ptCount val="10"/>
                <c:pt idx="0">
                  <c:v>4.9169621197984702E-2</c:v>
                </c:pt>
                <c:pt idx="1">
                  <c:v>0.13323381227841016</c:v>
                </c:pt>
                <c:pt idx="2">
                  <c:v>0.1665422653480127</c:v>
                </c:pt>
                <c:pt idx="3">
                  <c:v>0.13668594887105803</c:v>
                </c:pt>
                <c:pt idx="4">
                  <c:v>0.14153760029856316</c:v>
                </c:pt>
                <c:pt idx="5">
                  <c:v>0.13920507557380107</c:v>
                </c:pt>
                <c:pt idx="6">
                  <c:v>0.11354730360141818</c:v>
                </c:pt>
                <c:pt idx="7">
                  <c:v>8.5557006904273189E-2</c:v>
                </c:pt>
                <c:pt idx="8">
                  <c:v>3.2468744168688189E-2</c:v>
                </c:pt>
                <c:pt idx="9">
                  <c:v>2.0526217577906325E-3</c:v>
                </c:pt>
              </c:numCache>
            </c:numRef>
          </c:val>
        </c:ser>
        <c:axId val="178401664"/>
        <c:axId val="178403200"/>
      </c:barChart>
      <c:barChart>
        <c:barDir val="col"/>
        <c:grouping val="clustered"/>
        <c:ser>
          <c:idx val="2"/>
          <c:order val="2"/>
          <c:tx>
            <c:strRef>
              <c:f>'12.13 Q4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Stats'!$D$721:$D$730</c:f>
              <c:numCache>
                <c:formatCode>#,##0</c:formatCode>
                <c:ptCount val="10"/>
                <c:pt idx="0">
                  <c:v>6</c:v>
                </c:pt>
                <c:pt idx="1">
                  <c:v>59</c:v>
                </c:pt>
                <c:pt idx="2">
                  <c:v>295</c:v>
                </c:pt>
                <c:pt idx="3">
                  <c:v>410</c:v>
                </c:pt>
                <c:pt idx="4">
                  <c:v>339</c:v>
                </c:pt>
                <c:pt idx="5">
                  <c:v>180</c:v>
                </c:pt>
                <c:pt idx="6">
                  <c:v>95</c:v>
                </c:pt>
                <c:pt idx="7">
                  <c:v>80</c:v>
                </c:pt>
                <c:pt idx="8">
                  <c:v>98</c:v>
                </c:pt>
                <c:pt idx="9">
                  <c:v>15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Stats'!$F$721:$F$730</c:f>
              <c:numCache>
                <c:formatCode>#,##0</c:formatCode>
                <c:ptCount val="10"/>
                <c:pt idx="0">
                  <c:v>527</c:v>
                </c:pt>
                <c:pt idx="1">
                  <c:v>1428</c:v>
                </c:pt>
                <c:pt idx="2">
                  <c:v>1785</c:v>
                </c:pt>
                <c:pt idx="3">
                  <c:v>1465</c:v>
                </c:pt>
                <c:pt idx="4">
                  <c:v>1517</c:v>
                </c:pt>
                <c:pt idx="5">
                  <c:v>1492</c:v>
                </c:pt>
                <c:pt idx="6">
                  <c:v>1217</c:v>
                </c:pt>
                <c:pt idx="7">
                  <c:v>917</c:v>
                </c:pt>
                <c:pt idx="8">
                  <c:v>348</c:v>
                </c:pt>
                <c:pt idx="9">
                  <c:v>22</c:v>
                </c:pt>
              </c:numCache>
            </c:numRef>
          </c:val>
        </c:ser>
        <c:axId val="178404736"/>
        <c:axId val="178418816"/>
      </c:barChart>
      <c:catAx>
        <c:axId val="178401664"/>
        <c:scaling>
          <c:orientation val="minMax"/>
        </c:scaling>
        <c:axPos val="b"/>
        <c:numFmt formatCode="General" sourceLinked="1"/>
        <c:tickLblPos val="nextTo"/>
        <c:crossAx val="178403200"/>
        <c:crosses val="autoZero"/>
        <c:auto val="1"/>
        <c:lblAlgn val="ctr"/>
        <c:lblOffset val="100"/>
      </c:catAx>
      <c:valAx>
        <c:axId val="178403200"/>
        <c:scaling>
          <c:orientation val="minMax"/>
        </c:scaling>
        <c:axPos val="l"/>
        <c:majorGridlines/>
        <c:numFmt formatCode="0.00%" sourceLinked="0"/>
        <c:tickLblPos val="nextTo"/>
        <c:crossAx val="178401664"/>
        <c:crosses val="autoZero"/>
        <c:crossBetween val="between"/>
      </c:valAx>
      <c:catAx>
        <c:axId val="178404736"/>
        <c:scaling>
          <c:orientation val="minMax"/>
        </c:scaling>
        <c:delete val="1"/>
        <c:axPos val="b"/>
        <c:tickLblPos val="none"/>
        <c:crossAx val="178418816"/>
        <c:crosses val="autoZero"/>
        <c:auto val="1"/>
        <c:lblAlgn val="ctr"/>
        <c:lblOffset val="100"/>
      </c:catAx>
      <c:valAx>
        <c:axId val="1784188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8404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5202198781756069"/>
          <c:y val="2.2900763358778626E-2"/>
          <c:w val="0.17924542451061631"/>
          <c:h val="0.1297713930796818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486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Q4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Stats'!$C$556:$C$565</c:f>
              <c:numCache>
                <c:formatCode>0.0%</c:formatCode>
                <c:ptCount val="10"/>
                <c:pt idx="0">
                  <c:v>4.0860215053763443E-2</c:v>
                </c:pt>
                <c:pt idx="1">
                  <c:v>0.19569892473118281</c:v>
                </c:pt>
                <c:pt idx="2">
                  <c:v>0.22580645161290322</c:v>
                </c:pt>
                <c:pt idx="3">
                  <c:v>0.19784946236559139</c:v>
                </c:pt>
                <c:pt idx="4">
                  <c:v>0.11397849462365592</c:v>
                </c:pt>
                <c:pt idx="5">
                  <c:v>0.10967741935483871</c:v>
                </c:pt>
                <c:pt idx="6">
                  <c:v>6.4516129032258063E-2</c:v>
                </c:pt>
                <c:pt idx="7">
                  <c:v>3.4408602150537634E-2</c:v>
                </c:pt>
                <c:pt idx="8">
                  <c:v>1.5053763440860216E-2</c:v>
                </c:pt>
                <c:pt idx="9">
                  <c:v>2.1505376344086021E-3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Stats'!$E$556:$E$565</c:f>
              <c:numCache>
                <c:formatCode>0.0%</c:formatCode>
                <c:ptCount val="10"/>
                <c:pt idx="0">
                  <c:v>4.344885883347422E-2</c:v>
                </c:pt>
                <c:pt idx="1">
                  <c:v>0.1180050718512257</c:v>
                </c:pt>
                <c:pt idx="2">
                  <c:v>0.16694843617920541</c:v>
                </c:pt>
                <c:pt idx="3">
                  <c:v>0.1507185122569738</c:v>
                </c:pt>
                <c:pt idx="4">
                  <c:v>0.15240912933220627</c:v>
                </c:pt>
                <c:pt idx="5">
                  <c:v>0.13702451394759088</c:v>
                </c:pt>
                <c:pt idx="6">
                  <c:v>0.10836855452240067</c:v>
                </c:pt>
                <c:pt idx="7">
                  <c:v>8.2924767540152156E-2</c:v>
                </c:pt>
                <c:pt idx="8">
                  <c:v>3.7109044801352492E-2</c:v>
                </c:pt>
                <c:pt idx="9">
                  <c:v>3.0431107354184279E-3</c:v>
                </c:pt>
              </c:numCache>
            </c:numRef>
          </c:val>
        </c:ser>
        <c:axId val="179381760"/>
        <c:axId val="179383296"/>
      </c:barChart>
      <c:barChart>
        <c:barDir val="col"/>
        <c:grouping val="clustered"/>
        <c:ser>
          <c:idx val="2"/>
          <c:order val="2"/>
          <c:tx>
            <c:strRef>
              <c:f>'12.13 Q4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Stats'!$D$556:$D$565</c:f>
              <c:numCache>
                <c:formatCode>#,##0</c:formatCode>
                <c:ptCount val="10"/>
                <c:pt idx="0">
                  <c:v>19</c:v>
                </c:pt>
                <c:pt idx="1">
                  <c:v>91</c:v>
                </c:pt>
                <c:pt idx="2">
                  <c:v>105</c:v>
                </c:pt>
                <c:pt idx="3">
                  <c:v>92</c:v>
                </c:pt>
                <c:pt idx="4">
                  <c:v>53</c:v>
                </c:pt>
                <c:pt idx="5">
                  <c:v>51</c:v>
                </c:pt>
                <c:pt idx="6">
                  <c:v>30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Stats'!$F$556:$F$565</c:f>
              <c:numCache>
                <c:formatCode>0</c:formatCode>
                <c:ptCount val="10"/>
                <c:pt idx="0">
                  <c:v>514</c:v>
                </c:pt>
                <c:pt idx="1">
                  <c:v>1396</c:v>
                </c:pt>
                <c:pt idx="2">
                  <c:v>1975</c:v>
                </c:pt>
                <c:pt idx="3">
                  <c:v>1783</c:v>
                </c:pt>
                <c:pt idx="4">
                  <c:v>1803</c:v>
                </c:pt>
                <c:pt idx="5">
                  <c:v>1621</c:v>
                </c:pt>
                <c:pt idx="6">
                  <c:v>1282</c:v>
                </c:pt>
                <c:pt idx="7">
                  <c:v>981</c:v>
                </c:pt>
                <c:pt idx="8">
                  <c:v>439</c:v>
                </c:pt>
                <c:pt idx="9">
                  <c:v>36</c:v>
                </c:pt>
              </c:numCache>
            </c:numRef>
          </c:val>
        </c:ser>
        <c:axId val="179397376"/>
        <c:axId val="179398912"/>
      </c:barChart>
      <c:catAx>
        <c:axId val="179381760"/>
        <c:scaling>
          <c:orientation val="minMax"/>
        </c:scaling>
        <c:axPos val="b"/>
        <c:numFmt formatCode="General" sourceLinked="1"/>
        <c:tickLblPos val="nextTo"/>
        <c:crossAx val="179383296"/>
        <c:crosses val="autoZero"/>
        <c:auto val="1"/>
        <c:lblAlgn val="ctr"/>
        <c:lblOffset val="100"/>
      </c:catAx>
      <c:valAx>
        <c:axId val="179383296"/>
        <c:scaling>
          <c:orientation val="minMax"/>
        </c:scaling>
        <c:axPos val="l"/>
        <c:majorGridlines/>
        <c:numFmt formatCode="0.00%" sourceLinked="0"/>
        <c:tickLblPos val="nextTo"/>
        <c:crossAx val="179381760"/>
        <c:crosses val="autoZero"/>
        <c:crossBetween val="between"/>
      </c:valAx>
      <c:catAx>
        <c:axId val="179397376"/>
        <c:scaling>
          <c:orientation val="minMax"/>
        </c:scaling>
        <c:delete val="1"/>
        <c:axPos val="b"/>
        <c:tickLblPos val="none"/>
        <c:crossAx val="179398912"/>
        <c:crosses val="autoZero"/>
        <c:auto val="1"/>
        <c:lblAlgn val="ctr"/>
        <c:lblOffset val="100"/>
      </c:catAx>
      <c:valAx>
        <c:axId val="1793989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397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260247956810736"/>
          <c:y val="1.9455252918287941E-2"/>
          <c:w val="0.24254770999153499"/>
          <c:h val="0.13229571984435795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Stats'!$B$592</c:f>
          <c:strCache>
            <c:ptCount val="1"/>
            <c:pt idx="0">
              <c:v>Figure 4e: Disability by Grade. Data taken from Employee Self Disclosure Database.</c:v>
            </c:pt>
          </c:strCache>
        </c:strRef>
      </c:tx>
      <c:layout>
        <c:manualLayout>
          <c:xMode val="edge"/>
          <c:yMode val="edge"/>
          <c:x val="1.0368481376512625E-2"/>
          <c:y val="2.47932796701250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1189"/>
          <c:h val="0.6628798280437908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Stats'!$C$593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Stats'!$C$595:$C$603</c:f>
              <c:numCache>
                <c:formatCode>0.0%</c:formatCode>
                <c:ptCount val="9"/>
                <c:pt idx="0">
                  <c:v>6.5972222222222224E-2</c:v>
                </c:pt>
                <c:pt idx="1">
                  <c:v>0.13802083333333334</c:v>
                </c:pt>
                <c:pt idx="2">
                  <c:v>0.234375</c:v>
                </c:pt>
                <c:pt idx="3">
                  <c:v>0.28559027777777779</c:v>
                </c:pt>
                <c:pt idx="4">
                  <c:v>0.12239583333333333</c:v>
                </c:pt>
                <c:pt idx="5">
                  <c:v>4.6875E-2</c:v>
                </c:pt>
                <c:pt idx="6">
                  <c:v>1.4756944444444444E-2</c:v>
                </c:pt>
                <c:pt idx="7">
                  <c:v>8.1597222222222224E-2</c:v>
                </c:pt>
                <c:pt idx="8">
                  <c:v>1.0416666666666666E-2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Stats'!$E$593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Q3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Stats'!$E$595:$E$603</c:f>
              <c:numCache>
                <c:formatCode>0.0%</c:formatCode>
                <c:ptCount val="9"/>
                <c:pt idx="0">
                  <c:v>4.7958145618369426E-2</c:v>
                </c:pt>
                <c:pt idx="1">
                  <c:v>0.13050428716756285</c:v>
                </c:pt>
                <c:pt idx="2">
                  <c:v>0.23746548466792616</c:v>
                </c:pt>
                <c:pt idx="3">
                  <c:v>0.30315361139369279</c:v>
                </c:pt>
                <c:pt idx="4">
                  <c:v>0.12628978346170613</c:v>
                </c:pt>
                <c:pt idx="5">
                  <c:v>5.595116988809766E-2</c:v>
                </c:pt>
                <c:pt idx="6">
                  <c:v>1.3660805115535532E-2</c:v>
                </c:pt>
                <c:pt idx="7">
                  <c:v>7.3245167853509666E-2</c:v>
                </c:pt>
                <c:pt idx="8">
                  <c:v>1.1771544833599767E-2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Stats'!$G$593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Stats'!$G$595:$G$603</c:f>
              <c:numCache>
                <c:formatCode>0.0%</c:formatCode>
                <c:ptCount val="9"/>
                <c:pt idx="0">
                  <c:v>4.2226487523992322E-2</c:v>
                </c:pt>
                <c:pt idx="1">
                  <c:v>0.11324376199616124</c:v>
                </c:pt>
                <c:pt idx="2">
                  <c:v>0.2667946257197697</c:v>
                </c:pt>
                <c:pt idx="3">
                  <c:v>0.32437619961612285</c:v>
                </c:pt>
                <c:pt idx="4">
                  <c:v>0.10748560460652591</c:v>
                </c:pt>
                <c:pt idx="5">
                  <c:v>2.4952015355086371E-2</c:v>
                </c:pt>
                <c:pt idx="6">
                  <c:v>7.677543186180422E-3</c:v>
                </c:pt>
                <c:pt idx="7">
                  <c:v>9.7888675623800381E-2</c:v>
                </c:pt>
                <c:pt idx="8">
                  <c:v>1.5355086372360844E-2</c:v>
                </c:pt>
              </c:numCache>
            </c:numRef>
          </c:val>
        </c:ser>
        <c:axId val="107291008"/>
        <c:axId val="10729254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Stats'!$D$595:$D$603</c:f>
              <c:numCache>
                <c:formatCode>#,##0</c:formatCode>
                <c:ptCount val="9"/>
                <c:pt idx="0">
                  <c:v>76</c:v>
                </c:pt>
                <c:pt idx="1">
                  <c:v>159</c:v>
                </c:pt>
                <c:pt idx="2">
                  <c:v>270</c:v>
                </c:pt>
                <c:pt idx="3">
                  <c:v>329</c:v>
                </c:pt>
                <c:pt idx="4">
                  <c:v>141</c:v>
                </c:pt>
                <c:pt idx="5">
                  <c:v>54</c:v>
                </c:pt>
                <c:pt idx="6">
                  <c:v>17</c:v>
                </c:pt>
                <c:pt idx="7">
                  <c:v>94</c:v>
                </c:pt>
                <c:pt idx="8">
                  <c:v>12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Stats'!$F$595:$F$603</c:f>
              <c:numCache>
                <c:formatCode>#,##0</c:formatCode>
                <c:ptCount val="9"/>
                <c:pt idx="0">
                  <c:v>330</c:v>
                </c:pt>
                <c:pt idx="1">
                  <c:v>898</c:v>
                </c:pt>
                <c:pt idx="2">
                  <c:v>1634</c:v>
                </c:pt>
                <c:pt idx="3">
                  <c:v>2086</c:v>
                </c:pt>
                <c:pt idx="4">
                  <c:v>869</c:v>
                </c:pt>
                <c:pt idx="5">
                  <c:v>385</c:v>
                </c:pt>
                <c:pt idx="6">
                  <c:v>94</c:v>
                </c:pt>
                <c:pt idx="7">
                  <c:v>504</c:v>
                </c:pt>
                <c:pt idx="8">
                  <c:v>81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Stats'!$H$595:$H$603</c:f>
              <c:numCache>
                <c:formatCode>#,##0</c:formatCode>
                <c:ptCount val="9"/>
                <c:pt idx="0">
                  <c:v>22</c:v>
                </c:pt>
                <c:pt idx="1">
                  <c:v>59</c:v>
                </c:pt>
                <c:pt idx="2">
                  <c:v>139</c:v>
                </c:pt>
                <c:pt idx="3">
                  <c:v>169</c:v>
                </c:pt>
                <c:pt idx="4">
                  <c:v>56</c:v>
                </c:pt>
                <c:pt idx="5">
                  <c:v>13</c:v>
                </c:pt>
                <c:pt idx="6">
                  <c:v>4</c:v>
                </c:pt>
                <c:pt idx="7">
                  <c:v>51</c:v>
                </c:pt>
                <c:pt idx="8">
                  <c:v>8</c:v>
                </c:pt>
              </c:numCache>
            </c:numRef>
          </c:val>
        </c:ser>
        <c:axId val="107294080"/>
        <c:axId val="107316352"/>
      </c:barChart>
      <c:catAx>
        <c:axId val="1072910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292544"/>
        <c:crosses val="autoZero"/>
        <c:auto val="1"/>
        <c:lblAlgn val="ctr"/>
        <c:lblOffset val="100"/>
      </c:catAx>
      <c:valAx>
        <c:axId val="107292544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291008"/>
        <c:crosses val="autoZero"/>
        <c:crossBetween val="between"/>
      </c:valAx>
      <c:catAx>
        <c:axId val="107294080"/>
        <c:scaling>
          <c:orientation val="minMax"/>
        </c:scaling>
        <c:delete val="1"/>
        <c:axPos val="b"/>
        <c:tickLblPos val="none"/>
        <c:crossAx val="107316352"/>
        <c:crosses val="autoZero"/>
        <c:auto val="1"/>
        <c:lblAlgn val="ctr"/>
        <c:lblOffset val="100"/>
      </c:catAx>
      <c:valAx>
        <c:axId val="107316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2940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633931790759471"/>
          <c:y val="2.1074872604713003E-2"/>
          <c:w val="0.19621120652320692"/>
          <c:h val="0.1070407006923576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80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56692913385827"/>
          <c:w val="0.90933754264204558"/>
          <c:h val="0.6614173228346454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Stats'!$C$342:$C$351</c:f>
              <c:numCache>
                <c:formatCode>0.0%</c:formatCode>
                <c:ptCount val="10"/>
                <c:pt idx="0">
                  <c:v>3.4242761692650336E-2</c:v>
                </c:pt>
                <c:pt idx="1">
                  <c:v>0.10119710467706014</c:v>
                </c:pt>
                <c:pt idx="2">
                  <c:v>0.13711024498886415</c:v>
                </c:pt>
                <c:pt idx="3">
                  <c:v>0.13223830734966593</c:v>
                </c:pt>
                <c:pt idx="4">
                  <c:v>0.15367483296213807</c:v>
                </c:pt>
                <c:pt idx="5">
                  <c:v>0.15311804008908686</c:v>
                </c:pt>
                <c:pt idx="6">
                  <c:v>0.13001113585746102</c:v>
                </c:pt>
                <c:pt idx="7">
                  <c:v>0.102728285077951</c:v>
                </c:pt>
                <c:pt idx="8">
                  <c:v>5.1781737193763923E-2</c:v>
                </c:pt>
                <c:pt idx="9">
                  <c:v>3.8975501113585748E-3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Stats'!$E$342:$E$351</c:f>
              <c:numCache>
                <c:formatCode>0.0%</c:formatCode>
                <c:ptCount val="10"/>
                <c:pt idx="0">
                  <c:v>5.6153394639013893E-2</c:v>
                </c:pt>
                <c:pt idx="1">
                  <c:v>0.14869888475836432</c:v>
                </c:pt>
                <c:pt idx="2">
                  <c:v>0.21424378790843279</c:v>
                </c:pt>
                <c:pt idx="3">
                  <c:v>0.18098219526511447</c:v>
                </c:pt>
                <c:pt idx="4">
                  <c:v>0.14713363333985521</c:v>
                </c:pt>
                <c:pt idx="5">
                  <c:v>0.11191547642340051</c:v>
                </c:pt>
                <c:pt idx="6">
                  <c:v>7.3958129524554883E-2</c:v>
                </c:pt>
                <c:pt idx="7">
                  <c:v>5.067501467423205E-2</c:v>
                </c:pt>
                <c:pt idx="8">
                  <c:v>1.4478575621209158E-2</c:v>
                </c:pt>
                <c:pt idx="9">
                  <c:v>1.7609078458227353E-3</c:v>
                </c:pt>
              </c:numCache>
            </c:numRef>
          </c:val>
        </c:ser>
        <c:axId val="179443968"/>
        <c:axId val="179453952"/>
      </c:barChart>
      <c:barChart>
        <c:barDir val="col"/>
        <c:grouping val="clustered"/>
        <c:ser>
          <c:idx val="2"/>
          <c:order val="2"/>
          <c:tx>
            <c:strRef>
              <c:f>'12.13 Q4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Stats'!$D$342:$D$351</c:f>
              <c:numCache>
                <c:formatCode>#,##0</c:formatCode>
                <c:ptCount val="10"/>
                <c:pt idx="0">
                  <c:v>246</c:v>
                </c:pt>
                <c:pt idx="1">
                  <c:v>727</c:v>
                </c:pt>
                <c:pt idx="2">
                  <c:v>985</c:v>
                </c:pt>
                <c:pt idx="3">
                  <c:v>950</c:v>
                </c:pt>
                <c:pt idx="4">
                  <c:v>1104</c:v>
                </c:pt>
                <c:pt idx="5">
                  <c:v>1100</c:v>
                </c:pt>
                <c:pt idx="6">
                  <c:v>934</c:v>
                </c:pt>
                <c:pt idx="7">
                  <c:v>738</c:v>
                </c:pt>
                <c:pt idx="8">
                  <c:v>372</c:v>
                </c:pt>
                <c:pt idx="9">
                  <c:v>28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Stats'!$F$342:$F$351</c:f>
              <c:numCache>
                <c:formatCode>#,##0</c:formatCode>
                <c:ptCount val="10"/>
                <c:pt idx="0">
                  <c:v>287</c:v>
                </c:pt>
                <c:pt idx="1">
                  <c:v>760</c:v>
                </c:pt>
                <c:pt idx="2">
                  <c:v>1095</c:v>
                </c:pt>
                <c:pt idx="3">
                  <c:v>925</c:v>
                </c:pt>
                <c:pt idx="4">
                  <c:v>752</c:v>
                </c:pt>
                <c:pt idx="5">
                  <c:v>572</c:v>
                </c:pt>
                <c:pt idx="6">
                  <c:v>378</c:v>
                </c:pt>
                <c:pt idx="7">
                  <c:v>259</c:v>
                </c:pt>
                <c:pt idx="8">
                  <c:v>74</c:v>
                </c:pt>
                <c:pt idx="9">
                  <c:v>9</c:v>
                </c:pt>
              </c:numCache>
            </c:numRef>
          </c:val>
        </c:ser>
        <c:axId val="179455488"/>
        <c:axId val="179457024"/>
      </c:barChart>
      <c:catAx>
        <c:axId val="179443968"/>
        <c:scaling>
          <c:orientation val="minMax"/>
        </c:scaling>
        <c:axPos val="b"/>
        <c:numFmt formatCode="General" sourceLinked="1"/>
        <c:tickLblPos val="nextTo"/>
        <c:crossAx val="179453952"/>
        <c:crosses val="autoZero"/>
        <c:auto val="1"/>
        <c:lblAlgn val="ctr"/>
        <c:lblOffset val="100"/>
      </c:catAx>
      <c:valAx>
        <c:axId val="179453952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79443968"/>
        <c:crosses val="autoZero"/>
        <c:crossBetween val="between"/>
      </c:valAx>
      <c:catAx>
        <c:axId val="179455488"/>
        <c:scaling>
          <c:orientation val="minMax"/>
        </c:scaling>
        <c:delete val="1"/>
        <c:axPos val="b"/>
        <c:tickLblPos val="none"/>
        <c:crossAx val="179457024"/>
        <c:crosses val="autoZero"/>
        <c:auto val="1"/>
        <c:lblAlgn val="ctr"/>
        <c:lblOffset val="100"/>
      </c:catAx>
      <c:valAx>
        <c:axId val="179457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455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01125163820268"/>
          <c:y val="2.3622047244094488E-2"/>
          <c:w val="0.19621123814191732"/>
          <c:h val="0.1299212598425197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'12.13 Q4 Diversity Stats'!$B$236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0.12567567567567464"/>
          <c:y val="2.29007633587786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08108108108077E-2"/>
          <c:y val="0.1412216372361739"/>
          <c:w val="0.93243243243243268"/>
          <c:h val="0.671756977123426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Stats'!$C$239:$C$248</c:f>
              <c:numCache>
                <c:formatCode>0.0%</c:formatCode>
                <c:ptCount val="10"/>
                <c:pt idx="0">
                  <c:v>3.5449299258037921E-2</c:v>
                </c:pt>
                <c:pt idx="1">
                  <c:v>0.10222588623248145</c:v>
                </c:pt>
                <c:pt idx="2">
                  <c:v>0.14839241549876339</c:v>
                </c:pt>
                <c:pt idx="3">
                  <c:v>0.13107996702390767</c:v>
                </c:pt>
                <c:pt idx="4">
                  <c:v>0.14344600164880461</c:v>
                </c:pt>
                <c:pt idx="5">
                  <c:v>0.14014839241549876</c:v>
                </c:pt>
                <c:pt idx="6">
                  <c:v>0.13767518549051938</c:v>
                </c:pt>
                <c:pt idx="7">
                  <c:v>0.1145919208573784</c:v>
                </c:pt>
                <c:pt idx="8">
                  <c:v>4.3693322341302555E-2</c:v>
                </c:pt>
                <c:pt idx="9">
                  <c:v>3.2976092333058533E-3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Stats'!$E$239:$E$248</c:f>
              <c:numCache>
                <c:formatCode>0.0%</c:formatCode>
                <c:ptCount val="10"/>
                <c:pt idx="0">
                  <c:v>4.3461030383091147E-2</c:v>
                </c:pt>
                <c:pt idx="1">
                  <c:v>0.13421400264200792</c:v>
                </c:pt>
                <c:pt idx="2">
                  <c:v>0.18428005284015853</c:v>
                </c:pt>
                <c:pt idx="3">
                  <c:v>0.1620871862615588</c:v>
                </c:pt>
                <c:pt idx="4">
                  <c:v>0.15561426684280052</c:v>
                </c:pt>
                <c:pt idx="5">
                  <c:v>0.12932628797886395</c:v>
                </c:pt>
                <c:pt idx="6">
                  <c:v>9.5376486129458385E-2</c:v>
                </c:pt>
                <c:pt idx="7">
                  <c:v>6.7503302509907534E-2</c:v>
                </c:pt>
                <c:pt idx="8">
                  <c:v>2.6155878467635403E-2</c:v>
                </c:pt>
                <c:pt idx="9">
                  <c:v>1.9815059445178335E-3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Q4 Diversity Stats'!$G$239:$G$248</c:f>
              <c:numCache>
                <c:formatCode>0.0%</c:formatCode>
                <c:ptCount val="10"/>
                <c:pt idx="0">
                  <c:v>1.5544041450777202E-2</c:v>
                </c:pt>
                <c:pt idx="1">
                  <c:v>9.3264248704663211E-2</c:v>
                </c:pt>
                <c:pt idx="2">
                  <c:v>0.14507772020725387</c:v>
                </c:pt>
                <c:pt idx="3">
                  <c:v>0.15025906735751296</c:v>
                </c:pt>
                <c:pt idx="4">
                  <c:v>0.18652849740932642</c:v>
                </c:pt>
                <c:pt idx="5">
                  <c:v>0.15025906735751296</c:v>
                </c:pt>
                <c:pt idx="6">
                  <c:v>0.12780656303972365</c:v>
                </c:pt>
                <c:pt idx="7">
                  <c:v>8.46286701208981E-2</c:v>
                </c:pt>
                <c:pt idx="8">
                  <c:v>4.4905008635578586E-2</c:v>
                </c:pt>
                <c:pt idx="9">
                  <c:v>1.7271157167530224E-3</c:v>
                </c:pt>
              </c:numCache>
            </c:numRef>
          </c:val>
        </c:ser>
        <c:axId val="179860608"/>
        <c:axId val="17986214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Stats'!$D$239:$D$248</c:f>
              <c:numCache>
                <c:formatCode>#,##0</c:formatCode>
                <c:ptCount val="10"/>
                <c:pt idx="0">
                  <c:v>43</c:v>
                </c:pt>
                <c:pt idx="1">
                  <c:v>124</c:v>
                </c:pt>
                <c:pt idx="2">
                  <c:v>180</c:v>
                </c:pt>
                <c:pt idx="3">
                  <c:v>159</c:v>
                </c:pt>
                <c:pt idx="4">
                  <c:v>174</c:v>
                </c:pt>
                <c:pt idx="5">
                  <c:v>170</c:v>
                </c:pt>
                <c:pt idx="6">
                  <c:v>167</c:v>
                </c:pt>
                <c:pt idx="7">
                  <c:v>139</c:v>
                </c:pt>
                <c:pt idx="8">
                  <c:v>53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Stats'!$F$239:$F$248</c:f>
              <c:numCache>
                <c:formatCode>#,##0</c:formatCode>
                <c:ptCount val="10"/>
                <c:pt idx="0">
                  <c:v>329</c:v>
                </c:pt>
                <c:pt idx="1">
                  <c:v>1016</c:v>
                </c:pt>
                <c:pt idx="2">
                  <c:v>1395</c:v>
                </c:pt>
                <c:pt idx="3">
                  <c:v>1227</c:v>
                </c:pt>
                <c:pt idx="4">
                  <c:v>1178</c:v>
                </c:pt>
                <c:pt idx="5">
                  <c:v>979</c:v>
                </c:pt>
                <c:pt idx="6">
                  <c:v>722</c:v>
                </c:pt>
                <c:pt idx="7">
                  <c:v>511</c:v>
                </c:pt>
                <c:pt idx="8">
                  <c:v>198</c:v>
                </c:pt>
                <c:pt idx="9">
                  <c:v>15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Stats'!$H$239:$H$248</c:f>
              <c:numCache>
                <c:formatCode>#,##0</c:formatCode>
                <c:ptCount val="10"/>
                <c:pt idx="0">
                  <c:v>9</c:v>
                </c:pt>
                <c:pt idx="1">
                  <c:v>54</c:v>
                </c:pt>
                <c:pt idx="2">
                  <c:v>84</c:v>
                </c:pt>
                <c:pt idx="3">
                  <c:v>87</c:v>
                </c:pt>
                <c:pt idx="4">
                  <c:v>108</c:v>
                </c:pt>
                <c:pt idx="5">
                  <c:v>87</c:v>
                </c:pt>
                <c:pt idx="6">
                  <c:v>74</c:v>
                </c:pt>
                <c:pt idx="7">
                  <c:v>49</c:v>
                </c:pt>
                <c:pt idx="8">
                  <c:v>26</c:v>
                </c:pt>
                <c:pt idx="9">
                  <c:v>1</c:v>
                </c:pt>
              </c:numCache>
            </c:numRef>
          </c:val>
        </c:ser>
        <c:axId val="179880320"/>
        <c:axId val="179881856"/>
      </c:barChart>
      <c:catAx>
        <c:axId val="179860608"/>
        <c:scaling>
          <c:orientation val="minMax"/>
        </c:scaling>
        <c:axPos val="b"/>
        <c:numFmt formatCode="General" sourceLinked="1"/>
        <c:tickLblPos val="nextTo"/>
        <c:crossAx val="179862144"/>
        <c:crosses val="autoZero"/>
        <c:auto val="1"/>
        <c:lblAlgn val="ctr"/>
        <c:lblOffset val="100"/>
      </c:catAx>
      <c:valAx>
        <c:axId val="179862144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crossAx val="179860608"/>
        <c:crosses val="autoZero"/>
        <c:crossBetween val="between"/>
      </c:valAx>
      <c:catAx>
        <c:axId val="179880320"/>
        <c:scaling>
          <c:orientation val="minMax"/>
        </c:scaling>
        <c:delete val="1"/>
        <c:axPos val="b"/>
        <c:tickLblPos val="none"/>
        <c:crossAx val="179881856"/>
        <c:crosses val="autoZero"/>
        <c:auto val="1"/>
        <c:lblAlgn val="ctr"/>
        <c:lblOffset val="100"/>
      </c:catAx>
      <c:valAx>
        <c:axId val="179881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880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37837837838104"/>
          <c:y val="2.6717557251908393E-2"/>
          <c:w val="0.19594594594594594"/>
          <c:h val="0.16793933201098027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b="0"/>
              <a:t>Figure 7l: % of employees by BAME</a:t>
            </a:r>
          </a:p>
        </c:rich>
      </c:tx>
      <c:layout>
        <c:manualLayout>
          <c:xMode val="edge"/>
          <c:yMode val="edge"/>
          <c:x val="0.17139029686066631"/>
          <c:y val="1.92307692307693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5909"/>
          <c:h val="0.6653846153846182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Q4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Stats'!$C$571:$C$580</c:f>
              <c:numCache>
                <c:formatCode>0.0%</c:formatCode>
                <c:ptCount val="10"/>
                <c:pt idx="0">
                  <c:v>4.0860215053763443E-2</c:v>
                </c:pt>
                <c:pt idx="1">
                  <c:v>0.17849462365591398</c:v>
                </c:pt>
                <c:pt idx="2">
                  <c:v>0.17634408602150536</c:v>
                </c:pt>
                <c:pt idx="3">
                  <c:v>0.18494623655913978</c:v>
                </c:pt>
                <c:pt idx="4">
                  <c:v>0.10967741935483871</c:v>
                </c:pt>
                <c:pt idx="5">
                  <c:v>0.10967741935483871</c:v>
                </c:pt>
                <c:pt idx="6">
                  <c:v>6.4516129032258063E-2</c:v>
                </c:pt>
                <c:pt idx="7">
                  <c:v>3.4408602150537634E-2</c:v>
                </c:pt>
                <c:pt idx="8">
                  <c:v>1.5053763440860216E-2</c:v>
                </c:pt>
                <c:pt idx="9">
                  <c:v>2.1505376344086021E-3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Q4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Stats'!$E$571:$E$580</c:f>
              <c:numCache>
                <c:formatCode>0.0%</c:formatCode>
                <c:ptCount val="10"/>
                <c:pt idx="0">
                  <c:v>4.344885883347422E-2</c:v>
                </c:pt>
                <c:pt idx="1">
                  <c:v>0.11868131868131868</c:v>
                </c:pt>
                <c:pt idx="2">
                  <c:v>0.16889264581572275</c:v>
                </c:pt>
                <c:pt idx="3">
                  <c:v>0.15122569737954353</c:v>
                </c:pt>
                <c:pt idx="4">
                  <c:v>0.1525781910397295</c:v>
                </c:pt>
                <c:pt idx="5">
                  <c:v>0.13702451394759088</c:v>
                </c:pt>
                <c:pt idx="6">
                  <c:v>0.10836855452240067</c:v>
                </c:pt>
                <c:pt idx="7">
                  <c:v>8.2924767540152156E-2</c:v>
                </c:pt>
                <c:pt idx="8">
                  <c:v>3.7109044801352492E-2</c:v>
                </c:pt>
                <c:pt idx="9">
                  <c:v>3.0431107354184279E-3</c:v>
                </c:pt>
              </c:numCache>
            </c:numRef>
          </c:val>
        </c:ser>
        <c:dLbls>
          <c:showVal val="1"/>
        </c:dLbls>
        <c:axId val="179922816"/>
        <c:axId val="179924352"/>
      </c:barChart>
      <c:barChart>
        <c:barDir val="col"/>
        <c:grouping val="clustered"/>
        <c:ser>
          <c:idx val="2"/>
          <c:order val="2"/>
          <c:tx>
            <c:strRef>
              <c:f>'12.13 Q4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Stats'!$D$571:$D$580</c:f>
              <c:numCache>
                <c:formatCode>#,##0</c:formatCode>
                <c:ptCount val="10"/>
                <c:pt idx="0">
                  <c:v>19</c:v>
                </c:pt>
                <c:pt idx="1">
                  <c:v>83</c:v>
                </c:pt>
                <c:pt idx="2">
                  <c:v>82</c:v>
                </c:pt>
                <c:pt idx="3">
                  <c:v>86</c:v>
                </c:pt>
                <c:pt idx="4">
                  <c:v>51</c:v>
                </c:pt>
                <c:pt idx="5">
                  <c:v>51</c:v>
                </c:pt>
                <c:pt idx="6">
                  <c:v>30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Stats'!$F$571:$F$580</c:f>
              <c:numCache>
                <c:formatCode>#,##0</c:formatCode>
                <c:ptCount val="10"/>
                <c:pt idx="0">
                  <c:v>514</c:v>
                </c:pt>
                <c:pt idx="1">
                  <c:v>1404</c:v>
                </c:pt>
                <c:pt idx="2">
                  <c:v>1998</c:v>
                </c:pt>
                <c:pt idx="3">
                  <c:v>1789</c:v>
                </c:pt>
                <c:pt idx="4">
                  <c:v>1805</c:v>
                </c:pt>
                <c:pt idx="5">
                  <c:v>1621</c:v>
                </c:pt>
                <c:pt idx="6">
                  <c:v>1282</c:v>
                </c:pt>
                <c:pt idx="7">
                  <c:v>981</c:v>
                </c:pt>
                <c:pt idx="8">
                  <c:v>439</c:v>
                </c:pt>
                <c:pt idx="9">
                  <c:v>36</c:v>
                </c:pt>
              </c:numCache>
            </c:numRef>
          </c:val>
        </c:ser>
        <c:dLbls>
          <c:showVal val="1"/>
        </c:dLbls>
        <c:axId val="179946624"/>
        <c:axId val="179948160"/>
      </c:barChart>
      <c:catAx>
        <c:axId val="179922816"/>
        <c:scaling>
          <c:orientation val="minMax"/>
        </c:scaling>
        <c:axPos val="b"/>
        <c:numFmt formatCode="General" sourceLinked="1"/>
        <c:tickLblPos val="nextTo"/>
        <c:crossAx val="179924352"/>
        <c:crosses val="autoZero"/>
        <c:auto val="1"/>
        <c:lblAlgn val="ctr"/>
        <c:lblOffset val="100"/>
      </c:catAx>
      <c:valAx>
        <c:axId val="179924352"/>
        <c:scaling>
          <c:orientation val="minMax"/>
        </c:scaling>
        <c:axPos val="l"/>
        <c:majorGridlines/>
        <c:numFmt formatCode="0.00%" sourceLinked="0"/>
        <c:tickLblPos val="nextTo"/>
        <c:crossAx val="179922816"/>
        <c:crosses val="autoZero"/>
        <c:crossBetween val="between"/>
      </c:valAx>
      <c:catAx>
        <c:axId val="179946624"/>
        <c:scaling>
          <c:orientation val="minMax"/>
        </c:scaling>
        <c:delete val="1"/>
        <c:axPos val="b"/>
        <c:tickLblPos val="none"/>
        <c:crossAx val="179948160"/>
        <c:crosses val="autoZero"/>
        <c:auto val="1"/>
        <c:lblAlgn val="ctr"/>
        <c:lblOffset val="100"/>
      </c:catAx>
      <c:valAx>
        <c:axId val="1799481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9466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954215237265386"/>
          <c:y val="1.9230769230769332E-2"/>
          <c:w val="0.24156573545715729"/>
          <c:h val="0.1307692307692316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3.2689197241848801E-2</c:v>
              </c:pt>
              <c:pt idx="3">
                <c:v>0</c:v>
              </c:pt>
              <c:pt idx="4">
                <c:v>0.45168979313867441</c:v>
              </c:pt>
            </c:numLit>
          </c:val>
        </c:ser>
        <c:axId val="179976064"/>
        <c:axId val="179982336"/>
      </c:barChart>
      <c:catAx>
        <c:axId val="17997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Disability</a:t>
                </a:r>
                <a:r>
                  <a:rPr lang="en-GB" baseline="0"/>
                  <a:t> breakdown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79982336"/>
        <c:crosses val="autoZero"/>
        <c:auto val="1"/>
        <c:lblAlgn val="ctr"/>
        <c:lblOffset val="100"/>
      </c:catAx>
      <c:valAx>
        <c:axId val="1799823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79976064"/>
        <c:crosses val="autoZero"/>
        <c:crossBetween val="between"/>
      </c:valAx>
    </c:plotArea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0.22781533151157776</c:v>
              </c:pt>
              <c:pt idx="3">
                <c:v>0.25945634977707432</c:v>
              </c:pt>
              <c:pt idx="4">
                <c:v>0.113044728894001</c:v>
              </c:pt>
              <c:pt idx="5">
                <c:v>5.4221199482237699E-2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0.19086357947434088</c:v>
              </c:pt>
              <c:pt idx="2">
                <c:v>0.27012932832707398</c:v>
              </c:pt>
              <c:pt idx="3">
                <c:v>0.28473091364205305</c:v>
              </c:pt>
              <c:pt idx="4">
                <c:v>9.6787651230704499E-2</c:v>
              </c:pt>
              <c:pt idx="5">
                <c:v>3.4835210680016958E-2</c:v>
              </c:pt>
              <c:pt idx="6">
                <c:v>8.3437630371297963E-3</c:v>
              </c:pt>
              <c:pt idx="7">
                <c:v>4.5890696704213941E-3</c:v>
              </c:pt>
              <c:pt idx="8">
                <c:v>6.8836045056320655E-3</c:v>
              </c:pt>
            </c:numLit>
          </c:val>
        </c:ser>
        <c:axId val="180011392"/>
        <c:axId val="180013312"/>
      </c:barChart>
      <c:catAx>
        <c:axId val="180011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0013312"/>
        <c:crosses val="autoZero"/>
        <c:auto val="1"/>
        <c:lblAlgn val="ctr"/>
        <c:lblOffset val="100"/>
      </c:catAx>
      <c:valAx>
        <c:axId val="1800133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8001139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89" r="0.75000000000000289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0.35639686684073241</c:v>
              </c:pt>
              <c:pt idx="1">
                <c:v>0.48040885860306498</c:v>
              </c:pt>
              <c:pt idx="2">
                <c:v>0.5501910385550568</c:v>
              </c:pt>
              <c:pt idx="3">
                <c:v>0.56926475228778595</c:v>
              </c:pt>
              <c:pt idx="4">
                <c:v>0.6288000000000028</c:v>
              </c:pt>
              <c:pt idx="5">
                <c:v>0.69301470588234793</c:v>
              </c:pt>
              <c:pt idx="6">
                <c:v>0.72413793103448265</c:v>
              </c:pt>
              <c:pt idx="7">
                <c:v>0.98021582733812795</c:v>
              </c:pt>
              <c:pt idx="8">
                <c:v>0.72727272727272596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0.51959114139692941</c:v>
              </c:pt>
              <c:pt idx="2">
                <c:v>0.4498089614449487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0.30698529411764941</c:v>
              </c:pt>
              <c:pt idx="6">
                <c:v>0.2758620689655184</c:v>
              </c:pt>
              <c:pt idx="7">
                <c:v>1.9784172661870613E-2</c:v>
              </c:pt>
              <c:pt idx="8">
                <c:v>0.27272727272727232</c:v>
              </c:pt>
            </c:numLit>
          </c:val>
        </c:ser>
        <c:axId val="180124672"/>
        <c:axId val="180155520"/>
      </c:barChart>
      <c:catAx>
        <c:axId val="180124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0155520"/>
        <c:crosses val="autoZero"/>
        <c:auto val="1"/>
        <c:lblAlgn val="ctr"/>
        <c:lblOffset val="100"/>
      </c:catAx>
      <c:valAx>
        <c:axId val="180155520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8012467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2.6899798251513261E-3</c:v>
              </c:pt>
              <c:pt idx="1">
                <c:v>3.9677202420982022E-2</c:v>
              </c:pt>
              <c:pt idx="2">
                <c:v>0.21116341627437701</c:v>
              </c:pt>
              <c:pt idx="3">
                <c:v>0.25622057834566353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5.6489576328177395E-2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0.13430799220272799</c:v>
              </c:pt>
              <c:pt idx="2">
                <c:v>0.164230019493177</c:v>
              </c:pt>
              <c:pt idx="3">
                <c:v>0.14005847953216394</c:v>
              </c:pt>
              <c:pt idx="4">
                <c:v>0.14863547758284668</c:v>
              </c:pt>
              <c:pt idx="5">
                <c:v>0.13791423001949435</c:v>
              </c:pt>
              <c:pt idx="6">
                <c:v>0.1114035087719293</c:v>
              </c:pt>
              <c:pt idx="7">
                <c:v>8.5477582846003902E-2</c:v>
              </c:pt>
              <c:pt idx="8">
                <c:v>3.3820662768031001E-2</c:v>
              </c:pt>
            </c:numLit>
          </c:val>
        </c:ser>
        <c:axId val="180316032"/>
        <c:axId val="180330496"/>
      </c:barChart>
      <c:catAx>
        <c:axId val="180316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0330496"/>
        <c:crosses val="autoZero"/>
        <c:auto val="1"/>
        <c:lblAlgn val="ctr"/>
        <c:lblOffset val="100"/>
      </c:catAx>
      <c:valAx>
        <c:axId val="1803304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031603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3.6319612590799133E-2</c:v>
              </c:pt>
              <c:pt idx="1">
                <c:v>0.18886198547215588</c:v>
              </c:pt>
              <c:pt idx="2">
                <c:v>0.26150121065375193</c:v>
              </c:pt>
              <c:pt idx="3">
                <c:v>0.17191283292978099</c:v>
              </c:pt>
              <c:pt idx="4">
                <c:v>0.11864406779661033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1.9370460048426172E-2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0.11990471148755959</c:v>
              </c:pt>
              <c:pt idx="2">
                <c:v>0.166843126874889</c:v>
              </c:pt>
              <c:pt idx="3">
                <c:v>0.1541379918828312</c:v>
              </c:pt>
              <c:pt idx="4">
                <c:v>0.15740250573495601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180617984"/>
        <c:axId val="180619904"/>
      </c:barChart>
      <c:catAx>
        <c:axId val="18061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0619904"/>
        <c:crosses val="autoZero"/>
        <c:auto val="1"/>
        <c:lblAlgn val="ctr"/>
        <c:lblOffset val="100"/>
      </c:catAx>
      <c:valAx>
        <c:axId val="1806199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06179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2.3640661938534077E-2</c:v>
              </c:pt>
              <c:pt idx="1">
                <c:v>0.10638297872340402</c:v>
              </c:pt>
              <c:pt idx="2">
                <c:v>0.15130023640661799</c:v>
              </c:pt>
              <c:pt idx="3">
                <c:v>0.130023640661938</c:v>
              </c:pt>
              <c:pt idx="4">
                <c:v>0.13829787234042573</c:v>
              </c:pt>
              <c:pt idx="5">
                <c:v>0.15011820330969244</c:v>
              </c:pt>
              <c:pt idx="6">
                <c:v>0.15130023640661799</c:v>
              </c:pt>
              <c:pt idx="7">
                <c:v>0.11111111111110999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0.13241220495106576</c:v>
              </c:pt>
              <c:pt idx="2">
                <c:v>0.18518518518518562</c:v>
              </c:pt>
              <c:pt idx="3">
                <c:v>0.16753022452504199</c:v>
              </c:pt>
              <c:pt idx="4">
                <c:v>0.16561120706198401</c:v>
              </c:pt>
              <c:pt idx="5">
                <c:v>0.13049318748800662</c:v>
              </c:pt>
              <c:pt idx="6">
                <c:v>9.1920936480521784E-2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1.8229166666666664E-2</c:v>
              </c:pt>
              <c:pt idx="1">
                <c:v>0.11197916666666601</c:v>
              </c:pt>
              <c:pt idx="2">
                <c:v>0.15104166666666499</c:v>
              </c:pt>
              <c:pt idx="3">
                <c:v>0.15104166666666499</c:v>
              </c:pt>
              <c:pt idx="4">
                <c:v>0.17708333333333368</c:v>
              </c:pt>
              <c:pt idx="5">
                <c:v>0.1328125</c:v>
              </c:pt>
              <c:pt idx="6">
                <c:v>0.13020833333333368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80650368"/>
        <c:axId val="180652288"/>
      </c:barChart>
      <c:catAx>
        <c:axId val="180650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0652288"/>
        <c:crosses val="autoZero"/>
        <c:auto val="1"/>
        <c:lblAlgn val="ctr"/>
        <c:lblOffset val="100"/>
      </c:catAx>
      <c:valAx>
        <c:axId val="1806522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065036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</a:t>
            </a:r>
            <a:r>
              <a:rPr lang="en-GB" baseline="0"/>
              <a:t> Gender by Age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3.0634258593413007E-2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0.13461815043865788</c:v>
              </c:pt>
              <c:pt idx="4">
                <c:v>0.16036243348195062</c:v>
              </c:pt>
              <c:pt idx="5">
                <c:v>0.15317129296706444</c:v>
              </c:pt>
              <c:pt idx="6">
                <c:v>0.12771465554436962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5.0896954526491726E-2</c:v>
              </c:pt>
              <c:pt idx="1">
                <c:v>0.15435961618690044</c:v>
              </c:pt>
              <c:pt idx="2">
                <c:v>0.21693783896537397</c:v>
              </c:pt>
              <c:pt idx="3">
                <c:v>0.18397997496870888</c:v>
              </c:pt>
              <c:pt idx="4">
                <c:v>0.14977054651647856</c:v>
              </c:pt>
              <c:pt idx="5">
                <c:v>0.10930329578639941</c:v>
              </c:pt>
              <c:pt idx="6">
                <c:v>7.0713391739674877E-2</c:v>
              </c:pt>
              <c:pt idx="7">
                <c:v>4.9645390070921801E-2</c:v>
              </c:pt>
              <c:pt idx="8">
                <c:v>1.43929912390487E-2</c:v>
              </c:pt>
            </c:numLit>
          </c:val>
        </c:ser>
        <c:axId val="180677632"/>
        <c:axId val="181187712"/>
      </c:barChart>
      <c:catAx>
        <c:axId val="180677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1187712"/>
        <c:crosses val="autoZero"/>
        <c:auto val="1"/>
        <c:lblAlgn val="ctr"/>
        <c:lblOffset val="100"/>
      </c:catAx>
      <c:valAx>
        <c:axId val="181187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 i="0" u="none" strike="noStrike" baseline="0"/>
                  <a:t>Percentage of staff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067763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89" r="0.75000000000000289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Stats'!$B$199</c:f>
          <c:strCache>
            <c:ptCount val="1"/>
            <c:pt idx="0">
              <c:v>Figure 3: Environment Agency age profile trend information. Data taken from HR Employee Database.</c:v>
            </c:pt>
          </c:strCache>
        </c:strRef>
      </c:tx>
      <c:layout>
        <c:manualLayout>
          <c:xMode val="edge"/>
          <c:yMode val="edge"/>
          <c:x val="1.2739697860348098E-2"/>
          <c:y val="2.86297453041833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979662015788785E-2"/>
          <c:y val="0.14317067563920705"/>
          <c:w val="0.94222542980442825"/>
          <c:h val="0.6942559275062684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Stats'!$G$200</c:f>
              <c:strCache>
                <c:ptCount val="1"/>
                <c:pt idx="0">
                  <c:v>2012/13 %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Stats'!$B$201:$B$210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'13.14 Q3 Diversity Stats'!$G$201:$G$210</c:f>
              <c:numCache>
                <c:formatCode>0.0%</c:formatCode>
                <c:ptCount val="10"/>
                <c:pt idx="0">
                  <c:v>3.9701787478667025E-2</c:v>
                </c:pt>
                <c:pt idx="1">
                  <c:v>0.11236863379143087</c:v>
                </c:pt>
                <c:pt idx="2">
                  <c:v>0.16734033953112368</c:v>
                </c:pt>
                <c:pt idx="3">
                  <c:v>0.1538668822419833</c:v>
                </c:pt>
                <c:pt idx="4">
                  <c:v>0.1462319231114704</c:v>
                </c:pt>
                <c:pt idx="5">
                  <c:v>0.14632174616006469</c:v>
                </c:pt>
                <c:pt idx="6">
                  <c:v>0.10805712745890596</c:v>
                </c:pt>
                <c:pt idx="7">
                  <c:v>8.2367735560944941E-2</c:v>
                </c:pt>
                <c:pt idx="8">
                  <c:v>3.88933800413186E-2</c:v>
                </c:pt>
                <c:pt idx="9">
                  <c:v>4.850444624090542E-3</c:v>
                </c:pt>
              </c:numCache>
            </c:numRef>
          </c:val>
        </c:ser>
        <c:axId val="107356928"/>
        <c:axId val="107358464"/>
      </c:barChart>
      <c:barChart>
        <c:barDir val="col"/>
        <c:grouping val="clustered"/>
        <c:ser>
          <c:idx val="1"/>
          <c:order val="1"/>
          <c:tx>
            <c:strRef>
              <c:f>'13.14 Q3 Diversity Stats'!$H$200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Stats'!$H$201:$H$210</c:f>
              <c:numCache>
                <c:formatCode>#,##0</c:formatCode>
                <c:ptCount val="10"/>
                <c:pt idx="0">
                  <c:v>442</c:v>
                </c:pt>
                <c:pt idx="1">
                  <c:v>1251</c:v>
                </c:pt>
                <c:pt idx="2">
                  <c:v>1863</c:v>
                </c:pt>
                <c:pt idx="3">
                  <c:v>1713</c:v>
                </c:pt>
                <c:pt idx="4">
                  <c:v>1628</c:v>
                </c:pt>
                <c:pt idx="5">
                  <c:v>1629</c:v>
                </c:pt>
                <c:pt idx="6">
                  <c:v>1203</c:v>
                </c:pt>
                <c:pt idx="7">
                  <c:v>917</c:v>
                </c:pt>
                <c:pt idx="8">
                  <c:v>433</c:v>
                </c:pt>
                <c:pt idx="9">
                  <c:v>54</c:v>
                </c:pt>
              </c:numCache>
            </c:numRef>
          </c:val>
        </c:ser>
        <c:gapWidth val="490"/>
        <c:axId val="107384832"/>
        <c:axId val="107386368"/>
      </c:barChart>
      <c:catAx>
        <c:axId val="1073569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358464"/>
        <c:crosses val="autoZero"/>
        <c:auto val="1"/>
        <c:lblAlgn val="ctr"/>
        <c:lblOffset val="100"/>
      </c:catAx>
      <c:valAx>
        <c:axId val="10735846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356928"/>
        <c:crosses val="autoZero"/>
        <c:crossBetween val="between"/>
      </c:valAx>
      <c:catAx>
        <c:axId val="107384832"/>
        <c:scaling>
          <c:orientation val="minMax"/>
        </c:scaling>
        <c:delete val="1"/>
        <c:axPos val="b"/>
        <c:tickLblPos val="none"/>
        <c:crossAx val="107386368"/>
        <c:crosses val="autoZero"/>
        <c:auto val="1"/>
        <c:lblAlgn val="ctr"/>
        <c:lblOffset val="100"/>
      </c:catAx>
      <c:valAx>
        <c:axId val="107386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38483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551826183017444"/>
          <c:y val="3.319491488144987E-2"/>
          <c:w val="0.12671722486302262"/>
          <c:h val="9.958533116321453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</a:t>
            </a:r>
            <a:r>
              <a:rPr lang="en-GB" sz="1400" b="1" i="0" u="none" strike="noStrike" baseline="0"/>
              <a:t>Race (BAME) by Age excluding Eastern Europeans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3.6319612590799133E-2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0.1544026821951662</c:v>
              </c:pt>
              <c:pt idx="4">
                <c:v>0.157578965943178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181475200"/>
        <c:axId val="181493760"/>
      </c:barChart>
      <c:catAx>
        <c:axId val="181475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1493760"/>
        <c:crosses val="autoZero"/>
        <c:auto val="1"/>
        <c:lblAlgn val="ctr"/>
        <c:lblOffset val="100"/>
      </c:catAx>
      <c:valAx>
        <c:axId val="1814937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147520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834"/>
          <c:h val="0.7148760330578516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Stats'!$C$254:$C$262</c:f>
              <c:numCache>
                <c:formatCode>0.0%</c:formatCode>
                <c:ptCount val="9"/>
                <c:pt idx="0">
                  <c:v>8.9035449299258038E-2</c:v>
                </c:pt>
                <c:pt idx="1">
                  <c:v>0.14591920857378401</c:v>
                </c:pt>
                <c:pt idx="2">
                  <c:v>0.24237427864798022</c:v>
                </c:pt>
                <c:pt idx="3">
                  <c:v>0.29266281945589445</c:v>
                </c:pt>
                <c:pt idx="4">
                  <c:v>0.11376751854905194</c:v>
                </c:pt>
                <c:pt idx="5">
                  <c:v>4.6990931574608409E-2</c:v>
                </c:pt>
                <c:pt idx="6">
                  <c:v>1.5663643858202802E-2</c:v>
                </c:pt>
                <c:pt idx="7">
                  <c:v>4.3693322341302555E-2</c:v>
                </c:pt>
                <c:pt idx="8">
                  <c:v>9.8928276999175595E-3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Stats'!$E$254:$E$262</c:f>
              <c:numCache>
                <c:formatCode>0.0%</c:formatCode>
                <c:ptCount val="9"/>
                <c:pt idx="0">
                  <c:v>5.7859973579920738E-2</c:v>
                </c:pt>
                <c:pt idx="1">
                  <c:v>0.14253632760898283</c:v>
                </c:pt>
                <c:pt idx="2">
                  <c:v>0.24346103038309114</c:v>
                </c:pt>
                <c:pt idx="3">
                  <c:v>0.30092470277410832</c:v>
                </c:pt>
                <c:pt idx="4">
                  <c:v>0.12351387054161163</c:v>
                </c:pt>
                <c:pt idx="5">
                  <c:v>5.5746367239101716E-2</c:v>
                </c:pt>
                <c:pt idx="6">
                  <c:v>1.3210039630118891E-2</c:v>
                </c:pt>
                <c:pt idx="7">
                  <c:v>5.2179656538969617E-2</c:v>
                </c:pt>
                <c:pt idx="8">
                  <c:v>1.0568031704095112E-2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Stats'!$G$254:$G$262</c:f>
              <c:numCache>
                <c:formatCode>0.0%</c:formatCode>
                <c:ptCount val="9"/>
                <c:pt idx="0">
                  <c:v>4.8359240069084632E-2</c:v>
                </c:pt>
                <c:pt idx="1">
                  <c:v>0.12607944732297063</c:v>
                </c:pt>
                <c:pt idx="2">
                  <c:v>0.28670120898100171</c:v>
                </c:pt>
                <c:pt idx="3">
                  <c:v>0.33160621761658032</c:v>
                </c:pt>
                <c:pt idx="4">
                  <c:v>0.11053540587219343</c:v>
                </c:pt>
                <c:pt idx="5">
                  <c:v>2.7633851468048358E-2</c:v>
                </c:pt>
                <c:pt idx="6">
                  <c:v>6.9084628670120895E-3</c:v>
                </c:pt>
                <c:pt idx="7">
                  <c:v>5.0086355785837651E-2</c:v>
                </c:pt>
                <c:pt idx="8">
                  <c:v>1.2089810017271158E-2</c:v>
                </c:pt>
              </c:numCache>
            </c:numRef>
          </c:val>
        </c:ser>
        <c:axId val="181624192"/>
        <c:axId val="18164236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Stats'!$D$254:$D$262</c:f>
              <c:numCache>
                <c:formatCode>#,##0</c:formatCode>
                <c:ptCount val="9"/>
                <c:pt idx="0">
                  <c:v>108</c:v>
                </c:pt>
                <c:pt idx="1">
                  <c:v>177</c:v>
                </c:pt>
                <c:pt idx="2">
                  <c:v>294</c:v>
                </c:pt>
                <c:pt idx="3">
                  <c:v>355</c:v>
                </c:pt>
                <c:pt idx="4">
                  <c:v>138</c:v>
                </c:pt>
                <c:pt idx="5">
                  <c:v>57</c:v>
                </c:pt>
                <c:pt idx="6">
                  <c:v>19</c:v>
                </c:pt>
                <c:pt idx="7">
                  <c:v>53</c:v>
                </c:pt>
                <c:pt idx="8">
                  <c:v>12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Stats'!$F$254:$F$262</c:f>
              <c:numCache>
                <c:formatCode>#,##0</c:formatCode>
                <c:ptCount val="9"/>
                <c:pt idx="0">
                  <c:v>438</c:v>
                </c:pt>
                <c:pt idx="1">
                  <c:v>1079</c:v>
                </c:pt>
                <c:pt idx="2">
                  <c:v>1843</c:v>
                </c:pt>
                <c:pt idx="3">
                  <c:v>2278</c:v>
                </c:pt>
                <c:pt idx="4">
                  <c:v>935</c:v>
                </c:pt>
                <c:pt idx="5">
                  <c:v>422</c:v>
                </c:pt>
                <c:pt idx="6">
                  <c:v>100</c:v>
                </c:pt>
                <c:pt idx="7">
                  <c:v>395</c:v>
                </c:pt>
                <c:pt idx="8">
                  <c:v>80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Stats'!$H$254:$H$262</c:f>
              <c:numCache>
                <c:formatCode>#,##0</c:formatCode>
                <c:ptCount val="9"/>
                <c:pt idx="0">
                  <c:v>28</c:v>
                </c:pt>
                <c:pt idx="1">
                  <c:v>73</c:v>
                </c:pt>
                <c:pt idx="2">
                  <c:v>166</c:v>
                </c:pt>
                <c:pt idx="3">
                  <c:v>192</c:v>
                </c:pt>
                <c:pt idx="4">
                  <c:v>64</c:v>
                </c:pt>
                <c:pt idx="5">
                  <c:v>16</c:v>
                </c:pt>
                <c:pt idx="6">
                  <c:v>4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</c:ser>
        <c:axId val="181643904"/>
        <c:axId val="181645696"/>
      </c:barChart>
      <c:catAx>
        <c:axId val="181624192"/>
        <c:scaling>
          <c:orientation val="minMax"/>
        </c:scaling>
        <c:axPos val="b"/>
        <c:numFmt formatCode="General" sourceLinked="1"/>
        <c:tickLblPos val="nextTo"/>
        <c:crossAx val="181642368"/>
        <c:crosses val="autoZero"/>
        <c:auto val="1"/>
        <c:lblAlgn val="ctr"/>
        <c:lblOffset val="100"/>
      </c:catAx>
      <c:valAx>
        <c:axId val="181642368"/>
        <c:scaling>
          <c:orientation val="minMax"/>
        </c:scaling>
        <c:axPos val="l"/>
        <c:majorGridlines/>
        <c:numFmt formatCode="0%" sourceLinked="0"/>
        <c:tickLblPos val="nextTo"/>
        <c:crossAx val="181624192"/>
        <c:crosses val="autoZero"/>
        <c:crossBetween val="between"/>
      </c:valAx>
      <c:catAx>
        <c:axId val="181643904"/>
        <c:scaling>
          <c:orientation val="minMax"/>
        </c:scaling>
        <c:delete val="1"/>
        <c:axPos val="b"/>
        <c:tickLblPos val="none"/>
        <c:crossAx val="181645696"/>
        <c:crosses val="autoZero"/>
        <c:auto val="1"/>
        <c:lblAlgn val="ctr"/>
        <c:lblOffset val="100"/>
      </c:catAx>
      <c:valAx>
        <c:axId val="1816456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6439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4793388429752167E-2"/>
          <c:w val="0.19621123814191788"/>
          <c:h val="0.21487603305785141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31"/>
          <c:y val="2.489626556016607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83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Q4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Q4 Diversity Stats'!$G$108:$G$117</c:f>
              <c:numCache>
                <c:formatCode>0.0%</c:formatCode>
                <c:ptCount val="10"/>
                <c:pt idx="0">
                  <c:v>4.3350955673037823E-2</c:v>
                </c:pt>
                <c:pt idx="1">
                  <c:v>0.12094347295648637</c:v>
                </c:pt>
                <c:pt idx="2">
                  <c:v>0.16917446116307441</c:v>
                </c:pt>
                <c:pt idx="3">
                  <c:v>0.15250101667344448</c:v>
                </c:pt>
                <c:pt idx="4">
                  <c:v>0.15095567303782026</c:v>
                </c:pt>
                <c:pt idx="5">
                  <c:v>0.13599023993493289</c:v>
                </c:pt>
                <c:pt idx="6">
                  <c:v>0.10671004473363156</c:v>
                </c:pt>
                <c:pt idx="7">
                  <c:v>8.1089873932492881E-2</c:v>
                </c:pt>
                <c:pt idx="8">
                  <c:v>3.6274908499389996E-2</c:v>
                </c:pt>
                <c:pt idx="9">
                  <c:v>3.0093533956893044E-3</c:v>
                </c:pt>
              </c:numCache>
            </c:numRef>
          </c:val>
        </c:ser>
        <c:axId val="181759360"/>
        <c:axId val="181761152"/>
      </c:barChart>
      <c:barChart>
        <c:barDir val="col"/>
        <c:grouping val="clustered"/>
        <c:ser>
          <c:idx val="1"/>
          <c:order val="1"/>
          <c:tx>
            <c:strRef>
              <c:f>'12.13 Q4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Stats'!$H$108:$H$117</c:f>
              <c:numCache>
                <c:formatCode>#,##0</c:formatCode>
                <c:ptCount val="10"/>
                <c:pt idx="0">
                  <c:v>533</c:v>
                </c:pt>
                <c:pt idx="1">
                  <c:v>1487</c:v>
                </c:pt>
                <c:pt idx="2">
                  <c:v>2080</c:v>
                </c:pt>
                <c:pt idx="3">
                  <c:v>1875</c:v>
                </c:pt>
                <c:pt idx="4">
                  <c:v>1856</c:v>
                </c:pt>
                <c:pt idx="5">
                  <c:v>1672</c:v>
                </c:pt>
                <c:pt idx="6">
                  <c:v>1312</c:v>
                </c:pt>
                <c:pt idx="7">
                  <c:v>997</c:v>
                </c:pt>
                <c:pt idx="8">
                  <c:v>446</c:v>
                </c:pt>
                <c:pt idx="9">
                  <c:v>37</c:v>
                </c:pt>
              </c:numCache>
            </c:numRef>
          </c:val>
        </c:ser>
        <c:gapWidth val="490"/>
        <c:axId val="181762688"/>
        <c:axId val="181784960"/>
      </c:barChart>
      <c:catAx>
        <c:axId val="181759360"/>
        <c:scaling>
          <c:orientation val="minMax"/>
        </c:scaling>
        <c:axPos val="b"/>
        <c:numFmt formatCode="General" sourceLinked="1"/>
        <c:tickLblPos val="nextTo"/>
        <c:crossAx val="181761152"/>
        <c:crosses val="autoZero"/>
        <c:auto val="1"/>
        <c:lblAlgn val="ctr"/>
        <c:lblOffset val="100"/>
      </c:catAx>
      <c:valAx>
        <c:axId val="181761152"/>
        <c:scaling>
          <c:orientation val="minMax"/>
        </c:scaling>
        <c:axPos val="l"/>
        <c:majorGridlines/>
        <c:numFmt formatCode="0.0%" sourceLinked="1"/>
        <c:tickLblPos val="nextTo"/>
        <c:crossAx val="181759360"/>
        <c:crosses val="autoZero"/>
        <c:crossBetween val="between"/>
      </c:valAx>
      <c:catAx>
        <c:axId val="181762688"/>
        <c:scaling>
          <c:orientation val="minMax"/>
        </c:scaling>
        <c:delete val="1"/>
        <c:axPos val="b"/>
        <c:tickLblPos val="none"/>
        <c:crossAx val="181784960"/>
        <c:crosses val="autoZero"/>
        <c:auto val="1"/>
        <c:lblAlgn val="ctr"/>
        <c:lblOffset val="100"/>
      </c:catAx>
      <c:valAx>
        <c:axId val="1817849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76268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960948707322745"/>
          <c:y val="3.3195020746887967E-2"/>
          <c:w val="0.17273982452598291"/>
          <c:h val="9.9585062240664574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85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Q4 Diversity Stats'!$E$124:$E$134</c:f>
              <c:numCache>
                <c:formatCode>0.00%</c:formatCode>
                <c:ptCount val="11"/>
                <c:pt idx="0">
                  <c:v>3.098820658804392E-2</c:v>
                </c:pt>
                <c:pt idx="1">
                  <c:v>9.7112647417649453E-2</c:v>
                </c:pt>
                <c:pt idx="2">
                  <c:v>0.13493289955266369</c:v>
                </c:pt>
                <c:pt idx="3">
                  <c:v>0.119804798698658</c:v>
                </c:pt>
                <c:pt idx="4">
                  <c:v>0.11874745831638878</c:v>
                </c:pt>
                <c:pt idx="5">
                  <c:v>0.10052867019113461</c:v>
                </c:pt>
                <c:pt idx="6">
                  <c:v>7.8324522163481083E-2</c:v>
                </c:pt>
                <c:pt idx="7">
                  <c:v>5.6852379015860106E-2</c:v>
                </c:pt>
                <c:pt idx="8">
                  <c:v>2.2529483529890201E-2</c:v>
                </c:pt>
                <c:pt idx="9">
                  <c:v>1.6266775111834079E-3</c:v>
                </c:pt>
                <c:pt idx="10">
                  <c:v>0.23855225701504676</c:v>
                </c:pt>
              </c:numCache>
            </c:numRef>
          </c:val>
        </c:ser>
        <c:axId val="181884800"/>
        <c:axId val="181886336"/>
      </c:barChart>
      <c:barChart>
        <c:barDir val="col"/>
        <c:grouping val="clustered"/>
        <c:ser>
          <c:idx val="1"/>
          <c:order val="1"/>
          <c:tx>
            <c:strRef>
              <c:f>'12.13 Q4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Stats'!$F$124:$F$134</c:f>
              <c:numCache>
                <c:formatCode>#,##0</c:formatCode>
                <c:ptCount val="11"/>
                <c:pt idx="0">
                  <c:v>381</c:v>
                </c:pt>
                <c:pt idx="1">
                  <c:v>1194</c:v>
                </c:pt>
                <c:pt idx="2">
                  <c:v>1659</c:v>
                </c:pt>
                <c:pt idx="3">
                  <c:v>1473</c:v>
                </c:pt>
                <c:pt idx="4">
                  <c:v>1460</c:v>
                </c:pt>
                <c:pt idx="5">
                  <c:v>1236</c:v>
                </c:pt>
                <c:pt idx="6">
                  <c:v>963</c:v>
                </c:pt>
                <c:pt idx="7">
                  <c:v>699</c:v>
                </c:pt>
                <c:pt idx="8">
                  <c:v>277</c:v>
                </c:pt>
                <c:pt idx="9">
                  <c:v>20</c:v>
                </c:pt>
                <c:pt idx="10">
                  <c:v>2933</c:v>
                </c:pt>
              </c:numCache>
            </c:numRef>
          </c:val>
        </c:ser>
        <c:gapWidth val="490"/>
        <c:axId val="181904512"/>
        <c:axId val="181906048"/>
      </c:barChart>
      <c:catAx>
        <c:axId val="181884800"/>
        <c:scaling>
          <c:orientation val="minMax"/>
        </c:scaling>
        <c:axPos val="b"/>
        <c:numFmt formatCode="General" sourceLinked="1"/>
        <c:tickLblPos val="nextTo"/>
        <c:crossAx val="181886336"/>
        <c:crosses val="autoZero"/>
        <c:auto val="1"/>
        <c:lblAlgn val="ctr"/>
        <c:lblOffset val="100"/>
      </c:catAx>
      <c:valAx>
        <c:axId val="181886336"/>
        <c:scaling>
          <c:orientation val="minMax"/>
        </c:scaling>
        <c:axPos val="l"/>
        <c:majorGridlines/>
        <c:numFmt formatCode="0.00%" sourceLinked="1"/>
        <c:tickLblPos val="nextTo"/>
        <c:crossAx val="181884800"/>
        <c:crosses val="autoZero"/>
        <c:crossBetween val="between"/>
      </c:valAx>
      <c:catAx>
        <c:axId val="181904512"/>
        <c:scaling>
          <c:orientation val="minMax"/>
        </c:scaling>
        <c:delete val="1"/>
        <c:axPos val="b"/>
        <c:tickLblPos val="none"/>
        <c:crossAx val="181906048"/>
        <c:crosses val="autoZero"/>
        <c:auto val="1"/>
        <c:lblAlgn val="ctr"/>
        <c:lblOffset val="100"/>
      </c:catAx>
      <c:valAx>
        <c:axId val="1819060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90451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32"/>
          <c:y val="2.4844720496894412E-2"/>
          <c:w val="0.17367706919945736"/>
          <c:h val="7.4534161490683232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717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Stats'!$C$198:$C$201</c:f>
              <c:numCache>
                <c:formatCode>0.0%</c:formatCode>
                <c:ptCount val="4"/>
                <c:pt idx="0">
                  <c:v>5.0111358574610248E-3</c:v>
                </c:pt>
                <c:pt idx="1">
                  <c:v>0.39685412026726058</c:v>
                </c:pt>
                <c:pt idx="2">
                  <c:v>0</c:v>
                </c:pt>
                <c:pt idx="3">
                  <c:v>0.59813474387527843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Stats'!$E$198:$E$201</c:f>
              <c:numCache>
                <c:formatCode>0.0%</c:formatCode>
                <c:ptCount val="4"/>
                <c:pt idx="0">
                  <c:v>4.6957542555272937E-3</c:v>
                </c:pt>
                <c:pt idx="1">
                  <c:v>0.4549011935042066</c:v>
                </c:pt>
                <c:pt idx="2">
                  <c:v>0</c:v>
                </c:pt>
                <c:pt idx="3">
                  <c:v>0.54040305224026608</c:v>
                </c:pt>
              </c:numCache>
            </c:numRef>
          </c:val>
        </c:ser>
        <c:axId val="181947008"/>
        <c:axId val="181969280"/>
      </c:barChart>
      <c:barChart>
        <c:barDir val="col"/>
        <c:grouping val="clustered"/>
        <c:ser>
          <c:idx val="1"/>
          <c:order val="1"/>
          <c:tx>
            <c:strRef>
              <c:f>'12.13 Q4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296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231E-4"/>
                  <c:y val="-0.12601228013919191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2851</c:v>
                </c:pt>
                <c:pt idx="2">
                  <c:v>0</c:v>
                </c:pt>
                <c:pt idx="3">
                  <c:v>4297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4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Stats'!$F$198:$F$201</c:f>
              <c:numCache>
                <c:formatCode>#,##0</c:formatCode>
                <c:ptCount val="4"/>
                <c:pt idx="0">
                  <c:v>24</c:v>
                </c:pt>
                <c:pt idx="1">
                  <c:v>2325</c:v>
                </c:pt>
                <c:pt idx="2">
                  <c:v>0</c:v>
                </c:pt>
                <c:pt idx="3">
                  <c:v>2762</c:v>
                </c:pt>
              </c:numCache>
            </c:numRef>
          </c:val>
        </c:ser>
        <c:gapWidth val="490"/>
        <c:axId val="181970816"/>
        <c:axId val="181972352"/>
      </c:barChart>
      <c:catAx>
        <c:axId val="181947008"/>
        <c:scaling>
          <c:orientation val="minMax"/>
        </c:scaling>
        <c:axPos val="b"/>
        <c:numFmt formatCode="General" sourceLinked="1"/>
        <c:tickLblPos val="nextTo"/>
        <c:crossAx val="181969280"/>
        <c:crosses val="autoZero"/>
        <c:auto val="1"/>
        <c:lblAlgn val="ctr"/>
        <c:lblOffset val="100"/>
      </c:catAx>
      <c:valAx>
        <c:axId val="181969280"/>
        <c:scaling>
          <c:orientation val="minMax"/>
        </c:scaling>
        <c:axPos val="l"/>
        <c:majorGridlines/>
        <c:numFmt formatCode="0.0%" sourceLinked="1"/>
        <c:tickLblPos val="nextTo"/>
        <c:crossAx val="181947008"/>
        <c:crosses val="autoZero"/>
        <c:crossBetween val="between"/>
      </c:valAx>
      <c:catAx>
        <c:axId val="181970816"/>
        <c:scaling>
          <c:orientation val="minMax"/>
        </c:scaling>
        <c:delete val="1"/>
        <c:axPos val="b"/>
        <c:tickLblPos val="none"/>
        <c:crossAx val="181972352"/>
        <c:crosses val="autoZero"/>
        <c:auto val="1"/>
        <c:lblAlgn val="ctr"/>
        <c:lblOffset val="100"/>
      </c:catAx>
      <c:valAx>
        <c:axId val="181972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97081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333428775948468"/>
          <c:y val="2.7149321266968351E-2"/>
          <c:w val="0.19393971208144456"/>
          <c:h val="0.108597285067873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62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19583413018444976"/>
          <c:w val="0.91539590425888906"/>
          <c:h val="0.6583360121094277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Stats'!$C$209:$C$211</c:f>
              <c:numCache>
                <c:formatCode>0.0%</c:formatCode>
                <c:ptCount val="3"/>
                <c:pt idx="0">
                  <c:v>0.13367037411526794</c:v>
                </c:pt>
                <c:pt idx="1">
                  <c:v>0.82628918099089987</c:v>
                </c:pt>
                <c:pt idx="2">
                  <c:v>4.0040444893832156E-2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Stats'!$E$209:$E$211</c:f>
              <c:numCache>
                <c:formatCode>0.0%</c:formatCode>
                <c:ptCount val="3"/>
                <c:pt idx="0">
                  <c:v>0.13200589970501475</c:v>
                </c:pt>
                <c:pt idx="1">
                  <c:v>0.84070796460176989</c:v>
                </c:pt>
                <c:pt idx="2">
                  <c:v>2.7286135693215339E-2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Stats'!$G$209:$G$211</c:f>
              <c:numCache>
                <c:formatCode>0.0%</c:formatCode>
                <c:ptCount val="3"/>
                <c:pt idx="0">
                  <c:v>4.2979942693409739E-2</c:v>
                </c:pt>
                <c:pt idx="1">
                  <c:v>0.18338108882521489</c:v>
                </c:pt>
                <c:pt idx="2">
                  <c:v>0.77363896848137537</c:v>
                </c:pt>
              </c:numCache>
            </c:numRef>
          </c:val>
        </c:ser>
        <c:axId val="182101504"/>
        <c:axId val="182103040"/>
      </c:barChart>
      <c:barChart>
        <c:barDir val="col"/>
        <c:grouping val="clustered"/>
        <c:ser>
          <c:idx val="1"/>
          <c:order val="1"/>
          <c:tx>
            <c:strRef>
              <c:f>'12.13 Q4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86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Stats'!$D$209:$D$211</c:f>
              <c:numCache>
                <c:formatCode>#,##0</c:formatCode>
                <c:ptCount val="3"/>
                <c:pt idx="0">
                  <c:v>661</c:v>
                </c:pt>
                <c:pt idx="1">
                  <c:v>4086</c:v>
                </c:pt>
                <c:pt idx="2">
                  <c:v>198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Stats'!$F$209:$F$211</c:f>
              <c:numCache>
                <c:formatCode>#,##0</c:formatCode>
                <c:ptCount val="3"/>
                <c:pt idx="0">
                  <c:v>537</c:v>
                </c:pt>
                <c:pt idx="1">
                  <c:v>3420</c:v>
                </c:pt>
                <c:pt idx="2">
                  <c:v>111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Stats'!$H$209:$H$211</c:f>
              <c:numCache>
                <c:formatCode>#,##0</c:formatCode>
                <c:ptCount val="3"/>
                <c:pt idx="0">
                  <c:v>15</c:v>
                </c:pt>
                <c:pt idx="1">
                  <c:v>64</c:v>
                </c:pt>
                <c:pt idx="2">
                  <c:v>270</c:v>
                </c:pt>
              </c:numCache>
            </c:numRef>
          </c:val>
        </c:ser>
        <c:gapWidth val="490"/>
        <c:axId val="182113024"/>
        <c:axId val="182114560"/>
      </c:barChart>
      <c:catAx>
        <c:axId val="182101504"/>
        <c:scaling>
          <c:orientation val="minMax"/>
        </c:scaling>
        <c:axPos val="b"/>
        <c:numFmt formatCode="General" sourceLinked="1"/>
        <c:tickLblPos val="nextTo"/>
        <c:crossAx val="182103040"/>
        <c:crosses val="autoZero"/>
        <c:auto val="1"/>
        <c:lblAlgn val="ctr"/>
        <c:lblOffset val="100"/>
      </c:catAx>
      <c:valAx>
        <c:axId val="182103040"/>
        <c:scaling>
          <c:orientation val="minMax"/>
        </c:scaling>
        <c:axPos val="l"/>
        <c:majorGridlines/>
        <c:numFmt formatCode="0.0%" sourceLinked="1"/>
        <c:tickLblPos val="nextTo"/>
        <c:crossAx val="182101504"/>
        <c:crosses val="autoZero"/>
        <c:crossBetween val="between"/>
      </c:valAx>
      <c:catAx>
        <c:axId val="182113024"/>
        <c:scaling>
          <c:orientation val="minMax"/>
        </c:scaling>
        <c:delete val="1"/>
        <c:axPos val="b"/>
        <c:tickLblPos val="none"/>
        <c:crossAx val="182114560"/>
        <c:crosses val="autoZero"/>
        <c:auto val="1"/>
        <c:lblAlgn val="ctr"/>
        <c:lblOffset val="100"/>
      </c:catAx>
      <c:valAx>
        <c:axId val="1821145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211302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30680994973003"/>
          <c:y val="3.7500000000000006E-2"/>
          <c:w val="0.4812762967735823"/>
          <c:h val="0.1166671041119860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57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000012146329257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Stats'!$B$220:$B$233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Q4 Diversity Stats'!$E$220:$E$233</c:f>
              <c:numCache>
                <c:formatCode>0.0%</c:formatCode>
                <c:ptCount val="14"/>
                <c:pt idx="0">
                  <c:v>1.4884099227328182E-2</c:v>
                </c:pt>
                <c:pt idx="1">
                  <c:v>6.506710044733631E-4</c:v>
                </c:pt>
                <c:pt idx="2">
                  <c:v>2.5864172427816187E-2</c:v>
                </c:pt>
                <c:pt idx="3">
                  <c:v>1.3257421716144774E-2</c:v>
                </c:pt>
                <c:pt idx="4">
                  <c:v>2.1146807645384303E-3</c:v>
                </c:pt>
                <c:pt idx="5">
                  <c:v>9.4347295648637662E-3</c:v>
                </c:pt>
                <c:pt idx="6">
                  <c:v>4.3920292801952017E-3</c:v>
                </c:pt>
                <c:pt idx="7">
                  <c:v>1.0004066693777958E-2</c:v>
                </c:pt>
                <c:pt idx="8">
                  <c:v>1.3176087840585604E-2</c:v>
                </c:pt>
                <c:pt idx="9">
                  <c:v>2.5213501423342823E-3</c:v>
                </c:pt>
                <c:pt idx="10">
                  <c:v>4.8474989833265557E-2</c:v>
                </c:pt>
                <c:pt idx="11">
                  <c:v>9.7600650671004477E-4</c:v>
                </c:pt>
                <c:pt idx="12">
                  <c:v>0.61569743798291987</c:v>
                </c:pt>
                <c:pt idx="13">
                  <c:v>0.23855225701504676</c:v>
                </c:pt>
              </c:numCache>
            </c:numRef>
          </c:val>
        </c:ser>
        <c:axId val="182248960"/>
        <c:axId val="182250496"/>
      </c:barChart>
      <c:barChart>
        <c:barDir val="col"/>
        <c:grouping val="clustered"/>
        <c:ser>
          <c:idx val="1"/>
          <c:order val="1"/>
          <c:tx>
            <c:strRef>
              <c:f>'12.13 Q4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Stats'!$F$220:$F$233</c:f>
              <c:numCache>
                <c:formatCode>#,##0</c:formatCode>
                <c:ptCount val="14"/>
                <c:pt idx="0">
                  <c:v>183</c:v>
                </c:pt>
                <c:pt idx="1">
                  <c:v>8</c:v>
                </c:pt>
                <c:pt idx="2">
                  <c:v>318</c:v>
                </c:pt>
                <c:pt idx="3">
                  <c:v>163</c:v>
                </c:pt>
                <c:pt idx="4">
                  <c:v>26</c:v>
                </c:pt>
                <c:pt idx="5">
                  <c:v>116</c:v>
                </c:pt>
                <c:pt idx="6">
                  <c:v>54</c:v>
                </c:pt>
                <c:pt idx="7">
                  <c:v>123</c:v>
                </c:pt>
                <c:pt idx="8">
                  <c:v>162</c:v>
                </c:pt>
                <c:pt idx="9">
                  <c:v>31</c:v>
                </c:pt>
                <c:pt idx="10">
                  <c:v>596</c:v>
                </c:pt>
                <c:pt idx="11">
                  <c:v>12</c:v>
                </c:pt>
                <c:pt idx="12">
                  <c:v>7570</c:v>
                </c:pt>
                <c:pt idx="13">
                  <c:v>2933</c:v>
                </c:pt>
              </c:numCache>
            </c:numRef>
          </c:val>
        </c:ser>
        <c:gapWidth val="490"/>
        <c:axId val="182334208"/>
        <c:axId val="182335744"/>
      </c:barChart>
      <c:catAx>
        <c:axId val="182248960"/>
        <c:scaling>
          <c:orientation val="minMax"/>
        </c:scaling>
        <c:axPos val="b"/>
        <c:numFmt formatCode="General" sourceLinked="1"/>
        <c:tickLblPos val="nextTo"/>
        <c:crossAx val="182250496"/>
        <c:crosses val="autoZero"/>
        <c:auto val="1"/>
        <c:lblAlgn val="ctr"/>
        <c:lblOffset val="100"/>
      </c:catAx>
      <c:valAx>
        <c:axId val="182250496"/>
        <c:scaling>
          <c:orientation val="minMax"/>
        </c:scaling>
        <c:axPos val="l"/>
        <c:majorGridlines/>
        <c:numFmt formatCode="0.0%" sourceLinked="1"/>
        <c:tickLblPos val="nextTo"/>
        <c:crossAx val="182248960"/>
        <c:crosses val="autoZero"/>
        <c:crossBetween val="between"/>
      </c:valAx>
      <c:catAx>
        <c:axId val="182334208"/>
        <c:scaling>
          <c:orientation val="minMax"/>
        </c:scaling>
        <c:delete val="1"/>
        <c:axPos val="b"/>
        <c:tickLblPos val="none"/>
        <c:crossAx val="182335744"/>
        <c:crosses val="autoZero"/>
        <c:auto val="1"/>
        <c:lblAlgn val="ctr"/>
        <c:lblOffset val="100"/>
      </c:catAx>
      <c:valAx>
        <c:axId val="182335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233420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7980769230769609"/>
          <c:y val="2.736318407960199E-2"/>
          <c:w val="0.12307692307692331"/>
          <c:h val="5.9701753698698137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382E-2"/>
          <c:y val="0.15416729397499263"/>
          <c:w val="0.92276544869665789"/>
          <c:h val="0.5708356560695689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Stats'!$C$268:$C$276</c:f>
              <c:numCache>
                <c:formatCode>0.0%</c:formatCode>
                <c:ptCount val="9"/>
                <c:pt idx="0">
                  <c:v>1.6666666666666666E-2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0.98333333333333328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Stats'!$E$268:$E$276</c:f>
              <c:numCache>
                <c:formatCode>0.0%</c:formatCode>
                <c:ptCount val="9"/>
                <c:pt idx="0">
                  <c:v>1.0239567233384853E-2</c:v>
                </c:pt>
                <c:pt idx="1">
                  <c:v>6.5687789799072646E-3</c:v>
                </c:pt>
                <c:pt idx="2">
                  <c:v>2.8979907264296756E-3</c:v>
                </c:pt>
                <c:pt idx="3">
                  <c:v>2.8979907264296756E-3</c:v>
                </c:pt>
                <c:pt idx="4">
                  <c:v>3.2843894899536323E-3</c:v>
                </c:pt>
                <c:pt idx="5">
                  <c:v>0.9698608964451314</c:v>
                </c:pt>
                <c:pt idx="6">
                  <c:v>3.2843894899536323E-3</c:v>
                </c:pt>
                <c:pt idx="7">
                  <c:v>9.6599690880989182E-4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Stats'!$G$268:$G$276</c:f>
              <c:numCache>
                <c:formatCode>0.0%</c:formatCode>
                <c:ptCount val="9"/>
                <c:pt idx="0">
                  <c:v>1.3741323133588328E-2</c:v>
                </c:pt>
                <c:pt idx="1">
                  <c:v>1.2324691882702932E-2</c:v>
                </c:pt>
                <c:pt idx="2">
                  <c:v>2.4082731265051708E-3</c:v>
                </c:pt>
                <c:pt idx="3">
                  <c:v>9.9164187561977622E-3</c:v>
                </c:pt>
                <c:pt idx="4">
                  <c:v>2.833262501770789E-3</c:v>
                </c:pt>
                <c:pt idx="5">
                  <c:v>0.92151862870094914</c:v>
                </c:pt>
                <c:pt idx="6">
                  <c:v>1.6007933135004957E-2</c:v>
                </c:pt>
                <c:pt idx="7">
                  <c:v>2.1249468763280918E-2</c:v>
                </c:pt>
                <c:pt idx="8">
                  <c:v>0</c:v>
                </c:pt>
              </c:numCache>
            </c:numRef>
          </c:val>
        </c:ser>
        <c:axId val="182538624"/>
        <c:axId val="18254016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34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5020</c:v>
                </c:pt>
                <c:pt idx="6">
                  <c:v>17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Stats'!$H$268:$H$276</c:f>
              <c:numCache>
                <c:formatCode>#,##0</c:formatCode>
                <c:ptCount val="9"/>
                <c:pt idx="0">
                  <c:v>97</c:v>
                </c:pt>
                <c:pt idx="1">
                  <c:v>87</c:v>
                </c:pt>
                <c:pt idx="2">
                  <c:v>17</c:v>
                </c:pt>
                <c:pt idx="3">
                  <c:v>70</c:v>
                </c:pt>
                <c:pt idx="4">
                  <c:v>20</c:v>
                </c:pt>
                <c:pt idx="5">
                  <c:v>6505</c:v>
                </c:pt>
                <c:pt idx="6">
                  <c:v>113</c:v>
                </c:pt>
                <c:pt idx="7">
                  <c:v>150</c:v>
                </c:pt>
                <c:pt idx="8">
                  <c:v>0</c:v>
                </c:pt>
              </c:numCache>
            </c:numRef>
          </c:val>
        </c:ser>
        <c:axId val="182541696"/>
        <c:axId val="182580352"/>
      </c:barChart>
      <c:catAx>
        <c:axId val="182538624"/>
        <c:scaling>
          <c:orientation val="minMax"/>
        </c:scaling>
        <c:axPos val="b"/>
        <c:numFmt formatCode="General" sourceLinked="1"/>
        <c:tickLblPos val="nextTo"/>
        <c:crossAx val="182540160"/>
        <c:crosses val="autoZero"/>
        <c:auto val="1"/>
        <c:lblAlgn val="ctr"/>
        <c:lblOffset val="100"/>
      </c:catAx>
      <c:valAx>
        <c:axId val="182540160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82538624"/>
        <c:crosses val="autoZero"/>
        <c:crossBetween val="between"/>
      </c:valAx>
      <c:catAx>
        <c:axId val="182541696"/>
        <c:scaling>
          <c:orientation val="minMax"/>
        </c:scaling>
        <c:delete val="1"/>
        <c:axPos val="b"/>
        <c:tickLblPos val="none"/>
        <c:crossAx val="182580352"/>
        <c:crosses val="autoZero"/>
        <c:auto val="1"/>
        <c:lblAlgn val="ctr"/>
        <c:lblOffset val="100"/>
      </c:catAx>
      <c:valAx>
        <c:axId val="18258035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25416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22321803270562"/>
          <c:y val="2.9166666666666667E-2"/>
          <c:w val="0.19647724928692883"/>
          <c:h val="0.19166754155730584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86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57438016528925295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Stats'!$C$282:$C$290</c:f>
              <c:numCache>
                <c:formatCode>0.0%</c:formatCode>
                <c:ptCount val="9"/>
                <c:pt idx="0">
                  <c:v>1.236603462489695E-2</c:v>
                </c:pt>
                <c:pt idx="1">
                  <c:v>4.1220115416323163E-3</c:v>
                </c:pt>
                <c:pt idx="2">
                  <c:v>8.2440230832646333E-4</c:v>
                </c:pt>
                <c:pt idx="3">
                  <c:v>1.6488046166529267E-3</c:v>
                </c:pt>
                <c:pt idx="4">
                  <c:v>1.7312448474855729E-2</c:v>
                </c:pt>
                <c:pt idx="5">
                  <c:v>0.93899422918384168</c:v>
                </c:pt>
                <c:pt idx="6">
                  <c:v>2.47320692497939E-2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Stats'!$E$282:$E$290</c:f>
              <c:numCache>
                <c:formatCode>0.0%</c:formatCode>
                <c:ptCount val="9"/>
                <c:pt idx="0">
                  <c:v>1.4531043593130779E-2</c:v>
                </c:pt>
                <c:pt idx="1">
                  <c:v>1.1624834874504624E-2</c:v>
                </c:pt>
                <c:pt idx="2">
                  <c:v>3.4346103038309117E-3</c:v>
                </c:pt>
                <c:pt idx="3">
                  <c:v>9.2470277410832238E-4</c:v>
                </c:pt>
                <c:pt idx="4">
                  <c:v>1.3474240422721268E-2</c:v>
                </c:pt>
                <c:pt idx="5">
                  <c:v>0.93540290620871858</c:v>
                </c:pt>
                <c:pt idx="6">
                  <c:v>2.0607661822985467E-2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Stats'!$G$282:$G$290</c:f>
              <c:numCache>
                <c:formatCode>0.0%</c:formatCode>
                <c:ptCount val="9"/>
                <c:pt idx="0">
                  <c:v>3.4542314335060447E-3</c:v>
                </c:pt>
                <c:pt idx="1">
                  <c:v>1.7271157167530224E-3</c:v>
                </c:pt>
                <c:pt idx="2">
                  <c:v>3.4542314335060447E-3</c:v>
                </c:pt>
                <c:pt idx="3">
                  <c:v>1.7271157167530224E-3</c:v>
                </c:pt>
                <c:pt idx="4">
                  <c:v>1.3816925734024179E-2</c:v>
                </c:pt>
                <c:pt idx="5">
                  <c:v>0.34542314335060448</c:v>
                </c:pt>
                <c:pt idx="6">
                  <c:v>0.63039723661485314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3609984"/>
        <c:axId val="18363635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Stats'!$D$282:$D$290</c:f>
              <c:numCache>
                <c:formatCode>#,##0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21</c:v>
                </c:pt>
                <c:pt idx="5">
                  <c:v>1139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Stats'!$F$282:$F$290</c:f>
              <c:numCache>
                <c:formatCode>#,##0</c:formatCode>
                <c:ptCount val="9"/>
                <c:pt idx="0">
                  <c:v>110</c:v>
                </c:pt>
                <c:pt idx="1">
                  <c:v>88</c:v>
                </c:pt>
                <c:pt idx="2">
                  <c:v>26</c:v>
                </c:pt>
                <c:pt idx="3">
                  <c:v>7</c:v>
                </c:pt>
                <c:pt idx="4">
                  <c:v>102</c:v>
                </c:pt>
                <c:pt idx="5">
                  <c:v>7081</c:v>
                </c:pt>
                <c:pt idx="6">
                  <c:v>156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Stats'!$H$282:$H$290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200</c:v>
                </c:pt>
                <c:pt idx="6">
                  <c:v>365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3637888"/>
        <c:axId val="183639424"/>
      </c:barChart>
      <c:catAx>
        <c:axId val="183609984"/>
        <c:scaling>
          <c:orientation val="minMax"/>
        </c:scaling>
        <c:axPos val="b"/>
        <c:numFmt formatCode="General" sourceLinked="1"/>
        <c:tickLblPos val="nextTo"/>
        <c:crossAx val="183636352"/>
        <c:crosses val="autoZero"/>
        <c:auto val="1"/>
        <c:lblAlgn val="ctr"/>
        <c:lblOffset val="100"/>
      </c:catAx>
      <c:valAx>
        <c:axId val="183636352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83609984"/>
        <c:crosses val="autoZero"/>
        <c:crossBetween val="between"/>
      </c:valAx>
      <c:catAx>
        <c:axId val="183637888"/>
        <c:scaling>
          <c:orientation val="minMax"/>
        </c:scaling>
        <c:delete val="1"/>
        <c:axPos val="b"/>
        <c:tickLblPos val="none"/>
        <c:crossAx val="183639424"/>
        <c:crosses val="autoZero"/>
        <c:auto val="1"/>
        <c:lblAlgn val="ctr"/>
        <c:lblOffset val="100"/>
      </c:catAx>
      <c:valAx>
        <c:axId val="1836394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36378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97297297297303"/>
          <c:y val="2.4793388429752167E-2"/>
          <c:w val="0.19594594594594594"/>
          <c:h val="0.19008264462809918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9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Q4 Diversity Stats'!$E$303:$E$306</c:f>
              <c:numCache>
                <c:formatCode>0.00%</c:formatCode>
                <c:ptCount val="4"/>
                <c:pt idx="0">
                  <c:v>0.40219601464009758</c:v>
                </c:pt>
                <c:pt idx="1">
                  <c:v>0.33086620577470516</c:v>
                </c:pt>
                <c:pt idx="2">
                  <c:v>2.8385522570150468E-2</c:v>
                </c:pt>
                <c:pt idx="3">
                  <c:v>0.23855225701504676</c:v>
                </c:pt>
              </c:numCache>
            </c:numRef>
          </c:val>
        </c:ser>
        <c:axId val="183666176"/>
        <c:axId val="18366771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Stats'!$F$303:$F$306</c:f>
              <c:numCache>
                <c:formatCode>#,##0</c:formatCode>
                <c:ptCount val="4"/>
                <c:pt idx="0">
                  <c:v>4945</c:v>
                </c:pt>
                <c:pt idx="1">
                  <c:v>4068</c:v>
                </c:pt>
                <c:pt idx="2">
                  <c:v>349</c:v>
                </c:pt>
                <c:pt idx="3">
                  <c:v>2933</c:v>
                </c:pt>
              </c:numCache>
            </c:numRef>
          </c:val>
        </c:ser>
        <c:axId val="183673600"/>
        <c:axId val="183675136"/>
      </c:barChart>
      <c:catAx>
        <c:axId val="183666176"/>
        <c:scaling>
          <c:orientation val="minMax"/>
        </c:scaling>
        <c:axPos val="b"/>
        <c:numFmt formatCode="General" sourceLinked="1"/>
        <c:tickLblPos val="nextTo"/>
        <c:crossAx val="183667712"/>
        <c:crosses val="autoZero"/>
        <c:auto val="1"/>
        <c:lblAlgn val="ctr"/>
        <c:lblOffset val="100"/>
      </c:catAx>
      <c:valAx>
        <c:axId val="183667712"/>
        <c:scaling>
          <c:orientation val="minMax"/>
        </c:scaling>
        <c:axPos val="l"/>
        <c:majorGridlines/>
        <c:numFmt formatCode="0.0%" sourceLinked="0"/>
        <c:tickLblPos val="nextTo"/>
        <c:crossAx val="183666176"/>
        <c:crosses val="autoZero"/>
        <c:crossBetween val="between"/>
      </c:valAx>
      <c:catAx>
        <c:axId val="183673600"/>
        <c:scaling>
          <c:orientation val="minMax"/>
        </c:scaling>
        <c:delete val="1"/>
        <c:axPos val="b"/>
        <c:tickLblPos val="none"/>
        <c:crossAx val="183675136"/>
        <c:crosses val="autoZero"/>
        <c:auto val="1"/>
        <c:lblAlgn val="ctr"/>
        <c:lblOffset val="100"/>
      </c:catAx>
      <c:valAx>
        <c:axId val="1836751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3673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927253020497969"/>
          <c:y val="0.5336798444235975"/>
          <c:w val="4.7233468286099652E-2"/>
          <c:h val="0.1450782641807077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Stats'!$B$233</c:f>
          <c:strCache>
            <c:ptCount val="1"/>
            <c:pt idx="0">
              <c:v>Figure 3a: Age profile. Data taken from Employee Self Disclosure Database.</c:v>
            </c:pt>
          </c:strCache>
        </c:strRef>
      </c:tx>
      <c:layout>
        <c:manualLayout>
          <c:xMode val="edge"/>
          <c:yMode val="edge"/>
          <c:x val="1.1659913478557115E-2"/>
          <c:y val="1.9449436467500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803886657352289E-2"/>
          <c:y val="0.12472321282174315"/>
          <c:w val="0.93234130287112293"/>
          <c:h val="0.65070125057898409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Stats'!$B$236:$B$246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'13.14 Q3 Diversity Stats'!$E$236:$E$246</c:f>
              <c:numCache>
                <c:formatCode>0.00%</c:formatCode>
                <c:ptCount val="11"/>
                <c:pt idx="0">
                  <c:v>2.4611515314829784E-2</c:v>
                </c:pt>
                <c:pt idx="1">
                  <c:v>8.6679241893469858E-2</c:v>
                </c:pt>
                <c:pt idx="2">
                  <c:v>0.13293811191951854</c:v>
                </c:pt>
                <c:pt idx="3">
                  <c:v>0.12054253121350939</c:v>
                </c:pt>
                <c:pt idx="4">
                  <c:v>0.11766819365849276</c:v>
                </c:pt>
                <c:pt idx="5">
                  <c:v>0.11102128806251685</c:v>
                </c:pt>
                <c:pt idx="6">
                  <c:v>8.33557890954819E-2</c:v>
                </c:pt>
                <c:pt idx="7">
                  <c:v>6.0450911703943233E-2</c:v>
                </c:pt>
                <c:pt idx="8">
                  <c:v>2.8294260307194827E-2</c:v>
                </c:pt>
                <c:pt idx="9">
                  <c:v>2.7845145064223482E-3</c:v>
                </c:pt>
                <c:pt idx="10">
                  <c:v>0.23165364232462049</c:v>
                </c:pt>
              </c:numCache>
            </c:numRef>
          </c:val>
        </c:ser>
        <c:axId val="107483136"/>
        <c:axId val="107484672"/>
      </c:barChart>
      <c:barChart>
        <c:barDir val="col"/>
        <c:grouping val="clustered"/>
        <c:ser>
          <c:idx val="1"/>
          <c:order val="1"/>
          <c:tx>
            <c:strRef>
              <c:f>'13.14 Q3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Stats'!$F$236:$F$246</c:f>
              <c:numCache>
                <c:formatCode>#,##0</c:formatCode>
                <c:ptCount val="11"/>
                <c:pt idx="0">
                  <c:v>274</c:v>
                </c:pt>
                <c:pt idx="1">
                  <c:v>965</c:v>
                </c:pt>
                <c:pt idx="2">
                  <c:v>1480</c:v>
                </c:pt>
                <c:pt idx="3">
                  <c:v>1342</c:v>
                </c:pt>
                <c:pt idx="4">
                  <c:v>1310</c:v>
                </c:pt>
                <c:pt idx="5">
                  <c:v>1236</c:v>
                </c:pt>
                <c:pt idx="6">
                  <c:v>928</c:v>
                </c:pt>
                <c:pt idx="7">
                  <c:v>673</c:v>
                </c:pt>
                <c:pt idx="8">
                  <c:v>315</c:v>
                </c:pt>
                <c:pt idx="9">
                  <c:v>31</c:v>
                </c:pt>
                <c:pt idx="10">
                  <c:v>2579</c:v>
                </c:pt>
              </c:numCache>
            </c:numRef>
          </c:val>
        </c:ser>
        <c:gapWidth val="490"/>
        <c:axId val="107486208"/>
        <c:axId val="107496192"/>
      </c:barChart>
      <c:catAx>
        <c:axId val="1074831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484672"/>
        <c:crosses val="autoZero"/>
        <c:auto val="1"/>
        <c:lblAlgn val="ctr"/>
        <c:lblOffset val="100"/>
      </c:catAx>
      <c:valAx>
        <c:axId val="107484672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483136"/>
        <c:crosses val="autoZero"/>
        <c:crossBetween val="between"/>
      </c:valAx>
      <c:catAx>
        <c:axId val="107486208"/>
        <c:scaling>
          <c:orientation val="minMax"/>
        </c:scaling>
        <c:delete val="1"/>
        <c:axPos val="b"/>
        <c:tickLblPos val="none"/>
        <c:crossAx val="107496192"/>
        <c:crosses val="autoZero"/>
        <c:auto val="1"/>
        <c:lblAlgn val="ctr"/>
        <c:lblOffset val="100"/>
      </c:catAx>
      <c:valAx>
        <c:axId val="1074961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48620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0949881782"/>
          <c:y val="2.4844835572024465E-2"/>
          <c:w val="0.17367708068749652"/>
          <c:h val="7.453419793114179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91"/>
          <c:w val="0.90945945945945961"/>
          <c:h val="0.6600985221674924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Stats'!$C$357:$C$362</c:f>
              <c:numCache>
                <c:formatCode>0.0%</c:formatCode>
                <c:ptCount val="6"/>
                <c:pt idx="0">
                  <c:v>8.7834075723830729E-2</c:v>
                </c:pt>
                <c:pt idx="1">
                  <c:v>3.5077951002227173E-2</c:v>
                </c:pt>
                <c:pt idx="2">
                  <c:v>0.11901447661469933</c:v>
                </c:pt>
                <c:pt idx="3">
                  <c:v>0.2302338530066815</c:v>
                </c:pt>
                <c:pt idx="4">
                  <c:v>0.24471046770601337</c:v>
                </c:pt>
                <c:pt idx="5">
                  <c:v>0.28312917594654791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Stats'!$E$357:$E$362</c:f>
              <c:numCache>
                <c:formatCode>0.0%</c:formatCode>
                <c:ptCount val="6"/>
                <c:pt idx="0">
                  <c:v>0.1265897084719233</c:v>
                </c:pt>
                <c:pt idx="1">
                  <c:v>4.4414009000195653E-2</c:v>
                </c:pt>
                <c:pt idx="2">
                  <c:v>0.15202504402269615</c:v>
                </c:pt>
                <c:pt idx="3">
                  <c:v>0.28468010174134223</c:v>
                </c:pt>
                <c:pt idx="4">
                  <c:v>0.25885345333594206</c:v>
                </c:pt>
                <c:pt idx="5">
                  <c:v>0.13343768342790061</c:v>
                </c:pt>
              </c:numCache>
            </c:numRef>
          </c:val>
        </c:ser>
        <c:axId val="184129792"/>
        <c:axId val="184418304"/>
      </c:barChart>
      <c:barChart>
        <c:barDir val="col"/>
        <c:grouping val="clustered"/>
        <c:ser>
          <c:idx val="2"/>
          <c:order val="2"/>
          <c:tx>
            <c:strRef>
              <c:f>'12.13 Q4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Stats'!$D$357:$D$362</c:f>
              <c:numCache>
                <c:formatCode>#,##0</c:formatCode>
                <c:ptCount val="6"/>
                <c:pt idx="0">
                  <c:v>631</c:v>
                </c:pt>
                <c:pt idx="1">
                  <c:v>252</c:v>
                </c:pt>
                <c:pt idx="2">
                  <c:v>855</c:v>
                </c:pt>
                <c:pt idx="3">
                  <c:v>1654</c:v>
                </c:pt>
                <c:pt idx="4">
                  <c:v>1758</c:v>
                </c:pt>
                <c:pt idx="5">
                  <c:v>2034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Stats'!$F$357:$F$362</c:f>
              <c:numCache>
                <c:formatCode>#,##0</c:formatCode>
                <c:ptCount val="6"/>
                <c:pt idx="0">
                  <c:v>647</c:v>
                </c:pt>
                <c:pt idx="1">
                  <c:v>227</c:v>
                </c:pt>
                <c:pt idx="2">
                  <c:v>777</c:v>
                </c:pt>
                <c:pt idx="3">
                  <c:v>1455</c:v>
                </c:pt>
                <c:pt idx="4">
                  <c:v>1323</c:v>
                </c:pt>
                <c:pt idx="5">
                  <c:v>682</c:v>
                </c:pt>
              </c:numCache>
            </c:numRef>
          </c:val>
        </c:ser>
        <c:axId val="184419840"/>
        <c:axId val="184421376"/>
      </c:barChart>
      <c:catAx>
        <c:axId val="184129792"/>
        <c:scaling>
          <c:orientation val="minMax"/>
        </c:scaling>
        <c:axPos val="b"/>
        <c:numFmt formatCode="General" sourceLinked="1"/>
        <c:tickLblPos val="nextTo"/>
        <c:crossAx val="184418304"/>
        <c:crosses val="autoZero"/>
        <c:auto val="1"/>
        <c:lblAlgn val="ctr"/>
        <c:lblOffset val="100"/>
      </c:catAx>
      <c:valAx>
        <c:axId val="18441830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84129792"/>
        <c:crosses val="autoZero"/>
        <c:crossBetween val="between"/>
      </c:valAx>
      <c:catAx>
        <c:axId val="184419840"/>
        <c:scaling>
          <c:orientation val="minMax"/>
        </c:scaling>
        <c:delete val="1"/>
        <c:axPos val="b"/>
        <c:tickLblPos val="none"/>
        <c:crossAx val="184421376"/>
        <c:crosses val="autoZero"/>
        <c:auto val="1"/>
        <c:lblAlgn val="ctr"/>
        <c:lblOffset val="100"/>
      </c:catAx>
      <c:valAx>
        <c:axId val="1844213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4198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37837837838104"/>
          <c:y val="2.9556650246305397E-2"/>
          <c:w val="0.19594594594594594"/>
          <c:h val="0.1625615763546791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8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91"/>
          <c:w val="0.90945945945945961"/>
          <c:h val="0.6600985221674924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Stats'!$C$368:$C$373</c:f>
              <c:numCache>
                <c:formatCode>0.0%</c:formatCode>
                <c:ptCount val="6"/>
                <c:pt idx="0">
                  <c:v>8.8776541961577346E-2</c:v>
                </c:pt>
                <c:pt idx="1">
                  <c:v>3.5793731041456014E-2</c:v>
                </c:pt>
                <c:pt idx="2">
                  <c:v>0.1365015166835187</c:v>
                </c:pt>
                <c:pt idx="3">
                  <c:v>0.22891809908998989</c:v>
                </c:pt>
                <c:pt idx="4">
                  <c:v>0.23943377148634984</c:v>
                </c:pt>
                <c:pt idx="5">
                  <c:v>0.27057633973710821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Stats'!$E$368:$E$373</c:f>
              <c:numCache>
                <c:formatCode>0.0%</c:formatCode>
                <c:ptCount val="6"/>
                <c:pt idx="0">
                  <c:v>0.12954768928220256</c:v>
                </c:pt>
                <c:pt idx="1">
                  <c:v>4.2527040314650932E-2</c:v>
                </c:pt>
                <c:pt idx="2">
                  <c:v>0.16715830875122911</c:v>
                </c:pt>
                <c:pt idx="3">
                  <c:v>0.28785644051130777</c:v>
                </c:pt>
                <c:pt idx="4">
                  <c:v>0.24754178957718781</c:v>
                </c:pt>
                <c:pt idx="5">
                  <c:v>0.12536873156342182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Q4 Diversity Stats'!$G$368:$G$373</c:f>
              <c:numCache>
                <c:formatCode>0.0%</c:formatCode>
                <c:ptCount val="6"/>
                <c:pt idx="0">
                  <c:v>4.8710601719197708E-2</c:v>
                </c:pt>
                <c:pt idx="1">
                  <c:v>2.0057306590257881E-2</c:v>
                </c:pt>
                <c:pt idx="2">
                  <c:v>0.1346704871060172</c:v>
                </c:pt>
                <c:pt idx="3">
                  <c:v>0.28366762177650429</c:v>
                </c:pt>
                <c:pt idx="4">
                  <c:v>0.26647564469914042</c:v>
                </c:pt>
                <c:pt idx="5">
                  <c:v>0.24641833810888253</c:v>
                </c:pt>
              </c:numCache>
            </c:numRef>
          </c:val>
        </c:ser>
        <c:axId val="184489472"/>
        <c:axId val="184491008"/>
      </c:barChart>
      <c:barChart>
        <c:barDir val="col"/>
        <c:grouping val="clustered"/>
        <c:ser>
          <c:idx val="2"/>
          <c:order val="2"/>
          <c:tx>
            <c:strRef>
              <c:f>'12.13 Q4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Stats'!$D$368:$D$373</c:f>
              <c:numCache>
                <c:formatCode>#,##0</c:formatCode>
                <c:ptCount val="6"/>
                <c:pt idx="0">
                  <c:v>439</c:v>
                </c:pt>
                <c:pt idx="1">
                  <c:v>177</c:v>
                </c:pt>
                <c:pt idx="2">
                  <c:v>675</c:v>
                </c:pt>
                <c:pt idx="3">
                  <c:v>1132</c:v>
                </c:pt>
                <c:pt idx="4">
                  <c:v>1184</c:v>
                </c:pt>
                <c:pt idx="5">
                  <c:v>1338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Stats'!$F$368:$F$373</c:f>
              <c:numCache>
                <c:formatCode>#,##0</c:formatCode>
                <c:ptCount val="6"/>
                <c:pt idx="0">
                  <c:v>527</c:v>
                </c:pt>
                <c:pt idx="1">
                  <c:v>173</c:v>
                </c:pt>
                <c:pt idx="2">
                  <c:v>680</c:v>
                </c:pt>
                <c:pt idx="3">
                  <c:v>1171</c:v>
                </c:pt>
                <c:pt idx="4">
                  <c:v>1007</c:v>
                </c:pt>
                <c:pt idx="5">
                  <c:v>510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Stats'!$H$368:$H$373</c:f>
              <c:numCache>
                <c:formatCode>#,##0</c:formatCode>
                <c:ptCount val="6"/>
                <c:pt idx="0">
                  <c:v>17</c:v>
                </c:pt>
                <c:pt idx="1">
                  <c:v>7</c:v>
                </c:pt>
                <c:pt idx="2">
                  <c:v>47</c:v>
                </c:pt>
                <c:pt idx="3">
                  <c:v>99</c:v>
                </c:pt>
                <c:pt idx="4">
                  <c:v>93</c:v>
                </c:pt>
                <c:pt idx="5">
                  <c:v>86</c:v>
                </c:pt>
              </c:numCache>
            </c:numRef>
          </c:val>
        </c:ser>
        <c:axId val="184509184"/>
        <c:axId val="184510720"/>
      </c:barChart>
      <c:catAx>
        <c:axId val="184489472"/>
        <c:scaling>
          <c:orientation val="minMax"/>
        </c:scaling>
        <c:axPos val="b"/>
        <c:numFmt formatCode="General" sourceLinked="1"/>
        <c:tickLblPos val="nextTo"/>
        <c:crossAx val="184491008"/>
        <c:crosses val="autoZero"/>
        <c:auto val="1"/>
        <c:lblAlgn val="ctr"/>
        <c:lblOffset val="100"/>
      </c:catAx>
      <c:valAx>
        <c:axId val="184491008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84489472"/>
        <c:crosses val="autoZero"/>
        <c:crossBetween val="between"/>
      </c:valAx>
      <c:catAx>
        <c:axId val="184509184"/>
        <c:scaling>
          <c:orientation val="minMax"/>
        </c:scaling>
        <c:delete val="1"/>
        <c:axPos val="b"/>
        <c:tickLblPos val="none"/>
        <c:crossAx val="184510720"/>
        <c:crosses val="autoZero"/>
        <c:auto val="1"/>
        <c:lblAlgn val="ctr"/>
        <c:lblOffset val="100"/>
      </c:catAx>
      <c:valAx>
        <c:axId val="1845107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5091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70270270270291"/>
          <c:y val="2.4630541871921211E-2"/>
          <c:w val="0.2702702702702714"/>
          <c:h val="0.2068965517241379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26"/>
          <c:w val="0.90013613905424505"/>
          <c:h val="0.6015348177637789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Stats'!$C$379:$C$387</c:f>
              <c:numCache>
                <c:formatCode>0.0%</c:formatCode>
                <c:ptCount val="9"/>
                <c:pt idx="0">
                  <c:v>1.1692650334075724E-2</c:v>
                </c:pt>
                <c:pt idx="1">
                  <c:v>9.1870824053452114E-3</c:v>
                </c:pt>
                <c:pt idx="2">
                  <c:v>1.9487750556792874E-3</c:v>
                </c:pt>
                <c:pt idx="3">
                  <c:v>6.2639198218262804E-3</c:v>
                </c:pt>
                <c:pt idx="4">
                  <c:v>1.809576837416481E-3</c:v>
                </c:pt>
                <c:pt idx="5">
                  <c:v>0.94376391982182628</c:v>
                </c:pt>
                <c:pt idx="6">
                  <c:v>1.0718262806236081E-2</c:v>
                </c:pt>
                <c:pt idx="7">
                  <c:v>1.4615812917594655E-2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Stats'!$E$379:$E$387</c:f>
              <c:numCache>
                <c:formatCode>0.0%</c:formatCode>
                <c:ptCount val="9"/>
                <c:pt idx="0">
                  <c:v>1.3108980630013697E-2</c:v>
                </c:pt>
                <c:pt idx="1">
                  <c:v>1.0761103502250048E-2</c:v>
                </c:pt>
                <c:pt idx="2">
                  <c:v>3.5218156916454707E-3</c:v>
                </c:pt>
                <c:pt idx="3">
                  <c:v>7.82625709254549E-3</c:v>
                </c:pt>
                <c:pt idx="4">
                  <c:v>4.6957542555272937E-3</c:v>
                </c:pt>
                <c:pt idx="5">
                  <c:v>0.9399334768147134</c:v>
                </c:pt>
                <c:pt idx="6">
                  <c:v>1.0369790647622775E-2</c:v>
                </c:pt>
                <c:pt idx="7">
                  <c:v>9.7828213656818621E-3</c:v>
                </c:pt>
                <c:pt idx="8">
                  <c:v>0</c:v>
                </c:pt>
              </c:numCache>
            </c:numRef>
          </c:val>
        </c:ser>
        <c:axId val="184682752"/>
        <c:axId val="184692736"/>
      </c:barChart>
      <c:barChart>
        <c:barDir val="col"/>
        <c:grouping val="clustered"/>
        <c:ser>
          <c:idx val="2"/>
          <c:order val="2"/>
          <c:tx>
            <c:strRef>
              <c:f>'12.13 Q4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Stats'!$D$379:$D$387</c:f>
              <c:numCache>
                <c:formatCode>#,##0</c:formatCode>
                <c:ptCount val="9"/>
                <c:pt idx="0">
                  <c:v>84</c:v>
                </c:pt>
                <c:pt idx="1">
                  <c:v>66</c:v>
                </c:pt>
                <c:pt idx="2">
                  <c:v>14</c:v>
                </c:pt>
                <c:pt idx="3">
                  <c:v>45</c:v>
                </c:pt>
                <c:pt idx="4">
                  <c:v>13</c:v>
                </c:pt>
                <c:pt idx="5">
                  <c:v>6780</c:v>
                </c:pt>
                <c:pt idx="6">
                  <c:v>77</c:v>
                </c:pt>
                <c:pt idx="7">
                  <c:v>105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Stats'!$F$379:$F$387</c:f>
              <c:numCache>
                <c:formatCode>#,##0</c:formatCode>
                <c:ptCount val="9"/>
                <c:pt idx="0">
                  <c:v>67</c:v>
                </c:pt>
                <c:pt idx="1">
                  <c:v>55</c:v>
                </c:pt>
                <c:pt idx="2">
                  <c:v>18</c:v>
                </c:pt>
                <c:pt idx="3">
                  <c:v>40</c:v>
                </c:pt>
                <c:pt idx="4">
                  <c:v>24</c:v>
                </c:pt>
                <c:pt idx="5">
                  <c:v>4804</c:v>
                </c:pt>
                <c:pt idx="6">
                  <c:v>53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axId val="184694272"/>
        <c:axId val="184695808"/>
      </c:barChart>
      <c:catAx>
        <c:axId val="184682752"/>
        <c:scaling>
          <c:orientation val="minMax"/>
        </c:scaling>
        <c:axPos val="b"/>
        <c:numFmt formatCode="General" sourceLinked="1"/>
        <c:tickLblPos val="nextTo"/>
        <c:crossAx val="184692736"/>
        <c:crosses val="autoZero"/>
        <c:auto val="1"/>
        <c:lblAlgn val="ctr"/>
        <c:lblOffset val="100"/>
      </c:catAx>
      <c:valAx>
        <c:axId val="184692736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84682752"/>
        <c:crosses val="autoZero"/>
        <c:crossBetween val="between"/>
      </c:valAx>
      <c:catAx>
        <c:axId val="184694272"/>
        <c:scaling>
          <c:orientation val="minMax"/>
        </c:scaling>
        <c:delete val="1"/>
        <c:axPos val="b"/>
        <c:tickLblPos val="none"/>
        <c:crossAx val="184695808"/>
        <c:crosses val="autoZero"/>
        <c:auto val="1"/>
        <c:lblAlgn val="ctr"/>
        <c:lblOffset val="100"/>
      </c:catAx>
      <c:valAx>
        <c:axId val="184695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69427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7881326575068801"/>
          <c:y val="2.2988505747126436E-2"/>
          <c:w val="0.26990595811151125"/>
          <c:h val="8.0460172363512064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26"/>
          <c:w val="0.9"/>
          <c:h val="0.6015348177637789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Stats'!$C$393:$C$401</c:f>
              <c:numCache>
                <c:formatCode>0.0%</c:formatCode>
                <c:ptCount val="9"/>
                <c:pt idx="0">
                  <c:v>1.3751263902932255E-2</c:v>
                </c:pt>
                <c:pt idx="1">
                  <c:v>1.0515672396359959E-2</c:v>
                </c:pt>
                <c:pt idx="2">
                  <c:v>2.6289180990899897E-3</c:v>
                </c:pt>
                <c:pt idx="3">
                  <c:v>8.0889787664307382E-4</c:v>
                </c:pt>
                <c:pt idx="4">
                  <c:v>1.1729019211324571E-2</c:v>
                </c:pt>
                <c:pt idx="5">
                  <c:v>0.92962588473205254</c:v>
                </c:pt>
                <c:pt idx="6">
                  <c:v>3.0940343781597573E-2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Stats'!$E$393:$E$401</c:f>
              <c:numCache>
                <c:formatCode>0.0%</c:formatCode>
                <c:ptCount val="9"/>
                <c:pt idx="0">
                  <c:v>1.4503441494591937E-2</c:v>
                </c:pt>
                <c:pt idx="1">
                  <c:v>1.0324483775811209E-2</c:v>
                </c:pt>
                <c:pt idx="2">
                  <c:v>3.9331366764995086E-3</c:v>
                </c:pt>
                <c:pt idx="3">
                  <c:v>1.2291052114060963E-3</c:v>
                </c:pt>
                <c:pt idx="4">
                  <c:v>1.7944936086529008E-2</c:v>
                </c:pt>
                <c:pt idx="5">
                  <c:v>0.93461160275319566</c:v>
                </c:pt>
                <c:pt idx="6">
                  <c:v>1.7453294001966567E-2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2.8653295128939827E-3</c:v>
                </c:pt>
                <c:pt idx="4">
                  <c:v>0</c:v>
                </c:pt>
                <c:pt idx="5">
                  <c:v>6.0171919770773637E-2</c:v>
                </c:pt>
                <c:pt idx="6">
                  <c:v>0.93696275071633239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4894592"/>
        <c:axId val="184896128"/>
      </c:barChart>
      <c:barChart>
        <c:barDir val="col"/>
        <c:grouping val="clustered"/>
        <c:ser>
          <c:idx val="2"/>
          <c:order val="2"/>
          <c:tx>
            <c:strRef>
              <c:f>'12.13 Q4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Stats'!$D$393:$D$401</c:f>
              <c:numCache>
                <c:formatCode>#,##0</c:formatCode>
                <c:ptCount val="9"/>
                <c:pt idx="0">
                  <c:v>68</c:v>
                </c:pt>
                <c:pt idx="1">
                  <c:v>52</c:v>
                </c:pt>
                <c:pt idx="2">
                  <c:v>13</c:v>
                </c:pt>
                <c:pt idx="3">
                  <c:v>4</c:v>
                </c:pt>
                <c:pt idx="4">
                  <c:v>58</c:v>
                </c:pt>
                <c:pt idx="5">
                  <c:v>4597</c:v>
                </c:pt>
                <c:pt idx="6">
                  <c:v>153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Stats'!$F$393:$F$401</c:f>
              <c:numCache>
                <c:formatCode>#,##0</c:formatCode>
                <c:ptCount val="9"/>
                <c:pt idx="0">
                  <c:v>59</c:v>
                </c:pt>
                <c:pt idx="1">
                  <c:v>42</c:v>
                </c:pt>
                <c:pt idx="2">
                  <c:v>16</c:v>
                </c:pt>
                <c:pt idx="3">
                  <c:v>5</c:v>
                </c:pt>
                <c:pt idx="4">
                  <c:v>73</c:v>
                </c:pt>
                <c:pt idx="5">
                  <c:v>3802</c:v>
                </c:pt>
                <c:pt idx="6">
                  <c:v>71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21</c:v>
                </c:pt>
                <c:pt idx="6">
                  <c:v>327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4902016"/>
        <c:axId val="184903552"/>
      </c:barChart>
      <c:catAx>
        <c:axId val="184894592"/>
        <c:scaling>
          <c:orientation val="minMax"/>
        </c:scaling>
        <c:axPos val="b"/>
        <c:numFmt formatCode="General" sourceLinked="1"/>
        <c:tickLblPos val="nextTo"/>
        <c:crossAx val="184896128"/>
        <c:crosses val="autoZero"/>
        <c:auto val="1"/>
        <c:lblAlgn val="ctr"/>
        <c:lblOffset val="100"/>
      </c:catAx>
      <c:valAx>
        <c:axId val="184896128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84894592"/>
        <c:crosses val="autoZero"/>
        <c:crossBetween val="between"/>
      </c:valAx>
      <c:catAx>
        <c:axId val="184902016"/>
        <c:scaling>
          <c:orientation val="minMax"/>
        </c:scaling>
        <c:delete val="1"/>
        <c:axPos val="b"/>
        <c:tickLblPos val="none"/>
        <c:crossAx val="184903552"/>
        <c:crosses val="autoZero"/>
        <c:auto val="1"/>
        <c:lblAlgn val="ctr"/>
        <c:lblOffset val="100"/>
      </c:catAx>
      <c:valAx>
        <c:axId val="1849035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902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59689480031212305"/>
          <c:y val="2.2988505747126436E-2"/>
          <c:w val="0.38551876285734793"/>
          <c:h val="8.9517603403023047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1674876847290769"/>
          <c:w val="0.91756756756756475"/>
          <c:h val="0.6108374384236482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Q4 Diversity Stats'!$E$407:$E$411</c:f>
              <c:numCache>
                <c:formatCode>0.00%</c:formatCode>
                <c:ptCount val="5"/>
                <c:pt idx="0">
                  <c:v>4.0666937779585197E-4</c:v>
                </c:pt>
                <c:pt idx="1">
                  <c:v>0.60252135014233432</c:v>
                </c:pt>
                <c:pt idx="2">
                  <c:v>3.4160227734851563E-2</c:v>
                </c:pt>
                <c:pt idx="3">
                  <c:v>0.14631964213094753</c:v>
                </c:pt>
                <c:pt idx="4">
                  <c:v>0.21659211061407077</c:v>
                </c:pt>
              </c:numCache>
            </c:numRef>
          </c:val>
        </c:ser>
        <c:axId val="184942592"/>
        <c:axId val="18494412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Stats'!$F$407:$F$411</c:f>
              <c:numCache>
                <c:formatCode>#,##0</c:formatCode>
                <c:ptCount val="5"/>
                <c:pt idx="0">
                  <c:v>5</c:v>
                </c:pt>
                <c:pt idx="1">
                  <c:v>7408</c:v>
                </c:pt>
                <c:pt idx="2">
                  <c:v>420</c:v>
                </c:pt>
                <c:pt idx="3">
                  <c:v>1799</c:v>
                </c:pt>
                <c:pt idx="4">
                  <c:v>2663</c:v>
                </c:pt>
              </c:numCache>
            </c:numRef>
          </c:val>
        </c:ser>
        <c:axId val="184945664"/>
        <c:axId val="184955648"/>
      </c:barChart>
      <c:catAx>
        <c:axId val="184942592"/>
        <c:scaling>
          <c:orientation val="minMax"/>
        </c:scaling>
        <c:axPos val="b"/>
        <c:numFmt formatCode="General" sourceLinked="1"/>
        <c:tickLblPos val="nextTo"/>
        <c:crossAx val="184944128"/>
        <c:crosses val="autoZero"/>
        <c:auto val="1"/>
        <c:lblAlgn val="ctr"/>
        <c:lblOffset val="100"/>
      </c:catAx>
      <c:valAx>
        <c:axId val="184944128"/>
        <c:scaling>
          <c:orientation val="minMax"/>
        </c:scaling>
        <c:axPos val="l"/>
        <c:majorGridlines/>
        <c:numFmt formatCode="0.0%" sourceLinked="0"/>
        <c:tickLblPos val="nextTo"/>
        <c:crossAx val="184942592"/>
        <c:crosses val="autoZero"/>
        <c:crossBetween val="between"/>
      </c:valAx>
      <c:catAx>
        <c:axId val="184945664"/>
        <c:scaling>
          <c:orientation val="minMax"/>
        </c:scaling>
        <c:delete val="1"/>
        <c:axPos val="b"/>
        <c:tickLblPos val="none"/>
        <c:crossAx val="184955648"/>
        <c:crosses val="autoZero"/>
        <c:auto val="1"/>
        <c:lblAlgn val="ctr"/>
        <c:lblOffset val="100"/>
      </c:catAx>
      <c:valAx>
        <c:axId val="1849556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9456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75"/>
          <c:y val="5.4187192118226882E-2"/>
          <c:w val="4.7297297297297029E-2"/>
          <c:h val="0.1379310344827591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70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421487603305768"/>
          <c:w val="0.92172861015600305"/>
          <c:h val="0.6611570247933913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Stats'!$C$426:$C$434</c:f>
              <c:numCache>
                <c:formatCode>0.0%</c:formatCode>
                <c:ptCount val="9"/>
                <c:pt idx="0">
                  <c:v>0.12903225806451613</c:v>
                </c:pt>
                <c:pt idx="1">
                  <c:v>0.15913978494623657</c:v>
                </c:pt>
                <c:pt idx="2">
                  <c:v>0.30752688172043013</c:v>
                </c:pt>
                <c:pt idx="3">
                  <c:v>0.24086021505376345</c:v>
                </c:pt>
                <c:pt idx="4">
                  <c:v>9.4623655913978491E-2</c:v>
                </c:pt>
                <c:pt idx="5">
                  <c:v>1.5053763440860216E-2</c:v>
                </c:pt>
                <c:pt idx="6">
                  <c:v>8.6021505376344086E-3</c:v>
                </c:pt>
                <c:pt idx="7">
                  <c:v>3.870967741935484E-2</c:v>
                </c:pt>
                <c:pt idx="8">
                  <c:v>6.4516129032258064E-3</c:v>
                </c:pt>
              </c:numCache>
            </c:numRef>
          </c:val>
        </c:ser>
        <c:axId val="184989952"/>
        <c:axId val="18499993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Stats'!$D$426:$D$434</c:f>
              <c:numCache>
                <c:formatCode>General</c:formatCode>
                <c:ptCount val="9"/>
                <c:pt idx="0">
                  <c:v>60</c:v>
                </c:pt>
                <c:pt idx="1">
                  <c:v>74</c:v>
                </c:pt>
                <c:pt idx="2">
                  <c:v>143</c:v>
                </c:pt>
                <c:pt idx="3">
                  <c:v>112</c:v>
                </c:pt>
                <c:pt idx="4">
                  <c:v>44</c:v>
                </c:pt>
                <c:pt idx="5">
                  <c:v>7</c:v>
                </c:pt>
                <c:pt idx="6">
                  <c:v>4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</c:ser>
        <c:axId val="185001472"/>
        <c:axId val="185003008"/>
      </c:barChart>
      <c:catAx>
        <c:axId val="184989952"/>
        <c:scaling>
          <c:orientation val="minMax"/>
        </c:scaling>
        <c:axPos val="b"/>
        <c:numFmt formatCode="General" sourceLinked="1"/>
        <c:tickLblPos val="nextTo"/>
        <c:crossAx val="184999936"/>
        <c:crosses val="autoZero"/>
        <c:auto val="1"/>
        <c:lblAlgn val="ctr"/>
        <c:lblOffset val="100"/>
      </c:catAx>
      <c:valAx>
        <c:axId val="184999936"/>
        <c:scaling>
          <c:orientation val="minMax"/>
        </c:scaling>
        <c:axPos val="l"/>
        <c:majorGridlines/>
        <c:numFmt formatCode="0.0%" sourceLinked="0"/>
        <c:tickLblPos val="nextTo"/>
        <c:crossAx val="184989952"/>
        <c:crosses val="autoZero"/>
        <c:crossBetween val="between"/>
      </c:valAx>
      <c:catAx>
        <c:axId val="185001472"/>
        <c:scaling>
          <c:orientation val="minMax"/>
        </c:scaling>
        <c:delete val="1"/>
        <c:axPos val="b"/>
        <c:tickLblPos val="none"/>
        <c:crossAx val="185003008"/>
        <c:crosses val="autoZero"/>
        <c:auto val="1"/>
        <c:lblAlgn val="ctr"/>
        <c:lblOffset val="100"/>
      </c:catAx>
      <c:valAx>
        <c:axId val="18500300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5001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265970296223091"/>
          <c:y val="3.7190082644628114E-2"/>
          <c:w val="4.7233468286100089E-2"/>
          <c:h val="0.1157024793388429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37"/>
          <c:w val="0.91756756756756475"/>
          <c:h val="0.6790150744883127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Stats'!$C$441:$C$449</c:f>
              <c:numCache>
                <c:formatCode>0.0%</c:formatCode>
                <c:ptCount val="9"/>
                <c:pt idx="0">
                  <c:v>0.12206572769953052</c:v>
                </c:pt>
                <c:pt idx="1">
                  <c:v>0.15492957746478872</c:v>
                </c:pt>
                <c:pt idx="2">
                  <c:v>0.30751173708920188</c:v>
                </c:pt>
                <c:pt idx="3">
                  <c:v>0.24882629107981222</c:v>
                </c:pt>
                <c:pt idx="4">
                  <c:v>0.10093896713615023</c:v>
                </c:pt>
                <c:pt idx="5">
                  <c:v>1.6431924882629109E-2</c:v>
                </c:pt>
                <c:pt idx="6">
                  <c:v>7.0422535211267607E-3</c:v>
                </c:pt>
                <c:pt idx="7">
                  <c:v>3.5211267605633804E-2</c:v>
                </c:pt>
                <c:pt idx="8">
                  <c:v>7.0422535211267607E-3</c:v>
                </c:pt>
              </c:numCache>
            </c:numRef>
          </c:val>
        </c:ser>
        <c:axId val="185173120"/>
        <c:axId val="185174656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Stats'!$D$441:$D$449</c:f>
              <c:numCache>
                <c:formatCode>General</c:formatCode>
                <c:ptCount val="9"/>
                <c:pt idx="0">
                  <c:v>52</c:v>
                </c:pt>
                <c:pt idx="1">
                  <c:v>66</c:v>
                </c:pt>
                <c:pt idx="2">
                  <c:v>131</c:v>
                </c:pt>
                <c:pt idx="3">
                  <c:v>106</c:v>
                </c:pt>
                <c:pt idx="4">
                  <c:v>43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</c:ser>
        <c:axId val="185184640"/>
        <c:axId val="185186176"/>
      </c:barChart>
      <c:catAx>
        <c:axId val="185173120"/>
        <c:scaling>
          <c:orientation val="minMax"/>
        </c:scaling>
        <c:axPos val="b"/>
        <c:numFmt formatCode="General" sourceLinked="1"/>
        <c:tickLblPos val="nextTo"/>
        <c:crossAx val="185174656"/>
        <c:crosses val="autoZero"/>
        <c:auto val="1"/>
        <c:lblAlgn val="ctr"/>
        <c:lblOffset val="100"/>
      </c:catAx>
      <c:valAx>
        <c:axId val="185174656"/>
        <c:scaling>
          <c:orientation val="minMax"/>
        </c:scaling>
        <c:axPos val="l"/>
        <c:majorGridlines/>
        <c:numFmt formatCode="0.0%" sourceLinked="0"/>
        <c:tickLblPos val="nextTo"/>
        <c:crossAx val="185173120"/>
        <c:crosses val="autoZero"/>
        <c:crossBetween val="between"/>
      </c:valAx>
      <c:catAx>
        <c:axId val="185184640"/>
        <c:scaling>
          <c:orientation val="minMax"/>
        </c:scaling>
        <c:delete val="1"/>
        <c:axPos val="b"/>
        <c:tickLblPos val="none"/>
        <c:crossAx val="185186176"/>
        <c:crosses val="autoZero"/>
        <c:auto val="1"/>
        <c:lblAlgn val="ctr"/>
        <c:lblOffset val="100"/>
      </c:catAx>
      <c:valAx>
        <c:axId val="18518617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51846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5267489711934172E-2"/>
          <c:w val="4.7297297297297126E-2"/>
          <c:h val="0.11522676949332003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62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8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Stats'!$C$456:$C$464</c:f>
              <c:numCache>
                <c:formatCode>0.0%</c:formatCode>
                <c:ptCount val="9"/>
                <c:pt idx="0">
                  <c:v>0.10638297872340426</c:v>
                </c:pt>
                <c:pt idx="1">
                  <c:v>0.1276595744680851</c:v>
                </c:pt>
                <c:pt idx="2">
                  <c:v>0.31489361702127661</c:v>
                </c:pt>
                <c:pt idx="3">
                  <c:v>0.22553191489361701</c:v>
                </c:pt>
                <c:pt idx="4">
                  <c:v>0.1276595744680851</c:v>
                </c:pt>
                <c:pt idx="5">
                  <c:v>1.276595744680851E-2</c:v>
                </c:pt>
                <c:pt idx="6">
                  <c:v>8.5106382978723406E-3</c:v>
                </c:pt>
                <c:pt idx="7">
                  <c:v>7.2340425531914887E-2</c:v>
                </c:pt>
                <c:pt idx="8">
                  <c:v>4.2553191489361703E-3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Stats'!$E$456:$E$464</c:f>
              <c:numCache>
                <c:formatCode>0.0%</c:formatCode>
                <c:ptCount val="9"/>
                <c:pt idx="0">
                  <c:v>0.15217391304347827</c:v>
                </c:pt>
                <c:pt idx="1">
                  <c:v>0.19130434782608696</c:v>
                </c:pt>
                <c:pt idx="2">
                  <c:v>0.3</c:v>
                </c:pt>
                <c:pt idx="3">
                  <c:v>0.2565217391304348</c:v>
                </c:pt>
                <c:pt idx="4">
                  <c:v>6.0869565217391307E-2</c:v>
                </c:pt>
                <c:pt idx="5">
                  <c:v>1.7391304347826087E-2</c:v>
                </c:pt>
                <c:pt idx="6">
                  <c:v>8.6956521739130436E-3</c:v>
                </c:pt>
                <c:pt idx="7">
                  <c:v>4.3478260869565218E-3</c:v>
                </c:pt>
                <c:pt idx="8">
                  <c:v>8.6956521739130436E-3</c:v>
                </c:pt>
              </c:numCache>
            </c:numRef>
          </c:val>
        </c:ser>
        <c:axId val="185293056"/>
        <c:axId val="185311232"/>
      </c:barChart>
      <c:barChart>
        <c:barDir val="col"/>
        <c:grouping val="clustered"/>
        <c:ser>
          <c:idx val="1"/>
          <c:order val="1"/>
          <c:tx>
            <c:strRef>
              <c:f>'12.13 Q4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Stats'!$D$456:$D$464</c:f>
              <c:numCache>
                <c:formatCode>General</c:formatCode>
                <c:ptCount val="9"/>
                <c:pt idx="0">
                  <c:v>25</c:v>
                </c:pt>
                <c:pt idx="1">
                  <c:v>30</c:v>
                </c:pt>
                <c:pt idx="2">
                  <c:v>74</c:v>
                </c:pt>
                <c:pt idx="3">
                  <c:v>53</c:v>
                </c:pt>
                <c:pt idx="4">
                  <c:v>30</c:v>
                </c:pt>
                <c:pt idx="5">
                  <c:v>3</c:v>
                </c:pt>
                <c:pt idx="6">
                  <c:v>2</c:v>
                </c:pt>
                <c:pt idx="7">
                  <c:v>17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44</c:v>
                </c:pt>
                <c:pt idx="2">
                  <c:v>69</c:v>
                </c:pt>
                <c:pt idx="3">
                  <c:v>59</c:v>
                </c:pt>
                <c:pt idx="4">
                  <c:v>14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</c:ser>
        <c:axId val="185312768"/>
        <c:axId val="185314304"/>
      </c:barChart>
      <c:catAx>
        <c:axId val="185293056"/>
        <c:scaling>
          <c:orientation val="minMax"/>
        </c:scaling>
        <c:axPos val="b"/>
        <c:numFmt formatCode="General" sourceLinked="1"/>
        <c:tickLblPos val="nextTo"/>
        <c:crossAx val="185311232"/>
        <c:crosses val="autoZero"/>
        <c:auto val="1"/>
        <c:lblAlgn val="ctr"/>
        <c:lblOffset val="100"/>
      </c:catAx>
      <c:valAx>
        <c:axId val="185311232"/>
        <c:scaling>
          <c:orientation val="minMax"/>
        </c:scaling>
        <c:axPos val="l"/>
        <c:majorGridlines/>
        <c:numFmt formatCode="0.0%" sourceLinked="0"/>
        <c:tickLblPos val="nextTo"/>
        <c:crossAx val="185293056"/>
        <c:crosses val="autoZero"/>
        <c:crossBetween val="between"/>
      </c:valAx>
      <c:catAx>
        <c:axId val="185312768"/>
        <c:scaling>
          <c:orientation val="minMax"/>
        </c:scaling>
        <c:delete val="1"/>
        <c:axPos val="b"/>
        <c:tickLblPos val="none"/>
        <c:crossAx val="185314304"/>
        <c:crosses val="autoZero"/>
        <c:auto val="1"/>
        <c:lblAlgn val="ctr"/>
        <c:lblOffset val="100"/>
      </c:catAx>
      <c:valAx>
        <c:axId val="18531430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531276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9594594594594559"/>
          <c:y val="1.9083969465648869E-2"/>
          <c:w val="0.16756756756756799"/>
          <c:h val="0.1068702290076337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75"/>
          <c:w val="0.91216216216215895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Stats'!$C$471:$C$479</c:f>
              <c:numCache>
                <c:formatCode>0.0%</c:formatCode>
                <c:ptCount val="9"/>
                <c:pt idx="0">
                  <c:v>9.90990990990991E-2</c:v>
                </c:pt>
                <c:pt idx="1">
                  <c:v>0.12612612612612611</c:v>
                </c:pt>
                <c:pt idx="2">
                  <c:v>0.31531531531531531</c:v>
                </c:pt>
                <c:pt idx="3">
                  <c:v>0.23423423423423423</c:v>
                </c:pt>
                <c:pt idx="4">
                  <c:v>0.13513513513513514</c:v>
                </c:pt>
                <c:pt idx="5">
                  <c:v>1.3513513513513514E-2</c:v>
                </c:pt>
                <c:pt idx="6">
                  <c:v>4.5045045045045045E-3</c:v>
                </c:pt>
                <c:pt idx="7">
                  <c:v>6.7567567567567571E-2</c:v>
                </c:pt>
                <c:pt idx="8">
                  <c:v>4.5045045045045045E-3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Stats'!$E$471:$E$479</c:f>
              <c:numCache>
                <c:formatCode>0.0%</c:formatCode>
                <c:ptCount val="9"/>
                <c:pt idx="0">
                  <c:v>0.14705882352941177</c:v>
                </c:pt>
                <c:pt idx="1">
                  <c:v>0.18627450980392157</c:v>
                </c:pt>
                <c:pt idx="2">
                  <c:v>0.29901960784313725</c:v>
                </c:pt>
                <c:pt idx="3">
                  <c:v>0.26470588235294118</c:v>
                </c:pt>
                <c:pt idx="4">
                  <c:v>6.3725490196078427E-2</c:v>
                </c:pt>
                <c:pt idx="5">
                  <c:v>1.9607843137254902E-2</c:v>
                </c:pt>
                <c:pt idx="6">
                  <c:v>9.8039215686274508E-3</c:v>
                </c:pt>
                <c:pt idx="7">
                  <c:v>0</c:v>
                </c:pt>
                <c:pt idx="8">
                  <c:v>9.8039215686274508E-3</c:v>
                </c:pt>
              </c:numCache>
            </c:numRef>
          </c:val>
        </c:ser>
        <c:axId val="185424896"/>
        <c:axId val="185447168"/>
      </c:barChart>
      <c:barChart>
        <c:barDir val="col"/>
        <c:grouping val="clustered"/>
        <c:ser>
          <c:idx val="1"/>
          <c:order val="1"/>
          <c:tx>
            <c:strRef>
              <c:f>'12.13 Q4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Stats'!$D$471:$D$479</c:f>
              <c:numCache>
                <c:formatCode>General</c:formatCode>
                <c:ptCount val="9"/>
                <c:pt idx="0">
                  <c:v>22</c:v>
                </c:pt>
                <c:pt idx="1">
                  <c:v>28</c:v>
                </c:pt>
                <c:pt idx="2">
                  <c:v>70</c:v>
                </c:pt>
                <c:pt idx="3">
                  <c:v>52</c:v>
                </c:pt>
                <c:pt idx="4">
                  <c:v>30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38</c:v>
                </c:pt>
                <c:pt idx="2">
                  <c:v>61</c:v>
                </c:pt>
                <c:pt idx="3">
                  <c:v>54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85448704"/>
        <c:axId val="185454592"/>
      </c:barChart>
      <c:catAx>
        <c:axId val="185424896"/>
        <c:scaling>
          <c:orientation val="minMax"/>
        </c:scaling>
        <c:axPos val="b"/>
        <c:numFmt formatCode="General" sourceLinked="1"/>
        <c:tickLblPos val="nextTo"/>
        <c:crossAx val="185447168"/>
        <c:crosses val="autoZero"/>
        <c:auto val="1"/>
        <c:lblAlgn val="ctr"/>
        <c:lblOffset val="100"/>
      </c:catAx>
      <c:valAx>
        <c:axId val="185447168"/>
        <c:scaling>
          <c:orientation val="minMax"/>
        </c:scaling>
        <c:axPos val="l"/>
        <c:majorGridlines/>
        <c:numFmt formatCode="0.0%" sourceLinked="0"/>
        <c:tickLblPos val="nextTo"/>
        <c:crossAx val="185424896"/>
        <c:crosses val="autoZero"/>
        <c:crossBetween val="between"/>
      </c:valAx>
      <c:catAx>
        <c:axId val="185448704"/>
        <c:scaling>
          <c:orientation val="minMax"/>
        </c:scaling>
        <c:delete val="1"/>
        <c:axPos val="b"/>
        <c:tickLblPos val="none"/>
        <c:crossAx val="185454592"/>
        <c:crosses val="autoZero"/>
        <c:auto val="1"/>
        <c:lblAlgn val="ctr"/>
        <c:lblOffset val="100"/>
      </c:catAx>
      <c:valAx>
        <c:axId val="18545459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544870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187"/>
          <c:h val="0.6639017600447383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Q4 Diversity Stats'!$C$635:$C$640</c:f>
              <c:numCache>
                <c:formatCode>0.0%</c:formatCode>
                <c:ptCount val="6"/>
                <c:pt idx="0">
                  <c:v>0.97058474676788042</c:v>
                </c:pt>
                <c:pt idx="1">
                  <c:v>8.4213023366148734E-3</c:v>
                </c:pt>
                <c:pt idx="2">
                  <c:v>8.3026924445498747E-3</c:v>
                </c:pt>
                <c:pt idx="3">
                  <c:v>8.1840825524848778E-3</c:v>
                </c:pt>
                <c:pt idx="4">
                  <c:v>4.5071758984699326E-3</c:v>
                </c:pt>
                <c:pt idx="5">
                  <c:v>0.11042580951251334</c:v>
                </c:pt>
              </c:numCache>
            </c:numRef>
          </c:val>
        </c:ser>
        <c:axId val="185694080"/>
        <c:axId val="185695616"/>
      </c:barChart>
      <c:barChart>
        <c:barDir val="col"/>
        <c:grouping val="clustered"/>
        <c:ser>
          <c:idx val="1"/>
          <c:order val="1"/>
          <c:tx>
            <c:strRef>
              <c:f>'12.13 Q4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Stats'!$D$635:$D$640</c:f>
              <c:numCache>
                <c:formatCode>#,##0</c:formatCode>
                <c:ptCount val="6"/>
                <c:pt idx="0">
                  <c:v>8183</c:v>
                </c:pt>
                <c:pt idx="1">
                  <c:v>71</c:v>
                </c:pt>
                <c:pt idx="2">
                  <c:v>70</c:v>
                </c:pt>
                <c:pt idx="3">
                  <c:v>69</c:v>
                </c:pt>
                <c:pt idx="4">
                  <c:v>38</c:v>
                </c:pt>
                <c:pt idx="5">
                  <c:v>931</c:v>
                </c:pt>
              </c:numCache>
            </c:numRef>
          </c:val>
        </c:ser>
        <c:axId val="185709696"/>
        <c:axId val="185711232"/>
      </c:barChart>
      <c:catAx>
        <c:axId val="185694080"/>
        <c:scaling>
          <c:orientation val="minMax"/>
        </c:scaling>
        <c:axPos val="b"/>
        <c:numFmt formatCode="General" sourceLinked="1"/>
        <c:tickLblPos val="nextTo"/>
        <c:crossAx val="185695616"/>
        <c:crosses val="autoZero"/>
        <c:auto val="1"/>
        <c:lblAlgn val="ctr"/>
        <c:lblOffset val="100"/>
      </c:catAx>
      <c:valAx>
        <c:axId val="185695616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85694080"/>
        <c:crosses val="autoZero"/>
        <c:crossBetween val="between"/>
      </c:valAx>
      <c:catAx>
        <c:axId val="185709696"/>
        <c:scaling>
          <c:orientation val="minMax"/>
        </c:scaling>
        <c:delete val="1"/>
        <c:axPos val="b"/>
        <c:tickLblPos val="none"/>
        <c:crossAx val="185711232"/>
        <c:crosses val="autoZero"/>
        <c:auto val="1"/>
        <c:lblAlgn val="ctr"/>
        <c:lblOffset val="100"/>
      </c:catAx>
      <c:valAx>
        <c:axId val="185711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70969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Stats'!$B$458</c:f>
          <c:strCache>
            <c:ptCount val="1"/>
            <c:pt idx="0">
              <c:v>Figure 4a: Disability breakdown by Gender. Data taken from HR Employee Database</c:v>
            </c:pt>
          </c:strCache>
        </c:strRef>
      </c:tx>
      <c:layout>
        <c:manualLayout>
          <c:xMode val="edge"/>
          <c:yMode val="edge"/>
          <c:x val="1.268646569063585E-2"/>
          <c:y val="1.8890873934875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49330356402957E-2"/>
          <c:y val="0.20262826644591989"/>
          <c:w val="0.94695620699443361"/>
          <c:h val="0.63288383069763365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Stats'!$C$459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Stats'!$B$461:$B$464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Q3 Diversity Stats'!$C$461:$C$464</c:f>
              <c:numCache>
                <c:formatCode>0.0%</c:formatCode>
                <c:ptCount val="4"/>
                <c:pt idx="0">
                  <c:v>4.9170251997541483E-3</c:v>
                </c:pt>
                <c:pt idx="1">
                  <c:v>0.38091579594345421</c:v>
                </c:pt>
                <c:pt idx="2">
                  <c:v>0</c:v>
                </c:pt>
                <c:pt idx="3">
                  <c:v>0.61416717885679162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Stats'!$E$459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Q3 Diversity Stats'!$E$461:$E$464</c:f>
              <c:numCache>
                <c:formatCode>0.0%</c:formatCode>
                <c:ptCount val="4"/>
                <c:pt idx="0">
                  <c:v>5.1891891891891889E-3</c:v>
                </c:pt>
                <c:pt idx="1">
                  <c:v>0.43416216216216214</c:v>
                </c:pt>
                <c:pt idx="2">
                  <c:v>0</c:v>
                </c:pt>
                <c:pt idx="3">
                  <c:v>0.56064864864864861</c:v>
                </c:pt>
              </c:numCache>
            </c:numRef>
          </c:val>
        </c:ser>
        <c:axId val="107524864"/>
        <c:axId val="107526400"/>
      </c:barChart>
      <c:barChart>
        <c:barDir val="col"/>
        <c:grouping val="clustered"/>
        <c:ser>
          <c:idx val="1"/>
          <c:order val="1"/>
          <c:tx>
            <c:strRef>
              <c:f>'13.14 Q3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487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513E-4"/>
                  <c:y val="-0.12601228013919258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Stats'!$D$461:$D$464</c:f>
              <c:numCache>
                <c:formatCode>#,##0</c:formatCode>
                <c:ptCount val="4"/>
                <c:pt idx="0">
                  <c:v>32</c:v>
                </c:pt>
                <c:pt idx="1">
                  <c:v>2479</c:v>
                </c:pt>
                <c:pt idx="2">
                  <c:v>0</c:v>
                </c:pt>
                <c:pt idx="3">
                  <c:v>3997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Stats'!$F$460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729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Stats'!$F$461:$F$464</c:f>
              <c:numCache>
                <c:formatCode>#,##0</c:formatCode>
                <c:ptCount val="4"/>
                <c:pt idx="0">
                  <c:v>24</c:v>
                </c:pt>
                <c:pt idx="1">
                  <c:v>2008</c:v>
                </c:pt>
                <c:pt idx="2">
                  <c:v>0</c:v>
                </c:pt>
                <c:pt idx="3">
                  <c:v>2593</c:v>
                </c:pt>
              </c:numCache>
            </c:numRef>
          </c:val>
        </c:ser>
        <c:axId val="107532288"/>
        <c:axId val="107533824"/>
      </c:barChart>
      <c:catAx>
        <c:axId val="107524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26400"/>
        <c:crosses val="autoZero"/>
        <c:auto val="1"/>
        <c:lblAlgn val="ctr"/>
        <c:lblOffset val="100"/>
      </c:catAx>
      <c:valAx>
        <c:axId val="1075264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24864"/>
        <c:crosses val="autoZero"/>
        <c:crossBetween val="between"/>
      </c:valAx>
      <c:catAx>
        <c:axId val="107532288"/>
        <c:scaling>
          <c:orientation val="minMax"/>
        </c:scaling>
        <c:delete val="1"/>
        <c:axPos val="b"/>
        <c:tickLblPos val="none"/>
        <c:crossAx val="107533824"/>
        <c:crosses val="autoZero"/>
        <c:auto val="1"/>
        <c:lblAlgn val="ctr"/>
        <c:lblOffset val="100"/>
      </c:catAx>
      <c:valAx>
        <c:axId val="107533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53228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741418371895691"/>
          <c:y val="3.4618907930626316E-2"/>
          <c:w val="0.16732834222009751"/>
          <c:h val="7.49838623113288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6818219145550306"/>
          <c:w val="0.90013613905424505"/>
          <c:h val="0.6727287658220122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Stats'!$C$671:$C$672</c:f>
              <c:numCache>
                <c:formatCode>0.0%</c:formatCode>
                <c:ptCount val="2"/>
                <c:pt idx="0">
                  <c:v>3.5356347438752787E-2</c:v>
                </c:pt>
                <c:pt idx="1">
                  <c:v>0.96464365256124718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Stats'!$E$671:$E$672</c:f>
              <c:numCache>
                <c:formatCode>0.0%</c:formatCode>
                <c:ptCount val="2"/>
                <c:pt idx="0">
                  <c:v>0.25885345333594206</c:v>
                </c:pt>
                <c:pt idx="1">
                  <c:v>0.74114654666405788</c:v>
                </c:pt>
              </c:numCache>
            </c:numRef>
          </c:val>
        </c:ser>
        <c:axId val="185822592"/>
        <c:axId val="185832576"/>
      </c:barChart>
      <c:barChart>
        <c:barDir val="col"/>
        <c:grouping val="clustered"/>
        <c:ser>
          <c:idx val="1"/>
          <c:order val="1"/>
          <c:tx>
            <c:strRef>
              <c:f>'12.13 Q4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Stats'!$D$671:$D$672</c:f>
              <c:numCache>
                <c:formatCode>#,##0</c:formatCode>
                <c:ptCount val="2"/>
                <c:pt idx="0">
                  <c:v>254</c:v>
                </c:pt>
                <c:pt idx="1">
                  <c:v>6930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Stats'!$F$671:$F$672</c:f>
              <c:numCache>
                <c:formatCode>#,##0</c:formatCode>
                <c:ptCount val="2"/>
                <c:pt idx="0">
                  <c:v>1323</c:v>
                </c:pt>
                <c:pt idx="1">
                  <c:v>3788</c:v>
                </c:pt>
              </c:numCache>
            </c:numRef>
          </c:val>
        </c:ser>
        <c:axId val="185834112"/>
        <c:axId val="185844096"/>
      </c:barChart>
      <c:catAx>
        <c:axId val="185822592"/>
        <c:scaling>
          <c:orientation val="minMax"/>
        </c:scaling>
        <c:axPos val="b"/>
        <c:numFmt formatCode="General" sourceLinked="1"/>
        <c:tickLblPos val="nextTo"/>
        <c:crossAx val="185832576"/>
        <c:crosses val="autoZero"/>
        <c:auto val="1"/>
        <c:lblAlgn val="ctr"/>
        <c:lblOffset val="100"/>
      </c:catAx>
      <c:valAx>
        <c:axId val="185832576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85822592"/>
        <c:crosses val="autoZero"/>
        <c:crossBetween val="between"/>
      </c:valAx>
      <c:catAx>
        <c:axId val="185834112"/>
        <c:scaling>
          <c:orientation val="minMax"/>
        </c:scaling>
        <c:delete val="1"/>
        <c:axPos val="b"/>
        <c:tickLblPos val="none"/>
        <c:crossAx val="185844096"/>
        <c:crosses val="autoZero"/>
        <c:auto val="1"/>
        <c:lblAlgn val="ctr"/>
        <c:lblOffset val="100"/>
      </c:catAx>
      <c:valAx>
        <c:axId val="1858440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8341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531798909751649"/>
          <c:y val="2.2727272727272887E-2"/>
          <c:w val="0.24156573545715782"/>
          <c:h val="0.1136368408494396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 paperSize="9" orientation="landscape" horizontalDpi="200" verticalDpi="2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42E-2"/>
          <c:y val="0.16475157429198917"/>
          <c:w val="0.90945945945945961"/>
          <c:h val="0.7011520487310226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Stats'!$C$678:$C$686</c:f>
              <c:numCache>
                <c:formatCode>0.0%</c:formatCode>
                <c:ptCount val="9"/>
                <c:pt idx="0">
                  <c:v>0.1</c:v>
                </c:pt>
                <c:pt idx="1">
                  <c:v>0.14827586206896551</c:v>
                </c:pt>
                <c:pt idx="2">
                  <c:v>0.29224137931034483</c:v>
                </c:pt>
                <c:pt idx="3">
                  <c:v>0.29913793103448277</c:v>
                </c:pt>
                <c:pt idx="4">
                  <c:v>0.11293103448275862</c:v>
                </c:pt>
                <c:pt idx="5">
                  <c:v>3.2758620689655175E-2</c:v>
                </c:pt>
                <c:pt idx="6">
                  <c:v>3.4482758620689655E-3</c:v>
                </c:pt>
                <c:pt idx="7">
                  <c:v>6.8965517241379309E-3</c:v>
                </c:pt>
                <c:pt idx="8">
                  <c:v>4.3103448275862068E-3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Stats'!$E$678:$E$686</c:f>
              <c:numCache>
                <c:formatCode>0.0%</c:formatCode>
                <c:ptCount val="9"/>
                <c:pt idx="0">
                  <c:v>5.6164383561643834E-2</c:v>
                </c:pt>
                <c:pt idx="1">
                  <c:v>0.14287671232876711</c:v>
                </c:pt>
                <c:pt idx="2">
                  <c:v>0.24013698630136987</c:v>
                </c:pt>
                <c:pt idx="3">
                  <c:v>0.31054794520547946</c:v>
                </c:pt>
                <c:pt idx="4">
                  <c:v>0.12506849315068494</c:v>
                </c:pt>
                <c:pt idx="5">
                  <c:v>5.8082191780821919E-2</c:v>
                </c:pt>
                <c:pt idx="6">
                  <c:v>1.5479452054794521E-2</c:v>
                </c:pt>
                <c:pt idx="7">
                  <c:v>4.0821917808219178E-2</c:v>
                </c:pt>
                <c:pt idx="8">
                  <c:v>1.0821917808219178E-2</c:v>
                </c:pt>
              </c:numCache>
            </c:numRef>
          </c:val>
        </c:ser>
        <c:axId val="185885056"/>
        <c:axId val="185886592"/>
      </c:barChart>
      <c:barChart>
        <c:barDir val="col"/>
        <c:grouping val="clustered"/>
        <c:ser>
          <c:idx val="1"/>
          <c:order val="1"/>
          <c:tx>
            <c:strRef>
              <c:f>'12.13 Q4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Stats'!$D$678:$D$686</c:f>
              <c:numCache>
                <c:formatCode>#,##0</c:formatCode>
                <c:ptCount val="9"/>
                <c:pt idx="0">
                  <c:v>116</c:v>
                </c:pt>
                <c:pt idx="1">
                  <c:v>172</c:v>
                </c:pt>
                <c:pt idx="2">
                  <c:v>339</c:v>
                </c:pt>
                <c:pt idx="3">
                  <c:v>347</c:v>
                </c:pt>
                <c:pt idx="4">
                  <c:v>131</c:v>
                </c:pt>
                <c:pt idx="5">
                  <c:v>38</c:v>
                </c:pt>
                <c:pt idx="6">
                  <c:v>4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Stats'!$F$678:$F$686</c:f>
              <c:numCache>
                <c:formatCode>#,##0</c:formatCode>
                <c:ptCount val="9"/>
                <c:pt idx="0">
                  <c:v>410</c:v>
                </c:pt>
                <c:pt idx="1">
                  <c:v>1043</c:v>
                </c:pt>
                <c:pt idx="2">
                  <c:v>1753</c:v>
                </c:pt>
                <c:pt idx="3">
                  <c:v>2267</c:v>
                </c:pt>
                <c:pt idx="4">
                  <c:v>913</c:v>
                </c:pt>
                <c:pt idx="5">
                  <c:v>424</c:v>
                </c:pt>
                <c:pt idx="6">
                  <c:v>113</c:v>
                </c:pt>
                <c:pt idx="7">
                  <c:v>298</c:v>
                </c:pt>
                <c:pt idx="8">
                  <c:v>79</c:v>
                </c:pt>
              </c:numCache>
            </c:numRef>
          </c:val>
        </c:ser>
        <c:axId val="185888128"/>
        <c:axId val="185898112"/>
      </c:barChart>
      <c:catAx>
        <c:axId val="185885056"/>
        <c:scaling>
          <c:orientation val="minMax"/>
        </c:scaling>
        <c:axPos val="b"/>
        <c:numFmt formatCode="General" sourceLinked="1"/>
        <c:tickLblPos val="nextTo"/>
        <c:crossAx val="185886592"/>
        <c:crosses val="autoZero"/>
        <c:auto val="1"/>
        <c:lblAlgn val="ctr"/>
        <c:lblOffset val="100"/>
      </c:catAx>
      <c:valAx>
        <c:axId val="185886592"/>
        <c:scaling>
          <c:orientation val="minMax"/>
        </c:scaling>
        <c:axPos val="l"/>
        <c:majorGridlines/>
        <c:numFmt formatCode="0.00%" sourceLinked="0"/>
        <c:tickLblPos val="nextTo"/>
        <c:crossAx val="185885056"/>
        <c:crosses val="autoZero"/>
        <c:crossBetween val="between"/>
      </c:valAx>
      <c:catAx>
        <c:axId val="185888128"/>
        <c:scaling>
          <c:orientation val="minMax"/>
        </c:scaling>
        <c:delete val="1"/>
        <c:axPos val="b"/>
        <c:tickLblPos val="none"/>
        <c:crossAx val="185898112"/>
        <c:crosses val="autoZero"/>
        <c:auto val="1"/>
        <c:lblAlgn val="ctr"/>
        <c:lblOffset val="100"/>
      </c:catAx>
      <c:valAx>
        <c:axId val="1858981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88812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6486486486486485"/>
          <c:y val="1.9157088122605363E-2"/>
          <c:w val="0.24189189189189259"/>
          <c:h val="9.5785842861596818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26"/>
          <c:w val="0.90013613905424505"/>
          <c:h val="0.6147553285799217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3.937007874015748E-3</c:v>
                </c:pt>
                <c:pt idx="2">
                  <c:v>3.937007874015748E-3</c:v>
                </c:pt>
                <c:pt idx="3">
                  <c:v>7.874015748031496E-3</c:v>
                </c:pt>
                <c:pt idx="4">
                  <c:v>0</c:v>
                </c:pt>
                <c:pt idx="5">
                  <c:v>0.96062992125984248</c:v>
                </c:pt>
                <c:pt idx="6">
                  <c:v>1.1811023622047244E-2</c:v>
                </c:pt>
                <c:pt idx="7">
                  <c:v>1.1811023622047244E-2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Stats'!$E$695:$E$702</c:f>
              <c:numCache>
                <c:formatCode>0.0%</c:formatCode>
                <c:ptCount val="8"/>
                <c:pt idx="0">
                  <c:v>1.2121212121212121E-2</c:v>
                </c:pt>
                <c:pt idx="1">
                  <c:v>9.3795093795093799E-3</c:v>
                </c:pt>
                <c:pt idx="2">
                  <c:v>1.8759018759018759E-3</c:v>
                </c:pt>
                <c:pt idx="3">
                  <c:v>6.2049062049062053E-3</c:v>
                </c:pt>
                <c:pt idx="4">
                  <c:v>1.8759018759018759E-3</c:v>
                </c:pt>
                <c:pt idx="5">
                  <c:v>0.94314574314574318</c:v>
                </c:pt>
                <c:pt idx="6">
                  <c:v>1.0678210678210679E-2</c:v>
                </c:pt>
                <c:pt idx="7">
                  <c:v>1.4718614718614719E-2</c:v>
                </c:pt>
              </c:numCache>
            </c:numRef>
          </c:val>
        </c:ser>
        <c:axId val="185955456"/>
        <c:axId val="185956992"/>
      </c:barChart>
      <c:barChart>
        <c:barDir val="col"/>
        <c:grouping val="clustered"/>
        <c:ser>
          <c:idx val="1"/>
          <c:order val="1"/>
          <c:tx>
            <c:strRef>
              <c:f>'12.13 Q4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244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Stats'!$F$695:$F$702</c:f>
              <c:numCache>
                <c:formatCode>#,##0</c:formatCode>
                <c:ptCount val="8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13</c:v>
                </c:pt>
                <c:pt idx="5">
                  <c:v>6536</c:v>
                </c:pt>
                <c:pt idx="6">
                  <c:v>74</c:v>
                </c:pt>
                <c:pt idx="7">
                  <c:v>102</c:v>
                </c:pt>
              </c:numCache>
            </c:numRef>
          </c:val>
        </c:ser>
        <c:axId val="185983360"/>
        <c:axId val="185984896"/>
      </c:barChart>
      <c:catAx>
        <c:axId val="185955456"/>
        <c:scaling>
          <c:orientation val="minMax"/>
        </c:scaling>
        <c:axPos val="b"/>
        <c:numFmt formatCode="General" sourceLinked="1"/>
        <c:tickLblPos val="nextTo"/>
        <c:crossAx val="185956992"/>
        <c:crosses val="autoZero"/>
        <c:auto val="1"/>
        <c:lblAlgn val="ctr"/>
        <c:lblOffset val="100"/>
      </c:catAx>
      <c:valAx>
        <c:axId val="185956992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85955456"/>
        <c:crosses val="autoZero"/>
        <c:crossBetween val="between"/>
      </c:valAx>
      <c:catAx>
        <c:axId val="185983360"/>
        <c:scaling>
          <c:orientation val="minMax"/>
        </c:scaling>
        <c:delete val="1"/>
        <c:axPos val="b"/>
        <c:tickLblPos val="none"/>
        <c:crossAx val="185984896"/>
        <c:crosses val="autoZero"/>
        <c:auto val="1"/>
        <c:lblAlgn val="ctr"/>
        <c:lblOffset val="100"/>
      </c:catAx>
      <c:valAx>
        <c:axId val="1859848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98336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6531798909751649"/>
          <c:y val="2.0491803278688551E-2"/>
          <c:w val="0.24156573545715782"/>
          <c:h val="0.10245901639344215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549E-2"/>
          <c:y val="0.18699261223566221"/>
          <c:w val="0.9"/>
          <c:h val="0.6016284045843093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Stats'!$C$708:$C$715</c:f>
              <c:numCache>
                <c:formatCode>0.0%</c:formatCode>
                <c:ptCount val="8"/>
                <c:pt idx="0">
                  <c:v>7.5585789871504159E-3</c:v>
                </c:pt>
                <c:pt idx="1">
                  <c:v>4.5351473922902496E-3</c:v>
                </c:pt>
                <c:pt idx="2">
                  <c:v>1.5117157974300832E-3</c:v>
                </c:pt>
                <c:pt idx="3">
                  <c:v>4.5351473922902496E-3</c:v>
                </c:pt>
                <c:pt idx="4">
                  <c:v>1.5117157974300832E-3</c:v>
                </c:pt>
                <c:pt idx="5">
                  <c:v>0.96900982615268327</c:v>
                </c:pt>
                <c:pt idx="6">
                  <c:v>5.2910052910052907E-3</c:v>
                </c:pt>
                <c:pt idx="7">
                  <c:v>6.0468631897203327E-3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Stats'!$E$708:$E$715</c:f>
              <c:numCache>
                <c:formatCode>0.0%</c:formatCode>
                <c:ptCount val="8"/>
                <c:pt idx="0">
                  <c:v>1.504751847940866E-2</c:v>
                </c:pt>
                <c:pt idx="1">
                  <c:v>1.293558606124604E-2</c:v>
                </c:pt>
                <c:pt idx="2">
                  <c:v>4.2238648363252373E-3</c:v>
                </c:pt>
                <c:pt idx="3">
                  <c:v>8.9757127771911294E-3</c:v>
                </c:pt>
                <c:pt idx="4">
                  <c:v>5.8078141499472019E-3</c:v>
                </c:pt>
                <c:pt idx="5">
                  <c:v>0.92977824709609291</c:v>
                </c:pt>
                <c:pt idx="6">
                  <c:v>1.2143611404435059E-2</c:v>
                </c:pt>
                <c:pt idx="7">
                  <c:v>1.1087645195353749E-2</c:v>
                </c:pt>
              </c:numCache>
            </c:numRef>
          </c:val>
        </c:ser>
        <c:axId val="186038144"/>
        <c:axId val="186039680"/>
      </c:barChart>
      <c:barChart>
        <c:barDir val="col"/>
        <c:grouping val="clustered"/>
        <c:ser>
          <c:idx val="2"/>
          <c:order val="2"/>
          <c:tx>
            <c:strRef>
              <c:f>'12.13 Q4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1282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Stats'!$F$708:$F$715</c:f>
              <c:numCache>
                <c:formatCode>#,##0</c:formatCode>
                <c:ptCount val="8"/>
                <c:pt idx="0">
                  <c:v>57</c:v>
                </c:pt>
                <c:pt idx="1">
                  <c:v>49</c:v>
                </c:pt>
                <c:pt idx="2">
                  <c:v>16</c:v>
                </c:pt>
                <c:pt idx="3">
                  <c:v>34</c:v>
                </c:pt>
                <c:pt idx="4">
                  <c:v>22</c:v>
                </c:pt>
                <c:pt idx="5">
                  <c:v>3522</c:v>
                </c:pt>
                <c:pt idx="6">
                  <c:v>46</c:v>
                </c:pt>
                <c:pt idx="7">
                  <c:v>42</c:v>
                </c:pt>
              </c:numCache>
            </c:numRef>
          </c:val>
        </c:ser>
        <c:axId val="186320000"/>
        <c:axId val="186321536"/>
      </c:barChart>
      <c:catAx>
        <c:axId val="186038144"/>
        <c:scaling>
          <c:orientation val="minMax"/>
        </c:scaling>
        <c:axPos val="b"/>
        <c:numFmt formatCode="General" sourceLinked="1"/>
        <c:tickLblPos val="nextTo"/>
        <c:crossAx val="186039680"/>
        <c:crosses val="autoZero"/>
        <c:auto val="1"/>
        <c:lblAlgn val="ctr"/>
        <c:lblOffset val="100"/>
      </c:catAx>
      <c:valAx>
        <c:axId val="186039680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86038144"/>
        <c:crosses val="autoZero"/>
        <c:crossBetween val="between"/>
      </c:valAx>
      <c:catAx>
        <c:axId val="186320000"/>
        <c:scaling>
          <c:orientation val="minMax"/>
        </c:scaling>
        <c:delete val="1"/>
        <c:axPos val="b"/>
        <c:tickLblPos val="none"/>
        <c:crossAx val="186321536"/>
        <c:crosses val="autoZero"/>
        <c:auto val="1"/>
        <c:lblAlgn val="ctr"/>
        <c:lblOffset val="100"/>
      </c:catAx>
      <c:valAx>
        <c:axId val="1863215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3200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729729729729943"/>
          <c:y val="2.032520325203252E-2"/>
          <c:w val="0.17972972972972956"/>
          <c:h val="0.13821180888974249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444515818211147"/>
          <c:w val="0.91216216216215895"/>
          <c:h val="0.6888918788710048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Stats'!$C$745:$C$747</c:f>
              <c:numCache>
                <c:formatCode>0.0%</c:formatCode>
                <c:ptCount val="3"/>
                <c:pt idx="0">
                  <c:v>0.3249747219413549</c:v>
                </c:pt>
                <c:pt idx="1">
                  <c:v>0.48877654196157733</c:v>
                </c:pt>
                <c:pt idx="2">
                  <c:v>0.18624873609706774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Stats'!$E$745:$E$747</c:f>
              <c:numCache>
                <c:formatCode>0.0%</c:formatCode>
                <c:ptCount val="3"/>
                <c:pt idx="0">
                  <c:v>0.40486725663716816</c:v>
                </c:pt>
                <c:pt idx="1">
                  <c:v>0.41150442477876104</c:v>
                </c:pt>
                <c:pt idx="2">
                  <c:v>0.1836283185840708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Q4 Diversity Stats'!$G$745:$G$747</c:f>
              <c:numCache>
                <c:formatCode>0.0%</c:formatCode>
                <c:ptCount val="3"/>
                <c:pt idx="0">
                  <c:v>0.24355300859598855</c:v>
                </c:pt>
                <c:pt idx="1">
                  <c:v>0.29226361031518627</c:v>
                </c:pt>
                <c:pt idx="2">
                  <c:v>0.46418338108882523</c:v>
                </c:pt>
              </c:numCache>
            </c:numRef>
          </c:val>
        </c:ser>
        <c:axId val="186376960"/>
        <c:axId val="186378496"/>
      </c:barChart>
      <c:barChart>
        <c:barDir val="col"/>
        <c:grouping val="clustered"/>
        <c:ser>
          <c:idx val="2"/>
          <c:order val="2"/>
          <c:tx>
            <c:strRef>
              <c:f>'12.13 Q4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8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Stats'!$D$745:$D$747</c:f>
              <c:numCache>
                <c:formatCode>#,##0</c:formatCode>
                <c:ptCount val="3"/>
                <c:pt idx="0">
                  <c:v>1607</c:v>
                </c:pt>
                <c:pt idx="1">
                  <c:v>2417</c:v>
                </c:pt>
                <c:pt idx="2">
                  <c:v>921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Stats'!$F$745:$F$747</c:f>
              <c:numCache>
                <c:formatCode>#,##0</c:formatCode>
                <c:ptCount val="3"/>
                <c:pt idx="0">
                  <c:v>1647</c:v>
                </c:pt>
                <c:pt idx="1">
                  <c:v>1674</c:v>
                </c:pt>
                <c:pt idx="2">
                  <c:v>747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Stats'!$H$745:$H$747</c:f>
              <c:numCache>
                <c:formatCode>#,##0</c:formatCode>
                <c:ptCount val="3"/>
                <c:pt idx="0">
                  <c:v>85</c:v>
                </c:pt>
                <c:pt idx="1">
                  <c:v>102</c:v>
                </c:pt>
                <c:pt idx="2">
                  <c:v>162</c:v>
                </c:pt>
              </c:numCache>
            </c:numRef>
          </c:val>
        </c:ser>
        <c:axId val="186392576"/>
        <c:axId val="186394112"/>
      </c:barChart>
      <c:catAx>
        <c:axId val="186376960"/>
        <c:scaling>
          <c:orientation val="minMax"/>
        </c:scaling>
        <c:axPos val="b"/>
        <c:numFmt formatCode="General" sourceLinked="1"/>
        <c:tickLblPos val="nextTo"/>
        <c:crossAx val="186378496"/>
        <c:crosses val="autoZero"/>
        <c:auto val="1"/>
        <c:lblAlgn val="ctr"/>
        <c:lblOffset val="100"/>
      </c:catAx>
      <c:valAx>
        <c:axId val="186378496"/>
        <c:scaling>
          <c:orientation val="minMax"/>
        </c:scaling>
        <c:axPos val="l"/>
        <c:majorGridlines/>
        <c:numFmt formatCode="0.00%" sourceLinked="0"/>
        <c:tickLblPos val="nextTo"/>
        <c:crossAx val="186376960"/>
        <c:crosses val="autoZero"/>
        <c:crossBetween val="between"/>
      </c:valAx>
      <c:catAx>
        <c:axId val="186392576"/>
        <c:scaling>
          <c:orientation val="minMax"/>
        </c:scaling>
        <c:delete val="1"/>
        <c:axPos val="b"/>
        <c:tickLblPos val="none"/>
        <c:crossAx val="186394112"/>
        <c:crosses val="autoZero"/>
        <c:auto val="1"/>
        <c:lblAlgn val="ctr"/>
        <c:lblOffset val="100"/>
      </c:catAx>
      <c:valAx>
        <c:axId val="1863941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3925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2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5677966101694921"/>
          <c:w val="0.91192532595132259"/>
          <c:h val="0.7033898305084803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Stats'!$C$753:$C$761</c:f>
              <c:numCache>
                <c:formatCode>0.0%</c:formatCode>
                <c:ptCount val="9"/>
                <c:pt idx="0">
                  <c:v>7.5172207247678952E-2</c:v>
                </c:pt>
                <c:pt idx="1">
                  <c:v>0.18808026355196167</c:v>
                </c:pt>
                <c:pt idx="2">
                  <c:v>0.28241988619347108</c:v>
                </c:pt>
                <c:pt idx="3">
                  <c:v>0.29110512129380056</c:v>
                </c:pt>
                <c:pt idx="4">
                  <c:v>0.1069182389937107</c:v>
                </c:pt>
                <c:pt idx="5">
                  <c:v>3.4740940401317762E-2</c:v>
                </c:pt>
                <c:pt idx="6">
                  <c:v>4.4923629829290209E-3</c:v>
                </c:pt>
                <c:pt idx="7">
                  <c:v>5.6903264450434265E-3</c:v>
                </c:pt>
                <c:pt idx="8">
                  <c:v>1.1380652890086853E-2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Stats'!$E$753:$E$761</c:f>
              <c:numCache>
                <c:formatCode>0.0%</c:formatCode>
                <c:ptCount val="9"/>
                <c:pt idx="0">
                  <c:v>4.8891008824230864E-2</c:v>
                </c:pt>
                <c:pt idx="1">
                  <c:v>0.10207488671595516</c:v>
                </c:pt>
                <c:pt idx="2">
                  <c:v>0.20963510612926306</c:v>
                </c:pt>
                <c:pt idx="3">
                  <c:v>0.32625804912950157</c:v>
                </c:pt>
                <c:pt idx="4">
                  <c:v>0.14094920104936801</c:v>
                </c:pt>
                <c:pt idx="5">
                  <c:v>7.6794657762938229E-2</c:v>
                </c:pt>
                <c:pt idx="6">
                  <c:v>2.2179823515382779E-2</c:v>
                </c:pt>
                <c:pt idx="7">
                  <c:v>6.2962079656570469E-2</c:v>
                </c:pt>
                <c:pt idx="8">
                  <c:v>1.0255187216789887E-2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Stats'!$G$753:$G$761</c:f>
              <c:numCache>
                <c:formatCode>0.0%</c:formatCode>
                <c:ptCount val="9"/>
                <c:pt idx="0">
                  <c:v>6.4480874316939885E-2</c:v>
                </c:pt>
                <c:pt idx="1">
                  <c:v>0.14918032786885246</c:v>
                </c:pt>
                <c:pt idx="2">
                  <c:v>0.26284153005464483</c:v>
                </c:pt>
                <c:pt idx="3">
                  <c:v>0.2650273224043716</c:v>
                </c:pt>
                <c:pt idx="4">
                  <c:v>0.10327868852459017</c:v>
                </c:pt>
                <c:pt idx="5">
                  <c:v>3.1147540983606559E-2</c:v>
                </c:pt>
                <c:pt idx="6">
                  <c:v>8.1967213114754103E-3</c:v>
                </c:pt>
                <c:pt idx="7">
                  <c:v>0.10601092896174863</c:v>
                </c:pt>
                <c:pt idx="8">
                  <c:v>9.8360655737704927E-3</c:v>
                </c:pt>
              </c:numCache>
            </c:numRef>
          </c:val>
        </c:ser>
        <c:axId val="186518912"/>
        <c:axId val="186532992"/>
      </c:barChart>
      <c:barChart>
        <c:barDir val="col"/>
        <c:grouping val="clustered"/>
        <c:ser>
          <c:idx val="2"/>
          <c:order val="2"/>
          <c:tx>
            <c:strRef>
              <c:f>'12.13 Q4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13E-3"/>
                  <c:y val="5.264869433693702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Stats'!$D$753:$D$761</c:f>
              <c:numCache>
                <c:formatCode>#,##0</c:formatCode>
                <c:ptCount val="9"/>
                <c:pt idx="0">
                  <c:v>251</c:v>
                </c:pt>
                <c:pt idx="1">
                  <c:v>628</c:v>
                </c:pt>
                <c:pt idx="2">
                  <c:v>943</c:v>
                </c:pt>
                <c:pt idx="3">
                  <c:v>972</c:v>
                </c:pt>
                <c:pt idx="4">
                  <c:v>357</c:v>
                </c:pt>
                <c:pt idx="5">
                  <c:v>116</c:v>
                </c:pt>
                <c:pt idx="6">
                  <c:v>15</c:v>
                </c:pt>
                <c:pt idx="7">
                  <c:v>19</c:v>
                </c:pt>
                <c:pt idx="8">
                  <c:v>38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Stats'!$F$753:$F$761</c:f>
              <c:numCache>
                <c:formatCode>#,##0</c:formatCode>
                <c:ptCount val="9"/>
                <c:pt idx="0">
                  <c:v>205</c:v>
                </c:pt>
                <c:pt idx="1">
                  <c:v>428</c:v>
                </c:pt>
                <c:pt idx="2">
                  <c:v>879</c:v>
                </c:pt>
                <c:pt idx="3">
                  <c:v>1368</c:v>
                </c:pt>
                <c:pt idx="4">
                  <c:v>591</c:v>
                </c:pt>
                <c:pt idx="5">
                  <c:v>322</c:v>
                </c:pt>
                <c:pt idx="6">
                  <c:v>93</c:v>
                </c:pt>
                <c:pt idx="7">
                  <c:v>264</c:v>
                </c:pt>
                <c:pt idx="8">
                  <c:v>43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Stats'!$H$753:$H$761</c:f>
              <c:numCache>
                <c:formatCode>#,##0</c:formatCode>
                <c:ptCount val="9"/>
                <c:pt idx="0">
                  <c:v>118</c:v>
                </c:pt>
                <c:pt idx="1">
                  <c:v>273</c:v>
                </c:pt>
                <c:pt idx="2">
                  <c:v>481</c:v>
                </c:pt>
                <c:pt idx="3">
                  <c:v>485</c:v>
                </c:pt>
                <c:pt idx="4">
                  <c:v>189</c:v>
                </c:pt>
                <c:pt idx="5">
                  <c:v>57</c:v>
                </c:pt>
                <c:pt idx="6">
                  <c:v>15</c:v>
                </c:pt>
                <c:pt idx="7">
                  <c:v>194</c:v>
                </c:pt>
                <c:pt idx="8">
                  <c:v>18</c:v>
                </c:pt>
              </c:numCache>
            </c:numRef>
          </c:val>
        </c:ser>
        <c:axId val="186534528"/>
        <c:axId val="186540416"/>
      </c:barChart>
      <c:catAx>
        <c:axId val="186518912"/>
        <c:scaling>
          <c:orientation val="minMax"/>
        </c:scaling>
        <c:axPos val="b"/>
        <c:numFmt formatCode="General" sourceLinked="1"/>
        <c:tickLblPos val="nextTo"/>
        <c:crossAx val="186532992"/>
        <c:crosses val="autoZero"/>
        <c:auto val="1"/>
        <c:lblAlgn val="ctr"/>
        <c:lblOffset val="100"/>
      </c:catAx>
      <c:valAx>
        <c:axId val="186532992"/>
        <c:scaling>
          <c:orientation val="minMax"/>
        </c:scaling>
        <c:axPos val="l"/>
        <c:majorGridlines/>
        <c:numFmt formatCode="0.00%" sourceLinked="0"/>
        <c:tickLblPos val="nextTo"/>
        <c:crossAx val="186518912"/>
        <c:crosses val="autoZero"/>
        <c:crossBetween val="between"/>
      </c:valAx>
      <c:catAx>
        <c:axId val="186534528"/>
        <c:scaling>
          <c:orientation val="minMax"/>
        </c:scaling>
        <c:delete val="1"/>
        <c:axPos val="b"/>
        <c:tickLblPos val="none"/>
        <c:crossAx val="186540416"/>
        <c:crosses val="autoZero"/>
        <c:auto val="1"/>
        <c:lblAlgn val="ctr"/>
        <c:lblOffset val="100"/>
      </c:catAx>
      <c:valAx>
        <c:axId val="1865404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534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2601711371444424"/>
          <c:y val="2.1186440677966201E-2"/>
          <c:w val="0.2777782045536995"/>
          <c:h val="0.13559322033898311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6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Stats'!$C$768:$C$777</c:f>
              <c:numCache>
                <c:formatCode>0.0%</c:formatCode>
                <c:ptCount val="10"/>
                <c:pt idx="0">
                  <c:v>4.2527702905061394E-2</c:v>
                </c:pt>
                <c:pt idx="1">
                  <c:v>0.12069481880802635</c:v>
                </c:pt>
                <c:pt idx="2">
                  <c:v>0.17460317460317459</c:v>
                </c:pt>
                <c:pt idx="3">
                  <c:v>0.16621743036837378</c:v>
                </c:pt>
                <c:pt idx="4">
                  <c:v>0.15513626834381553</c:v>
                </c:pt>
                <c:pt idx="5">
                  <c:v>0.12668463611859837</c:v>
                </c:pt>
                <c:pt idx="6">
                  <c:v>9.9730458221024262E-2</c:v>
                </c:pt>
                <c:pt idx="7">
                  <c:v>7.6070679844264744E-2</c:v>
                </c:pt>
                <c:pt idx="8">
                  <c:v>3.5639412997903561E-2</c:v>
                </c:pt>
                <c:pt idx="9">
                  <c:v>2.6954177897574125E-3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Stats'!$E$768:$E$777</c:f>
              <c:numCache>
                <c:formatCode>0.0%</c:formatCode>
                <c:ptCount val="10"/>
                <c:pt idx="0">
                  <c:v>2.6711185308848081E-2</c:v>
                </c:pt>
                <c:pt idx="1">
                  <c:v>0.12043882661578822</c:v>
                </c:pt>
                <c:pt idx="2">
                  <c:v>0.1748151681373718</c:v>
                </c:pt>
                <c:pt idx="3">
                  <c:v>0.15573575005962317</c:v>
                </c:pt>
                <c:pt idx="4">
                  <c:v>0.16098259003100404</c:v>
                </c:pt>
                <c:pt idx="5">
                  <c:v>0.14524207011686144</c:v>
                </c:pt>
                <c:pt idx="6">
                  <c:v>0.11614595754829478</c:v>
                </c:pt>
                <c:pt idx="7">
                  <c:v>7.29787741473885E-2</c:v>
                </c:pt>
                <c:pt idx="8">
                  <c:v>2.551872167898879E-2</c:v>
                </c:pt>
                <c:pt idx="9">
                  <c:v>1.4309563558311473E-3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Stats'!$G$768:$G$777</c:f>
              <c:numCache>
                <c:formatCode>0.0%</c:formatCode>
                <c:ptCount val="10"/>
                <c:pt idx="0">
                  <c:v>6.9398907103825139E-2</c:v>
                </c:pt>
                <c:pt idx="1">
                  <c:v>0.15628415300546447</c:v>
                </c:pt>
                <c:pt idx="2">
                  <c:v>0.18743169398907103</c:v>
                </c:pt>
                <c:pt idx="3">
                  <c:v>0.1448087431693989</c:v>
                </c:pt>
                <c:pt idx="4">
                  <c:v>0.14590163934426228</c:v>
                </c:pt>
                <c:pt idx="5">
                  <c:v>0.11147540983606558</c:v>
                </c:pt>
                <c:pt idx="6">
                  <c:v>7.8142076502732236E-2</c:v>
                </c:pt>
                <c:pt idx="7">
                  <c:v>7.5956284153005468E-2</c:v>
                </c:pt>
                <c:pt idx="8">
                  <c:v>2.7868852459016394E-2</c:v>
                </c:pt>
                <c:pt idx="9">
                  <c:v>2.7322404371584699E-3</c:v>
                </c:pt>
              </c:numCache>
            </c:numRef>
          </c:val>
        </c:ser>
        <c:axId val="186611968"/>
        <c:axId val="186630144"/>
      </c:barChart>
      <c:barChart>
        <c:barDir val="col"/>
        <c:grouping val="clustered"/>
        <c:ser>
          <c:idx val="2"/>
          <c:order val="2"/>
          <c:tx>
            <c:strRef>
              <c:f>'12.13 Q4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08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Stats'!$D$768:$D$777</c:f>
              <c:numCache>
                <c:formatCode>#,##0</c:formatCode>
                <c:ptCount val="10"/>
                <c:pt idx="0">
                  <c:v>142</c:v>
                </c:pt>
                <c:pt idx="1">
                  <c:v>403</c:v>
                </c:pt>
                <c:pt idx="2">
                  <c:v>583</c:v>
                </c:pt>
                <c:pt idx="3">
                  <c:v>555</c:v>
                </c:pt>
                <c:pt idx="4">
                  <c:v>518</c:v>
                </c:pt>
                <c:pt idx="5">
                  <c:v>423</c:v>
                </c:pt>
                <c:pt idx="6">
                  <c:v>333</c:v>
                </c:pt>
                <c:pt idx="7">
                  <c:v>254</c:v>
                </c:pt>
                <c:pt idx="8">
                  <c:v>119</c:v>
                </c:pt>
                <c:pt idx="9">
                  <c:v>9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Stats'!$F$768:$F$777</c:f>
              <c:numCache>
                <c:formatCode>#,##0</c:formatCode>
                <c:ptCount val="10"/>
                <c:pt idx="0">
                  <c:v>112</c:v>
                </c:pt>
                <c:pt idx="1">
                  <c:v>505</c:v>
                </c:pt>
                <c:pt idx="2">
                  <c:v>733</c:v>
                </c:pt>
                <c:pt idx="3">
                  <c:v>653</c:v>
                </c:pt>
                <c:pt idx="4">
                  <c:v>675</c:v>
                </c:pt>
                <c:pt idx="5">
                  <c:v>609</c:v>
                </c:pt>
                <c:pt idx="6">
                  <c:v>487</c:v>
                </c:pt>
                <c:pt idx="7">
                  <c:v>306</c:v>
                </c:pt>
                <c:pt idx="8">
                  <c:v>107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Stats'!$H$768:$H$777</c:f>
              <c:numCache>
                <c:formatCode>#,##0</c:formatCode>
                <c:ptCount val="10"/>
                <c:pt idx="0">
                  <c:v>127</c:v>
                </c:pt>
                <c:pt idx="1">
                  <c:v>286</c:v>
                </c:pt>
                <c:pt idx="2">
                  <c:v>343</c:v>
                </c:pt>
                <c:pt idx="3">
                  <c:v>265</c:v>
                </c:pt>
                <c:pt idx="4">
                  <c:v>267</c:v>
                </c:pt>
                <c:pt idx="5">
                  <c:v>204</c:v>
                </c:pt>
                <c:pt idx="6">
                  <c:v>143</c:v>
                </c:pt>
                <c:pt idx="7">
                  <c:v>139</c:v>
                </c:pt>
                <c:pt idx="8">
                  <c:v>51</c:v>
                </c:pt>
                <c:pt idx="9">
                  <c:v>5</c:v>
                </c:pt>
              </c:numCache>
            </c:numRef>
          </c:val>
        </c:ser>
        <c:axId val="186631680"/>
        <c:axId val="186633216"/>
      </c:barChart>
      <c:catAx>
        <c:axId val="186611968"/>
        <c:scaling>
          <c:orientation val="minMax"/>
        </c:scaling>
        <c:axPos val="b"/>
        <c:numFmt formatCode="General" sourceLinked="1"/>
        <c:tickLblPos val="nextTo"/>
        <c:crossAx val="186630144"/>
        <c:crosses val="autoZero"/>
        <c:auto val="1"/>
        <c:lblAlgn val="ctr"/>
        <c:lblOffset val="100"/>
      </c:catAx>
      <c:valAx>
        <c:axId val="186630144"/>
        <c:scaling>
          <c:orientation val="minMax"/>
        </c:scaling>
        <c:axPos val="l"/>
        <c:majorGridlines/>
        <c:numFmt formatCode="0.00%" sourceLinked="0"/>
        <c:tickLblPos val="nextTo"/>
        <c:crossAx val="186611968"/>
        <c:crosses val="autoZero"/>
        <c:crossBetween val="between"/>
      </c:valAx>
      <c:catAx>
        <c:axId val="186631680"/>
        <c:scaling>
          <c:orientation val="minMax"/>
        </c:scaling>
        <c:delete val="1"/>
        <c:axPos val="b"/>
        <c:tickLblPos val="none"/>
        <c:crossAx val="186633216"/>
        <c:crosses val="autoZero"/>
        <c:auto val="1"/>
        <c:lblAlgn val="ctr"/>
        <c:lblOffset val="100"/>
      </c:catAx>
      <c:valAx>
        <c:axId val="1866332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63168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2702702702702762"/>
          <c:y val="1.650165016501657E-2"/>
          <c:w val="0.27702702702702681"/>
          <c:h val="0.10561090754744765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20077257927986797"/>
          <c:w val="0.9"/>
          <c:h val="0.6100397601196008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Stats'!$C$783:$C$790</c:f>
              <c:numCache>
                <c:formatCode>0.0%</c:formatCode>
                <c:ptCount val="8"/>
                <c:pt idx="0">
                  <c:v>1.8268942797244683E-2</c:v>
                </c:pt>
                <c:pt idx="1">
                  <c:v>1.287810721772986E-2</c:v>
                </c:pt>
                <c:pt idx="2">
                  <c:v>3.5938903863432167E-3</c:v>
                </c:pt>
                <c:pt idx="3">
                  <c:v>8.9847259658580418E-4</c:v>
                </c:pt>
                <c:pt idx="4">
                  <c:v>1.8268942797244683E-2</c:v>
                </c:pt>
                <c:pt idx="5">
                  <c:v>0.90506139562743337</c:v>
                </c:pt>
                <c:pt idx="6">
                  <c:v>4.1030248577418389E-2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Stats'!$E$783:$E$790</c:f>
              <c:numCache>
                <c:formatCode>0.0%</c:formatCode>
                <c:ptCount val="8"/>
                <c:pt idx="0">
                  <c:v>9.5397090388743139E-3</c:v>
                </c:pt>
                <c:pt idx="1">
                  <c:v>7.1547817791557354E-3</c:v>
                </c:pt>
                <c:pt idx="2">
                  <c:v>7.1547817791557363E-4</c:v>
                </c:pt>
                <c:pt idx="3">
                  <c:v>1.6694490818030051E-3</c:v>
                </c:pt>
                <c:pt idx="4">
                  <c:v>1.0970665394705462E-2</c:v>
                </c:pt>
                <c:pt idx="5">
                  <c:v>0.92702122585261149</c:v>
                </c:pt>
                <c:pt idx="6">
                  <c:v>4.2928690674934412E-2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Stats'!$G$783:$G$790</c:f>
              <c:numCache>
                <c:formatCode>0.0%</c:formatCode>
                <c:ptCount val="8"/>
                <c:pt idx="0">
                  <c:v>1.4207650273224045E-2</c:v>
                </c:pt>
                <c:pt idx="1">
                  <c:v>1.1475409836065573E-2</c:v>
                </c:pt>
                <c:pt idx="2">
                  <c:v>7.6502732240437158E-3</c:v>
                </c:pt>
                <c:pt idx="3">
                  <c:v>0</c:v>
                </c:pt>
                <c:pt idx="4">
                  <c:v>1.3114754098360656E-2</c:v>
                </c:pt>
                <c:pt idx="5">
                  <c:v>0.8256830601092896</c:v>
                </c:pt>
                <c:pt idx="6">
                  <c:v>0.12786885245901639</c:v>
                </c:pt>
                <c:pt idx="7">
                  <c:v>0</c:v>
                </c:pt>
              </c:numCache>
            </c:numRef>
          </c:val>
        </c:ser>
        <c:axId val="186704640"/>
        <c:axId val="186706176"/>
      </c:barChart>
      <c:barChart>
        <c:barDir val="col"/>
        <c:grouping val="clustered"/>
        <c:ser>
          <c:idx val="2"/>
          <c:order val="2"/>
          <c:tx>
            <c:strRef>
              <c:f>'12.13 Q4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694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Stats'!$D$783:$D$790</c:f>
              <c:numCache>
                <c:formatCode>#,##0</c:formatCode>
                <c:ptCount val="8"/>
                <c:pt idx="0">
                  <c:v>61</c:v>
                </c:pt>
                <c:pt idx="1">
                  <c:v>43</c:v>
                </c:pt>
                <c:pt idx="2">
                  <c:v>12</c:v>
                </c:pt>
                <c:pt idx="3">
                  <c:v>3</c:v>
                </c:pt>
                <c:pt idx="4">
                  <c:v>61</c:v>
                </c:pt>
                <c:pt idx="5">
                  <c:v>3022</c:v>
                </c:pt>
                <c:pt idx="6">
                  <c:v>137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Stats'!$F$783:$F$790</c:f>
              <c:numCache>
                <c:formatCode>#,##0</c:formatCode>
                <c:ptCount val="8"/>
                <c:pt idx="0">
                  <c:v>40</c:v>
                </c:pt>
                <c:pt idx="1">
                  <c:v>30</c:v>
                </c:pt>
                <c:pt idx="2">
                  <c:v>3</c:v>
                </c:pt>
                <c:pt idx="3">
                  <c:v>7</c:v>
                </c:pt>
                <c:pt idx="4">
                  <c:v>46</c:v>
                </c:pt>
                <c:pt idx="5">
                  <c:v>3887</c:v>
                </c:pt>
                <c:pt idx="6">
                  <c:v>180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Stats'!$H$783:$H$790</c:f>
              <c:numCache>
                <c:formatCode>#,##0</c:formatCode>
                <c:ptCount val="8"/>
                <c:pt idx="0">
                  <c:v>26</c:v>
                </c:pt>
                <c:pt idx="1">
                  <c:v>21</c:v>
                </c:pt>
                <c:pt idx="2">
                  <c:v>14</c:v>
                </c:pt>
                <c:pt idx="3">
                  <c:v>0</c:v>
                </c:pt>
                <c:pt idx="4">
                  <c:v>24</c:v>
                </c:pt>
                <c:pt idx="5">
                  <c:v>1511</c:v>
                </c:pt>
                <c:pt idx="6">
                  <c:v>234</c:v>
                </c:pt>
                <c:pt idx="7">
                  <c:v>0</c:v>
                </c:pt>
              </c:numCache>
            </c:numRef>
          </c:val>
        </c:ser>
        <c:axId val="186712064"/>
        <c:axId val="186713600"/>
      </c:barChart>
      <c:catAx>
        <c:axId val="186704640"/>
        <c:scaling>
          <c:orientation val="minMax"/>
        </c:scaling>
        <c:axPos val="b"/>
        <c:numFmt formatCode="General" sourceLinked="1"/>
        <c:tickLblPos val="nextTo"/>
        <c:crossAx val="186706176"/>
        <c:crosses val="autoZero"/>
        <c:auto val="1"/>
        <c:lblAlgn val="ctr"/>
        <c:lblOffset val="100"/>
      </c:catAx>
      <c:valAx>
        <c:axId val="186706176"/>
        <c:scaling>
          <c:orientation val="minMax"/>
        </c:scaling>
        <c:axPos val="l"/>
        <c:majorGridlines/>
        <c:numFmt formatCode="0.00%" sourceLinked="0"/>
        <c:tickLblPos val="nextTo"/>
        <c:crossAx val="186704640"/>
        <c:crosses val="autoZero"/>
        <c:crossBetween val="between"/>
      </c:valAx>
      <c:catAx>
        <c:axId val="186712064"/>
        <c:scaling>
          <c:orientation val="minMax"/>
        </c:scaling>
        <c:delete val="1"/>
        <c:axPos val="b"/>
        <c:tickLblPos val="none"/>
        <c:crossAx val="186713600"/>
        <c:crosses val="autoZero"/>
        <c:auto val="1"/>
        <c:lblAlgn val="ctr"/>
        <c:lblOffset val="100"/>
      </c:catAx>
      <c:valAx>
        <c:axId val="1867136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71206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2567567567568083"/>
          <c:y val="1.9305019305019388E-2"/>
          <c:w val="0.27702702702702642"/>
          <c:h val="0.1235525289068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81"/>
          <c:w val="0.94465334076595775"/>
          <c:h val="0.6417465006403995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Q4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Q4 Diversity Stats'!$C$22:$C$35</c:f>
              <c:numCache>
                <c:formatCode>#,##0</c:formatCode>
                <c:ptCount val="14"/>
                <c:pt idx="0">
                  <c:v>1198</c:v>
                </c:pt>
                <c:pt idx="1">
                  <c:v>166</c:v>
                </c:pt>
                <c:pt idx="2">
                  <c:v>415</c:v>
                </c:pt>
                <c:pt idx="3">
                  <c:v>275</c:v>
                </c:pt>
                <c:pt idx="4">
                  <c:v>185</c:v>
                </c:pt>
                <c:pt idx="5">
                  <c:v>472</c:v>
                </c:pt>
                <c:pt idx="6">
                  <c:v>702</c:v>
                </c:pt>
                <c:pt idx="7">
                  <c:v>1919</c:v>
                </c:pt>
                <c:pt idx="8">
                  <c:v>1039</c:v>
                </c:pt>
                <c:pt idx="9">
                  <c:v>934</c:v>
                </c:pt>
                <c:pt idx="10">
                  <c:v>875</c:v>
                </c:pt>
                <c:pt idx="11">
                  <c:v>2034</c:v>
                </c:pt>
                <c:pt idx="12">
                  <c:v>926</c:v>
                </c:pt>
                <c:pt idx="13">
                  <c:v>1155</c:v>
                </c:pt>
              </c:numCache>
            </c:numRef>
          </c:val>
        </c:ser>
        <c:axId val="186736640"/>
        <c:axId val="186738176"/>
      </c:barChart>
      <c:catAx>
        <c:axId val="186736640"/>
        <c:scaling>
          <c:orientation val="minMax"/>
        </c:scaling>
        <c:axPos val="b"/>
        <c:numFmt formatCode="General" sourceLinked="1"/>
        <c:tickLblPos val="nextTo"/>
        <c:crossAx val="186738176"/>
        <c:crosses val="autoZero"/>
        <c:auto val="1"/>
        <c:lblAlgn val="ctr"/>
        <c:lblOffset val="100"/>
      </c:catAx>
      <c:valAx>
        <c:axId val="186738176"/>
        <c:scaling>
          <c:orientation val="minMax"/>
        </c:scaling>
        <c:axPos val="l"/>
        <c:majorGridlines/>
        <c:numFmt formatCode="#,##0" sourceLinked="1"/>
        <c:tickLblPos val="nextTo"/>
        <c:crossAx val="18673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186"/>
          <c:y val="2.4922118380062312E-2"/>
          <c:w val="0.12288940430288595"/>
          <c:h val="7.4766682202108387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239E-2"/>
          <c:y val="0.21266968325791871"/>
          <c:w val="0.89867109634552056"/>
          <c:h val="0.6334841628959275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Stats'!$C$187:$C$190</c:f>
              <c:numCache>
                <c:formatCode>0.0%</c:formatCode>
                <c:ptCount val="4"/>
                <c:pt idx="0">
                  <c:v>4.8800325335502234E-3</c:v>
                </c:pt>
                <c:pt idx="1">
                  <c:v>0.42098413989426597</c:v>
                </c:pt>
                <c:pt idx="2">
                  <c:v>0</c:v>
                </c:pt>
                <c:pt idx="3">
                  <c:v>0.57413582757218384</c:v>
                </c:pt>
              </c:numCache>
            </c:numRef>
          </c:val>
        </c:ser>
        <c:axId val="186766080"/>
        <c:axId val="18676761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Stats'!$D$187:$D$190</c:f>
              <c:numCache>
                <c:formatCode>#,##0</c:formatCode>
                <c:ptCount val="4"/>
                <c:pt idx="0">
                  <c:v>60</c:v>
                </c:pt>
                <c:pt idx="1">
                  <c:v>5176</c:v>
                </c:pt>
                <c:pt idx="2">
                  <c:v>0</c:v>
                </c:pt>
                <c:pt idx="3">
                  <c:v>7059</c:v>
                </c:pt>
              </c:numCache>
            </c:numRef>
          </c:val>
        </c:ser>
        <c:axId val="186851328"/>
        <c:axId val="186852864"/>
      </c:barChart>
      <c:catAx>
        <c:axId val="186766080"/>
        <c:scaling>
          <c:orientation val="minMax"/>
        </c:scaling>
        <c:axPos val="b"/>
        <c:numFmt formatCode="General" sourceLinked="1"/>
        <c:tickLblPos val="nextTo"/>
        <c:crossAx val="186767616"/>
        <c:crosses val="autoZero"/>
        <c:auto val="1"/>
        <c:lblAlgn val="ctr"/>
        <c:lblOffset val="100"/>
      </c:catAx>
      <c:valAx>
        <c:axId val="186767616"/>
        <c:scaling>
          <c:orientation val="minMax"/>
        </c:scaling>
        <c:axPos val="l"/>
        <c:majorGridlines/>
        <c:numFmt formatCode="0.0%" sourceLinked="0"/>
        <c:tickLblPos val="nextTo"/>
        <c:crossAx val="186766080"/>
        <c:crosses val="autoZero"/>
        <c:crossBetween val="between"/>
      </c:valAx>
      <c:catAx>
        <c:axId val="186851328"/>
        <c:scaling>
          <c:orientation val="minMax"/>
        </c:scaling>
        <c:delete val="1"/>
        <c:axPos val="b"/>
        <c:tickLblPos val="none"/>
        <c:crossAx val="186852864"/>
        <c:crosses val="autoZero"/>
        <c:auto val="1"/>
        <c:lblAlgn val="ctr"/>
        <c:lblOffset val="100"/>
      </c:catAx>
      <c:valAx>
        <c:axId val="186852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8513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255813953488624"/>
          <c:y val="6.3348416289592771E-2"/>
          <c:w val="0.25913621262458475"/>
          <c:h val="0.12669683257918571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Stats'!$B$488</c:f>
          <c:strCache>
            <c:ptCount val="1"/>
            <c:pt idx="0">
              <c:v>Figure 4b: Disability breakdown by Gender. Data taken from Employee Self Disclosure Database</c:v>
            </c:pt>
          </c:strCache>
        </c:strRef>
      </c:tx>
      <c:layout>
        <c:manualLayout>
          <c:xMode val="edge"/>
          <c:yMode val="edge"/>
          <c:x val="1.6643559892436984E-2"/>
          <c:y val="2.0833479148439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937761244829914E-2"/>
          <c:y val="0.14398221055701538"/>
          <c:w val="0.94296722586243042"/>
          <c:h val="0.6731507728200646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Stats'!$C$489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Q3 Diversity Stats'!$C$491:$C$493</c:f>
              <c:numCache>
                <c:formatCode>0.0%</c:formatCode>
                <c:ptCount val="3"/>
                <c:pt idx="0">
                  <c:v>0.13942931258106356</c:v>
                </c:pt>
                <c:pt idx="1">
                  <c:v>0.81993082576740162</c:v>
                </c:pt>
                <c:pt idx="2">
                  <c:v>4.0639861651534805E-2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Stats'!$E$489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Q3 Diversity Stats'!$E$491:$E$493</c:f>
              <c:numCache>
                <c:formatCode>0.0%</c:formatCode>
                <c:ptCount val="3"/>
                <c:pt idx="0">
                  <c:v>0.1355979011322839</c:v>
                </c:pt>
                <c:pt idx="1">
                  <c:v>0.83871858602595972</c:v>
                </c:pt>
                <c:pt idx="2">
                  <c:v>2.568351284175642E-2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Stats'!$G$489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Q3 Diversity Stats'!$G$491:$G$493</c:f>
              <c:numCache>
                <c:formatCode>0.0%</c:formatCode>
                <c:ptCount val="3"/>
                <c:pt idx="0">
                  <c:v>5.2117263843648211E-2</c:v>
                </c:pt>
                <c:pt idx="1">
                  <c:v>0.16612377850162866</c:v>
                </c:pt>
                <c:pt idx="2">
                  <c:v>0.78175895765472314</c:v>
                </c:pt>
              </c:numCache>
            </c:numRef>
          </c:val>
        </c:ser>
        <c:axId val="108417792"/>
        <c:axId val="108419328"/>
      </c:barChart>
      <c:barChart>
        <c:barDir val="col"/>
        <c:grouping val="clustered"/>
        <c:ser>
          <c:idx val="1"/>
          <c:order val="1"/>
          <c:tx>
            <c:strRef>
              <c:f>'13.14 Q3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8097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Stats'!$D$491:$D$493</c:f>
              <c:numCache>
                <c:formatCode>#,##0</c:formatCode>
                <c:ptCount val="3"/>
                <c:pt idx="0">
                  <c:v>645</c:v>
                </c:pt>
                <c:pt idx="1">
                  <c:v>3793</c:v>
                </c:pt>
                <c:pt idx="2">
                  <c:v>188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Stats'!$F$491:$F$493</c:f>
              <c:numCache>
                <c:formatCode>#,##0</c:formatCode>
                <c:ptCount val="3"/>
                <c:pt idx="0">
                  <c:v>491</c:v>
                </c:pt>
                <c:pt idx="1">
                  <c:v>3037</c:v>
                </c:pt>
                <c:pt idx="2">
                  <c:v>93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Stats'!$H$491:$H$493</c:f>
              <c:numCache>
                <c:formatCode>#,##0</c:formatCode>
                <c:ptCount val="3"/>
                <c:pt idx="0">
                  <c:v>16</c:v>
                </c:pt>
                <c:pt idx="1">
                  <c:v>51</c:v>
                </c:pt>
                <c:pt idx="2">
                  <c:v>240</c:v>
                </c:pt>
              </c:numCache>
            </c:numRef>
          </c:val>
        </c:ser>
        <c:axId val="108429312"/>
        <c:axId val="108430848"/>
      </c:barChart>
      <c:catAx>
        <c:axId val="1084177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419328"/>
        <c:crosses val="autoZero"/>
        <c:auto val="1"/>
        <c:lblAlgn val="ctr"/>
        <c:lblOffset val="100"/>
      </c:catAx>
      <c:valAx>
        <c:axId val="10841932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417792"/>
        <c:crosses val="autoZero"/>
        <c:crossBetween val="between"/>
      </c:valAx>
      <c:catAx>
        <c:axId val="108429312"/>
        <c:scaling>
          <c:orientation val="minMax"/>
        </c:scaling>
        <c:delete val="1"/>
        <c:axPos val="b"/>
        <c:tickLblPos val="none"/>
        <c:crossAx val="108430848"/>
        <c:crosses val="autoZero"/>
        <c:auto val="1"/>
        <c:lblAlgn val="ctr"/>
        <c:lblOffset val="100"/>
      </c:catAx>
      <c:valAx>
        <c:axId val="108430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842931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56414343912537"/>
          <c:y val="3.3796442111402744E-2"/>
          <c:w val="0.48127626684701508"/>
          <c:h val="6.851910177894426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203"/>
          <c:y val="0.21266968325791871"/>
          <c:w val="0.88666810981137656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Stats'!$E$187:$E$190</c:f>
              <c:numCache>
                <c:formatCode>0.0%</c:formatCode>
                <c:ptCount val="4"/>
                <c:pt idx="0">
                  <c:v>0.12956633198034609</c:v>
                </c:pt>
                <c:pt idx="1">
                  <c:v>0.80858790856654561</c:v>
                </c:pt>
                <c:pt idx="2">
                  <c:v>6.1845759453108308E-2</c:v>
                </c:pt>
                <c:pt idx="3">
                  <c:v>0</c:v>
                </c:pt>
              </c:numCache>
            </c:numRef>
          </c:val>
        </c:ser>
        <c:axId val="186878976"/>
        <c:axId val="18688896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Stats'!$F$187:$F$190</c:f>
              <c:numCache>
                <c:formatCode>#,##0</c:formatCode>
                <c:ptCount val="4"/>
                <c:pt idx="0">
                  <c:v>1213</c:v>
                </c:pt>
                <c:pt idx="1">
                  <c:v>7570</c:v>
                </c:pt>
                <c:pt idx="2">
                  <c:v>579</c:v>
                </c:pt>
                <c:pt idx="3">
                  <c:v>0</c:v>
                </c:pt>
              </c:numCache>
            </c:numRef>
          </c:val>
        </c:ser>
        <c:axId val="186890496"/>
        <c:axId val="186900480"/>
      </c:barChart>
      <c:catAx>
        <c:axId val="186878976"/>
        <c:scaling>
          <c:orientation val="minMax"/>
        </c:scaling>
        <c:axPos val="b"/>
        <c:numFmt formatCode="General" sourceLinked="1"/>
        <c:tickLblPos val="nextTo"/>
        <c:crossAx val="186888960"/>
        <c:crosses val="autoZero"/>
        <c:auto val="1"/>
        <c:lblAlgn val="ctr"/>
        <c:lblOffset val="100"/>
      </c:catAx>
      <c:valAx>
        <c:axId val="186888960"/>
        <c:scaling>
          <c:orientation val="minMax"/>
        </c:scaling>
        <c:axPos val="l"/>
        <c:majorGridlines/>
        <c:numFmt formatCode="0.0%" sourceLinked="0"/>
        <c:tickLblPos val="nextTo"/>
        <c:crossAx val="186878976"/>
        <c:crosses val="autoZero"/>
        <c:crossBetween val="between"/>
      </c:valAx>
      <c:catAx>
        <c:axId val="186890496"/>
        <c:scaling>
          <c:orientation val="minMax"/>
        </c:scaling>
        <c:delete val="1"/>
        <c:axPos val="b"/>
        <c:tickLblPos val="none"/>
        <c:crossAx val="186900480"/>
        <c:crosses val="autoZero"/>
        <c:auto val="1"/>
        <c:lblAlgn val="ctr"/>
        <c:lblOffset val="100"/>
      </c:catAx>
      <c:valAx>
        <c:axId val="1869004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8904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475157429198917"/>
          <c:w val="0.90823331571740218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Stats'!$C$486:$C$493</c:f>
              <c:numCache>
                <c:formatCode>0.0%</c:formatCode>
                <c:ptCount val="8"/>
                <c:pt idx="0">
                  <c:v>1.228141520943473E-2</c:v>
                </c:pt>
                <c:pt idx="1">
                  <c:v>9.8413989426596182E-3</c:v>
                </c:pt>
                <c:pt idx="2">
                  <c:v>2.6026840178934524E-3</c:v>
                </c:pt>
                <c:pt idx="3">
                  <c:v>6.9133794225294835E-3</c:v>
                </c:pt>
                <c:pt idx="4">
                  <c:v>3.0093533956893044E-3</c:v>
                </c:pt>
                <c:pt idx="5">
                  <c:v>0.94217161447742981</c:v>
                </c:pt>
                <c:pt idx="6">
                  <c:v>1.0573403822692151E-2</c:v>
                </c:pt>
                <c:pt idx="7">
                  <c:v>1.2606750711671411E-2</c:v>
                </c:pt>
              </c:numCache>
            </c:numRef>
          </c:val>
        </c:ser>
        <c:axId val="186959744"/>
        <c:axId val="186961280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Stats'!$D$486:$D$493</c:f>
              <c:numCache>
                <c:formatCode>_-* #,##0_-;\-* #,##0_-;_-* "-"??_-;_-@_-</c:formatCode>
                <c:ptCount val="8"/>
                <c:pt idx="0">
                  <c:v>151</c:v>
                </c:pt>
                <c:pt idx="1">
                  <c:v>121</c:v>
                </c:pt>
                <c:pt idx="2">
                  <c:v>32</c:v>
                </c:pt>
                <c:pt idx="3">
                  <c:v>85</c:v>
                </c:pt>
                <c:pt idx="4">
                  <c:v>37</c:v>
                </c:pt>
                <c:pt idx="5">
                  <c:v>11584</c:v>
                </c:pt>
                <c:pt idx="6">
                  <c:v>130</c:v>
                </c:pt>
                <c:pt idx="7">
                  <c:v>155</c:v>
                </c:pt>
              </c:numCache>
            </c:numRef>
          </c:val>
        </c:ser>
        <c:axId val="187040896"/>
        <c:axId val="187042432"/>
      </c:barChart>
      <c:catAx>
        <c:axId val="186959744"/>
        <c:scaling>
          <c:orientation val="minMax"/>
        </c:scaling>
        <c:axPos val="b"/>
        <c:numFmt formatCode="General" sourceLinked="1"/>
        <c:tickLblPos val="nextTo"/>
        <c:crossAx val="186961280"/>
        <c:crosses val="autoZero"/>
        <c:auto val="1"/>
        <c:lblAlgn val="ctr"/>
        <c:lblOffset val="100"/>
      </c:catAx>
      <c:valAx>
        <c:axId val="186961280"/>
        <c:scaling>
          <c:orientation val="minMax"/>
        </c:scaling>
        <c:axPos val="l"/>
        <c:majorGridlines/>
        <c:numFmt formatCode="0.0%" sourceLinked="0"/>
        <c:tickLblPos val="nextTo"/>
        <c:crossAx val="186959744"/>
        <c:crosses val="autoZero"/>
        <c:crossBetween val="between"/>
      </c:valAx>
      <c:catAx>
        <c:axId val="187040896"/>
        <c:scaling>
          <c:orientation val="minMax"/>
        </c:scaling>
        <c:delete val="1"/>
        <c:axPos val="b"/>
        <c:tickLblPos val="none"/>
        <c:crossAx val="187042432"/>
        <c:crosses val="autoZero"/>
        <c:auto val="1"/>
        <c:lblAlgn val="ctr"/>
        <c:lblOffset val="100"/>
      </c:catAx>
      <c:valAx>
        <c:axId val="187042432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870408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929923739290091"/>
          <c:y val="3.0651340996168612E-2"/>
          <c:w val="0.26045912277159583"/>
          <c:h val="0.1072800957351600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Stats'!$E$486:$E$493</c:f>
              <c:numCache>
                <c:formatCode>0.0%</c:formatCode>
                <c:ptCount val="8"/>
                <c:pt idx="0">
                  <c:v>1.3565477462080752E-2</c:v>
                </c:pt>
                <c:pt idx="1">
                  <c:v>1.0040589617603077E-2</c:v>
                </c:pt>
                <c:pt idx="2">
                  <c:v>3.097628711813715E-3</c:v>
                </c:pt>
                <c:pt idx="3">
                  <c:v>1.0681478316599017E-3</c:v>
                </c:pt>
                <c:pt idx="4">
                  <c:v>1.3992736594744712E-2</c:v>
                </c:pt>
                <c:pt idx="5">
                  <c:v>0.89938047425763723</c:v>
                </c:pt>
                <c:pt idx="6">
                  <c:v>5.8854945524460585E-2</c:v>
                </c:pt>
                <c:pt idx="7">
                  <c:v>0</c:v>
                </c:pt>
              </c:numCache>
            </c:numRef>
          </c:val>
        </c:ser>
        <c:axId val="187093760"/>
        <c:axId val="187095296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Stats'!$F$486:$F$493</c:f>
              <c:numCache>
                <c:formatCode>_-* #,##0_-;\-* #,##0_-;_-* "-"??_-;_-@_-</c:formatCode>
                <c:ptCount val="8"/>
                <c:pt idx="0">
                  <c:v>127</c:v>
                </c:pt>
                <c:pt idx="1">
                  <c:v>94</c:v>
                </c:pt>
                <c:pt idx="2">
                  <c:v>29</c:v>
                </c:pt>
                <c:pt idx="3">
                  <c:v>10</c:v>
                </c:pt>
                <c:pt idx="4">
                  <c:v>131</c:v>
                </c:pt>
                <c:pt idx="5">
                  <c:v>8420</c:v>
                </c:pt>
                <c:pt idx="6">
                  <c:v>551</c:v>
                </c:pt>
                <c:pt idx="7">
                  <c:v>0</c:v>
                </c:pt>
              </c:numCache>
            </c:numRef>
          </c:val>
        </c:ser>
        <c:axId val="187101184"/>
        <c:axId val="187102720"/>
      </c:barChart>
      <c:catAx>
        <c:axId val="187093760"/>
        <c:scaling>
          <c:orientation val="minMax"/>
        </c:scaling>
        <c:axPos val="b"/>
        <c:numFmt formatCode="General" sourceLinked="1"/>
        <c:tickLblPos val="nextTo"/>
        <c:crossAx val="187095296"/>
        <c:crosses val="autoZero"/>
        <c:auto val="1"/>
        <c:lblAlgn val="ctr"/>
        <c:lblOffset val="100"/>
      </c:catAx>
      <c:valAx>
        <c:axId val="187095296"/>
        <c:scaling>
          <c:orientation val="minMax"/>
        </c:scaling>
        <c:axPos val="l"/>
        <c:majorGridlines/>
        <c:numFmt formatCode="0.0%" sourceLinked="0"/>
        <c:tickLblPos val="nextTo"/>
        <c:crossAx val="187093760"/>
        <c:crosses val="autoZero"/>
        <c:crossBetween val="between"/>
      </c:valAx>
      <c:catAx>
        <c:axId val="187101184"/>
        <c:scaling>
          <c:orientation val="minMax"/>
        </c:scaling>
        <c:delete val="1"/>
        <c:axPos val="b"/>
        <c:tickLblPos val="none"/>
        <c:crossAx val="187102720"/>
        <c:crosses val="autoZero"/>
        <c:auto val="1"/>
        <c:lblAlgn val="ctr"/>
        <c:lblOffset val="100"/>
      </c:catAx>
      <c:valAx>
        <c:axId val="18710272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871011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684210526315785"/>
          <c:y val="4.2145593869731802E-2"/>
          <c:w val="0.22714681440443241"/>
          <c:h val="0.10728009573515994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57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5725201509574615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Stats'!$G$486:$G$494</c:f>
              <c:numCache>
                <c:formatCode>0.0%</c:formatCode>
                <c:ptCount val="9"/>
                <c:pt idx="0">
                  <c:v>1.032940219601464E-2</c:v>
                </c:pt>
                <c:pt idx="1">
                  <c:v>7.645384302562017E-3</c:v>
                </c:pt>
                <c:pt idx="2">
                  <c:v>2.3586823912159416E-3</c:v>
                </c:pt>
                <c:pt idx="3">
                  <c:v>8.1333875559170394E-4</c:v>
                </c:pt>
                <c:pt idx="4">
                  <c:v>1.0654737698251322E-2</c:v>
                </c:pt>
                <c:pt idx="5">
                  <c:v>0.68483123220821474</c:v>
                </c:pt>
                <c:pt idx="6">
                  <c:v>4.4814965433102885E-2</c:v>
                </c:pt>
                <c:pt idx="7">
                  <c:v>0</c:v>
                </c:pt>
                <c:pt idx="8">
                  <c:v>0.23855225701504676</c:v>
                </c:pt>
              </c:numCache>
            </c:numRef>
          </c:val>
        </c:ser>
        <c:axId val="187141504"/>
        <c:axId val="187155584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Stats'!$H$486:$H$494</c:f>
              <c:numCache>
                <c:formatCode>#,##0</c:formatCode>
                <c:ptCount val="9"/>
                <c:pt idx="0">
                  <c:v>127</c:v>
                </c:pt>
                <c:pt idx="1">
                  <c:v>94</c:v>
                </c:pt>
                <c:pt idx="2">
                  <c:v>29</c:v>
                </c:pt>
                <c:pt idx="3">
                  <c:v>10</c:v>
                </c:pt>
                <c:pt idx="4">
                  <c:v>131</c:v>
                </c:pt>
                <c:pt idx="5">
                  <c:v>8420</c:v>
                </c:pt>
                <c:pt idx="6">
                  <c:v>551</c:v>
                </c:pt>
                <c:pt idx="7">
                  <c:v>0</c:v>
                </c:pt>
                <c:pt idx="8">
                  <c:v>2933</c:v>
                </c:pt>
              </c:numCache>
            </c:numRef>
          </c:val>
        </c:ser>
        <c:axId val="187157120"/>
        <c:axId val="187167104"/>
      </c:barChart>
      <c:catAx>
        <c:axId val="187141504"/>
        <c:scaling>
          <c:orientation val="minMax"/>
        </c:scaling>
        <c:axPos val="b"/>
        <c:numFmt formatCode="General" sourceLinked="1"/>
        <c:tickLblPos val="nextTo"/>
        <c:crossAx val="187155584"/>
        <c:crosses val="autoZero"/>
        <c:auto val="1"/>
        <c:lblAlgn val="ctr"/>
        <c:lblOffset val="100"/>
      </c:catAx>
      <c:valAx>
        <c:axId val="187155584"/>
        <c:scaling>
          <c:orientation val="minMax"/>
        </c:scaling>
        <c:axPos val="l"/>
        <c:majorGridlines/>
        <c:numFmt formatCode="0.0%" sourceLinked="0"/>
        <c:tickLblPos val="nextTo"/>
        <c:crossAx val="187141504"/>
        <c:crosses val="autoZero"/>
        <c:crossBetween val="between"/>
      </c:valAx>
      <c:catAx>
        <c:axId val="187157120"/>
        <c:scaling>
          <c:orientation val="minMax"/>
        </c:scaling>
        <c:delete val="1"/>
        <c:axPos val="b"/>
        <c:tickLblPos val="none"/>
        <c:crossAx val="187167104"/>
        <c:crosses val="autoZero"/>
        <c:auto val="1"/>
        <c:lblAlgn val="ctr"/>
        <c:lblOffset val="100"/>
      </c:catAx>
      <c:valAx>
        <c:axId val="1871671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1571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87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Q4 Diversity Stats'!$C$586:$C$596</c:f>
              <c:numCache>
                <c:formatCode>0.0%</c:formatCode>
                <c:ptCount val="11"/>
                <c:pt idx="0">
                  <c:v>2.7653517690117936E-3</c:v>
                </c:pt>
                <c:pt idx="1">
                  <c:v>0.29467263115087433</c:v>
                </c:pt>
                <c:pt idx="2">
                  <c:v>1.4640097600650671E-3</c:v>
                </c:pt>
                <c:pt idx="3">
                  <c:v>8.1333875559170394E-4</c:v>
                </c:pt>
                <c:pt idx="4">
                  <c:v>1.6266775111834079E-3</c:v>
                </c:pt>
                <c:pt idx="5">
                  <c:v>1.5453436356242375E-3</c:v>
                </c:pt>
                <c:pt idx="6">
                  <c:v>0.68816592110614072</c:v>
                </c:pt>
                <c:pt idx="7">
                  <c:v>0</c:v>
                </c:pt>
                <c:pt idx="8">
                  <c:v>8.9467263115087427E-3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87267328"/>
        <c:axId val="187285504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Stats'!$D$586:$D$596</c:f>
              <c:numCache>
                <c:formatCode>#,##0</c:formatCode>
                <c:ptCount val="11"/>
                <c:pt idx="0">
                  <c:v>34</c:v>
                </c:pt>
                <c:pt idx="1">
                  <c:v>3623</c:v>
                </c:pt>
                <c:pt idx="2">
                  <c:v>18</c:v>
                </c:pt>
                <c:pt idx="3">
                  <c:v>10</c:v>
                </c:pt>
                <c:pt idx="4">
                  <c:v>20</c:v>
                </c:pt>
                <c:pt idx="5">
                  <c:v>19</c:v>
                </c:pt>
                <c:pt idx="6">
                  <c:v>8461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87287040"/>
        <c:axId val="187288576"/>
      </c:barChart>
      <c:catAx>
        <c:axId val="187267328"/>
        <c:scaling>
          <c:orientation val="minMax"/>
        </c:scaling>
        <c:axPos val="b"/>
        <c:numFmt formatCode="General" sourceLinked="1"/>
        <c:tickLblPos val="nextTo"/>
        <c:crossAx val="187285504"/>
        <c:crosses val="autoZero"/>
        <c:auto val="1"/>
        <c:lblAlgn val="ctr"/>
        <c:lblOffset val="100"/>
      </c:catAx>
      <c:valAx>
        <c:axId val="187285504"/>
        <c:scaling>
          <c:orientation val="minMax"/>
        </c:scaling>
        <c:axPos val="l"/>
        <c:majorGridlines/>
        <c:numFmt formatCode="0.0%" sourceLinked="0"/>
        <c:tickLblPos val="nextTo"/>
        <c:crossAx val="187267328"/>
        <c:crosses val="autoZero"/>
        <c:crossBetween val="between"/>
      </c:valAx>
      <c:catAx>
        <c:axId val="187287040"/>
        <c:scaling>
          <c:orientation val="minMax"/>
        </c:scaling>
        <c:delete val="1"/>
        <c:axPos val="b"/>
        <c:tickLblPos val="none"/>
        <c:crossAx val="187288576"/>
        <c:crosses val="autoZero"/>
        <c:auto val="1"/>
        <c:lblAlgn val="ctr"/>
        <c:lblOffset val="100"/>
      </c:catAx>
      <c:valAx>
        <c:axId val="1872885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287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929923739290091"/>
          <c:y val="2.8213166144200632E-2"/>
          <c:w val="0.26045912277159583"/>
          <c:h val="8.7774294670846326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20305416368401E-2"/>
          <c:y val="3.43290682414698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469630122740795E-2"/>
          <c:y val="0.14043697853762138"/>
          <c:w val="0.92909377164366469"/>
          <c:h val="0.7146681796692229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Stats'!$B$586:$B$597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Q4 Diversity Stats'!$G$586:$G$597</c:f>
              <c:numCache>
                <c:formatCode>0.00%</c:formatCode>
                <c:ptCount val="12"/>
                <c:pt idx="0">
                  <c:v>3.9040260268401791E-3</c:v>
                </c:pt>
                <c:pt idx="1">
                  <c:v>0.32501016673444488</c:v>
                </c:pt>
                <c:pt idx="2">
                  <c:v>3.090687271248475E-3</c:v>
                </c:pt>
                <c:pt idx="3">
                  <c:v>1.3013420089467262E-3</c:v>
                </c:pt>
                <c:pt idx="4">
                  <c:v>4.2293615290768605E-3</c:v>
                </c:pt>
                <c:pt idx="5">
                  <c:v>2.1146807645384303E-3</c:v>
                </c:pt>
                <c:pt idx="6">
                  <c:v>0</c:v>
                </c:pt>
                <c:pt idx="7">
                  <c:v>0.28540056933712893</c:v>
                </c:pt>
                <c:pt idx="8">
                  <c:v>3.8552257015046769E-2</c:v>
                </c:pt>
                <c:pt idx="9">
                  <c:v>0</c:v>
                </c:pt>
                <c:pt idx="10">
                  <c:v>9.784465229768198E-2</c:v>
                </c:pt>
                <c:pt idx="11">
                  <c:v>0.23855225701504676</c:v>
                </c:pt>
              </c:numCache>
            </c:numRef>
          </c:val>
        </c:ser>
        <c:axId val="187344000"/>
        <c:axId val="187345536"/>
      </c:barChart>
      <c:barChart>
        <c:barDir val="col"/>
        <c:grouping val="clustered"/>
        <c:ser>
          <c:idx val="1"/>
          <c:order val="1"/>
          <c:tx>
            <c:strRef>
              <c:f>'12.13 Q4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Stats'!$H$586:$H$597</c:f>
              <c:numCache>
                <c:formatCode>#,##0</c:formatCode>
                <c:ptCount val="12"/>
                <c:pt idx="0">
                  <c:v>48</c:v>
                </c:pt>
                <c:pt idx="1">
                  <c:v>3996</c:v>
                </c:pt>
                <c:pt idx="2">
                  <c:v>38</c:v>
                </c:pt>
                <c:pt idx="3">
                  <c:v>16</c:v>
                </c:pt>
                <c:pt idx="4">
                  <c:v>52</c:v>
                </c:pt>
                <c:pt idx="5">
                  <c:v>26</c:v>
                </c:pt>
                <c:pt idx="6">
                  <c:v>0</c:v>
                </c:pt>
                <c:pt idx="7">
                  <c:v>3509</c:v>
                </c:pt>
                <c:pt idx="8">
                  <c:v>474</c:v>
                </c:pt>
                <c:pt idx="9">
                  <c:v>0</c:v>
                </c:pt>
                <c:pt idx="10">
                  <c:v>1203</c:v>
                </c:pt>
                <c:pt idx="11">
                  <c:v>2933</c:v>
                </c:pt>
              </c:numCache>
            </c:numRef>
          </c:val>
        </c:ser>
        <c:axId val="187351424"/>
        <c:axId val="187352960"/>
      </c:barChart>
      <c:catAx>
        <c:axId val="187344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7345536"/>
        <c:crosses val="autoZero"/>
        <c:auto val="1"/>
        <c:lblAlgn val="ctr"/>
        <c:lblOffset val="100"/>
      </c:catAx>
      <c:valAx>
        <c:axId val="187345536"/>
        <c:scaling>
          <c:orientation val="minMax"/>
        </c:scaling>
        <c:axPos val="l"/>
        <c:majorGridlines/>
        <c:numFmt formatCode="0.0%" sourceLinked="0"/>
        <c:tickLblPos val="nextTo"/>
        <c:crossAx val="187344000"/>
        <c:crosses val="autoZero"/>
        <c:crossBetween val="between"/>
      </c:valAx>
      <c:catAx>
        <c:axId val="187351424"/>
        <c:scaling>
          <c:orientation val="minMax"/>
        </c:scaling>
        <c:delete val="1"/>
        <c:axPos val="b"/>
        <c:tickLblPos val="none"/>
        <c:crossAx val="187352960"/>
        <c:crosses val="autoZero"/>
        <c:auto val="1"/>
        <c:lblAlgn val="ctr"/>
        <c:lblOffset val="100"/>
      </c:catAx>
      <c:valAx>
        <c:axId val="1873529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3514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0874636125029833"/>
          <c:y val="3.1208333333333352E-2"/>
          <c:w val="0.24533524218563682"/>
          <c:h val="0.11234973753280814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49314668999837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4955546993106109E-2"/>
          <c:y val="0.14106619059548653"/>
          <c:w val="0.91473528645290592"/>
          <c:h val="0.6959265402710604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Q4 Diversity Stats'!$E$586:$E$596</c:f>
              <c:numCache>
                <c:formatCode>0.0%</c:formatCode>
                <c:ptCount val="11"/>
                <c:pt idx="0">
                  <c:v>5.1271095919675283E-3</c:v>
                </c:pt>
                <c:pt idx="1">
                  <c:v>0.42683187353129676</c:v>
                </c:pt>
                <c:pt idx="2">
                  <c:v>4.0589617603076266E-3</c:v>
                </c:pt>
                <c:pt idx="3">
                  <c:v>1.7090365306558428E-3</c:v>
                </c:pt>
                <c:pt idx="4">
                  <c:v>5.554368724631489E-3</c:v>
                </c:pt>
                <c:pt idx="5">
                  <c:v>2.7771843623157445E-3</c:v>
                </c:pt>
                <c:pt idx="6">
                  <c:v>0</c:v>
                </c:pt>
                <c:pt idx="7">
                  <c:v>0.37481307412945952</c:v>
                </c:pt>
                <c:pt idx="8">
                  <c:v>5.0630207220679339E-2</c:v>
                </c:pt>
                <c:pt idx="9">
                  <c:v>0</c:v>
                </c:pt>
                <c:pt idx="10">
                  <c:v>0.12849818414868619</c:v>
                </c:pt>
              </c:numCache>
            </c:numRef>
          </c:val>
        </c:ser>
        <c:axId val="187387904"/>
        <c:axId val="187389440"/>
      </c:barChart>
      <c:barChart>
        <c:barDir val="col"/>
        <c:grouping val="clustered"/>
        <c:ser>
          <c:idx val="1"/>
          <c:order val="1"/>
          <c:tx>
            <c:strRef>
              <c:f>'12.13 Q4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Stats'!$F$586:$F$596</c:f>
              <c:numCache>
                <c:formatCode>#,##0</c:formatCode>
                <c:ptCount val="11"/>
                <c:pt idx="0">
                  <c:v>48</c:v>
                </c:pt>
                <c:pt idx="1">
                  <c:v>3996</c:v>
                </c:pt>
                <c:pt idx="2">
                  <c:v>38</c:v>
                </c:pt>
                <c:pt idx="3">
                  <c:v>16</c:v>
                </c:pt>
                <c:pt idx="4">
                  <c:v>52</c:v>
                </c:pt>
                <c:pt idx="5">
                  <c:v>26</c:v>
                </c:pt>
                <c:pt idx="6">
                  <c:v>0</c:v>
                </c:pt>
                <c:pt idx="7">
                  <c:v>3509</c:v>
                </c:pt>
                <c:pt idx="8">
                  <c:v>474</c:v>
                </c:pt>
                <c:pt idx="9">
                  <c:v>0</c:v>
                </c:pt>
                <c:pt idx="10">
                  <c:v>1203</c:v>
                </c:pt>
              </c:numCache>
            </c:numRef>
          </c:val>
        </c:ser>
        <c:axId val="187390976"/>
        <c:axId val="187405056"/>
      </c:barChart>
      <c:catAx>
        <c:axId val="187387904"/>
        <c:scaling>
          <c:orientation val="minMax"/>
        </c:scaling>
        <c:axPos val="b"/>
        <c:numFmt formatCode="General" sourceLinked="1"/>
        <c:tickLblPos val="nextTo"/>
        <c:crossAx val="187389440"/>
        <c:crosses val="autoZero"/>
        <c:auto val="1"/>
        <c:lblAlgn val="ctr"/>
        <c:lblOffset val="100"/>
      </c:catAx>
      <c:valAx>
        <c:axId val="187389440"/>
        <c:scaling>
          <c:orientation val="minMax"/>
        </c:scaling>
        <c:axPos val="l"/>
        <c:majorGridlines/>
        <c:numFmt formatCode="0.0%" sourceLinked="0"/>
        <c:tickLblPos val="nextTo"/>
        <c:crossAx val="187387904"/>
        <c:crosses val="autoZero"/>
        <c:crossBetween val="between"/>
      </c:valAx>
      <c:catAx>
        <c:axId val="187390976"/>
        <c:scaling>
          <c:orientation val="minMax"/>
        </c:scaling>
        <c:delete val="1"/>
        <c:axPos val="b"/>
        <c:tickLblPos val="none"/>
        <c:crossAx val="187405056"/>
        <c:crosses val="autoZero"/>
        <c:auto val="1"/>
        <c:lblAlgn val="ctr"/>
        <c:lblOffset val="100"/>
      </c:catAx>
      <c:valAx>
        <c:axId val="1874050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3909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485389326334481"/>
          <c:y val="3.1347962382445256E-2"/>
          <c:w val="0.26789661708953133"/>
          <c:h val="8.7774623783312564E-2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25277197494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52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Stats'!$C$662:$C$664</c:f>
              <c:numCache>
                <c:formatCode>0.0%</c:formatCode>
                <c:ptCount val="3"/>
                <c:pt idx="0">
                  <c:v>0.12826352175681172</c:v>
                </c:pt>
                <c:pt idx="1">
                  <c:v>0.87173647824318834</c:v>
                </c:pt>
              </c:numCache>
            </c:numRef>
          </c:val>
        </c:ser>
        <c:axId val="187447936"/>
        <c:axId val="187466112"/>
      </c:barChart>
      <c:barChart>
        <c:barDir val="col"/>
        <c:grouping val="clustered"/>
        <c:ser>
          <c:idx val="1"/>
          <c:order val="1"/>
          <c:tx>
            <c:strRef>
              <c:f>'12.13 Q4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Stats'!$D$662:$D$664</c:f>
              <c:numCache>
                <c:formatCode>#,##0</c:formatCode>
                <c:ptCount val="3"/>
                <c:pt idx="0">
                  <c:v>1577</c:v>
                </c:pt>
                <c:pt idx="1">
                  <c:v>10718</c:v>
                </c:pt>
                <c:pt idx="2">
                  <c:v>0</c:v>
                </c:pt>
              </c:numCache>
            </c:numRef>
          </c:val>
        </c:ser>
        <c:axId val="187467648"/>
        <c:axId val="187469184"/>
      </c:barChart>
      <c:catAx>
        <c:axId val="187447936"/>
        <c:scaling>
          <c:orientation val="minMax"/>
        </c:scaling>
        <c:axPos val="b"/>
        <c:numFmt formatCode="General" sourceLinked="1"/>
        <c:tickLblPos val="nextTo"/>
        <c:crossAx val="187466112"/>
        <c:crosses val="autoZero"/>
        <c:auto val="1"/>
        <c:lblAlgn val="ctr"/>
        <c:lblOffset val="100"/>
      </c:catAx>
      <c:valAx>
        <c:axId val="18746611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87447936"/>
        <c:crosses val="autoZero"/>
        <c:crossBetween val="between"/>
      </c:valAx>
      <c:catAx>
        <c:axId val="187467648"/>
        <c:scaling>
          <c:orientation val="minMax"/>
        </c:scaling>
        <c:delete val="1"/>
        <c:axPos val="b"/>
        <c:tickLblPos val="none"/>
        <c:crossAx val="187469184"/>
        <c:crosses val="autoZero"/>
        <c:auto val="1"/>
        <c:lblAlgn val="ctr"/>
        <c:lblOffset val="100"/>
      </c:catAx>
      <c:valAx>
        <c:axId val="1874691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46764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0500747623056192"/>
          <c:y val="2.5492527719749421E-2"/>
          <c:w val="0.28687443839479593"/>
          <c:h val="0.14275429856982247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3624453245045993"/>
          <c:w val="0.9030206677265501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Stats'!$E$662:$E$664</c:f>
              <c:numCache>
                <c:formatCode>0.0%</c:formatCode>
                <c:ptCount val="3"/>
                <c:pt idx="0">
                  <c:v>0.1239051484725486</c:v>
                </c:pt>
                <c:pt idx="1">
                  <c:v>0.77974791711172831</c:v>
                </c:pt>
                <c:pt idx="2">
                  <c:v>9.6346934415723132E-2</c:v>
                </c:pt>
              </c:numCache>
            </c:numRef>
          </c:val>
        </c:ser>
        <c:axId val="187516416"/>
        <c:axId val="187517952"/>
      </c:barChart>
      <c:barChart>
        <c:barDir val="col"/>
        <c:grouping val="clustered"/>
        <c:ser>
          <c:idx val="1"/>
          <c:order val="1"/>
          <c:tx>
            <c:strRef>
              <c:f>'12.13 Q4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Stats'!$F$662:$F$664</c:f>
              <c:numCache>
                <c:formatCode>#,##0</c:formatCode>
                <c:ptCount val="3"/>
                <c:pt idx="0">
                  <c:v>1160</c:v>
                </c:pt>
                <c:pt idx="1">
                  <c:v>7300</c:v>
                </c:pt>
                <c:pt idx="2">
                  <c:v>902</c:v>
                </c:pt>
              </c:numCache>
            </c:numRef>
          </c:val>
        </c:ser>
        <c:axId val="187532032"/>
        <c:axId val="187533568"/>
      </c:barChart>
      <c:catAx>
        <c:axId val="187516416"/>
        <c:scaling>
          <c:orientation val="minMax"/>
        </c:scaling>
        <c:axPos val="b"/>
        <c:numFmt formatCode="General" sourceLinked="1"/>
        <c:tickLblPos val="nextTo"/>
        <c:crossAx val="187517952"/>
        <c:crosses val="autoZero"/>
        <c:auto val="1"/>
        <c:lblAlgn val="ctr"/>
        <c:lblOffset val="100"/>
      </c:catAx>
      <c:valAx>
        <c:axId val="18751795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87516416"/>
        <c:crosses val="autoZero"/>
        <c:crossBetween val="between"/>
      </c:valAx>
      <c:catAx>
        <c:axId val="187532032"/>
        <c:scaling>
          <c:orientation val="minMax"/>
        </c:scaling>
        <c:delete val="1"/>
        <c:axPos val="b"/>
        <c:tickLblPos val="none"/>
        <c:crossAx val="187533568"/>
        <c:crosses val="autoZero"/>
        <c:auto val="1"/>
        <c:lblAlgn val="ctr"/>
        <c:lblOffset val="100"/>
      </c:catAx>
      <c:valAx>
        <c:axId val="187533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53203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5659777424483545"/>
          <c:y val="2.5678713237768356E-2"/>
          <c:w val="0.33704292527822127"/>
          <c:h val="0.14379971734302471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% Self Disclosed</a:t>
            </a:r>
          </a:p>
        </c:rich>
      </c:tx>
      <c:layout>
        <c:manualLayout>
          <c:xMode val="edge"/>
          <c:yMode val="edge"/>
          <c:x val="7.7041602465331488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536940265863E-2"/>
          <c:y val="0.23624453245045993"/>
          <c:w val="0.90601038106800558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Q4 Diversity Stats'!$G$662:$G$665</c:f>
              <c:numCache>
                <c:formatCode>0.00%</c:formatCode>
                <c:ptCount val="4"/>
                <c:pt idx="0">
                  <c:v>9.4347295648637655E-2</c:v>
                </c:pt>
                <c:pt idx="1">
                  <c:v>0.59373729158194388</c:v>
                </c:pt>
                <c:pt idx="2">
                  <c:v>7.3363155754371689E-2</c:v>
                </c:pt>
                <c:pt idx="3">
                  <c:v>0.23855225701504676</c:v>
                </c:pt>
              </c:numCache>
            </c:numRef>
          </c:val>
        </c:ser>
        <c:axId val="187576704"/>
        <c:axId val="187578240"/>
      </c:barChart>
      <c:barChart>
        <c:barDir val="col"/>
        <c:grouping val="clustered"/>
        <c:ser>
          <c:idx val="1"/>
          <c:order val="1"/>
          <c:tx>
            <c:strRef>
              <c:f>'12.13 Q4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Stats'!$H$662:$H$665</c:f>
              <c:numCache>
                <c:formatCode>#,##0</c:formatCode>
                <c:ptCount val="4"/>
                <c:pt idx="0">
                  <c:v>1160</c:v>
                </c:pt>
                <c:pt idx="1">
                  <c:v>7300</c:v>
                </c:pt>
                <c:pt idx="2">
                  <c:v>902</c:v>
                </c:pt>
                <c:pt idx="3">
                  <c:v>2933</c:v>
                </c:pt>
              </c:numCache>
            </c:numRef>
          </c:val>
        </c:ser>
        <c:axId val="187579776"/>
        <c:axId val="187597952"/>
      </c:barChart>
      <c:catAx>
        <c:axId val="187576704"/>
        <c:scaling>
          <c:orientation val="minMax"/>
        </c:scaling>
        <c:axPos val="b"/>
        <c:numFmt formatCode="General" sourceLinked="1"/>
        <c:tickLblPos val="nextTo"/>
        <c:crossAx val="187578240"/>
        <c:crosses val="autoZero"/>
        <c:auto val="1"/>
        <c:lblAlgn val="ctr"/>
        <c:lblOffset val="100"/>
      </c:catAx>
      <c:valAx>
        <c:axId val="187578240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87576704"/>
        <c:crosses val="autoZero"/>
        <c:crossBetween val="between"/>
      </c:valAx>
      <c:catAx>
        <c:axId val="187579776"/>
        <c:scaling>
          <c:orientation val="minMax"/>
        </c:scaling>
        <c:delete val="1"/>
        <c:axPos val="b"/>
        <c:tickLblPos val="none"/>
        <c:crossAx val="187597952"/>
        <c:crosses val="autoZero"/>
        <c:auto val="1"/>
        <c:lblAlgn val="ctr"/>
        <c:lblOffset val="100"/>
      </c:catAx>
      <c:valAx>
        <c:axId val="187597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579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718108618549443"/>
          <c:y val="3.0814455885322032E-2"/>
          <c:w val="0.32665687975443886"/>
          <c:h val="0.20542916750790846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Stats'!$B$518</c:f>
          <c:strCache>
            <c:ptCount val="1"/>
            <c:pt idx="0">
              <c:v>Figure 4c: Disability type breakdown.  Data taken from Employee Self Disclosure Database.</c:v>
            </c:pt>
          </c:strCache>
        </c:strRef>
      </c:tx>
      <c:layout>
        <c:manualLayout>
          <c:xMode val="edge"/>
          <c:yMode val="edge"/>
          <c:x val="1.3176428288929641E-2"/>
          <c:y val="1.7413002800487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626410629239332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Stats'!$E$520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Stats'!$B$521:$B$534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Dyslexia, Dyspraxia, Dyscalculia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'13.14 Q3 Diversity Stats'!$E$521:$E$534</c:f>
              <c:numCache>
                <c:formatCode>0.0%</c:formatCode>
                <c:ptCount val="14"/>
                <c:pt idx="0">
                  <c:v>1.4910626066648702E-2</c:v>
                </c:pt>
                <c:pt idx="1">
                  <c:v>5.3893829156561571E-4</c:v>
                </c:pt>
                <c:pt idx="2">
                  <c:v>2.6857091529686516E-2</c:v>
                </c:pt>
                <c:pt idx="3">
                  <c:v>1.5180095212431509E-2</c:v>
                </c:pt>
                <c:pt idx="4">
                  <c:v>2.425222312045271E-3</c:v>
                </c:pt>
                <c:pt idx="5">
                  <c:v>1.0329650588340969E-2</c:v>
                </c:pt>
                <c:pt idx="6">
                  <c:v>5.1199137698733493E-3</c:v>
                </c:pt>
                <c:pt idx="7">
                  <c:v>1.015000449115243E-2</c:v>
                </c:pt>
                <c:pt idx="8">
                  <c:v>1.3293811191951855E-2</c:v>
                </c:pt>
                <c:pt idx="9">
                  <c:v>2.51504536063954E-3</c:v>
                </c:pt>
                <c:pt idx="10">
                  <c:v>4.8145154046528339E-2</c:v>
                </c:pt>
                <c:pt idx="11">
                  <c:v>8.0840743734842356E-4</c:v>
                </c:pt>
                <c:pt idx="12">
                  <c:v>0.61807239737716702</c:v>
                </c:pt>
                <c:pt idx="13">
                  <c:v>0.23165364232462049</c:v>
                </c:pt>
              </c:numCache>
            </c:numRef>
          </c:val>
        </c:ser>
        <c:axId val="109413120"/>
        <c:axId val="109414656"/>
      </c:barChart>
      <c:barChart>
        <c:barDir val="col"/>
        <c:grouping val="clustered"/>
        <c:ser>
          <c:idx val="1"/>
          <c:order val="1"/>
          <c:tx>
            <c:strRef>
              <c:f>'13.14 Q3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Stats'!$F$521:$F$534</c:f>
              <c:numCache>
                <c:formatCode>#,##0</c:formatCode>
                <c:ptCount val="14"/>
                <c:pt idx="0">
                  <c:v>166</c:v>
                </c:pt>
                <c:pt idx="1">
                  <c:v>6</c:v>
                </c:pt>
                <c:pt idx="2">
                  <c:v>299</c:v>
                </c:pt>
                <c:pt idx="3">
                  <c:v>169</c:v>
                </c:pt>
                <c:pt idx="4">
                  <c:v>27</c:v>
                </c:pt>
                <c:pt idx="5">
                  <c:v>115</c:v>
                </c:pt>
                <c:pt idx="6">
                  <c:v>57</c:v>
                </c:pt>
                <c:pt idx="7">
                  <c:v>113</c:v>
                </c:pt>
                <c:pt idx="8">
                  <c:v>148</c:v>
                </c:pt>
                <c:pt idx="9">
                  <c:v>28</c:v>
                </c:pt>
                <c:pt idx="10">
                  <c:v>536</c:v>
                </c:pt>
                <c:pt idx="11">
                  <c:v>9</c:v>
                </c:pt>
                <c:pt idx="12">
                  <c:v>6881</c:v>
                </c:pt>
                <c:pt idx="13">
                  <c:v>2579</c:v>
                </c:pt>
              </c:numCache>
            </c:numRef>
          </c:val>
        </c:ser>
        <c:gapWidth val="490"/>
        <c:axId val="109428736"/>
        <c:axId val="109430272"/>
      </c:barChart>
      <c:catAx>
        <c:axId val="109413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414656"/>
        <c:crosses val="autoZero"/>
        <c:auto val="1"/>
        <c:lblAlgn val="ctr"/>
        <c:lblOffset val="100"/>
      </c:catAx>
      <c:valAx>
        <c:axId val="10941465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413120"/>
        <c:crosses val="autoZero"/>
        <c:crossBetween val="between"/>
      </c:valAx>
      <c:catAx>
        <c:axId val="109428736"/>
        <c:scaling>
          <c:orientation val="minMax"/>
        </c:scaling>
        <c:delete val="1"/>
        <c:axPos val="b"/>
        <c:tickLblPos val="none"/>
        <c:crossAx val="109430272"/>
        <c:crosses val="autoZero"/>
        <c:auto val="1"/>
        <c:lblAlgn val="ctr"/>
        <c:lblOffset val="100"/>
      </c:catAx>
      <c:valAx>
        <c:axId val="1094302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942873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0203933412433035"/>
          <c:y val="2.7363146592322012E-2"/>
          <c:w val="8.9326430086650768E-2"/>
          <c:h val="5.970161624533854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72E-2"/>
          <c:y val="0.13850434246280843"/>
          <c:w val="0.94372736236566068"/>
          <c:h val="0.67867127806775995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Q4 Diversity Stats'!$E$40:$E$53</c:f>
              <c:numCache>
                <c:formatCode>0.0%</c:formatCode>
                <c:ptCount val="14"/>
                <c:pt idx="0">
                  <c:v>0.74874791318864775</c:v>
                </c:pt>
                <c:pt idx="1">
                  <c:v>0.82530120481927716</c:v>
                </c:pt>
                <c:pt idx="2">
                  <c:v>0.77108433734939763</c:v>
                </c:pt>
                <c:pt idx="3">
                  <c:v>0.84363636363636363</c:v>
                </c:pt>
                <c:pt idx="4">
                  <c:v>0.89189189189189189</c:v>
                </c:pt>
                <c:pt idx="5">
                  <c:v>0.81567796610169496</c:v>
                </c:pt>
                <c:pt idx="6">
                  <c:v>0.82051282051282048</c:v>
                </c:pt>
                <c:pt idx="7">
                  <c:v>0.80145909327774878</c:v>
                </c:pt>
                <c:pt idx="8">
                  <c:v>0.70259865255052933</c:v>
                </c:pt>
                <c:pt idx="9">
                  <c:v>0.70235546038543895</c:v>
                </c:pt>
                <c:pt idx="10">
                  <c:v>0.78285714285714281</c:v>
                </c:pt>
                <c:pt idx="11">
                  <c:v>0.77777777777777779</c:v>
                </c:pt>
                <c:pt idx="12">
                  <c:v>0.71274298056155505</c:v>
                </c:pt>
                <c:pt idx="13">
                  <c:v>0.69177489177489182</c:v>
                </c:pt>
              </c:numCache>
            </c:numRef>
          </c:val>
        </c:ser>
        <c:axId val="187624448"/>
        <c:axId val="187769600"/>
      </c:barChart>
      <c:barChart>
        <c:barDir val="col"/>
        <c:grouping val="clustered"/>
        <c:ser>
          <c:idx val="1"/>
          <c:order val="1"/>
          <c:tx>
            <c:strRef>
              <c:f>'12.13 Q4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Stats'!$C$40:$C$53</c:f>
              <c:numCache>
                <c:formatCode>#,##0</c:formatCode>
                <c:ptCount val="14"/>
                <c:pt idx="0">
                  <c:v>897</c:v>
                </c:pt>
                <c:pt idx="1">
                  <c:v>137</c:v>
                </c:pt>
                <c:pt idx="2">
                  <c:v>320</c:v>
                </c:pt>
                <c:pt idx="3">
                  <c:v>232</c:v>
                </c:pt>
                <c:pt idx="4">
                  <c:v>165</c:v>
                </c:pt>
                <c:pt idx="5">
                  <c:v>385</c:v>
                </c:pt>
                <c:pt idx="6">
                  <c:v>576</c:v>
                </c:pt>
                <c:pt idx="7">
                  <c:v>1538</c:v>
                </c:pt>
                <c:pt idx="8">
                  <c:v>730</c:v>
                </c:pt>
                <c:pt idx="9">
                  <c:v>656</c:v>
                </c:pt>
                <c:pt idx="10">
                  <c:v>685</c:v>
                </c:pt>
                <c:pt idx="11">
                  <c:v>1582</c:v>
                </c:pt>
                <c:pt idx="12">
                  <c:v>660</c:v>
                </c:pt>
                <c:pt idx="13">
                  <c:v>799</c:v>
                </c:pt>
              </c:numCache>
            </c:numRef>
          </c:val>
        </c:ser>
        <c:axId val="187771136"/>
        <c:axId val="187772928"/>
      </c:barChart>
      <c:catAx>
        <c:axId val="187624448"/>
        <c:scaling>
          <c:orientation val="minMax"/>
        </c:scaling>
        <c:axPos val="b"/>
        <c:numFmt formatCode="General" sourceLinked="1"/>
        <c:tickLblPos val="nextTo"/>
        <c:crossAx val="187769600"/>
        <c:crosses val="autoZero"/>
        <c:auto val="1"/>
        <c:lblAlgn val="ctr"/>
        <c:lblOffset val="100"/>
      </c:catAx>
      <c:valAx>
        <c:axId val="187769600"/>
        <c:scaling>
          <c:orientation val="minMax"/>
        </c:scaling>
        <c:axPos val="l"/>
        <c:majorGridlines/>
        <c:numFmt formatCode="0.0%" sourceLinked="1"/>
        <c:tickLblPos val="nextTo"/>
        <c:crossAx val="187624448"/>
        <c:crosses val="autoZero"/>
        <c:crossBetween val="between"/>
      </c:valAx>
      <c:catAx>
        <c:axId val="187771136"/>
        <c:scaling>
          <c:orientation val="minMax"/>
        </c:scaling>
        <c:delete val="1"/>
        <c:axPos val="b"/>
        <c:tickLblPos val="none"/>
        <c:crossAx val="187772928"/>
        <c:crosses val="autoZero"/>
        <c:auto val="1"/>
        <c:lblAlgn val="ctr"/>
        <c:lblOffset val="100"/>
      </c:catAx>
      <c:valAx>
        <c:axId val="1877729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771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236191417032275"/>
          <c:y val="1.3850415512465441E-2"/>
          <c:w val="0.29151301198051388"/>
          <c:h val="0.12188394733206805"/>
        </c:manualLayout>
      </c:layout>
    </c:legend>
    <c:plotVisOnly val="1"/>
    <c:dispBlanksAs val="gap"/>
  </c:chart>
  <c:printSettings>
    <c:headerFooter/>
    <c:pageMargins b="1" l="0.75000000000000266" r="0.750000000000002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67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Q3 Diversity Stats'!$G$187:$G$191</c:f>
              <c:numCache>
                <c:formatCode>0.00%</c:formatCode>
                <c:ptCount val="5"/>
                <c:pt idx="0">
                  <c:v>7.1558420095851921E-2</c:v>
                </c:pt>
                <c:pt idx="1">
                  <c:v>0.43728309370352009</c:v>
                </c:pt>
                <c:pt idx="2">
                  <c:v>3.1399768633283753E-2</c:v>
                </c:pt>
                <c:pt idx="3">
                  <c:v>0</c:v>
                </c:pt>
                <c:pt idx="4">
                  <c:v>0.45975871756734427</c:v>
                </c:pt>
              </c:numCache>
            </c:numRef>
          </c:val>
        </c:ser>
        <c:axId val="188021376"/>
        <c:axId val="18920281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Stats'!$H$187:$H$191</c:f>
              <c:numCache>
                <c:formatCode>#,##0</c:formatCode>
                <c:ptCount val="5"/>
                <c:pt idx="0">
                  <c:v>866</c:v>
                </c:pt>
                <c:pt idx="1">
                  <c:v>5292</c:v>
                </c:pt>
                <c:pt idx="2">
                  <c:v>380</c:v>
                </c:pt>
                <c:pt idx="3">
                  <c:v>0</c:v>
                </c:pt>
                <c:pt idx="4">
                  <c:v>5564</c:v>
                </c:pt>
              </c:numCache>
            </c:numRef>
          </c:val>
        </c:ser>
        <c:axId val="189204352"/>
        <c:axId val="189205888"/>
      </c:barChart>
      <c:catAx>
        <c:axId val="1880213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202816"/>
        <c:crosses val="autoZero"/>
        <c:auto val="1"/>
        <c:lblAlgn val="ctr"/>
        <c:lblOffset val="100"/>
      </c:catAx>
      <c:valAx>
        <c:axId val="1892028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021376"/>
        <c:crosses val="autoZero"/>
        <c:crossBetween val="between"/>
      </c:valAx>
      <c:catAx>
        <c:axId val="189204352"/>
        <c:scaling>
          <c:orientation val="minMax"/>
        </c:scaling>
        <c:delete val="1"/>
        <c:axPos val="b"/>
        <c:tickLblPos val="none"/>
        <c:crossAx val="189205888"/>
        <c:crosses val="autoZero"/>
        <c:auto val="1"/>
        <c:lblAlgn val="ctr"/>
        <c:lblOffset val="100"/>
      </c:catAx>
      <c:valAx>
        <c:axId val="1892058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92043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7568040481426311E-2"/>
          <c:w val="6.5420560747663559E-2"/>
          <c:h val="0.1261265990399843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98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Q3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Stats'!$C$311:$C$319</c:f>
              <c:numCache>
                <c:formatCode>0.0%</c:formatCode>
                <c:ptCount val="9"/>
                <c:pt idx="0">
                  <c:v>3.9937905729607676E-2</c:v>
                </c:pt>
                <c:pt idx="1">
                  <c:v>0.11614451030200396</c:v>
                </c:pt>
                <c:pt idx="2">
                  <c:v>0.22212813999435507</c:v>
                </c:pt>
                <c:pt idx="3">
                  <c:v>0.26940445949760089</c:v>
                </c:pt>
                <c:pt idx="4">
                  <c:v>0.11797911374541349</c:v>
                </c:pt>
                <c:pt idx="5">
                  <c:v>5.4614733276883994E-2</c:v>
                </c:pt>
                <c:pt idx="6">
                  <c:v>1.467682754727632E-2</c:v>
                </c:pt>
                <c:pt idx="7">
                  <c:v>0.15227208580299181</c:v>
                </c:pt>
                <c:pt idx="8">
                  <c:v>1.2842224103866779E-2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Stats'!$E$311:$E$319</c:f>
              <c:numCache>
                <c:formatCode>0.0%</c:formatCode>
                <c:ptCount val="9"/>
                <c:pt idx="0">
                  <c:v>9.3102073365231255E-2</c:v>
                </c:pt>
                <c:pt idx="1">
                  <c:v>0.18560606060606061</c:v>
                </c:pt>
                <c:pt idx="2">
                  <c:v>0.26614832535885169</c:v>
                </c:pt>
                <c:pt idx="3">
                  <c:v>0.29904306220095694</c:v>
                </c:pt>
                <c:pt idx="4">
                  <c:v>0.10147527910685805</c:v>
                </c:pt>
                <c:pt idx="5">
                  <c:v>3.5486443381180226E-2</c:v>
                </c:pt>
                <c:pt idx="6">
                  <c:v>8.9712918660287081E-3</c:v>
                </c:pt>
                <c:pt idx="7">
                  <c:v>4.5853269537480066E-3</c:v>
                </c:pt>
                <c:pt idx="8">
                  <c:v>5.5821371610845294E-3</c:v>
                </c:pt>
              </c:numCache>
            </c:numRef>
          </c:val>
        </c:ser>
        <c:axId val="189263232"/>
        <c:axId val="190055552"/>
      </c:barChart>
      <c:barChart>
        <c:barDir val="col"/>
        <c:grouping val="clustered"/>
        <c:ser>
          <c:idx val="2"/>
          <c:order val="2"/>
          <c:tx>
            <c:strRef>
              <c:f>'12.13 Q3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Stats'!$D$311:$D$319</c:f>
              <c:numCache>
                <c:formatCode>#,##0</c:formatCode>
                <c:ptCount val="9"/>
                <c:pt idx="0">
                  <c:v>283</c:v>
                </c:pt>
                <c:pt idx="1">
                  <c:v>823</c:v>
                </c:pt>
                <c:pt idx="2">
                  <c:v>1574</c:v>
                </c:pt>
                <c:pt idx="3">
                  <c:v>1909</c:v>
                </c:pt>
                <c:pt idx="4">
                  <c:v>836</c:v>
                </c:pt>
                <c:pt idx="5">
                  <c:v>387</c:v>
                </c:pt>
                <c:pt idx="6">
                  <c:v>104</c:v>
                </c:pt>
                <c:pt idx="7">
                  <c:v>1079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Stats'!$F$311:$F$319</c:f>
              <c:numCache>
                <c:formatCode>#,##0</c:formatCode>
                <c:ptCount val="9"/>
                <c:pt idx="0">
                  <c:v>467</c:v>
                </c:pt>
                <c:pt idx="1">
                  <c:v>931</c:v>
                </c:pt>
                <c:pt idx="2">
                  <c:v>1335</c:v>
                </c:pt>
                <c:pt idx="3">
                  <c:v>1500</c:v>
                </c:pt>
                <c:pt idx="4">
                  <c:v>509</c:v>
                </c:pt>
                <c:pt idx="5">
                  <c:v>178</c:v>
                </c:pt>
                <c:pt idx="6">
                  <c:v>45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90057088"/>
        <c:axId val="190075264"/>
      </c:barChart>
      <c:catAx>
        <c:axId val="189263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055552"/>
        <c:crosses val="autoZero"/>
        <c:auto val="1"/>
        <c:lblAlgn val="ctr"/>
        <c:lblOffset val="100"/>
      </c:catAx>
      <c:valAx>
        <c:axId val="19005555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263232"/>
        <c:crosses val="autoZero"/>
        <c:crossBetween val="between"/>
      </c:valAx>
      <c:catAx>
        <c:axId val="190057088"/>
        <c:scaling>
          <c:orientation val="minMax"/>
        </c:scaling>
        <c:delete val="1"/>
        <c:axPos val="b"/>
        <c:tickLblPos val="none"/>
        <c:crossAx val="190075264"/>
        <c:crosses val="autoZero"/>
        <c:auto val="1"/>
        <c:lblAlgn val="ctr"/>
        <c:lblOffset val="100"/>
      </c:catAx>
      <c:valAx>
        <c:axId val="1900752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00570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9959494927998866"/>
          <c:y val="6.1437108822935724E-2"/>
          <c:w val="0.24445300418528873"/>
          <c:h val="0.1075150413890571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9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Q3 Diversity Stats'!$B$325:$B$327,'12.13 Q3 Diversity Stats'!$B$329:$B$332,'12.13 Q3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Q3 Diversity Stats'!$C$325:$C$327,'12.13 Q3 Diversity Stats'!$C$329:$C$332,'12.13 Q3 Diversity Stats'!$C$334:$C$335)</c:f>
              <c:numCache>
                <c:formatCode>0.00%</c:formatCode>
                <c:ptCount val="9"/>
                <c:pt idx="0">
                  <c:v>0.37733333333333335</c:v>
                </c:pt>
                <c:pt idx="1">
                  <c:v>0.46921322690992018</c:v>
                </c:pt>
                <c:pt idx="2">
                  <c:v>0.54107940873152283</c:v>
                </c:pt>
                <c:pt idx="3">
                  <c:v>0.55998826635376941</c:v>
                </c:pt>
                <c:pt idx="4">
                  <c:v>0.62156133828996285</c:v>
                </c:pt>
                <c:pt idx="5">
                  <c:v>0.68495575221238936</c:v>
                </c:pt>
                <c:pt idx="6">
                  <c:v>0.69798657718120805</c:v>
                </c:pt>
                <c:pt idx="7">
                  <c:v>0.97912885662431937</c:v>
                </c:pt>
                <c:pt idx="8">
                  <c:v>0.76470588235294112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Q3 Diversity Stats'!$B$325:$B$327,'12.13 Q3 Diversity Stats'!$B$329:$B$332,'12.13 Q3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Q3 Diversity Stats'!$E$325:$E$327,'12.13 Q3 Diversity Stats'!$E$329:$E$332,'12.13 Q3 Diversity Stats'!$E$334:$E$335)</c:f>
              <c:numCache>
                <c:formatCode>0.00%</c:formatCode>
                <c:ptCount val="9"/>
                <c:pt idx="0">
                  <c:v>0.6226666666666667</c:v>
                </c:pt>
                <c:pt idx="1">
                  <c:v>0.53078677309007982</c:v>
                </c:pt>
                <c:pt idx="2">
                  <c:v>0.45892059126847712</c:v>
                </c:pt>
                <c:pt idx="3">
                  <c:v>0.44001173364623059</c:v>
                </c:pt>
                <c:pt idx="4">
                  <c:v>0.37843866171003715</c:v>
                </c:pt>
                <c:pt idx="5">
                  <c:v>0.31504424778761064</c:v>
                </c:pt>
                <c:pt idx="6">
                  <c:v>0.30201342281879195</c:v>
                </c:pt>
                <c:pt idx="7">
                  <c:v>2.0871143375680582E-2</c:v>
                </c:pt>
                <c:pt idx="8">
                  <c:v>0.23529411764705882</c:v>
                </c:pt>
              </c:numCache>
            </c:numRef>
          </c:val>
        </c:ser>
        <c:axId val="193737856"/>
        <c:axId val="193739392"/>
      </c:barChart>
      <c:barChart>
        <c:barDir val="col"/>
        <c:grouping val="clustered"/>
        <c:ser>
          <c:idx val="2"/>
          <c:order val="2"/>
          <c:tx>
            <c:strRef>
              <c:f>'12.13 Q3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Q3 Diversity Stats'!$D$325:$D$327,'12.13 Q3 Diversity Stats'!$D$329:$D$332,'12.13 Q3 Diversity Stats'!$D$334:$D$335)</c:f>
              <c:numCache>
                <c:formatCode>#,##0</c:formatCode>
                <c:ptCount val="9"/>
                <c:pt idx="0">
                  <c:v>283</c:v>
                </c:pt>
                <c:pt idx="1">
                  <c:v>823</c:v>
                </c:pt>
                <c:pt idx="2">
                  <c:v>1574</c:v>
                </c:pt>
                <c:pt idx="3">
                  <c:v>1909</c:v>
                </c:pt>
                <c:pt idx="4">
                  <c:v>836</c:v>
                </c:pt>
                <c:pt idx="5">
                  <c:v>387</c:v>
                </c:pt>
                <c:pt idx="6">
                  <c:v>104</c:v>
                </c:pt>
                <c:pt idx="7">
                  <c:v>1079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Q3 Diversity Stats'!$F$325:$F$327,'12.13 Q3 Diversity Stats'!$F$329:$F$332,'12.13 Q3 Diversity Stats'!$F$334:$F$335)</c:f>
              <c:numCache>
                <c:formatCode>#,##0</c:formatCode>
                <c:ptCount val="9"/>
                <c:pt idx="0">
                  <c:v>467</c:v>
                </c:pt>
                <c:pt idx="1">
                  <c:v>931</c:v>
                </c:pt>
                <c:pt idx="2">
                  <c:v>1335</c:v>
                </c:pt>
                <c:pt idx="3">
                  <c:v>1500</c:v>
                </c:pt>
                <c:pt idx="4">
                  <c:v>509</c:v>
                </c:pt>
                <c:pt idx="5">
                  <c:v>178</c:v>
                </c:pt>
                <c:pt idx="6">
                  <c:v>45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93753472"/>
        <c:axId val="193755008"/>
      </c:barChart>
      <c:catAx>
        <c:axId val="193737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3739392"/>
        <c:crosses val="autoZero"/>
        <c:auto val="1"/>
        <c:lblAlgn val="ctr"/>
        <c:lblOffset val="100"/>
      </c:catAx>
      <c:valAx>
        <c:axId val="193739392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3737856"/>
        <c:crosses val="autoZero"/>
        <c:crossBetween val="between"/>
      </c:valAx>
      <c:catAx>
        <c:axId val="193753472"/>
        <c:scaling>
          <c:orientation val="minMax"/>
        </c:scaling>
        <c:delete val="1"/>
        <c:axPos val="b"/>
        <c:tickLblPos val="none"/>
        <c:crossAx val="193755008"/>
        <c:crosses val="autoZero"/>
        <c:auto val="1"/>
        <c:lblAlgn val="ctr"/>
        <c:lblOffset val="100"/>
      </c:catAx>
      <c:valAx>
        <c:axId val="193755008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9375347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341515508941963"/>
          <c:y val="4.9822064056939862E-2"/>
          <c:w val="0.24696384611842631"/>
          <c:h val="0.1281138790035578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Stats'!$C$94:$C$102</c:f>
              <c:numCache>
                <c:formatCode>0.0%</c:formatCode>
                <c:ptCount val="9"/>
                <c:pt idx="0">
                  <c:v>6.1973227565691624E-2</c:v>
                </c:pt>
                <c:pt idx="1">
                  <c:v>0.14493472153363079</c:v>
                </c:pt>
                <c:pt idx="2">
                  <c:v>0.24037349198479591</c:v>
                </c:pt>
                <c:pt idx="3">
                  <c:v>0.2816889770285903</c:v>
                </c:pt>
                <c:pt idx="4">
                  <c:v>0.11113865476780697</c:v>
                </c:pt>
                <c:pt idx="5">
                  <c:v>4.6686498099487689E-2</c:v>
                </c:pt>
                <c:pt idx="6">
                  <c:v>1.2312014543050736E-2</c:v>
                </c:pt>
                <c:pt idx="7">
                  <c:v>9.105932903652289E-2</c:v>
                </c:pt>
                <c:pt idx="8">
                  <c:v>9.8330854404230714E-3</c:v>
                </c:pt>
              </c:numCache>
            </c:numRef>
          </c:val>
        </c:ser>
        <c:axId val="195179264"/>
        <c:axId val="195180800"/>
      </c:barChart>
      <c:barChart>
        <c:barDir val="col"/>
        <c:grouping val="clustered"/>
        <c:ser>
          <c:idx val="1"/>
          <c:order val="1"/>
          <c:tx>
            <c:strRef>
              <c:f>'12.13 Q3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Stats'!$D$94:$D$102</c:f>
              <c:numCache>
                <c:formatCode>#,##0</c:formatCode>
                <c:ptCount val="9"/>
                <c:pt idx="0">
                  <c:v>750</c:v>
                </c:pt>
                <c:pt idx="1">
                  <c:v>1754</c:v>
                </c:pt>
                <c:pt idx="2">
                  <c:v>2909</c:v>
                </c:pt>
                <c:pt idx="3">
                  <c:v>3409</c:v>
                </c:pt>
                <c:pt idx="4">
                  <c:v>1345</c:v>
                </c:pt>
                <c:pt idx="5">
                  <c:v>565</c:v>
                </c:pt>
                <c:pt idx="6">
                  <c:v>149</c:v>
                </c:pt>
                <c:pt idx="7">
                  <c:v>1102</c:v>
                </c:pt>
                <c:pt idx="8">
                  <c:v>119</c:v>
                </c:pt>
              </c:numCache>
            </c:numRef>
          </c:val>
        </c:ser>
        <c:gapWidth val="490"/>
        <c:axId val="195190784"/>
        <c:axId val="195192320"/>
      </c:barChart>
      <c:catAx>
        <c:axId val="1951792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180800"/>
        <c:crosses val="autoZero"/>
        <c:auto val="1"/>
        <c:lblAlgn val="ctr"/>
        <c:lblOffset val="100"/>
      </c:catAx>
      <c:valAx>
        <c:axId val="1951808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179264"/>
        <c:crosses val="autoZero"/>
        <c:crossBetween val="between"/>
      </c:valAx>
      <c:catAx>
        <c:axId val="195190784"/>
        <c:scaling>
          <c:orientation val="minMax"/>
        </c:scaling>
        <c:delete val="1"/>
        <c:axPos val="b"/>
        <c:tickLblPos val="none"/>
        <c:crossAx val="195192320"/>
        <c:crosses val="autoZero"/>
        <c:auto val="1"/>
        <c:lblAlgn val="ctr"/>
        <c:lblOffset val="100"/>
      </c:catAx>
      <c:valAx>
        <c:axId val="1951923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519078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35135135134"/>
          <c:y val="3.5087719298245612E-2"/>
          <c:w val="0.11891891891891949"/>
          <c:h val="0.1052636183634942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 paperSize="9" orientation="landscape" horizontalDpi="200" verticalDpi="200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Q3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Stats'!$C$721:$C$730</c:f>
              <c:numCache>
                <c:formatCode>0.0%</c:formatCode>
                <c:ptCount val="10"/>
                <c:pt idx="0">
                  <c:v>4.5190445448676569E-3</c:v>
                </c:pt>
                <c:pt idx="1">
                  <c:v>3.6797934151065206E-2</c:v>
                </c:pt>
                <c:pt idx="2">
                  <c:v>0.2001291155584248</c:v>
                </c:pt>
                <c:pt idx="3">
                  <c:v>0.2575855390574564</c:v>
                </c:pt>
                <c:pt idx="4">
                  <c:v>0.21174951581665591</c:v>
                </c:pt>
                <c:pt idx="5">
                  <c:v>0.11103938024531956</c:v>
                </c:pt>
                <c:pt idx="6">
                  <c:v>6.0038734667527439E-2</c:v>
                </c:pt>
                <c:pt idx="7">
                  <c:v>5.1000645577792124E-2</c:v>
                </c:pt>
                <c:pt idx="8">
                  <c:v>6.0684312459651391E-2</c:v>
                </c:pt>
                <c:pt idx="9">
                  <c:v>6.4557779212395094E-3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Stats'!$E$721:$E$730</c:f>
              <c:numCache>
                <c:formatCode>0.0%</c:formatCode>
                <c:ptCount val="10"/>
                <c:pt idx="0">
                  <c:v>4.671657348621245E-2</c:v>
                </c:pt>
                <c:pt idx="1">
                  <c:v>0.13493793234151427</c:v>
                </c:pt>
                <c:pt idx="2">
                  <c:v>0.16554534255661896</c:v>
                </c:pt>
                <c:pt idx="3">
                  <c:v>0.13797024542784042</c:v>
                </c:pt>
                <c:pt idx="4">
                  <c:v>0.14431915095233583</c:v>
                </c:pt>
                <c:pt idx="5">
                  <c:v>0.13834928456363119</c:v>
                </c:pt>
                <c:pt idx="6">
                  <c:v>0.11352222116933573</c:v>
                </c:pt>
                <c:pt idx="7">
                  <c:v>8.4525727281341792E-2</c:v>
                </c:pt>
                <c:pt idx="8">
                  <c:v>3.2313086326163178E-2</c:v>
                </c:pt>
                <c:pt idx="9">
                  <c:v>1.8004358950061594E-3</c:v>
                </c:pt>
              </c:numCache>
            </c:numRef>
          </c:val>
        </c:ser>
        <c:axId val="195229568"/>
        <c:axId val="195231104"/>
      </c:barChart>
      <c:barChart>
        <c:barDir val="col"/>
        <c:grouping val="clustered"/>
        <c:ser>
          <c:idx val="2"/>
          <c:order val="2"/>
          <c:tx>
            <c:strRef>
              <c:f>'12.13 Q3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Stats'!$D$721:$D$730</c:f>
              <c:numCache>
                <c:formatCode>#,##0</c:formatCode>
                <c:ptCount val="10"/>
                <c:pt idx="0">
                  <c:v>7</c:v>
                </c:pt>
                <c:pt idx="1">
                  <c:v>57</c:v>
                </c:pt>
                <c:pt idx="2">
                  <c:v>310</c:v>
                </c:pt>
                <c:pt idx="3">
                  <c:v>399</c:v>
                </c:pt>
                <c:pt idx="4">
                  <c:v>328</c:v>
                </c:pt>
                <c:pt idx="5">
                  <c:v>172</c:v>
                </c:pt>
                <c:pt idx="6">
                  <c:v>93</c:v>
                </c:pt>
                <c:pt idx="7">
                  <c:v>79</c:v>
                </c:pt>
                <c:pt idx="8">
                  <c:v>94</c:v>
                </c:pt>
                <c:pt idx="9">
                  <c:v>10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Stats'!$F$721:$F$730</c:f>
              <c:numCache>
                <c:formatCode>#,##0</c:formatCode>
                <c:ptCount val="10"/>
                <c:pt idx="0">
                  <c:v>493</c:v>
                </c:pt>
                <c:pt idx="1">
                  <c:v>1424</c:v>
                </c:pt>
                <c:pt idx="2">
                  <c:v>1747</c:v>
                </c:pt>
                <c:pt idx="3">
                  <c:v>1456</c:v>
                </c:pt>
                <c:pt idx="4">
                  <c:v>1523</c:v>
                </c:pt>
                <c:pt idx="5">
                  <c:v>1460</c:v>
                </c:pt>
                <c:pt idx="6">
                  <c:v>1198</c:v>
                </c:pt>
                <c:pt idx="7">
                  <c:v>892</c:v>
                </c:pt>
                <c:pt idx="8">
                  <c:v>341</c:v>
                </c:pt>
                <c:pt idx="9">
                  <c:v>19</c:v>
                </c:pt>
              </c:numCache>
            </c:numRef>
          </c:val>
        </c:ser>
        <c:axId val="195273856"/>
        <c:axId val="195275392"/>
      </c:barChart>
      <c:catAx>
        <c:axId val="195229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231104"/>
        <c:crosses val="autoZero"/>
        <c:auto val="1"/>
        <c:lblAlgn val="ctr"/>
        <c:lblOffset val="100"/>
      </c:catAx>
      <c:valAx>
        <c:axId val="19523110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229568"/>
        <c:crosses val="autoZero"/>
        <c:crossBetween val="between"/>
      </c:valAx>
      <c:catAx>
        <c:axId val="195273856"/>
        <c:scaling>
          <c:orientation val="minMax"/>
        </c:scaling>
        <c:delete val="1"/>
        <c:axPos val="b"/>
        <c:tickLblPos val="none"/>
        <c:crossAx val="195275392"/>
        <c:crosses val="autoZero"/>
        <c:auto val="1"/>
        <c:lblAlgn val="ctr"/>
        <c:lblOffset val="100"/>
      </c:catAx>
      <c:valAx>
        <c:axId val="1952753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527385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02198781756069"/>
          <c:y val="2.2900763358778626E-2"/>
          <c:w val="0.17924542451061631"/>
          <c:h val="0.1297713930796818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486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Q3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Stats'!$C$556:$C$565</c:f>
              <c:numCache>
                <c:formatCode>0.0%</c:formatCode>
                <c:ptCount val="10"/>
                <c:pt idx="0">
                  <c:v>3.7777777777777778E-2</c:v>
                </c:pt>
                <c:pt idx="1">
                  <c:v>0.20666666666666667</c:v>
                </c:pt>
                <c:pt idx="2">
                  <c:v>0.22444444444444445</c:v>
                </c:pt>
                <c:pt idx="3">
                  <c:v>0.19111111111111112</c:v>
                </c:pt>
                <c:pt idx="4">
                  <c:v>0.12</c:v>
                </c:pt>
                <c:pt idx="5">
                  <c:v>0.10444444444444445</c:v>
                </c:pt>
                <c:pt idx="6">
                  <c:v>6.222222222222222E-2</c:v>
                </c:pt>
                <c:pt idx="7">
                  <c:v>3.5555555555555556E-2</c:v>
                </c:pt>
                <c:pt idx="8">
                  <c:v>1.5555555555555555E-2</c:v>
                </c:pt>
                <c:pt idx="9">
                  <c:v>2.2222222222222222E-3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Stats'!$E$556:$E$565</c:f>
              <c:numCache>
                <c:formatCode>0.0%</c:formatCode>
                <c:ptCount val="10"/>
                <c:pt idx="0">
                  <c:v>4.1452111225540683E-2</c:v>
                </c:pt>
                <c:pt idx="1">
                  <c:v>0.11912118091314795</c:v>
                </c:pt>
                <c:pt idx="2">
                  <c:v>0.16786817713697219</c:v>
                </c:pt>
                <c:pt idx="3">
                  <c:v>0.15181943014074836</c:v>
                </c:pt>
                <c:pt idx="4">
                  <c:v>0.15422245108135943</c:v>
                </c:pt>
                <c:pt idx="5">
                  <c:v>0.13602814967387572</c:v>
                </c:pt>
                <c:pt idx="6">
                  <c:v>0.10839340885684862</c:v>
                </c:pt>
                <c:pt idx="7">
                  <c:v>8.1960178510127019E-2</c:v>
                </c:pt>
                <c:pt idx="8">
                  <c:v>3.6731891520768965E-2</c:v>
                </c:pt>
                <c:pt idx="9">
                  <c:v>2.403020940611054E-3</c:v>
                </c:pt>
              </c:numCache>
            </c:numRef>
          </c:val>
        </c:ser>
        <c:axId val="203415552"/>
        <c:axId val="203417088"/>
      </c:barChart>
      <c:barChart>
        <c:barDir val="col"/>
        <c:grouping val="clustered"/>
        <c:ser>
          <c:idx val="2"/>
          <c:order val="2"/>
          <c:tx>
            <c:strRef>
              <c:f>'12.13 Q3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Stats'!$D$556:$D$565</c:f>
              <c:numCache>
                <c:formatCode>#,##0</c:formatCode>
                <c:ptCount val="10"/>
                <c:pt idx="0">
                  <c:v>17</c:v>
                </c:pt>
                <c:pt idx="1">
                  <c:v>93</c:v>
                </c:pt>
                <c:pt idx="2">
                  <c:v>101</c:v>
                </c:pt>
                <c:pt idx="3">
                  <c:v>86</c:v>
                </c:pt>
                <c:pt idx="4">
                  <c:v>54</c:v>
                </c:pt>
                <c:pt idx="5">
                  <c:v>47</c:v>
                </c:pt>
                <c:pt idx="6">
                  <c:v>28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Stats'!$F$556:$F$565</c:f>
              <c:numCache>
                <c:formatCode>0</c:formatCode>
                <c:ptCount val="10"/>
                <c:pt idx="0">
                  <c:v>483</c:v>
                </c:pt>
                <c:pt idx="1">
                  <c:v>1388</c:v>
                </c:pt>
                <c:pt idx="2">
                  <c:v>1956</c:v>
                </c:pt>
                <c:pt idx="3">
                  <c:v>1769</c:v>
                </c:pt>
                <c:pt idx="4">
                  <c:v>1797</c:v>
                </c:pt>
                <c:pt idx="5">
                  <c:v>1585</c:v>
                </c:pt>
                <c:pt idx="6">
                  <c:v>1263</c:v>
                </c:pt>
                <c:pt idx="7">
                  <c:v>955</c:v>
                </c:pt>
                <c:pt idx="8">
                  <c:v>428</c:v>
                </c:pt>
                <c:pt idx="9">
                  <c:v>28</c:v>
                </c:pt>
              </c:numCache>
            </c:numRef>
          </c:val>
        </c:ser>
        <c:axId val="203418624"/>
        <c:axId val="203420416"/>
      </c:barChart>
      <c:catAx>
        <c:axId val="2034155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417088"/>
        <c:crosses val="autoZero"/>
        <c:auto val="1"/>
        <c:lblAlgn val="ctr"/>
        <c:lblOffset val="100"/>
      </c:catAx>
      <c:valAx>
        <c:axId val="20341708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415552"/>
        <c:crosses val="autoZero"/>
        <c:crossBetween val="between"/>
      </c:valAx>
      <c:catAx>
        <c:axId val="203418624"/>
        <c:scaling>
          <c:orientation val="minMax"/>
        </c:scaling>
        <c:delete val="1"/>
        <c:axPos val="b"/>
        <c:tickLblPos val="none"/>
        <c:crossAx val="203420416"/>
        <c:crosses val="autoZero"/>
        <c:auto val="1"/>
        <c:lblAlgn val="ctr"/>
        <c:lblOffset val="100"/>
      </c:catAx>
      <c:valAx>
        <c:axId val="2034204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41862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260247956810736"/>
          <c:y val="1.9455252918287941E-2"/>
          <c:w val="0.24254770999153499"/>
          <c:h val="0.1322957198443579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80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56692913385827"/>
          <c:w val="0.90933754264204558"/>
          <c:h val="0.6614173228346454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Stats'!$C$342:$C$351</c:f>
              <c:numCache>
                <c:formatCode>0.0%</c:formatCode>
                <c:ptCount val="10"/>
                <c:pt idx="0">
                  <c:v>3.2458368614168787E-2</c:v>
                </c:pt>
                <c:pt idx="1">
                  <c:v>0.10118543607112616</c:v>
                </c:pt>
                <c:pt idx="2">
                  <c:v>0.13830087496471916</c:v>
                </c:pt>
                <c:pt idx="3">
                  <c:v>0.13279706463449054</c:v>
                </c:pt>
                <c:pt idx="4">
                  <c:v>0.15650578605701382</c:v>
                </c:pt>
                <c:pt idx="5">
                  <c:v>0.15227208580299181</c:v>
                </c:pt>
                <c:pt idx="6">
                  <c:v>0.13039796782387808</c:v>
                </c:pt>
                <c:pt idx="7">
                  <c:v>0.10189105278012983</c:v>
                </c:pt>
                <c:pt idx="8">
                  <c:v>5.0945526390064916E-2</c:v>
                </c:pt>
                <c:pt idx="9">
                  <c:v>3.2458368614168781E-3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Stats'!$E$342:$E$351</c:f>
              <c:numCache>
                <c:formatCode>0.0%</c:formatCode>
                <c:ptCount val="10"/>
                <c:pt idx="0">
                  <c:v>5.3827751196172252E-2</c:v>
                </c:pt>
                <c:pt idx="1">
                  <c:v>0.15231259968102073</c:v>
                </c:pt>
                <c:pt idx="2">
                  <c:v>0.21471291866028708</c:v>
                </c:pt>
                <c:pt idx="3">
                  <c:v>0.18221690590111642</c:v>
                </c:pt>
                <c:pt idx="4">
                  <c:v>0.14792663476874005</c:v>
                </c:pt>
                <c:pt idx="5">
                  <c:v>0.11024720893141945</c:v>
                </c:pt>
                <c:pt idx="6">
                  <c:v>7.3165869218500795E-2</c:v>
                </c:pt>
                <c:pt idx="7">
                  <c:v>4.9641148325358854E-2</c:v>
                </c:pt>
                <c:pt idx="8">
                  <c:v>1.4752791068580542E-2</c:v>
                </c:pt>
                <c:pt idx="9">
                  <c:v>1.1961722488038277E-3</c:v>
                </c:pt>
              </c:numCache>
            </c:numRef>
          </c:val>
        </c:ser>
        <c:axId val="203482624"/>
        <c:axId val="203484160"/>
      </c:barChart>
      <c:barChart>
        <c:barDir val="col"/>
        <c:grouping val="clustered"/>
        <c:ser>
          <c:idx val="2"/>
          <c:order val="2"/>
          <c:tx>
            <c:strRef>
              <c:f>'12.13 Q3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Stats'!$D$342:$D$351</c:f>
              <c:numCache>
                <c:formatCode>#,##0</c:formatCode>
                <c:ptCount val="10"/>
                <c:pt idx="0">
                  <c:v>230</c:v>
                </c:pt>
                <c:pt idx="1">
                  <c:v>717</c:v>
                </c:pt>
                <c:pt idx="2">
                  <c:v>980</c:v>
                </c:pt>
                <c:pt idx="3">
                  <c:v>941</c:v>
                </c:pt>
                <c:pt idx="4">
                  <c:v>1109</c:v>
                </c:pt>
                <c:pt idx="5">
                  <c:v>1079</c:v>
                </c:pt>
                <c:pt idx="6">
                  <c:v>924</c:v>
                </c:pt>
                <c:pt idx="7">
                  <c:v>722</c:v>
                </c:pt>
                <c:pt idx="8">
                  <c:v>361</c:v>
                </c:pt>
                <c:pt idx="9">
                  <c:v>23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Stats'!$F$342:$F$351</c:f>
              <c:numCache>
                <c:formatCode>#,##0</c:formatCode>
                <c:ptCount val="10"/>
                <c:pt idx="0">
                  <c:v>270</c:v>
                </c:pt>
                <c:pt idx="1">
                  <c:v>764</c:v>
                </c:pt>
                <c:pt idx="2">
                  <c:v>1077</c:v>
                </c:pt>
                <c:pt idx="3">
                  <c:v>914</c:v>
                </c:pt>
                <c:pt idx="4">
                  <c:v>742</c:v>
                </c:pt>
                <c:pt idx="5">
                  <c:v>553</c:v>
                </c:pt>
                <c:pt idx="6">
                  <c:v>367</c:v>
                </c:pt>
                <c:pt idx="7">
                  <c:v>249</c:v>
                </c:pt>
                <c:pt idx="8">
                  <c:v>74</c:v>
                </c:pt>
                <c:pt idx="9">
                  <c:v>6</c:v>
                </c:pt>
              </c:numCache>
            </c:numRef>
          </c:val>
        </c:ser>
        <c:axId val="203567872"/>
        <c:axId val="203569408"/>
      </c:barChart>
      <c:catAx>
        <c:axId val="2034826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484160"/>
        <c:crosses val="autoZero"/>
        <c:auto val="1"/>
        <c:lblAlgn val="ctr"/>
        <c:lblOffset val="100"/>
      </c:catAx>
      <c:valAx>
        <c:axId val="20348416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482624"/>
        <c:crosses val="autoZero"/>
        <c:crossBetween val="between"/>
      </c:valAx>
      <c:catAx>
        <c:axId val="203567872"/>
        <c:scaling>
          <c:orientation val="minMax"/>
        </c:scaling>
        <c:delete val="1"/>
        <c:axPos val="b"/>
        <c:tickLblPos val="none"/>
        <c:crossAx val="203569408"/>
        <c:crosses val="autoZero"/>
        <c:auto val="1"/>
        <c:lblAlgn val="ctr"/>
        <c:lblOffset val="100"/>
      </c:catAx>
      <c:valAx>
        <c:axId val="2035694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56787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801125163820268"/>
          <c:y val="2.3622047244094488E-2"/>
          <c:w val="0.19621123814191732"/>
          <c:h val="0.129921259842519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4d: Disability breakdown by age</a:t>
            </a:r>
          </a:p>
        </c:rich>
      </c:tx>
      <c:layout>
        <c:manualLayout>
          <c:xMode val="edge"/>
          <c:yMode val="edge"/>
          <c:x val="0.12567567567567464"/>
          <c:y val="2.290076335877862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08108108108077E-2"/>
          <c:y val="0.1412216372361739"/>
          <c:w val="0.93243243243243268"/>
          <c:h val="0.671756977123426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Stats'!$C$239:$C$248</c:f>
              <c:numCache>
                <c:formatCode>0.0%</c:formatCode>
                <c:ptCount val="10"/>
                <c:pt idx="0">
                  <c:v>2.5404157043879907E-2</c:v>
                </c:pt>
                <c:pt idx="1">
                  <c:v>0.10161662817551963</c:v>
                </c:pt>
                <c:pt idx="2">
                  <c:v>0.1535796766743649</c:v>
                </c:pt>
                <c:pt idx="3">
                  <c:v>0.13048498845265588</c:v>
                </c:pt>
                <c:pt idx="4">
                  <c:v>0.14780600461893764</c:v>
                </c:pt>
                <c:pt idx="5">
                  <c:v>0.14549653579676675</c:v>
                </c:pt>
                <c:pt idx="6">
                  <c:v>0.14087759815242495</c:v>
                </c:pt>
                <c:pt idx="7">
                  <c:v>0.11893764434180139</c:v>
                </c:pt>
                <c:pt idx="8">
                  <c:v>3.348729792147806E-2</c:v>
                </c:pt>
                <c:pt idx="9">
                  <c:v>2.3094688221709007E-3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Stats'!$E$239:$E$248</c:f>
              <c:numCache>
                <c:formatCode>0.0%</c:formatCode>
                <c:ptCount val="10"/>
                <c:pt idx="0">
                  <c:v>3.2690854119425551E-2</c:v>
                </c:pt>
                <c:pt idx="1">
                  <c:v>0.13019652305366591</c:v>
                </c:pt>
                <c:pt idx="2">
                  <c:v>0.18083900226757368</c:v>
                </c:pt>
                <c:pt idx="3">
                  <c:v>0.16950113378684808</c:v>
                </c:pt>
                <c:pt idx="4">
                  <c:v>0.1617535903250189</c:v>
                </c:pt>
                <c:pt idx="5">
                  <c:v>0.13303099017384731</c:v>
                </c:pt>
                <c:pt idx="6">
                  <c:v>9.7883597883597878E-2</c:v>
                </c:pt>
                <c:pt idx="7">
                  <c:v>6.8594104308390025E-2</c:v>
                </c:pt>
                <c:pt idx="8">
                  <c:v>2.399848828420257E-2</c:v>
                </c:pt>
                <c:pt idx="9">
                  <c:v>1.5117157974300832E-3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Q3 Diversity Stats'!$G$239:$G$248</c:f>
              <c:numCache>
                <c:formatCode>0.0%</c:formatCode>
                <c:ptCount val="10"/>
                <c:pt idx="0">
                  <c:v>1.3157894736842105E-2</c:v>
                </c:pt>
                <c:pt idx="1">
                  <c:v>0.1</c:v>
                </c:pt>
                <c:pt idx="2">
                  <c:v>0.15526315789473685</c:v>
                </c:pt>
                <c:pt idx="3">
                  <c:v>0.15526315789473685</c:v>
                </c:pt>
                <c:pt idx="4">
                  <c:v>0.1763157894736842</c:v>
                </c:pt>
                <c:pt idx="5">
                  <c:v>0.14210526315789473</c:v>
                </c:pt>
                <c:pt idx="6">
                  <c:v>0.12894736842105264</c:v>
                </c:pt>
                <c:pt idx="7">
                  <c:v>9.2105263157894732E-2</c:v>
                </c:pt>
                <c:pt idx="8">
                  <c:v>3.6842105263157891E-2</c:v>
                </c:pt>
                <c:pt idx="9">
                  <c:v>0</c:v>
                </c:pt>
              </c:numCache>
            </c:numRef>
          </c:val>
        </c:ser>
        <c:axId val="203670656"/>
        <c:axId val="20367219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Stats'!$D$239:$D$248</c:f>
              <c:numCache>
                <c:formatCode>#,##0</c:formatCode>
                <c:ptCount val="10"/>
                <c:pt idx="0">
                  <c:v>22</c:v>
                </c:pt>
                <c:pt idx="1">
                  <c:v>88</c:v>
                </c:pt>
                <c:pt idx="2">
                  <c:v>133</c:v>
                </c:pt>
                <c:pt idx="3">
                  <c:v>113</c:v>
                </c:pt>
                <c:pt idx="4">
                  <c:v>128</c:v>
                </c:pt>
                <c:pt idx="5">
                  <c:v>126</c:v>
                </c:pt>
                <c:pt idx="6">
                  <c:v>122</c:v>
                </c:pt>
                <c:pt idx="7">
                  <c:v>103</c:v>
                </c:pt>
                <c:pt idx="8">
                  <c:v>29</c:v>
                </c:pt>
                <c:pt idx="9">
                  <c:v>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Stats'!$F$239:$F$248</c:f>
              <c:numCache>
                <c:formatCode>#,##0</c:formatCode>
                <c:ptCount val="10"/>
                <c:pt idx="0">
                  <c:v>173</c:v>
                </c:pt>
                <c:pt idx="1">
                  <c:v>689</c:v>
                </c:pt>
                <c:pt idx="2">
                  <c:v>957</c:v>
                </c:pt>
                <c:pt idx="3">
                  <c:v>897</c:v>
                </c:pt>
                <c:pt idx="4">
                  <c:v>856</c:v>
                </c:pt>
                <c:pt idx="5">
                  <c:v>704</c:v>
                </c:pt>
                <c:pt idx="6">
                  <c:v>518</c:v>
                </c:pt>
                <c:pt idx="7">
                  <c:v>363</c:v>
                </c:pt>
                <c:pt idx="8">
                  <c:v>127</c:v>
                </c:pt>
                <c:pt idx="9">
                  <c:v>8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Stats'!$H$239:$H$248</c:f>
              <c:numCache>
                <c:formatCode>#,##0</c:formatCode>
                <c:ptCount val="10"/>
                <c:pt idx="0">
                  <c:v>5</c:v>
                </c:pt>
                <c:pt idx="1">
                  <c:v>38</c:v>
                </c:pt>
                <c:pt idx="2">
                  <c:v>59</c:v>
                </c:pt>
                <c:pt idx="3">
                  <c:v>59</c:v>
                </c:pt>
                <c:pt idx="4">
                  <c:v>67</c:v>
                </c:pt>
                <c:pt idx="5">
                  <c:v>54</c:v>
                </c:pt>
                <c:pt idx="6">
                  <c:v>49</c:v>
                </c:pt>
                <c:pt idx="7">
                  <c:v>35</c:v>
                </c:pt>
                <c:pt idx="8">
                  <c:v>14</c:v>
                </c:pt>
                <c:pt idx="9">
                  <c:v>0</c:v>
                </c:pt>
              </c:numCache>
            </c:numRef>
          </c:val>
        </c:ser>
        <c:axId val="203682176"/>
        <c:axId val="203683712"/>
      </c:barChart>
      <c:catAx>
        <c:axId val="203670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672192"/>
        <c:crosses val="autoZero"/>
        <c:auto val="1"/>
        <c:lblAlgn val="ctr"/>
        <c:lblOffset val="100"/>
      </c:catAx>
      <c:valAx>
        <c:axId val="203672192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670656"/>
        <c:crosses val="autoZero"/>
        <c:crossBetween val="between"/>
      </c:valAx>
      <c:catAx>
        <c:axId val="203682176"/>
        <c:scaling>
          <c:orientation val="minMax"/>
        </c:scaling>
        <c:delete val="1"/>
        <c:axPos val="b"/>
        <c:tickLblPos val="none"/>
        <c:crossAx val="203683712"/>
        <c:crosses val="autoZero"/>
        <c:auto val="1"/>
        <c:lblAlgn val="ctr"/>
        <c:lblOffset val="100"/>
      </c:catAx>
      <c:valAx>
        <c:axId val="2036837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6821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37837837838104"/>
          <c:y val="2.6717557251908393E-2"/>
          <c:w val="0.19594594594594594"/>
          <c:h val="0.1679393320109804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7l: % of employees by BAME</a:t>
            </a:r>
          </a:p>
        </c:rich>
      </c:tx>
      <c:layout>
        <c:manualLayout>
          <c:xMode val="edge"/>
          <c:yMode val="edge"/>
          <c:x val="0.17139029686066631"/>
          <c:y val="1.92307692307693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5909"/>
          <c:h val="0.6653846153846182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Q3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Stats'!$C$571:$C$580</c:f>
              <c:numCache>
                <c:formatCode>0.0%</c:formatCode>
                <c:ptCount val="10"/>
                <c:pt idx="0">
                  <c:v>3.7777777777777778E-2</c:v>
                </c:pt>
                <c:pt idx="1">
                  <c:v>0.18222222222222223</c:v>
                </c:pt>
                <c:pt idx="2">
                  <c:v>0.18</c:v>
                </c:pt>
                <c:pt idx="3">
                  <c:v>0.18</c:v>
                </c:pt>
                <c:pt idx="4">
                  <c:v>0.11555555555555555</c:v>
                </c:pt>
                <c:pt idx="5">
                  <c:v>0.10444444444444445</c:v>
                </c:pt>
                <c:pt idx="6">
                  <c:v>6.222222222222222E-2</c:v>
                </c:pt>
                <c:pt idx="7">
                  <c:v>3.5555555555555556E-2</c:v>
                </c:pt>
                <c:pt idx="8">
                  <c:v>1.5555555555555555E-2</c:v>
                </c:pt>
                <c:pt idx="9">
                  <c:v>2.2222222222222222E-3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Q3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Stats'!$E$571:$E$580</c:f>
              <c:numCache>
                <c:formatCode>0.0%</c:formatCode>
                <c:ptCount val="10"/>
                <c:pt idx="0">
                  <c:v>4.1452111225540683E-2</c:v>
                </c:pt>
                <c:pt idx="1">
                  <c:v>0.1200652248541023</c:v>
                </c:pt>
                <c:pt idx="2">
                  <c:v>0.1695846206659801</c:v>
                </c:pt>
                <c:pt idx="3">
                  <c:v>0.15224854102300034</c:v>
                </c:pt>
                <c:pt idx="4">
                  <c:v>0.15439409543426022</c:v>
                </c:pt>
                <c:pt idx="5">
                  <c:v>0.13602814967387572</c:v>
                </c:pt>
                <c:pt idx="6">
                  <c:v>0.10839340885684862</c:v>
                </c:pt>
                <c:pt idx="7">
                  <c:v>8.1960178510127019E-2</c:v>
                </c:pt>
                <c:pt idx="8">
                  <c:v>3.6731891520768965E-2</c:v>
                </c:pt>
                <c:pt idx="9">
                  <c:v>2.403020940611054E-3</c:v>
                </c:pt>
              </c:numCache>
            </c:numRef>
          </c:val>
        </c:ser>
        <c:dLbls>
          <c:showVal val="1"/>
        </c:dLbls>
        <c:axId val="203729920"/>
        <c:axId val="203735808"/>
      </c:barChart>
      <c:barChart>
        <c:barDir val="col"/>
        <c:grouping val="clustered"/>
        <c:ser>
          <c:idx val="2"/>
          <c:order val="2"/>
          <c:tx>
            <c:strRef>
              <c:f>'12.13 Q3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Stats'!$D$571:$D$580</c:f>
              <c:numCache>
                <c:formatCode>#,##0</c:formatCode>
                <c:ptCount val="10"/>
                <c:pt idx="0">
                  <c:v>17</c:v>
                </c:pt>
                <c:pt idx="1">
                  <c:v>82</c:v>
                </c:pt>
                <c:pt idx="2">
                  <c:v>81</c:v>
                </c:pt>
                <c:pt idx="3">
                  <c:v>81</c:v>
                </c:pt>
                <c:pt idx="4">
                  <c:v>52</c:v>
                </c:pt>
                <c:pt idx="5">
                  <c:v>47</c:v>
                </c:pt>
                <c:pt idx="6">
                  <c:v>28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Stats'!$F$571:$F$580</c:f>
              <c:numCache>
                <c:formatCode>#,##0</c:formatCode>
                <c:ptCount val="10"/>
                <c:pt idx="0">
                  <c:v>483</c:v>
                </c:pt>
                <c:pt idx="1">
                  <c:v>1399</c:v>
                </c:pt>
                <c:pt idx="2">
                  <c:v>1976</c:v>
                </c:pt>
                <c:pt idx="3">
                  <c:v>1774</c:v>
                </c:pt>
                <c:pt idx="4">
                  <c:v>1799</c:v>
                </c:pt>
                <c:pt idx="5">
                  <c:v>1585</c:v>
                </c:pt>
                <c:pt idx="6">
                  <c:v>1263</c:v>
                </c:pt>
                <c:pt idx="7">
                  <c:v>955</c:v>
                </c:pt>
                <c:pt idx="8">
                  <c:v>428</c:v>
                </c:pt>
                <c:pt idx="9">
                  <c:v>28</c:v>
                </c:pt>
              </c:numCache>
            </c:numRef>
          </c:val>
        </c:ser>
        <c:dLbls>
          <c:showVal val="1"/>
        </c:dLbls>
        <c:axId val="203737344"/>
        <c:axId val="203743232"/>
      </c:barChart>
      <c:catAx>
        <c:axId val="203729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735808"/>
        <c:crosses val="autoZero"/>
        <c:auto val="1"/>
        <c:lblAlgn val="ctr"/>
        <c:lblOffset val="100"/>
      </c:catAx>
      <c:valAx>
        <c:axId val="2037358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729920"/>
        <c:crosses val="autoZero"/>
        <c:crossBetween val="between"/>
      </c:valAx>
      <c:catAx>
        <c:axId val="203737344"/>
        <c:scaling>
          <c:orientation val="minMax"/>
        </c:scaling>
        <c:delete val="1"/>
        <c:axPos val="b"/>
        <c:tickLblPos val="none"/>
        <c:crossAx val="203743232"/>
        <c:crosses val="autoZero"/>
        <c:auto val="1"/>
        <c:lblAlgn val="ctr"/>
        <c:lblOffset val="100"/>
      </c:catAx>
      <c:valAx>
        <c:axId val="203743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73734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954215237265386"/>
          <c:y val="1.9230769230769332E-2"/>
          <c:w val="0.24156573545715729"/>
          <c:h val="0.1307692307692316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4:</a:t>
            </a:r>
            <a:r>
              <a:rPr lang="en-GB" sz="1400" u="none" baseline="0">
                <a:latin typeface="Arial" pitchFamily="34" charset="0"/>
                <a:cs typeface="Arial" pitchFamily="34" charset="0"/>
              </a:rPr>
              <a:t> </a:t>
            </a:r>
            <a:r>
              <a:rPr lang="en-GB" sz="1400" b="1" i="0" u="none" strike="noStrike" baseline="0"/>
              <a:t>Percentage of whole workforce who have disclosed a Lesbian, Gay or Bisexual orientation</a:t>
            </a:r>
            <a:r>
              <a:rPr lang="en-GB" sz="1400" u="none" baseline="0">
                <a:latin typeface="Arial" pitchFamily="34" charset="0"/>
                <a:cs typeface="Arial" pitchFamily="34" charset="0"/>
              </a:rPr>
              <a:t>.</a:t>
            </a:r>
            <a:endParaRPr lang="en-GB" sz="1400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GB" sz="1400" u="none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3897012494075567"/>
          <c:y val="1.2496165252070764E-3"/>
        </c:manualLayout>
      </c:layout>
    </c:title>
    <c:plotArea>
      <c:layout>
        <c:manualLayout>
          <c:layoutTarget val="inner"/>
          <c:xMode val="edge"/>
          <c:yMode val="edge"/>
          <c:x val="9.9916409371660631E-2"/>
          <c:y val="0.14896304628588164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Data!$A$40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Data!$B$40:$Q$40</c:f>
              <c:numCache>
                <c:formatCode>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Data!$A$41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/>
                  </a:pPr>
                  <a:endParaRPr lang="en-US"/>
                </a:p>
              </c:txPr>
            </c:dLbl>
            <c:dLblPos val="b"/>
            <c:showVal val="1"/>
          </c:dLbls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Data!$B$41:$Q$41</c:f>
              <c:numCache>
                <c:formatCode>0%</c:formatCode>
                <c:ptCount val="16"/>
                <c:pt idx="0">
                  <c:v>1.5408189324934027E-2</c:v>
                </c:pt>
                <c:pt idx="1">
                  <c:v>1.5442719261435164E-2</c:v>
                </c:pt>
                <c:pt idx="2">
                  <c:v>1.5286729466203932E-2</c:v>
                </c:pt>
                <c:pt idx="3">
                  <c:v>2.0170801138674262E-2</c:v>
                </c:pt>
                <c:pt idx="4">
                  <c:v>2.7082619129242372E-2</c:v>
                </c:pt>
                <c:pt idx="5">
                  <c:v>2.7078437954570884E-2</c:v>
                </c:pt>
                <c:pt idx="6">
                  <c:v>2.7589431844750996E-2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Data!$A$42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Data!$B$42:$Q$42</c:f>
              <c:numCache>
                <c:formatCode>0%</c:formatCode>
                <c:ptCount val="16"/>
                <c:pt idx="0">
                  <c:v>2.0689655172413793E-2</c:v>
                </c:pt>
                <c:pt idx="1">
                  <c:v>2.0408163265306121E-2</c:v>
                </c:pt>
                <c:pt idx="2">
                  <c:v>2.0134228187919462E-2</c:v>
                </c:pt>
                <c:pt idx="3">
                  <c:v>2.6143790849673203E-2</c:v>
                </c:pt>
                <c:pt idx="4">
                  <c:v>2.7972027972027972E-2</c:v>
                </c:pt>
                <c:pt idx="5">
                  <c:v>2.8169014084507043E-2</c:v>
                </c:pt>
                <c:pt idx="6">
                  <c:v>2.7777777777777776E-2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Data!$A$43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Data!$B$43:$Q$43</c:f>
              <c:numCache>
                <c:formatCode>0%</c:formatCode>
                <c:ptCount val="16"/>
                <c:pt idx="0">
                  <c:v>1.3701390288132179E-2</c:v>
                </c:pt>
                <c:pt idx="1">
                  <c:v>1.3904982618771726E-2</c:v>
                </c:pt>
                <c:pt idx="2">
                  <c:v>1.3912389546907314E-2</c:v>
                </c:pt>
                <c:pt idx="3">
                  <c:v>1.7820679413402638E-2</c:v>
                </c:pt>
                <c:pt idx="4">
                  <c:v>1.7406962785114045E-2</c:v>
                </c:pt>
                <c:pt idx="5">
                  <c:v>1.724821570182395E-2</c:v>
                </c:pt>
                <c:pt idx="6">
                  <c:v>1.7743221690590113E-2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Data!$A$44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Data!$B$44:$Q$44</c:f>
              <c:numCache>
                <c:formatCode>0%</c:formatCode>
                <c:ptCount val="16"/>
                <c:pt idx="0">
                  <c:v>1.849796522382538E-2</c:v>
                </c:pt>
                <c:pt idx="1">
                  <c:v>1.8601190476190476E-2</c:v>
                </c:pt>
                <c:pt idx="2">
                  <c:v>1.8104563088860152E-2</c:v>
                </c:pt>
                <c:pt idx="3">
                  <c:v>2.4253393665158371E-2</c:v>
                </c:pt>
                <c:pt idx="4">
                  <c:v>2.407960199004975E-2</c:v>
                </c:pt>
                <c:pt idx="5">
                  <c:v>2.5248508946322069E-2</c:v>
                </c:pt>
                <c:pt idx="6">
                  <c:v>2.4520914898001237E-2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Data!$A$45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Data!$B$45:$Q$45</c:f>
              <c:numCache>
                <c:formatCode>0%</c:formatCode>
                <c:ptCount val="16"/>
                <c:pt idx="0">
                  <c:v>8.1103000811030002E-3</c:v>
                </c:pt>
                <c:pt idx="1">
                  <c:v>7.4135090609555188E-3</c:v>
                </c:pt>
                <c:pt idx="2">
                  <c:v>8.1900081900081901E-3</c:v>
                </c:pt>
                <c:pt idx="3">
                  <c:v>1.1382113821138212E-2</c:v>
                </c:pt>
                <c:pt idx="4">
                  <c:v>2.2123893805309734E-2</c:v>
                </c:pt>
                <c:pt idx="5">
                  <c:v>2.1295474711623779E-2</c:v>
                </c:pt>
                <c:pt idx="6">
                  <c:v>2.1428571428571429E-2</c:v>
                </c:pt>
              </c:numCache>
            </c:numRef>
          </c:val>
        </c:ser>
        <c:marker val="1"/>
        <c:axId val="115158016"/>
        <c:axId val="115642368"/>
      </c:lineChart>
      <c:catAx>
        <c:axId val="11515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03974048164"/>
              <c:y val="0.89566145140948594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42368"/>
        <c:crosses val="autoZero"/>
        <c:lblAlgn val="ctr"/>
        <c:lblOffset val="100"/>
        <c:tickLblSkip val="1"/>
      </c:catAx>
      <c:valAx>
        <c:axId val="115642368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LGB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58016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18030580063"/>
          <c:y val="0.20805285702923498"/>
          <c:w val="0.22564881969419981"/>
          <c:h val="0.56755110156684951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chemeClr val="accent4">
        <a:lumMod val="60000"/>
        <a:lumOff val="40000"/>
      </a:schemeClr>
    </a:solidFill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Stats'!$B$625</c:f>
          <c:strCache>
            <c:ptCount val="1"/>
            <c:pt idx="0">
              <c:v>Figure 4f: Disability by Race. Data taken from HR Employee Database</c:v>
            </c:pt>
          </c:strCache>
        </c:strRef>
      </c:tx>
      <c:layout>
        <c:manualLayout>
          <c:xMode val="edge"/>
          <c:yMode val="edge"/>
          <c:x val="9.2726312436752865E-3"/>
          <c:y val="2.87335591430959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750767158345673E-2"/>
          <c:y val="0.15416729397499318"/>
          <c:w val="0.92276544869665789"/>
          <c:h val="0.65305854924559537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Stats'!$C$626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Stats'!$C$628:$C$636</c:f>
              <c:numCache>
                <c:formatCode>0.0%</c:formatCode>
                <c:ptCount val="9"/>
                <c:pt idx="0">
                  <c:v>1.7857142857142856E-2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0.9821428571428571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Q3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Stats'!$E$628:$E$636</c:f>
              <c:numCache>
                <c:formatCode>0.0%</c:formatCode>
                <c:ptCount val="9"/>
                <c:pt idx="0">
                  <c:v>1.0920436817472699E-2</c:v>
                </c:pt>
                <c:pt idx="1">
                  <c:v>6.908847782482728E-3</c:v>
                </c:pt>
                <c:pt idx="2">
                  <c:v>2.674392689993314E-3</c:v>
                </c:pt>
                <c:pt idx="3">
                  <c:v>2.8972587474927567E-3</c:v>
                </c:pt>
                <c:pt idx="4">
                  <c:v>3.7887229774905282E-3</c:v>
                </c:pt>
                <c:pt idx="5">
                  <c:v>0.96813015377757972</c:v>
                </c:pt>
                <c:pt idx="6">
                  <c:v>3.5658569199910855E-3</c:v>
                </c:pt>
                <c:pt idx="7">
                  <c:v>1.1143302874972142E-3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Q3 Diversity Stats'!$G$626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9933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Q3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Stats'!$G$628:$G$636</c:f>
              <c:numCache>
                <c:formatCode>0.0%</c:formatCode>
                <c:ptCount val="9"/>
                <c:pt idx="0">
                  <c:v>1.4567526555386951E-2</c:v>
                </c:pt>
                <c:pt idx="1">
                  <c:v>1.2291350531107739E-2</c:v>
                </c:pt>
                <c:pt idx="2">
                  <c:v>2.4279210925644916E-3</c:v>
                </c:pt>
                <c:pt idx="3">
                  <c:v>9.104704097116844E-3</c:v>
                </c:pt>
                <c:pt idx="4">
                  <c:v>2.5796661608497723E-3</c:v>
                </c:pt>
                <c:pt idx="5">
                  <c:v>0.92534142640364192</c:v>
                </c:pt>
                <c:pt idx="6">
                  <c:v>1.4719271623672231E-2</c:v>
                </c:pt>
                <c:pt idx="7">
                  <c:v>1.8968133535660091E-2</c:v>
                </c:pt>
                <c:pt idx="8">
                  <c:v>0</c:v>
                </c:pt>
              </c:numCache>
            </c:numRef>
          </c:val>
        </c:ser>
        <c:axId val="109551616"/>
        <c:axId val="10955315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Stats'!$D$628:$D$636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Stats'!$F$628:$F$636</c:f>
              <c:numCache>
                <c:formatCode>#,##0</c:formatCode>
                <c:ptCount val="9"/>
                <c:pt idx="0">
                  <c:v>49</c:v>
                </c:pt>
                <c:pt idx="1">
                  <c:v>31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4344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Stats'!$H$628:$H$636</c:f>
              <c:numCache>
                <c:formatCode>#,##0</c:formatCode>
                <c:ptCount val="9"/>
                <c:pt idx="0">
                  <c:v>96</c:v>
                </c:pt>
                <c:pt idx="1">
                  <c:v>81</c:v>
                </c:pt>
                <c:pt idx="2">
                  <c:v>16</c:v>
                </c:pt>
                <c:pt idx="3">
                  <c:v>60</c:v>
                </c:pt>
                <c:pt idx="4">
                  <c:v>17</c:v>
                </c:pt>
                <c:pt idx="5">
                  <c:v>6098</c:v>
                </c:pt>
                <c:pt idx="6">
                  <c:v>97</c:v>
                </c:pt>
                <c:pt idx="7">
                  <c:v>125</c:v>
                </c:pt>
                <c:pt idx="8">
                  <c:v>0</c:v>
                </c:pt>
              </c:numCache>
            </c:numRef>
          </c:val>
        </c:ser>
        <c:axId val="109554688"/>
        <c:axId val="109568768"/>
      </c:barChart>
      <c:catAx>
        <c:axId val="109551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553152"/>
        <c:crosses val="autoZero"/>
        <c:auto val="1"/>
        <c:lblAlgn val="ctr"/>
        <c:lblOffset val="100"/>
      </c:catAx>
      <c:valAx>
        <c:axId val="109553152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551616"/>
        <c:crosses val="autoZero"/>
        <c:crossBetween val="between"/>
      </c:valAx>
      <c:catAx>
        <c:axId val="109554688"/>
        <c:scaling>
          <c:orientation val="minMax"/>
        </c:scaling>
        <c:delete val="1"/>
        <c:axPos val="b"/>
        <c:tickLblPos val="none"/>
        <c:crossAx val="109568768"/>
        <c:crosses val="autoZero"/>
        <c:auto val="1"/>
        <c:lblAlgn val="ctr"/>
        <c:lblOffset val="100"/>
      </c:catAx>
      <c:valAx>
        <c:axId val="10956876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0955468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504376469070392"/>
          <c:y val="2.5433217495858119E-2"/>
          <c:w val="0.19647721454173142"/>
          <c:h val="7.22010586665493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3.2689197241848801E-2</c:v>
              </c:pt>
              <c:pt idx="3">
                <c:v>0</c:v>
              </c:pt>
              <c:pt idx="4">
                <c:v>0.45168979313867441</c:v>
              </c:pt>
            </c:numLit>
          </c:val>
        </c:ser>
        <c:axId val="203854976"/>
        <c:axId val="203856896"/>
      </c:barChart>
      <c:catAx>
        <c:axId val="203854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856896"/>
        <c:crosses val="autoZero"/>
        <c:auto val="1"/>
        <c:lblAlgn val="ctr"/>
        <c:lblOffset val="100"/>
      </c:catAx>
      <c:valAx>
        <c:axId val="2038568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854976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0.22781533151157776</c:v>
              </c:pt>
              <c:pt idx="3">
                <c:v>0.25945634977707432</c:v>
              </c:pt>
              <c:pt idx="4">
                <c:v>0.113044728894001</c:v>
              </c:pt>
              <c:pt idx="5">
                <c:v>5.4221199482237699E-2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0.19086357947434088</c:v>
              </c:pt>
              <c:pt idx="2">
                <c:v>0.27012932832707398</c:v>
              </c:pt>
              <c:pt idx="3">
                <c:v>0.28473091364205305</c:v>
              </c:pt>
              <c:pt idx="4">
                <c:v>9.6787651230704499E-2</c:v>
              </c:pt>
              <c:pt idx="5">
                <c:v>3.4835210680016958E-2</c:v>
              </c:pt>
              <c:pt idx="6">
                <c:v>8.3437630371297963E-3</c:v>
              </c:pt>
              <c:pt idx="7">
                <c:v>4.5890696704213941E-3</c:v>
              </c:pt>
              <c:pt idx="8">
                <c:v>6.8836045056320655E-3</c:v>
              </c:pt>
            </c:numLit>
          </c:val>
        </c:ser>
        <c:axId val="203890048"/>
        <c:axId val="203929088"/>
      </c:barChart>
      <c:catAx>
        <c:axId val="203890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29088"/>
        <c:crosses val="autoZero"/>
        <c:auto val="1"/>
        <c:lblAlgn val="ctr"/>
        <c:lblOffset val="100"/>
      </c:catAx>
      <c:valAx>
        <c:axId val="2039290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89004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0.35639686684073241</c:v>
              </c:pt>
              <c:pt idx="1">
                <c:v>0.48040885860306498</c:v>
              </c:pt>
              <c:pt idx="2">
                <c:v>0.5501910385550568</c:v>
              </c:pt>
              <c:pt idx="3">
                <c:v>0.56926475228778595</c:v>
              </c:pt>
              <c:pt idx="4">
                <c:v>0.6288000000000028</c:v>
              </c:pt>
              <c:pt idx="5">
                <c:v>0.69301470588234793</c:v>
              </c:pt>
              <c:pt idx="6">
                <c:v>0.72413793103448265</c:v>
              </c:pt>
              <c:pt idx="7">
                <c:v>0.98021582733812795</c:v>
              </c:pt>
              <c:pt idx="8">
                <c:v>0.72727272727272596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0.51959114139692941</c:v>
              </c:pt>
              <c:pt idx="2">
                <c:v>0.4498089614449487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0.30698529411764941</c:v>
              </c:pt>
              <c:pt idx="6">
                <c:v>0.2758620689655184</c:v>
              </c:pt>
              <c:pt idx="7">
                <c:v>1.9784172661870613E-2</c:v>
              </c:pt>
              <c:pt idx="8">
                <c:v>0.27272727272727232</c:v>
              </c:pt>
            </c:numLit>
          </c:val>
        </c:ser>
        <c:axId val="203946240"/>
        <c:axId val="203972992"/>
      </c:barChart>
      <c:catAx>
        <c:axId val="203946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72992"/>
        <c:crosses val="autoZero"/>
        <c:auto val="1"/>
        <c:lblAlgn val="ctr"/>
        <c:lblOffset val="100"/>
      </c:catAx>
      <c:valAx>
        <c:axId val="203972992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4624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2.6899798251513261E-3</c:v>
              </c:pt>
              <c:pt idx="1">
                <c:v>3.9677202420982022E-2</c:v>
              </c:pt>
              <c:pt idx="2">
                <c:v>0.21116341627437701</c:v>
              </c:pt>
              <c:pt idx="3">
                <c:v>0.25622057834566353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5.6489576328177395E-2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0.13430799220272799</c:v>
              </c:pt>
              <c:pt idx="2">
                <c:v>0.164230019493177</c:v>
              </c:pt>
              <c:pt idx="3">
                <c:v>0.14005847953216394</c:v>
              </c:pt>
              <c:pt idx="4">
                <c:v>0.14863547758284668</c:v>
              </c:pt>
              <c:pt idx="5">
                <c:v>0.13791423001949435</c:v>
              </c:pt>
              <c:pt idx="6">
                <c:v>0.1114035087719293</c:v>
              </c:pt>
              <c:pt idx="7">
                <c:v>8.5477582846003902E-2</c:v>
              </c:pt>
              <c:pt idx="8">
                <c:v>3.3820662768031001E-2</c:v>
              </c:pt>
            </c:numLit>
          </c:val>
        </c:ser>
        <c:axId val="204035200"/>
        <c:axId val="204037120"/>
      </c:barChart>
      <c:catAx>
        <c:axId val="204035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7120"/>
        <c:crosses val="autoZero"/>
        <c:auto val="1"/>
        <c:lblAlgn val="ctr"/>
        <c:lblOffset val="100"/>
      </c:catAx>
      <c:valAx>
        <c:axId val="2040371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520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3.6319612590799133E-2</c:v>
              </c:pt>
              <c:pt idx="1">
                <c:v>0.18886198547215588</c:v>
              </c:pt>
              <c:pt idx="2">
                <c:v>0.26150121065375193</c:v>
              </c:pt>
              <c:pt idx="3">
                <c:v>0.17191283292978099</c:v>
              </c:pt>
              <c:pt idx="4">
                <c:v>0.11864406779661033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1.9370460048426172E-2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0.11990471148755959</c:v>
              </c:pt>
              <c:pt idx="2">
                <c:v>0.166843126874889</c:v>
              </c:pt>
              <c:pt idx="3">
                <c:v>0.1541379918828312</c:v>
              </c:pt>
              <c:pt idx="4">
                <c:v>0.15740250573495601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204107776"/>
        <c:axId val="204109696"/>
      </c:barChart>
      <c:catAx>
        <c:axId val="204107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9696"/>
        <c:crosses val="autoZero"/>
        <c:auto val="1"/>
        <c:lblAlgn val="ctr"/>
        <c:lblOffset val="100"/>
      </c:catAx>
      <c:valAx>
        <c:axId val="2041096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777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2.3640661938534077E-2</c:v>
              </c:pt>
              <c:pt idx="1">
                <c:v>0.10638297872340402</c:v>
              </c:pt>
              <c:pt idx="2">
                <c:v>0.15130023640661799</c:v>
              </c:pt>
              <c:pt idx="3">
                <c:v>0.130023640661938</c:v>
              </c:pt>
              <c:pt idx="4">
                <c:v>0.13829787234042573</c:v>
              </c:pt>
              <c:pt idx="5">
                <c:v>0.15011820330969244</c:v>
              </c:pt>
              <c:pt idx="6">
                <c:v>0.15130023640661799</c:v>
              </c:pt>
              <c:pt idx="7">
                <c:v>0.11111111111110999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0.13241220495106576</c:v>
              </c:pt>
              <c:pt idx="2">
                <c:v>0.18518518518518562</c:v>
              </c:pt>
              <c:pt idx="3">
                <c:v>0.16753022452504199</c:v>
              </c:pt>
              <c:pt idx="4">
                <c:v>0.16561120706198401</c:v>
              </c:pt>
              <c:pt idx="5">
                <c:v>0.13049318748800662</c:v>
              </c:pt>
              <c:pt idx="6">
                <c:v>9.1920936480521784E-2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1.8229166666666664E-2</c:v>
              </c:pt>
              <c:pt idx="1">
                <c:v>0.11197916666666601</c:v>
              </c:pt>
              <c:pt idx="2">
                <c:v>0.15104166666666499</c:v>
              </c:pt>
              <c:pt idx="3">
                <c:v>0.15104166666666499</c:v>
              </c:pt>
              <c:pt idx="4">
                <c:v>0.17708333333333368</c:v>
              </c:pt>
              <c:pt idx="5">
                <c:v>0.1328125</c:v>
              </c:pt>
              <c:pt idx="6">
                <c:v>0.13020833333333368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204119424"/>
        <c:axId val="204150272"/>
      </c:barChart>
      <c:catAx>
        <c:axId val="204119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50272"/>
        <c:crosses val="autoZero"/>
        <c:auto val="1"/>
        <c:lblAlgn val="ctr"/>
        <c:lblOffset val="100"/>
      </c:catAx>
      <c:valAx>
        <c:axId val="2041502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1942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3.0634258593413007E-2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0.13461815043865788</c:v>
              </c:pt>
              <c:pt idx="4">
                <c:v>0.16036243348195062</c:v>
              </c:pt>
              <c:pt idx="5">
                <c:v>0.15317129296706444</c:v>
              </c:pt>
              <c:pt idx="6">
                <c:v>0.12771465554436962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5.0896954526491726E-2</c:v>
              </c:pt>
              <c:pt idx="1">
                <c:v>0.15435961618690044</c:v>
              </c:pt>
              <c:pt idx="2">
                <c:v>0.21693783896537397</c:v>
              </c:pt>
              <c:pt idx="3">
                <c:v>0.18397997496870888</c:v>
              </c:pt>
              <c:pt idx="4">
                <c:v>0.14977054651647856</c:v>
              </c:pt>
              <c:pt idx="5">
                <c:v>0.10930329578639941</c:v>
              </c:pt>
              <c:pt idx="6">
                <c:v>7.0713391739674877E-2</c:v>
              </c:pt>
              <c:pt idx="7">
                <c:v>4.9645390070921801E-2</c:v>
              </c:pt>
              <c:pt idx="8">
                <c:v>1.43929912390487E-2</c:v>
              </c:pt>
            </c:numLit>
          </c:val>
        </c:ser>
        <c:axId val="204220672"/>
        <c:axId val="204239232"/>
      </c:barChart>
      <c:catAx>
        <c:axId val="204220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239232"/>
        <c:crosses val="autoZero"/>
        <c:auto val="1"/>
        <c:lblAlgn val="ctr"/>
        <c:lblOffset val="100"/>
      </c:catAx>
      <c:valAx>
        <c:axId val="204239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22067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3.6319612590799133E-2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0.1544026821951662</c:v>
              </c:pt>
              <c:pt idx="4">
                <c:v>0.157578965943178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204285056"/>
        <c:axId val="204286976"/>
      </c:barChart>
      <c:catAx>
        <c:axId val="204285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286976"/>
        <c:crosses val="autoZero"/>
        <c:auto val="1"/>
        <c:lblAlgn val="ctr"/>
        <c:lblOffset val="100"/>
      </c:catAx>
      <c:valAx>
        <c:axId val="204286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28505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834"/>
          <c:h val="0.7148760330578516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Stats'!$C$254:$C$262</c:f>
              <c:numCache>
                <c:formatCode>0.0%</c:formatCode>
                <c:ptCount val="9"/>
                <c:pt idx="0">
                  <c:v>8.198614318706697E-2</c:v>
                </c:pt>
                <c:pt idx="1">
                  <c:v>0.12009237875288684</c:v>
                </c:pt>
                <c:pt idx="2">
                  <c:v>0.25057736720554274</c:v>
                </c:pt>
                <c:pt idx="3">
                  <c:v>0.29330254041570436</c:v>
                </c:pt>
                <c:pt idx="4">
                  <c:v>0.12355658198614319</c:v>
                </c:pt>
                <c:pt idx="5">
                  <c:v>4.6189376443418015E-2</c:v>
                </c:pt>
                <c:pt idx="6">
                  <c:v>1.6166281755196306E-2</c:v>
                </c:pt>
                <c:pt idx="7">
                  <c:v>5.7736720554272515E-2</c:v>
                </c:pt>
                <c:pt idx="8">
                  <c:v>1.0392609699769052E-2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Stats'!$E$254:$E$262</c:f>
              <c:numCache>
                <c:formatCode>0.0%</c:formatCode>
                <c:ptCount val="9"/>
                <c:pt idx="0">
                  <c:v>4.7430083144368862E-2</c:v>
                </c:pt>
                <c:pt idx="1">
                  <c:v>0.12377173091458805</c:v>
                </c:pt>
                <c:pt idx="2">
                  <c:v>0.24130763416477702</c:v>
                </c:pt>
                <c:pt idx="3">
                  <c:v>0.31330309901738473</c:v>
                </c:pt>
                <c:pt idx="4">
                  <c:v>0.12773998488284202</c:v>
                </c:pt>
                <c:pt idx="5">
                  <c:v>6.2169312169312166E-2</c:v>
                </c:pt>
                <c:pt idx="6">
                  <c:v>1.3983371126228269E-2</c:v>
                </c:pt>
                <c:pt idx="7">
                  <c:v>5.9334845049130766E-2</c:v>
                </c:pt>
                <c:pt idx="8">
                  <c:v>1.0959939531368102E-2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Stats'!$G$254:$G$262</c:f>
              <c:numCache>
                <c:formatCode>0.0%</c:formatCode>
                <c:ptCount val="9"/>
                <c:pt idx="0">
                  <c:v>4.736842105263158E-2</c:v>
                </c:pt>
                <c:pt idx="1">
                  <c:v>0.12894736842105264</c:v>
                </c:pt>
                <c:pt idx="2">
                  <c:v>0.29473684210526313</c:v>
                </c:pt>
                <c:pt idx="3">
                  <c:v>0.33947368421052632</c:v>
                </c:pt>
                <c:pt idx="4">
                  <c:v>9.7368421052631576E-2</c:v>
                </c:pt>
                <c:pt idx="5">
                  <c:v>2.6315789473684209E-2</c:v>
                </c:pt>
                <c:pt idx="6">
                  <c:v>7.8947368421052634E-3</c:v>
                </c:pt>
                <c:pt idx="7">
                  <c:v>4.4736842105263158E-2</c:v>
                </c:pt>
                <c:pt idx="8">
                  <c:v>1.3157894736842105E-2</c:v>
                </c:pt>
              </c:numCache>
            </c:numRef>
          </c:val>
        </c:ser>
        <c:axId val="204367360"/>
        <c:axId val="204368896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Stats'!$D$254:$D$262</c:f>
              <c:numCache>
                <c:formatCode>#,##0</c:formatCode>
                <c:ptCount val="9"/>
                <c:pt idx="0">
                  <c:v>71</c:v>
                </c:pt>
                <c:pt idx="1">
                  <c:v>104</c:v>
                </c:pt>
                <c:pt idx="2">
                  <c:v>217</c:v>
                </c:pt>
                <c:pt idx="3">
                  <c:v>254</c:v>
                </c:pt>
                <c:pt idx="4">
                  <c:v>107</c:v>
                </c:pt>
                <c:pt idx="5">
                  <c:v>40</c:v>
                </c:pt>
                <c:pt idx="6">
                  <c:v>14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Stats'!$F$254:$F$262</c:f>
              <c:numCache>
                <c:formatCode>#,##0</c:formatCode>
                <c:ptCount val="9"/>
                <c:pt idx="0">
                  <c:v>251</c:v>
                </c:pt>
                <c:pt idx="1">
                  <c:v>655</c:v>
                </c:pt>
                <c:pt idx="2">
                  <c:v>1277</c:v>
                </c:pt>
                <c:pt idx="3">
                  <c:v>1658</c:v>
                </c:pt>
                <c:pt idx="4">
                  <c:v>676</c:v>
                </c:pt>
                <c:pt idx="5">
                  <c:v>329</c:v>
                </c:pt>
                <c:pt idx="6">
                  <c:v>74</c:v>
                </c:pt>
                <c:pt idx="7">
                  <c:v>314</c:v>
                </c:pt>
                <c:pt idx="8">
                  <c:v>58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Stats'!$H$254:$H$262</c:f>
              <c:numCache>
                <c:formatCode>#,##0</c:formatCode>
                <c:ptCount val="9"/>
                <c:pt idx="0">
                  <c:v>18</c:v>
                </c:pt>
                <c:pt idx="1">
                  <c:v>49</c:v>
                </c:pt>
                <c:pt idx="2">
                  <c:v>112</c:v>
                </c:pt>
                <c:pt idx="3">
                  <c:v>129</c:v>
                </c:pt>
                <c:pt idx="4">
                  <c:v>37</c:v>
                </c:pt>
                <c:pt idx="5">
                  <c:v>10</c:v>
                </c:pt>
                <c:pt idx="6">
                  <c:v>3</c:v>
                </c:pt>
                <c:pt idx="7">
                  <c:v>17</c:v>
                </c:pt>
                <c:pt idx="8">
                  <c:v>5</c:v>
                </c:pt>
              </c:numCache>
            </c:numRef>
          </c:val>
        </c:ser>
        <c:axId val="204378880"/>
        <c:axId val="204380416"/>
      </c:barChart>
      <c:catAx>
        <c:axId val="2043673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368896"/>
        <c:crosses val="autoZero"/>
        <c:auto val="1"/>
        <c:lblAlgn val="ctr"/>
        <c:lblOffset val="100"/>
      </c:catAx>
      <c:valAx>
        <c:axId val="204368896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367360"/>
        <c:crosses val="autoZero"/>
        <c:crossBetween val="between"/>
      </c:valAx>
      <c:catAx>
        <c:axId val="204378880"/>
        <c:scaling>
          <c:orientation val="minMax"/>
        </c:scaling>
        <c:delete val="1"/>
        <c:axPos val="b"/>
        <c:tickLblPos val="none"/>
        <c:crossAx val="204380416"/>
        <c:crosses val="autoZero"/>
        <c:auto val="1"/>
        <c:lblAlgn val="ctr"/>
        <c:lblOffset val="100"/>
      </c:catAx>
      <c:valAx>
        <c:axId val="2043804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43788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4793388429752167E-2"/>
          <c:w val="0.19621123814191788"/>
          <c:h val="0.2148760330578514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31"/>
          <c:y val="2.489626556016607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83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Q3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Q3 Diversity Stats'!$G$108:$G$117</c:f>
              <c:numCache>
                <c:formatCode>0.0%</c:formatCode>
                <c:ptCount val="10"/>
                <c:pt idx="0">
                  <c:v>4.1315485043794412E-2</c:v>
                </c:pt>
                <c:pt idx="1">
                  <c:v>0.12237646669971905</c:v>
                </c:pt>
                <c:pt idx="2">
                  <c:v>0.16997190547017021</c:v>
                </c:pt>
                <c:pt idx="3">
                  <c:v>0.15328044951247727</c:v>
                </c:pt>
                <c:pt idx="4">
                  <c:v>0.15294992563212692</c:v>
                </c:pt>
                <c:pt idx="5">
                  <c:v>0.13485374318294496</c:v>
                </c:pt>
                <c:pt idx="6">
                  <c:v>0.10667658238307717</c:v>
                </c:pt>
                <c:pt idx="7">
                  <c:v>8.0234671955048756E-2</c:v>
                </c:pt>
                <c:pt idx="8">
                  <c:v>3.5944471988101141E-2</c:v>
                </c:pt>
                <c:pt idx="9">
                  <c:v>2.396298132540076E-3</c:v>
                </c:pt>
              </c:numCache>
            </c:numRef>
          </c:val>
        </c:ser>
        <c:axId val="204420608"/>
        <c:axId val="204422144"/>
      </c:barChart>
      <c:barChart>
        <c:barDir val="col"/>
        <c:grouping val="clustered"/>
        <c:ser>
          <c:idx val="1"/>
          <c:order val="1"/>
          <c:tx>
            <c:strRef>
              <c:f>'12.13 Q3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Stats'!$H$108:$H$117</c:f>
              <c:numCache>
                <c:formatCode>#,##0</c:formatCode>
                <c:ptCount val="10"/>
                <c:pt idx="0">
                  <c:v>500</c:v>
                </c:pt>
                <c:pt idx="1">
                  <c:v>1481</c:v>
                </c:pt>
                <c:pt idx="2">
                  <c:v>2057</c:v>
                </c:pt>
                <c:pt idx="3">
                  <c:v>1855</c:v>
                </c:pt>
                <c:pt idx="4">
                  <c:v>1851</c:v>
                </c:pt>
                <c:pt idx="5">
                  <c:v>1632</c:v>
                </c:pt>
                <c:pt idx="6">
                  <c:v>1291</c:v>
                </c:pt>
                <c:pt idx="7">
                  <c:v>971</c:v>
                </c:pt>
                <c:pt idx="8">
                  <c:v>435</c:v>
                </c:pt>
                <c:pt idx="9">
                  <c:v>29</c:v>
                </c:pt>
              </c:numCache>
            </c:numRef>
          </c:val>
        </c:ser>
        <c:gapWidth val="490"/>
        <c:axId val="204452608"/>
        <c:axId val="204454144"/>
      </c:barChart>
      <c:catAx>
        <c:axId val="2044206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422144"/>
        <c:crosses val="autoZero"/>
        <c:auto val="1"/>
        <c:lblAlgn val="ctr"/>
        <c:lblOffset val="100"/>
      </c:catAx>
      <c:valAx>
        <c:axId val="20442214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420608"/>
        <c:crosses val="autoZero"/>
        <c:crossBetween val="between"/>
      </c:valAx>
      <c:catAx>
        <c:axId val="204452608"/>
        <c:scaling>
          <c:orientation val="minMax"/>
        </c:scaling>
        <c:delete val="1"/>
        <c:axPos val="b"/>
        <c:tickLblPos val="none"/>
        <c:crossAx val="204454144"/>
        <c:crosses val="autoZero"/>
        <c:auto val="1"/>
        <c:lblAlgn val="ctr"/>
        <c:lblOffset val="100"/>
      </c:catAx>
      <c:valAx>
        <c:axId val="2044541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44526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8960948707322745"/>
          <c:y val="3.3195020746887967E-2"/>
          <c:w val="0.17273982452598291"/>
          <c:h val="9.958506224066457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Stats'!$B$658</c:f>
          <c:strCache>
            <c:ptCount val="1"/>
            <c:pt idx="0">
              <c:v>Figure 4g: Disability by Race. Data taken from Employee Self Disclosure Database.</c:v>
            </c:pt>
          </c:strCache>
        </c:strRef>
      </c:tx>
      <c:layout>
        <c:manualLayout>
          <c:xMode val="edge"/>
          <c:yMode val="edge"/>
          <c:x val="1.2518938591553836E-2"/>
          <c:y val="3.2643900013891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6562530797856395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Stats'!$C$659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Stats'!$C$661:$C$669</c:f>
              <c:numCache>
                <c:formatCode>0.0%</c:formatCode>
                <c:ptCount val="9"/>
                <c:pt idx="0">
                  <c:v>1.1284722222222222E-2</c:v>
                </c:pt>
                <c:pt idx="1">
                  <c:v>2.6041666666666665E-3</c:v>
                </c:pt>
                <c:pt idx="2">
                  <c:v>8.6805555555555551E-4</c:v>
                </c:pt>
                <c:pt idx="3">
                  <c:v>1.736111111111111E-3</c:v>
                </c:pt>
                <c:pt idx="4">
                  <c:v>1.3888888888888888E-2</c:v>
                </c:pt>
                <c:pt idx="5">
                  <c:v>0.94444444444444442</c:v>
                </c:pt>
                <c:pt idx="6">
                  <c:v>2.5173611111111112E-2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Q3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Stats'!$E$661:$E$669</c:f>
              <c:numCache>
                <c:formatCode>0.0%</c:formatCode>
                <c:ptCount val="9"/>
                <c:pt idx="0">
                  <c:v>1.4678099113500945E-2</c:v>
                </c:pt>
                <c:pt idx="1">
                  <c:v>1.1916872547594826E-2</c:v>
                </c:pt>
                <c:pt idx="2">
                  <c:v>3.0518819938962359E-3</c:v>
                </c:pt>
                <c:pt idx="3">
                  <c:v>1.1626217119604708E-3</c:v>
                </c:pt>
                <c:pt idx="4">
                  <c:v>1.3224821973550356E-2</c:v>
                </c:pt>
                <c:pt idx="5">
                  <c:v>0.9364917889841593</c:v>
                </c:pt>
                <c:pt idx="6">
                  <c:v>1.9473913675337885E-2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Q3 Diversity Stats'!$G$659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Stats'!$G$661:$G$669</c:f>
              <c:numCache>
                <c:formatCode>0.0%</c:formatCode>
                <c:ptCount val="9"/>
                <c:pt idx="0">
                  <c:v>1.9193857965451055E-3</c:v>
                </c:pt>
                <c:pt idx="1">
                  <c:v>1.9193857965451055E-3</c:v>
                </c:pt>
                <c:pt idx="2">
                  <c:v>1.9193857965451055E-3</c:v>
                </c:pt>
                <c:pt idx="3">
                  <c:v>1.9193857965451055E-3</c:v>
                </c:pt>
                <c:pt idx="4">
                  <c:v>1.3435700575815739E-2</c:v>
                </c:pt>
                <c:pt idx="5">
                  <c:v>0.3550863723608445</c:v>
                </c:pt>
                <c:pt idx="6">
                  <c:v>0.6238003838771593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09878656"/>
        <c:axId val="10990092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Stats'!$D$661:$D$669</c:f>
              <c:numCache>
                <c:formatCode>#,##0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16</c:v>
                </c:pt>
                <c:pt idx="5">
                  <c:v>1088</c:v>
                </c:pt>
                <c:pt idx="6">
                  <c:v>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Stats'!$F$661:$F$669</c:f>
              <c:numCache>
                <c:formatCode>#,##0</c:formatCode>
                <c:ptCount val="9"/>
                <c:pt idx="0">
                  <c:v>101</c:v>
                </c:pt>
                <c:pt idx="1">
                  <c:v>82</c:v>
                </c:pt>
                <c:pt idx="2">
                  <c:v>21</c:v>
                </c:pt>
                <c:pt idx="3">
                  <c:v>8</c:v>
                </c:pt>
                <c:pt idx="4">
                  <c:v>91</c:v>
                </c:pt>
                <c:pt idx="5">
                  <c:v>6444</c:v>
                </c:pt>
                <c:pt idx="6">
                  <c:v>134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Stats'!$H$661:$H$669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185</c:v>
                </c:pt>
                <c:pt idx="6">
                  <c:v>325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09902464"/>
        <c:axId val="110035328"/>
      </c:barChart>
      <c:catAx>
        <c:axId val="109878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900928"/>
        <c:crosses val="autoZero"/>
        <c:auto val="1"/>
        <c:lblAlgn val="ctr"/>
        <c:lblOffset val="100"/>
      </c:catAx>
      <c:valAx>
        <c:axId val="109900928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878656"/>
        <c:crosses val="autoZero"/>
        <c:crossBetween val="between"/>
      </c:valAx>
      <c:catAx>
        <c:axId val="109902464"/>
        <c:scaling>
          <c:orientation val="minMax"/>
        </c:scaling>
        <c:delete val="1"/>
        <c:axPos val="b"/>
        <c:tickLblPos val="none"/>
        <c:crossAx val="110035328"/>
        <c:crosses val="autoZero"/>
        <c:auto val="1"/>
        <c:lblAlgn val="ctr"/>
        <c:lblOffset val="100"/>
      </c:catAx>
      <c:valAx>
        <c:axId val="1100353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99024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76655954131758"/>
          <c:y val="3.2230386243502294E-2"/>
          <c:w val="0.19594594103869334"/>
          <c:h val="8.968423515305808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85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Q3 Diversity Stats'!$E$124:$E$134</c:f>
              <c:numCache>
                <c:formatCode>0.00%</c:formatCode>
                <c:ptCount val="11"/>
                <c:pt idx="0">
                  <c:v>1.6526194017517766E-2</c:v>
                </c:pt>
                <c:pt idx="1">
                  <c:v>6.7344240621384902E-2</c:v>
                </c:pt>
                <c:pt idx="2">
                  <c:v>9.4942984630639563E-2</c:v>
                </c:pt>
                <c:pt idx="3">
                  <c:v>8.8332507023632462E-2</c:v>
                </c:pt>
                <c:pt idx="4">
                  <c:v>8.6845149562055857E-2</c:v>
                </c:pt>
                <c:pt idx="5">
                  <c:v>7.3045777557428526E-2</c:v>
                </c:pt>
                <c:pt idx="6">
                  <c:v>5.6932738390348701E-2</c:v>
                </c:pt>
                <c:pt idx="7">
                  <c:v>4.1398116013882005E-2</c:v>
                </c:pt>
                <c:pt idx="8">
                  <c:v>1.4047264914890101E-2</c:v>
                </c:pt>
                <c:pt idx="9">
                  <c:v>8.2630970087588826E-4</c:v>
                </c:pt>
                <c:pt idx="10">
                  <c:v>0.45975871756734427</c:v>
                </c:pt>
              </c:numCache>
            </c:numRef>
          </c:val>
        </c:ser>
        <c:axId val="76628352"/>
        <c:axId val="76629888"/>
      </c:barChart>
      <c:barChart>
        <c:barDir val="col"/>
        <c:grouping val="clustered"/>
        <c:ser>
          <c:idx val="1"/>
          <c:order val="1"/>
          <c:tx>
            <c:strRef>
              <c:f>'12.13 Q3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Stats'!$F$124:$F$134</c:f>
              <c:numCache>
                <c:formatCode>#,##0</c:formatCode>
                <c:ptCount val="11"/>
                <c:pt idx="0">
                  <c:v>200</c:v>
                </c:pt>
                <c:pt idx="1">
                  <c:v>815</c:v>
                </c:pt>
                <c:pt idx="2">
                  <c:v>1149</c:v>
                </c:pt>
                <c:pt idx="3">
                  <c:v>1069</c:v>
                </c:pt>
                <c:pt idx="4">
                  <c:v>1051</c:v>
                </c:pt>
                <c:pt idx="5">
                  <c:v>884</c:v>
                </c:pt>
                <c:pt idx="6">
                  <c:v>689</c:v>
                </c:pt>
                <c:pt idx="7">
                  <c:v>501</c:v>
                </c:pt>
                <c:pt idx="8">
                  <c:v>170</c:v>
                </c:pt>
                <c:pt idx="9">
                  <c:v>10</c:v>
                </c:pt>
                <c:pt idx="10">
                  <c:v>5564</c:v>
                </c:pt>
              </c:numCache>
            </c:numRef>
          </c:val>
        </c:ser>
        <c:gapWidth val="490"/>
        <c:axId val="76631424"/>
        <c:axId val="76641408"/>
      </c:barChart>
      <c:catAx>
        <c:axId val="766283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629888"/>
        <c:crosses val="autoZero"/>
        <c:auto val="1"/>
        <c:lblAlgn val="ctr"/>
        <c:lblOffset val="100"/>
      </c:catAx>
      <c:valAx>
        <c:axId val="76629888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628352"/>
        <c:crosses val="autoZero"/>
        <c:crossBetween val="between"/>
      </c:valAx>
      <c:catAx>
        <c:axId val="76631424"/>
        <c:scaling>
          <c:orientation val="minMax"/>
        </c:scaling>
        <c:delete val="1"/>
        <c:axPos val="b"/>
        <c:tickLblPos val="none"/>
        <c:crossAx val="76641408"/>
        <c:crosses val="autoZero"/>
        <c:auto val="1"/>
        <c:lblAlgn val="ctr"/>
        <c:lblOffset val="100"/>
      </c:catAx>
      <c:valAx>
        <c:axId val="766414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63142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32"/>
          <c:y val="2.4844720496894412E-2"/>
          <c:w val="0.17367706919945736"/>
          <c:h val="7.4534161490683232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717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Stats'!$C$198:$C$201</c:f>
              <c:numCache>
                <c:formatCode>0.0%</c:formatCode>
                <c:ptCount val="4"/>
                <c:pt idx="0">
                  <c:v>5.0804403048264179E-3</c:v>
                </c:pt>
                <c:pt idx="1">
                  <c:v>0.40417725091730172</c:v>
                </c:pt>
                <c:pt idx="2">
                  <c:v>0.59074230877787182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Stats'!$E$198:$E$201</c:f>
              <c:numCache>
                <c:formatCode>0.0%</c:formatCode>
                <c:ptCount val="4"/>
                <c:pt idx="0">
                  <c:v>4.7846889952153108E-3</c:v>
                </c:pt>
                <c:pt idx="1">
                  <c:v>0.46590909090909088</c:v>
                </c:pt>
                <c:pt idx="2">
                  <c:v>0.52930622009569372</c:v>
                </c:pt>
                <c:pt idx="3">
                  <c:v>0</c:v>
                </c:pt>
              </c:numCache>
            </c:numRef>
          </c:val>
        </c:ser>
        <c:axId val="76702848"/>
        <c:axId val="76704384"/>
      </c:barChart>
      <c:barChart>
        <c:barDir val="col"/>
        <c:grouping val="clustered"/>
        <c:ser>
          <c:idx val="1"/>
          <c:order val="1"/>
          <c:tx>
            <c:strRef>
              <c:f>'12.13 Q3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296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231E-4"/>
                  <c:y val="-0.12601228013919191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2864</c:v>
                </c:pt>
                <c:pt idx="2">
                  <c:v>4186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4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Stats'!$F$198:$F$201</c:f>
              <c:numCache>
                <c:formatCode>#,##0</c:formatCode>
                <c:ptCount val="4"/>
                <c:pt idx="0">
                  <c:v>24</c:v>
                </c:pt>
                <c:pt idx="1">
                  <c:v>2337</c:v>
                </c:pt>
                <c:pt idx="2">
                  <c:v>2655</c:v>
                </c:pt>
                <c:pt idx="3">
                  <c:v>0</c:v>
                </c:pt>
              </c:numCache>
            </c:numRef>
          </c:val>
        </c:ser>
        <c:gapWidth val="490"/>
        <c:axId val="76714368"/>
        <c:axId val="76715904"/>
      </c:barChart>
      <c:catAx>
        <c:axId val="767028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04384"/>
        <c:crosses val="autoZero"/>
        <c:auto val="1"/>
        <c:lblAlgn val="ctr"/>
        <c:lblOffset val="100"/>
      </c:catAx>
      <c:valAx>
        <c:axId val="7670438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02848"/>
        <c:crosses val="autoZero"/>
        <c:crossBetween val="between"/>
      </c:valAx>
      <c:catAx>
        <c:axId val="76714368"/>
        <c:scaling>
          <c:orientation val="minMax"/>
        </c:scaling>
        <c:delete val="1"/>
        <c:axPos val="b"/>
        <c:tickLblPos val="none"/>
        <c:crossAx val="76715904"/>
        <c:crosses val="autoZero"/>
        <c:auto val="1"/>
        <c:lblAlgn val="ctr"/>
        <c:lblOffset val="100"/>
      </c:catAx>
      <c:valAx>
        <c:axId val="767159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71436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333428775948468"/>
          <c:y val="2.7149321266968351E-2"/>
          <c:w val="0.19393971208144456"/>
          <c:h val="0.108597285067873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62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19583413018444976"/>
          <c:w val="0.91539590425888906"/>
          <c:h val="0.6583360121094277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Stats'!$C$209:$C$211</c:f>
              <c:numCache>
                <c:formatCode>0.0%</c:formatCode>
                <c:ptCount val="3"/>
                <c:pt idx="0">
                  <c:v>0.13722077168552366</c:v>
                </c:pt>
                <c:pt idx="1">
                  <c:v>0.82622570351029878</c:v>
                </c:pt>
                <c:pt idx="2">
                  <c:v>3.6553524804177548E-2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Stats'!$E$209:$E$211</c:f>
              <c:numCache>
                <c:formatCode>0.0%</c:formatCode>
                <c:ptCount val="3"/>
                <c:pt idx="0">
                  <c:v>0.13429172510518933</c:v>
                </c:pt>
                <c:pt idx="1">
                  <c:v>0.84081346423562409</c:v>
                </c:pt>
                <c:pt idx="2">
                  <c:v>2.4894810659186535E-2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Stats'!$G$209:$G$211</c:f>
              <c:numCache>
                <c:formatCode>0.0%</c:formatCode>
                <c:ptCount val="3"/>
                <c:pt idx="0">
                  <c:v>4.1841004184100417E-2</c:v>
                </c:pt>
                <c:pt idx="1">
                  <c:v>0.19246861924686193</c:v>
                </c:pt>
                <c:pt idx="2">
                  <c:v>0.76569037656903771</c:v>
                </c:pt>
              </c:numCache>
            </c:numRef>
          </c:val>
        </c:ser>
        <c:axId val="76747520"/>
        <c:axId val="76749056"/>
      </c:barChart>
      <c:barChart>
        <c:barDir val="col"/>
        <c:grouping val="clustered"/>
        <c:ser>
          <c:idx val="1"/>
          <c:order val="1"/>
          <c:tx>
            <c:strRef>
              <c:f>'12.13 Q3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86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Stats'!$D$209:$D$211</c:f>
              <c:numCache>
                <c:formatCode>#,##0</c:formatCode>
                <c:ptCount val="3"/>
                <c:pt idx="0">
                  <c:v>473</c:v>
                </c:pt>
                <c:pt idx="1">
                  <c:v>2848</c:v>
                </c:pt>
                <c:pt idx="2">
                  <c:v>126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Stats'!$F$209:$F$211</c:f>
              <c:numCache>
                <c:formatCode>#,##0</c:formatCode>
                <c:ptCount val="3"/>
                <c:pt idx="0">
                  <c:v>383</c:v>
                </c:pt>
                <c:pt idx="1">
                  <c:v>2398</c:v>
                </c:pt>
                <c:pt idx="2">
                  <c:v>71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Stats'!$H$209:$H$211</c:f>
              <c:numCache>
                <c:formatCode>#,##0</c:formatCode>
                <c:ptCount val="3"/>
                <c:pt idx="0">
                  <c:v>10</c:v>
                </c:pt>
                <c:pt idx="1">
                  <c:v>46</c:v>
                </c:pt>
                <c:pt idx="2">
                  <c:v>183</c:v>
                </c:pt>
              </c:numCache>
            </c:numRef>
          </c:val>
        </c:ser>
        <c:gapWidth val="490"/>
        <c:axId val="76763136"/>
        <c:axId val="76764672"/>
      </c:barChart>
      <c:catAx>
        <c:axId val="767475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49056"/>
        <c:crosses val="autoZero"/>
        <c:auto val="1"/>
        <c:lblAlgn val="ctr"/>
        <c:lblOffset val="100"/>
      </c:catAx>
      <c:valAx>
        <c:axId val="7674905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47520"/>
        <c:crosses val="autoZero"/>
        <c:crossBetween val="between"/>
      </c:valAx>
      <c:catAx>
        <c:axId val="76763136"/>
        <c:scaling>
          <c:orientation val="minMax"/>
        </c:scaling>
        <c:delete val="1"/>
        <c:axPos val="b"/>
        <c:tickLblPos val="none"/>
        <c:crossAx val="76764672"/>
        <c:crosses val="autoZero"/>
        <c:auto val="1"/>
        <c:lblAlgn val="ctr"/>
        <c:lblOffset val="100"/>
      </c:catAx>
      <c:valAx>
        <c:axId val="767646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76313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30680994973003"/>
          <c:y val="3.7500000000000006E-2"/>
          <c:w val="0.4812762967735823"/>
          <c:h val="0.1166671041119860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57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000012146329257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Stats'!$B$220:$B$233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Q3 Diversity Stats'!$E$220:$E$233</c:f>
              <c:numCache>
                <c:formatCode>0.0%</c:formatCode>
                <c:ptCount val="14"/>
                <c:pt idx="0">
                  <c:v>1.0659395141298959E-2</c:v>
                </c:pt>
                <c:pt idx="1">
                  <c:v>2.4789291026276647E-4</c:v>
                </c:pt>
                <c:pt idx="2">
                  <c:v>1.9253016030408198E-2</c:v>
                </c:pt>
                <c:pt idx="3">
                  <c:v>9.2546686498099495E-3</c:v>
                </c:pt>
                <c:pt idx="4">
                  <c:v>1.3220955214014213E-3</c:v>
                </c:pt>
                <c:pt idx="5">
                  <c:v>7.0236324574450507E-3</c:v>
                </c:pt>
                <c:pt idx="6">
                  <c:v>3.4705007436787306E-3</c:v>
                </c:pt>
                <c:pt idx="7">
                  <c:v>7.1888943976202279E-3</c:v>
                </c:pt>
                <c:pt idx="8">
                  <c:v>9.5851925301603039E-3</c:v>
                </c:pt>
                <c:pt idx="9">
                  <c:v>1.6526194017517765E-3</c:v>
                </c:pt>
                <c:pt idx="10">
                  <c:v>3.1647661543546521E-2</c:v>
                </c:pt>
                <c:pt idx="11">
                  <c:v>1.6526194017517765E-3</c:v>
                </c:pt>
                <c:pt idx="12">
                  <c:v>0.43728309370352009</c:v>
                </c:pt>
                <c:pt idx="13">
                  <c:v>0.45975871756734427</c:v>
                </c:pt>
              </c:numCache>
            </c:numRef>
          </c:val>
        </c:ser>
        <c:axId val="102249216"/>
        <c:axId val="102250752"/>
      </c:barChart>
      <c:barChart>
        <c:barDir val="col"/>
        <c:grouping val="clustered"/>
        <c:ser>
          <c:idx val="1"/>
          <c:order val="1"/>
          <c:tx>
            <c:strRef>
              <c:f>'12.13 Q3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Stats'!$F$220:$F$233</c:f>
              <c:numCache>
                <c:formatCode>#,##0</c:formatCode>
                <c:ptCount val="14"/>
                <c:pt idx="0">
                  <c:v>129</c:v>
                </c:pt>
                <c:pt idx="1">
                  <c:v>3</c:v>
                </c:pt>
                <c:pt idx="2">
                  <c:v>233</c:v>
                </c:pt>
                <c:pt idx="3">
                  <c:v>112</c:v>
                </c:pt>
                <c:pt idx="4">
                  <c:v>16</c:v>
                </c:pt>
                <c:pt idx="5">
                  <c:v>85</c:v>
                </c:pt>
                <c:pt idx="6">
                  <c:v>42</c:v>
                </c:pt>
                <c:pt idx="7">
                  <c:v>87</c:v>
                </c:pt>
                <c:pt idx="8">
                  <c:v>116</c:v>
                </c:pt>
                <c:pt idx="9">
                  <c:v>20</c:v>
                </c:pt>
                <c:pt idx="10">
                  <c:v>383</c:v>
                </c:pt>
                <c:pt idx="11">
                  <c:v>20</c:v>
                </c:pt>
                <c:pt idx="12">
                  <c:v>5292</c:v>
                </c:pt>
                <c:pt idx="13">
                  <c:v>5564</c:v>
                </c:pt>
              </c:numCache>
            </c:numRef>
          </c:val>
        </c:ser>
        <c:gapWidth val="490"/>
        <c:axId val="102256640"/>
        <c:axId val="102258176"/>
      </c:barChart>
      <c:catAx>
        <c:axId val="102249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250752"/>
        <c:crosses val="autoZero"/>
        <c:auto val="1"/>
        <c:lblAlgn val="ctr"/>
        <c:lblOffset val="100"/>
      </c:catAx>
      <c:valAx>
        <c:axId val="10225075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249216"/>
        <c:crosses val="autoZero"/>
        <c:crossBetween val="between"/>
      </c:valAx>
      <c:catAx>
        <c:axId val="102256640"/>
        <c:scaling>
          <c:orientation val="minMax"/>
        </c:scaling>
        <c:delete val="1"/>
        <c:axPos val="b"/>
        <c:tickLblPos val="none"/>
        <c:crossAx val="102258176"/>
        <c:crosses val="autoZero"/>
        <c:auto val="1"/>
        <c:lblAlgn val="ctr"/>
        <c:lblOffset val="100"/>
      </c:catAx>
      <c:valAx>
        <c:axId val="1022581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225664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7980769230769609"/>
          <c:y val="2.736318407960199E-2"/>
          <c:w val="0.12307692307692331"/>
          <c:h val="5.9701753698698137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382E-2"/>
          <c:y val="0.15416729397499263"/>
          <c:w val="0.92276544869665789"/>
          <c:h val="0.5708356560695689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Stats'!$C$268:$C$276</c:f>
              <c:numCache>
                <c:formatCode>0.0%</c:formatCode>
                <c:ptCount val="9"/>
                <c:pt idx="0">
                  <c:v>1.6666666666666666E-2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0.98333333333333328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Stats'!$E$268:$E$276</c:f>
              <c:numCache>
                <c:formatCode>0.0%</c:formatCode>
                <c:ptCount val="9"/>
                <c:pt idx="0">
                  <c:v>1.0190348009998077E-2</c:v>
                </c:pt>
                <c:pt idx="1">
                  <c:v>6.7294751009421266E-3</c:v>
                </c:pt>
                <c:pt idx="2">
                  <c:v>2.8840607575466256E-3</c:v>
                </c:pt>
                <c:pt idx="3">
                  <c:v>2.8840607575466256E-3</c:v>
                </c:pt>
                <c:pt idx="4">
                  <c:v>3.2686021918861756E-3</c:v>
                </c:pt>
                <c:pt idx="5">
                  <c:v>0.9698134974043453</c:v>
                </c:pt>
                <c:pt idx="6">
                  <c:v>3.2686021918861756E-3</c:v>
                </c:pt>
                <c:pt idx="7">
                  <c:v>9.6135358584887524E-4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Stats'!$G$268:$G$276</c:f>
              <c:numCache>
                <c:formatCode>0.0%</c:formatCode>
                <c:ptCount val="9"/>
                <c:pt idx="0">
                  <c:v>1.3302148808653706E-2</c:v>
                </c:pt>
                <c:pt idx="1">
                  <c:v>1.198655167373191E-2</c:v>
                </c:pt>
                <c:pt idx="2">
                  <c:v>2.3388393509720801E-3</c:v>
                </c:pt>
                <c:pt idx="3">
                  <c:v>9.9400672416313403E-3</c:v>
                </c:pt>
                <c:pt idx="4">
                  <c:v>2.6311942698435901E-3</c:v>
                </c:pt>
                <c:pt idx="5">
                  <c:v>0.92091799444525657</c:v>
                </c:pt>
                <c:pt idx="6">
                  <c:v>1.6810407835111826E-2</c:v>
                </c:pt>
                <c:pt idx="7">
                  <c:v>2.2072796374799006E-2</c:v>
                </c:pt>
                <c:pt idx="8">
                  <c:v>0</c:v>
                </c:pt>
              </c:numCache>
            </c:numRef>
          </c:val>
        </c:ser>
        <c:axId val="76906496"/>
        <c:axId val="7690803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5044</c:v>
                </c:pt>
                <c:pt idx="6">
                  <c:v>17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Stats'!$H$268:$H$276</c:f>
              <c:numCache>
                <c:formatCode>#,##0</c:formatCode>
                <c:ptCount val="9"/>
                <c:pt idx="0">
                  <c:v>91</c:v>
                </c:pt>
                <c:pt idx="1">
                  <c:v>82</c:v>
                </c:pt>
                <c:pt idx="2">
                  <c:v>16</c:v>
                </c:pt>
                <c:pt idx="3">
                  <c:v>68</c:v>
                </c:pt>
                <c:pt idx="4">
                  <c:v>18</c:v>
                </c:pt>
                <c:pt idx="5">
                  <c:v>6300</c:v>
                </c:pt>
                <c:pt idx="6">
                  <c:v>115</c:v>
                </c:pt>
                <c:pt idx="7">
                  <c:v>151</c:v>
                </c:pt>
                <c:pt idx="8">
                  <c:v>0</c:v>
                </c:pt>
              </c:numCache>
            </c:numRef>
          </c:val>
        </c:ser>
        <c:axId val="76909568"/>
        <c:axId val="76911360"/>
      </c:barChart>
      <c:catAx>
        <c:axId val="76906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908032"/>
        <c:crosses val="autoZero"/>
        <c:auto val="1"/>
        <c:lblAlgn val="ctr"/>
        <c:lblOffset val="100"/>
      </c:catAx>
      <c:valAx>
        <c:axId val="76908032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906496"/>
        <c:crosses val="autoZero"/>
        <c:crossBetween val="between"/>
      </c:valAx>
      <c:catAx>
        <c:axId val="76909568"/>
        <c:scaling>
          <c:orientation val="minMax"/>
        </c:scaling>
        <c:delete val="1"/>
        <c:axPos val="b"/>
        <c:tickLblPos val="none"/>
        <c:crossAx val="76911360"/>
        <c:crosses val="autoZero"/>
        <c:auto val="1"/>
        <c:lblAlgn val="ctr"/>
        <c:lblOffset val="100"/>
      </c:catAx>
      <c:valAx>
        <c:axId val="7691136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7690956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22321803270562"/>
          <c:y val="2.9166666666666667E-2"/>
          <c:w val="0.19647724928692911"/>
          <c:h val="0.1916675415573059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86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57438016528925295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Stats'!$C$282:$C$290</c:f>
              <c:numCache>
                <c:formatCode>0.0%</c:formatCode>
                <c:ptCount val="9"/>
                <c:pt idx="0">
                  <c:v>1.2702078521939953E-2</c:v>
                </c:pt>
                <c:pt idx="1">
                  <c:v>3.4642032332563512E-3</c:v>
                </c:pt>
                <c:pt idx="2">
                  <c:v>0</c:v>
                </c:pt>
                <c:pt idx="3">
                  <c:v>1.1547344110854503E-3</c:v>
                </c:pt>
                <c:pt idx="4">
                  <c:v>2.3094688221709007E-2</c:v>
                </c:pt>
                <c:pt idx="5">
                  <c:v>0.94572748267898388</c:v>
                </c:pt>
                <c:pt idx="6">
                  <c:v>1.3856812933025405E-2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Stats'!$E$282:$E$290</c:f>
              <c:numCache>
                <c:formatCode>0.0%</c:formatCode>
                <c:ptCount val="9"/>
                <c:pt idx="0">
                  <c:v>1.1904761904761904E-2</c:v>
                </c:pt>
                <c:pt idx="1">
                  <c:v>1.1715797430083144E-2</c:v>
                </c:pt>
                <c:pt idx="2">
                  <c:v>3.4013605442176869E-3</c:v>
                </c:pt>
                <c:pt idx="3">
                  <c:v>9.4482237339380199E-4</c:v>
                </c:pt>
                <c:pt idx="4">
                  <c:v>1.2849584278155708E-2</c:v>
                </c:pt>
                <c:pt idx="5">
                  <c:v>0.93915343915343918</c:v>
                </c:pt>
                <c:pt idx="6">
                  <c:v>2.0030234315948602E-2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Stats'!$G$282:$G$290</c:f>
              <c:numCache>
                <c:formatCode>0.0%</c:formatCode>
                <c:ptCount val="9"/>
                <c:pt idx="0">
                  <c:v>2.631578947368421E-3</c:v>
                </c:pt>
                <c:pt idx="1">
                  <c:v>0</c:v>
                </c:pt>
                <c:pt idx="2">
                  <c:v>2.631578947368421E-3</c:v>
                </c:pt>
                <c:pt idx="3">
                  <c:v>0</c:v>
                </c:pt>
                <c:pt idx="4">
                  <c:v>1.3157894736842105E-2</c:v>
                </c:pt>
                <c:pt idx="5">
                  <c:v>0.33157894736842103</c:v>
                </c:pt>
                <c:pt idx="6">
                  <c:v>0.65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77561216"/>
        <c:axId val="7757939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Stats'!$D$282:$D$290</c:f>
              <c:numCache>
                <c:formatCode>#,##0</c:formatCode>
                <c:ptCount val="9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20</c:v>
                </c:pt>
                <c:pt idx="5">
                  <c:v>819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Stats'!$F$282:$F$290</c:f>
              <c:numCache>
                <c:formatCode>#,##0</c:formatCode>
                <c:ptCount val="9"/>
                <c:pt idx="0">
                  <c:v>63</c:v>
                </c:pt>
                <c:pt idx="1">
                  <c:v>62</c:v>
                </c:pt>
                <c:pt idx="2">
                  <c:v>18</c:v>
                </c:pt>
                <c:pt idx="3">
                  <c:v>5</c:v>
                </c:pt>
                <c:pt idx="4">
                  <c:v>68</c:v>
                </c:pt>
                <c:pt idx="5">
                  <c:v>4970</c:v>
                </c:pt>
                <c:pt idx="6">
                  <c:v>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Stats'!$H$282:$H$290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126</c:v>
                </c:pt>
                <c:pt idx="6">
                  <c:v>247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77580928"/>
        <c:axId val="77586816"/>
      </c:barChart>
      <c:catAx>
        <c:axId val="77561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579392"/>
        <c:crosses val="autoZero"/>
        <c:auto val="1"/>
        <c:lblAlgn val="ctr"/>
        <c:lblOffset val="100"/>
      </c:catAx>
      <c:valAx>
        <c:axId val="77579392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561216"/>
        <c:crosses val="autoZero"/>
        <c:crossBetween val="between"/>
      </c:valAx>
      <c:catAx>
        <c:axId val="77580928"/>
        <c:scaling>
          <c:orientation val="minMax"/>
        </c:scaling>
        <c:delete val="1"/>
        <c:axPos val="b"/>
        <c:tickLblPos val="none"/>
        <c:crossAx val="77586816"/>
        <c:crosses val="autoZero"/>
        <c:auto val="1"/>
        <c:lblAlgn val="ctr"/>
        <c:lblOffset val="100"/>
      </c:catAx>
      <c:valAx>
        <c:axId val="775868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758092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97297297297303"/>
          <c:y val="2.4793388429752167E-2"/>
          <c:w val="0.19594594594594594"/>
          <c:h val="0.1900826446280991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9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Q3 Diversity Stats'!$E$303:$E$306</c:f>
              <c:numCache>
                <c:formatCode>0.00%</c:formatCode>
                <c:ptCount val="4"/>
                <c:pt idx="0">
                  <c:v>0.2848289538919187</c:v>
                </c:pt>
                <c:pt idx="1">
                  <c:v>0.23566352668980334</c:v>
                </c:pt>
                <c:pt idx="2">
                  <c:v>1.974880185093373E-2</c:v>
                </c:pt>
                <c:pt idx="3">
                  <c:v>0.45975871756734427</c:v>
                </c:pt>
              </c:numCache>
            </c:numRef>
          </c:val>
        </c:ser>
        <c:axId val="77692288"/>
        <c:axId val="7769817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Stats'!$F$303:$F$306</c:f>
              <c:numCache>
                <c:formatCode>#,##0</c:formatCode>
                <c:ptCount val="4"/>
                <c:pt idx="0">
                  <c:v>3447</c:v>
                </c:pt>
                <c:pt idx="1">
                  <c:v>2852</c:v>
                </c:pt>
                <c:pt idx="2">
                  <c:v>239</c:v>
                </c:pt>
                <c:pt idx="3">
                  <c:v>5564</c:v>
                </c:pt>
              </c:numCache>
            </c:numRef>
          </c:val>
        </c:ser>
        <c:axId val="77699712"/>
        <c:axId val="77705600"/>
      </c:barChart>
      <c:catAx>
        <c:axId val="776922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8176"/>
        <c:crosses val="autoZero"/>
        <c:auto val="1"/>
        <c:lblAlgn val="ctr"/>
        <c:lblOffset val="100"/>
      </c:catAx>
      <c:valAx>
        <c:axId val="776981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288"/>
        <c:crosses val="autoZero"/>
        <c:crossBetween val="between"/>
      </c:valAx>
      <c:catAx>
        <c:axId val="77699712"/>
        <c:scaling>
          <c:orientation val="minMax"/>
        </c:scaling>
        <c:delete val="1"/>
        <c:axPos val="b"/>
        <c:tickLblPos val="none"/>
        <c:crossAx val="77705600"/>
        <c:crosses val="autoZero"/>
        <c:auto val="1"/>
        <c:lblAlgn val="ctr"/>
        <c:lblOffset val="100"/>
      </c:catAx>
      <c:valAx>
        <c:axId val="777056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76997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927253020497969"/>
          <c:y val="0.5336798444235975"/>
          <c:w val="4.7233468286099652E-2"/>
          <c:h val="0.145078264180707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91"/>
          <c:w val="0.90945945945945961"/>
          <c:h val="0.6600985221674924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Stats'!$C$357:$C$362</c:f>
              <c:numCache>
                <c:formatCode>0.0%</c:formatCode>
                <c:ptCount val="6"/>
                <c:pt idx="0">
                  <c:v>7.7758961332204349E-2</c:v>
                </c:pt>
                <c:pt idx="1">
                  <c:v>3.0341518487157777E-2</c:v>
                </c:pt>
                <c:pt idx="2">
                  <c:v>0.12926898108947221</c:v>
                </c:pt>
                <c:pt idx="3">
                  <c:v>0.23609935083262773</c:v>
                </c:pt>
                <c:pt idx="4">
                  <c:v>0.23962743437764605</c:v>
                </c:pt>
                <c:pt idx="5">
                  <c:v>0.2869037538808919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Stats'!$E$357:$E$362</c:f>
              <c:numCache>
                <c:formatCode>0.0%</c:formatCode>
                <c:ptCount val="6"/>
                <c:pt idx="0">
                  <c:v>0.11762360446570973</c:v>
                </c:pt>
                <c:pt idx="1">
                  <c:v>3.1100478468899521E-2</c:v>
                </c:pt>
                <c:pt idx="2">
                  <c:v>0.17523923444976078</c:v>
                </c:pt>
                <c:pt idx="3">
                  <c:v>0.28329346092503987</c:v>
                </c:pt>
                <c:pt idx="4">
                  <c:v>0.25777511961722488</c:v>
                </c:pt>
                <c:pt idx="5">
                  <c:v>0.13496810207336524</c:v>
                </c:pt>
              </c:numCache>
            </c:numRef>
          </c:val>
        </c:ser>
        <c:axId val="84701568"/>
        <c:axId val="84703104"/>
      </c:barChart>
      <c:barChart>
        <c:barDir val="col"/>
        <c:grouping val="clustered"/>
        <c:ser>
          <c:idx val="2"/>
          <c:order val="2"/>
          <c:tx>
            <c:strRef>
              <c:f>'12.13 Q3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Stats'!$D$357:$D$362</c:f>
              <c:numCache>
                <c:formatCode>#,##0</c:formatCode>
                <c:ptCount val="6"/>
                <c:pt idx="0">
                  <c:v>551</c:v>
                </c:pt>
                <c:pt idx="1">
                  <c:v>215</c:v>
                </c:pt>
                <c:pt idx="2">
                  <c:v>916</c:v>
                </c:pt>
                <c:pt idx="3">
                  <c:v>1673</c:v>
                </c:pt>
                <c:pt idx="4">
                  <c:v>1698</c:v>
                </c:pt>
                <c:pt idx="5">
                  <c:v>2033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Stats'!$F$357:$F$362</c:f>
              <c:numCache>
                <c:formatCode>#,##0</c:formatCode>
                <c:ptCount val="6"/>
                <c:pt idx="0">
                  <c:v>590</c:v>
                </c:pt>
                <c:pt idx="1">
                  <c:v>156</c:v>
                </c:pt>
                <c:pt idx="2">
                  <c:v>879</c:v>
                </c:pt>
                <c:pt idx="3">
                  <c:v>1421</c:v>
                </c:pt>
                <c:pt idx="4">
                  <c:v>1293</c:v>
                </c:pt>
                <c:pt idx="5">
                  <c:v>677</c:v>
                </c:pt>
              </c:numCache>
            </c:numRef>
          </c:val>
        </c:ser>
        <c:axId val="84704640"/>
        <c:axId val="84726912"/>
      </c:barChart>
      <c:catAx>
        <c:axId val="84701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703104"/>
        <c:crosses val="autoZero"/>
        <c:auto val="1"/>
        <c:lblAlgn val="ctr"/>
        <c:lblOffset val="100"/>
      </c:catAx>
      <c:valAx>
        <c:axId val="8470310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701568"/>
        <c:crosses val="autoZero"/>
        <c:crossBetween val="between"/>
      </c:valAx>
      <c:catAx>
        <c:axId val="84704640"/>
        <c:scaling>
          <c:orientation val="minMax"/>
        </c:scaling>
        <c:delete val="1"/>
        <c:axPos val="b"/>
        <c:tickLblPos val="none"/>
        <c:crossAx val="84726912"/>
        <c:crosses val="autoZero"/>
        <c:auto val="1"/>
        <c:lblAlgn val="ctr"/>
        <c:lblOffset val="100"/>
      </c:catAx>
      <c:valAx>
        <c:axId val="847269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70464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837837837838104"/>
          <c:y val="2.9556650246305397E-2"/>
          <c:w val="0.19594594594594594"/>
          <c:h val="0.1625615763546791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8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91"/>
          <c:w val="0.90945945945945961"/>
          <c:h val="0.6600985221674924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Stats'!$C$368:$C$373</c:f>
              <c:numCache>
                <c:formatCode>0.0%</c:formatCode>
                <c:ptCount val="6"/>
                <c:pt idx="0">
                  <c:v>4.0324920220481578E-2</c:v>
                </c:pt>
                <c:pt idx="1">
                  <c:v>2.4369016536118365E-2</c:v>
                </c:pt>
                <c:pt idx="2">
                  <c:v>0.15230635335073978</c:v>
                </c:pt>
                <c:pt idx="3">
                  <c:v>0.25413402959094866</c:v>
                </c:pt>
                <c:pt idx="4">
                  <c:v>0.24427038004061502</c:v>
                </c:pt>
                <c:pt idx="5">
                  <c:v>0.28459530026109658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Stats'!$E$368:$E$373</c:f>
              <c:numCache>
                <c:formatCode>0.0%</c:formatCode>
                <c:ptCount val="6"/>
                <c:pt idx="0">
                  <c:v>5.855539971949509E-2</c:v>
                </c:pt>
                <c:pt idx="1">
                  <c:v>2.5245441795231416E-2</c:v>
                </c:pt>
                <c:pt idx="2">
                  <c:v>0.20582047685834501</c:v>
                </c:pt>
                <c:pt idx="3">
                  <c:v>0.30539971949509115</c:v>
                </c:pt>
                <c:pt idx="4">
                  <c:v>0.26297335203366057</c:v>
                </c:pt>
                <c:pt idx="5">
                  <c:v>0.14200561009817672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Q3 Diversity Stats'!$G$368:$G$373</c:f>
              <c:numCache>
                <c:formatCode>0.0%</c:formatCode>
                <c:ptCount val="6"/>
                <c:pt idx="0">
                  <c:v>4.1841004184100415E-3</c:v>
                </c:pt>
                <c:pt idx="1">
                  <c:v>1.6736401673640166E-2</c:v>
                </c:pt>
                <c:pt idx="2">
                  <c:v>0.15899581589958159</c:v>
                </c:pt>
                <c:pt idx="3">
                  <c:v>0.29288702928870292</c:v>
                </c:pt>
                <c:pt idx="4">
                  <c:v>0.24686192468619247</c:v>
                </c:pt>
                <c:pt idx="5">
                  <c:v>0.28033472803347281</c:v>
                </c:pt>
              </c:numCache>
            </c:numRef>
          </c:val>
        </c:ser>
        <c:axId val="84853120"/>
        <c:axId val="84854656"/>
      </c:barChart>
      <c:barChart>
        <c:barDir val="col"/>
        <c:grouping val="clustered"/>
        <c:ser>
          <c:idx val="2"/>
          <c:order val="2"/>
          <c:tx>
            <c:strRef>
              <c:f>'12.13 Q3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Stats'!$D$368:$D$373</c:f>
              <c:numCache>
                <c:formatCode>#,##0</c:formatCode>
                <c:ptCount val="6"/>
                <c:pt idx="0">
                  <c:v>139</c:v>
                </c:pt>
                <c:pt idx="1">
                  <c:v>84</c:v>
                </c:pt>
                <c:pt idx="2">
                  <c:v>525</c:v>
                </c:pt>
                <c:pt idx="3">
                  <c:v>876</c:v>
                </c:pt>
                <c:pt idx="4">
                  <c:v>842</c:v>
                </c:pt>
                <c:pt idx="5">
                  <c:v>981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Stats'!$F$368:$F$373</c:f>
              <c:numCache>
                <c:formatCode>#,##0</c:formatCode>
                <c:ptCount val="6"/>
                <c:pt idx="0">
                  <c:v>167</c:v>
                </c:pt>
                <c:pt idx="1">
                  <c:v>72</c:v>
                </c:pt>
                <c:pt idx="2">
                  <c:v>587</c:v>
                </c:pt>
                <c:pt idx="3">
                  <c:v>871</c:v>
                </c:pt>
                <c:pt idx="4">
                  <c:v>750</c:v>
                </c:pt>
                <c:pt idx="5">
                  <c:v>405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Stats'!$H$368:$H$373</c:f>
              <c:numCache>
                <c:formatCode>#,##0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38</c:v>
                </c:pt>
                <c:pt idx="3">
                  <c:v>70</c:v>
                </c:pt>
                <c:pt idx="4">
                  <c:v>59</c:v>
                </c:pt>
                <c:pt idx="5">
                  <c:v>67</c:v>
                </c:pt>
              </c:numCache>
            </c:numRef>
          </c:val>
        </c:ser>
        <c:axId val="84856192"/>
        <c:axId val="84862080"/>
      </c:barChart>
      <c:catAx>
        <c:axId val="84853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854656"/>
        <c:crosses val="autoZero"/>
        <c:auto val="1"/>
        <c:lblAlgn val="ctr"/>
        <c:lblOffset val="100"/>
      </c:catAx>
      <c:valAx>
        <c:axId val="8485465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853120"/>
        <c:crosses val="autoZero"/>
        <c:crossBetween val="between"/>
      </c:valAx>
      <c:catAx>
        <c:axId val="84856192"/>
        <c:scaling>
          <c:orientation val="minMax"/>
        </c:scaling>
        <c:delete val="1"/>
        <c:axPos val="b"/>
        <c:tickLblPos val="none"/>
        <c:crossAx val="84862080"/>
        <c:crosses val="autoZero"/>
        <c:auto val="1"/>
        <c:lblAlgn val="ctr"/>
        <c:lblOffset val="100"/>
      </c:catAx>
      <c:valAx>
        <c:axId val="848620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85619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70270270270291"/>
          <c:y val="2.4630541871921211E-2"/>
          <c:w val="0.2702702702702714"/>
          <c:h val="0.2068965517241379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26"/>
          <c:w val="0.90013613905424505"/>
          <c:h val="0.6015348177637789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Stats'!$C$379:$C$387</c:f>
              <c:numCache>
                <c:formatCode>0.0%</c:formatCode>
                <c:ptCount val="9"/>
                <c:pt idx="0">
                  <c:v>1.1430990685859441E-2</c:v>
                </c:pt>
                <c:pt idx="1">
                  <c:v>9.1730172170476996E-3</c:v>
                </c:pt>
                <c:pt idx="2">
                  <c:v>1.83460344340954E-3</c:v>
                </c:pt>
                <c:pt idx="3">
                  <c:v>6.2094270392322893E-3</c:v>
                </c:pt>
                <c:pt idx="4">
                  <c:v>1.693480101608806E-3</c:v>
                </c:pt>
                <c:pt idx="5">
                  <c:v>0.94369178662150721</c:v>
                </c:pt>
                <c:pt idx="6">
                  <c:v>1.100762066045724E-2</c:v>
                </c:pt>
                <c:pt idx="7">
                  <c:v>1.4959074230877787E-2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Stats'!$E$379:$E$387</c:f>
              <c:numCache>
                <c:formatCode>0.0%</c:formatCode>
                <c:ptCount val="9"/>
                <c:pt idx="0">
                  <c:v>1.2759170653907496E-2</c:v>
                </c:pt>
                <c:pt idx="1">
                  <c:v>1.036682615629984E-2</c:v>
                </c:pt>
                <c:pt idx="2">
                  <c:v>3.5885167464114833E-3</c:v>
                </c:pt>
                <c:pt idx="3">
                  <c:v>7.7751196172248802E-3</c:v>
                </c:pt>
                <c:pt idx="4">
                  <c:v>4.5853269537480066E-3</c:v>
                </c:pt>
                <c:pt idx="5">
                  <c:v>0.94019138755980858</c:v>
                </c:pt>
                <c:pt idx="6">
                  <c:v>1.076555023923445E-2</c:v>
                </c:pt>
                <c:pt idx="7">
                  <c:v>9.9681020733652318E-3</c:v>
                </c:pt>
                <c:pt idx="8">
                  <c:v>0</c:v>
                </c:pt>
              </c:numCache>
            </c:numRef>
          </c:val>
        </c:ser>
        <c:axId val="86288640"/>
        <c:axId val="91361280"/>
      </c:barChart>
      <c:barChart>
        <c:barDir val="col"/>
        <c:grouping val="clustered"/>
        <c:ser>
          <c:idx val="2"/>
          <c:order val="2"/>
          <c:tx>
            <c:strRef>
              <c:f>'12.13 Q3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Stats'!$D$379:$D$387</c:f>
              <c:numCache>
                <c:formatCode>#,##0</c:formatCode>
                <c:ptCount val="9"/>
                <c:pt idx="0">
                  <c:v>81</c:v>
                </c:pt>
                <c:pt idx="1">
                  <c:v>65</c:v>
                </c:pt>
                <c:pt idx="2">
                  <c:v>13</c:v>
                </c:pt>
                <c:pt idx="3">
                  <c:v>44</c:v>
                </c:pt>
                <c:pt idx="4">
                  <c:v>12</c:v>
                </c:pt>
                <c:pt idx="5">
                  <c:v>6687</c:v>
                </c:pt>
                <c:pt idx="6">
                  <c:v>78</c:v>
                </c:pt>
                <c:pt idx="7">
                  <c:v>106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Stats'!$F$379:$F$387</c:f>
              <c:numCache>
                <c:formatCode>#,##0</c:formatCode>
                <c:ptCount val="9"/>
                <c:pt idx="0">
                  <c:v>64</c:v>
                </c:pt>
                <c:pt idx="1">
                  <c:v>52</c:v>
                </c:pt>
                <c:pt idx="2">
                  <c:v>18</c:v>
                </c:pt>
                <c:pt idx="3">
                  <c:v>39</c:v>
                </c:pt>
                <c:pt idx="4">
                  <c:v>23</c:v>
                </c:pt>
                <c:pt idx="5">
                  <c:v>4716</c:v>
                </c:pt>
                <c:pt idx="6">
                  <c:v>54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axId val="91362816"/>
        <c:axId val="91364352"/>
      </c:barChart>
      <c:catAx>
        <c:axId val="862886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361280"/>
        <c:crosses val="autoZero"/>
        <c:auto val="1"/>
        <c:lblAlgn val="ctr"/>
        <c:lblOffset val="100"/>
      </c:catAx>
      <c:valAx>
        <c:axId val="91361280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8640"/>
        <c:crosses val="autoZero"/>
        <c:crossBetween val="between"/>
      </c:valAx>
      <c:catAx>
        <c:axId val="91362816"/>
        <c:scaling>
          <c:orientation val="minMax"/>
        </c:scaling>
        <c:delete val="1"/>
        <c:axPos val="b"/>
        <c:tickLblPos val="none"/>
        <c:crossAx val="91364352"/>
        <c:crosses val="autoZero"/>
        <c:auto val="1"/>
        <c:lblAlgn val="ctr"/>
        <c:lblOffset val="100"/>
      </c:catAx>
      <c:valAx>
        <c:axId val="91364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136281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881326575068801"/>
          <c:y val="2.2988505747126436E-2"/>
          <c:w val="0.26990595811151125"/>
          <c:h val="8.046017236351206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Stats'!$B$716</c:f>
          <c:strCache>
            <c:ptCount val="1"/>
            <c:pt idx="0">
              <c:v>Figure 5a: Gender breakdown. Data taken from Emplyee Self Disclosure Database</c:v>
            </c:pt>
          </c:strCache>
        </c:strRef>
      </c:tx>
      <c:layout>
        <c:manualLayout>
          <c:xMode val="edge"/>
          <c:yMode val="edge"/>
          <c:x val="6.7476024437851485E-3"/>
          <c:y val="4.66320122240987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910686162202033E-2"/>
          <c:y val="0.17226942732437123"/>
          <c:w val="0.94541141761492664"/>
          <c:h val="0.6427688460948043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Stats'!$B$719:$B$722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'13.14 Q3 Diversity Stats'!$E$719:$E$722</c:f>
              <c:numCache>
                <c:formatCode>0.00%</c:formatCode>
                <c:ptCount val="4"/>
                <c:pt idx="0">
                  <c:v>0.41552142279708976</c:v>
                </c:pt>
                <c:pt idx="1">
                  <c:v>0.32524925895984907</c:v>
                </c:pt>
                <c:pt idx="2">
                  <c:v>2.7575675918440672E-2</c:v>
                </c:pt>
                <c:pt idx="3">
                  <c:v>0.23165364232462049</c:v>
                </c:pt>
              </c:numCache>
            </c:numRef>
          </c:val>
        </c:ser>
        <c:axId val="110058880"/>
        <c:axId val="11009344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Stats'!$F$719:$F$722</c:f>
              <c:numCache>
                <c:formatCode>#,##0</c:formatCode>
                <c:ptCount val="4"/>
                <c:pt idx="0">
                  <c:v>4626</c:v>
                </c:pt>
                <c:pt idx="1">
                  <c:v>3621</c:v>
                </c:pt>
                <c:pt idx="2">
                  <c:v>307</c:v>
                </c:pt>
                <c:pt idx="3">
                  <c:v>2579</c:v>
                </c:pt>
              </c:numCache>
            </c:numRef>
          </c:val>
        </c:ser>
        <c:axId val="110094976"/>
        <c:axId val="110096768"/>
      </c:barChart>
      <c:catAx>
        <c:axId val="1100588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3440"/>
        <c:crosses val="autoZero"/>
        <c:auto val="1"/>
        <c:lblAlgn val="ctr"/>
        <c:lblOffset val="100"/>
      </c:catAx>
      <c:valAx>
        <c:axId val="11009344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58880"/>
        <c:crosses val="autoZero"/>
        <c:crossBetween val="between"/>
      </c:valAx>
      <c:catAx>
        <c:axId val="110094976"/>
        <c:scaling>
          <c:orientation val="minMax"/>
        </c:scaling>
        <c:delete val="1"/>
        <c:axPos val="b"/>
        <c:tickLblPos val="none"/>
        <c:crossAx val="110096768"/>
        <c:crosses val="autoZero"/>
        <c:auto val="1"/>
        <c:lblAlgn val="ctr"/>
        <c:lblOffset val="100"/>
      </c:catAx>
      <c:valAx>
        <c:axId val="1100967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00949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501713187616656"/>
          <c:y val="3.9124719437925413E-2"/>
          <c:w val="0.12304760063088882"/>
          <c:h val="7.81459142119769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26"/>
          <c:w val="0.9"/>
          <c:h val="0.6015348177637789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Stats'!$C$393:$C$401</c:f>
              <c:numCache>
                <c:formatCode>0.0%</c:formatCode>
                <c:ptCount val="9"/>
                <c:pt idx="0">
                  <c:v>1.1894400928343487E-2</c:v>
                </c:pt>
                <c:pt idx="1">
                  <c:v>1.1024078909196402E-2</c:v>
                </c:pt>
                <c:pt idx="2">
                  <c:v>2.0307513780098638E-3</c:v>
                </c:pt>
                <c:pt idx="3">
                  <c:v>5.8021467943138963E-4</c:v>
                </c:pt>
                <c:pt idx="4">
                  <c:v>1.3344937626921962E-2</c:v>
                </c:pt>
                <c:pt idx="5">
                  <c:v>0.93095445314766467</c:v>
                </c:pt>
                <c:pt idx="6">
                  <c:v>3.0171163330432259E-2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Stats'!$E$393:$E$401</c:f>
              <c:numCache>
                <c:formatCode>0.0%</c:formatCode>
                <c:ptCount val="9"/>
                <c:pt idx="0">
                  <c:v>1.1921458625525946E-2</c:v>
                </c:pt>
                <c:pt idx="1">
                  <c:v>9.4670406732117809E-3</c:v>
                </c:pt>
                <c:pt idx="2">
                  <c:v>4.2075736325385693E-3</c:v>
                </c:pt>
                <c:pt idx="3">
                  <c:v>1.4025245441795231E-3</c:v>
                </c:pt>
                <c:pt idx="4">
                  <c:v>1.6129032258064516E-2</c:v>
                </c:pt>
                <c:pt idx="5">
                  <c:v>0.94109396914445997</c:v>
                </c:pt>
                <c:pt idx="6">
                  <c:v>1.5778401122019635E-2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4.1841004184100415E-3</c:v>
                </c:pt>
                <c:pt idx="5">
                  <c:v>9.2050209205020925E-2</c:v>
                </c:pt>
                <c:pt idx="6">
                  <c:v>0.90376569037656906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67569536"/>
        <c:axId val="67571072"/>
      </c:barChart>
      <c:barChart>
        <c:barDir val="col"/>
        <c:grouping val="clustered"/>
        <c:ser>
          <c:idx val="2"/>
          <c:order val="2"/>
          <c:tx>
            <c:strRef>
              <c:f>'12.13 Q3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Stats'!$D$393:$D$401</c:f>
              <c:numCache>
                <c:formatCode>#,##0</c:formatCode>
                <c:ptCount val="9"/>
                <c:pt idx="0">
                  <c:v>41</c:v>
                </c:pt>
                <c:pt idx="1">
                  <c:v>38</c:v>
                </c:pt>
                <c:pt idx="2">
                  <c:v>7</c:v>
                </c:pt>
                <c:pt idx="3">
                  <c:v>2</c:v>
                </c:pt>
                <c:pt idx="4">
                  <c:v>46</c:v>
                </c:pt>
                <c:pt idx="5">
                  <c:v>3209</c:v>
                </c:pt>
                <c:pt idx="6">
                  <c:v>104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Stats'!$F$393:$F$401</c:f>
              <c:numCache>
                <c:formatCode>#,##0</c:formatCode>
                <c:ptCount val="9"/>
                <c:pt idx="0">
                  <c:v>34</c:v>
                </c:pt>
                <c:pt idx="1">
                  <c:v>27</c:v>
                </c:pt>
                <c:pt idx="2">
                  <c:v>12</c:v>
                </c:pt>
                <c:pt idx="3">
                  <c:v>4</c:v>
                </c:pt>
                <c:pt idx="4">
                  <c:v>46</c:v>
                </c:pt>
                <c:pt idx="5">
                  <c:v>2684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22</c:v>
                </c:pt>
                <c:pt idx="6">
                  <c:v>216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67597440"/>
        <c:axId val="67598976"/>
      </c:barChart>
      <c:catAx>
        <c:axId val="675695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71072"/>
        <c:crosses val="autoZero"/>
        <c:auto val="1"/>
        <c:lblAlgn val="ctr"/>
        <c:lblOffset val="100"/>
      </c:catAx>
      <c:valAx>
        <c:axId val="67571072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69536"/>
        <c:crosses val="autoZero"/>
        <c:crossBetween val="between"/>
      </c:valAx>
      <c:catAx>
        <c:axId val="67597440"/>
        <c:scaling>
          <c:orientation val="minMax"/>
        </c:scaling>
        <c:delete val="1"/>
        <c:axPos val="b"/>
        <c:tickLblPos val="none"/>
        <c:crossAx val="67598976"/>
        <c:crosses val="autoZero"/>
        <c:auto val="1"/>
        <c:lblAlgn val="ctr"/>
        <c:lblOffset val="100"/>
      </c:catAx>
      <c:valAx>
        <c:axId val="675989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675974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972972972973211"/>
          <c:y val="2.2988505747126436E-2"/>
          <c:w val="0.2702702702702714"/>
          <c:h val="0.16091994247845523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1674876847290769"/>
          <c:w val="0.91756756756756475"/>
          <c:h val="0.6108374384236482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Q3 Diversity Stats'!$E$407:$E$411</c:f>
              <c:numCache>
                <c:formatCode>0.00%</c:formatCode>
                <c:ptCount val="5"/>
                <c:pt idx="0">
                  <c:v>3.3052388035035532E-4</c:v>
                </c:pt>
                <c:pt idx="1">
                  <c:v>0.42827631796397292</c:v>
                </c:pt>
                <c:pt idx="2">
                  <c:v>2.189720707321104E-2</c:v>
                </c:pt>
                <c:pt idx="3">
                  <c:v>8.7754090233019333E-2</c:v>
                </c:pt>
                <c:pt idx="4">
                  <c:v>0.46174186084944635</c:v>
                </c:pt>
              </c:numCache>
            </c:numRef>
          </c:val>
        </c:ser>
        <c:axId val="91821952"/>
        <c:axId val="9182348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Stats'!$F$407:$F$411</c:f>
              <c:numCache>
                <c:formatCode>#,##0</c:formatCode>
                <c:ptCount val="5"/>
                <c:pt idx="0">
                  <c:v>4</c:v>
                </c:pt>
                <c:pt idx="1">
                  <c:v>5183</c:v>
                </c:pt>
                <c:pt idx="2">
                  <c:v>265</c:v>
                </c:pt>
                <c:pt idx="3">
                  <c:v>1086</c:v>
                </c:pt>
                <c:pt idx="4">
                  <c:v>5564</c:v>
                </c:pt>
              </c:numCache>
            </c:numRef>
          </c:val>
        </c:ser>
        <c:axId val="91837568"/>
        <c:axId val="91839104"/>
      </c:barChart>
      <c:catAx>
        <c:axId val="91821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823488"/>
        <c:crosses val="autoZero"/>
        <c:auto val="1"/>
        <c:lblAlgn val="ctr"/>
        <c:lblOffset val="100"/>
      </c:catAx>
      <c:valAx>
        <c:axId val="918234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821952"/>
        <c:crosses val="autoZero"/>
        <c:crossBetween val="between"/>
      </c:valAx>
      <c:catAx>
        <c:axId val="91837568"/>
        <c:scaling>
          <c:orientation val="minMax"/>
        </c:scaling>
        <c:delete val="1"/>
        <c:axPos val="b"/>
        <c:tickLblPos val="none"/>
        <c:crossAx val="91839104"/>
        <c:crosses val="autoZero"/>
        <c:auto val="1"/>
        <c:lblAlgn val="ctr"/>
        <c:lblOffset val="100"/>
      </c:catAx>
      <c:valAx>
        <c:axId val="918391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18375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75"/>
          <c:y val="5.4187192118226882E-2"/>
          <c:w val="4.7297297297297029E-2"/>
          <c:h val="0.1379310344827591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70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421487603305768"/>
          <c:w val="0.92172861015600305"/>
          <c:h val="0.6611570247933913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Stats'!$C$426:$C$434</c:f>
              <c:numCache>
                <c:formatCode>0.0%</c:formatCode>
                <c:ptCount val="9"/>
                <c:pt idx="0">
                  <c:v>0.12444444444444444</c:v>
                </c:pt>
                <c:pt idx="1">
                  <c:v>0.16</c:v>
                </c:pt>
                <c:pt idx="2">
                  <c:v>0.29555555555555557</c:v>
                </c:pt>
                <c:pt idx="3">
                  <c:v>0.25777777777777777</c:v>
                </c:pt>
                <c:pt idx="4">
                  <c:v>8.666666666666667E-2</c:v>
                </c:pt>
                <c:pt idx="5">
                  <c:v>1.5555555555555555E-2</c:v>
                </c:pt>
                <c:pt idx="6">
                  <c:v>8.8888888888888889E-3</c:v>
                </c:pt>
                <c:pt idx="7">
                  <c:v>4.2222222222222223E-2</c:v>
                </c:pt>
                <c:pt idx="8">
                  <c:v>8.8888888888888889E-3</c:v>
                </c:pt>
              </c:numCache>
            </c:numRef>
          </c:val>
        </c:ser>
        <c:axId val="91869568"/>
        <c:axId val="9187110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Stats'!$D$426:$D$434</c:f>
              <c:numCache>
                <c:formatCode>General</c:formatCode>
                <c:ptCount val="9"/>
                <c:pt idx="0">
                  <c:v>56</c:v>
                </c:pt>
                <c:pt idx="1">
                  <c:v>72</c:v>
                </c:pt>
                <c:pt idx="2">
                  <c:v>133</c:v>
                </c:pt>
                <c:pt idx="3">
                  <c:v>116</c:v>
                </c:pt>
                <c:pt idx="4">
                  <c:v>39</c:v>
                </c:pt>
                <c:pt idx="5">
                  <c:v>7</c:v>
                </c:pt>
                <c:pt idx="6">
                  <c:v>4</c:v>
                </c:pt>
                <c:pt idx="7">
                  <c:v>19</c:v>
                </c:pt>
                <c:pt idx="8">
                  <c:v>4</c:v>
                </c:pt>
              </c:numCache>
            </c:numRef>
          </c:val>
        </c:ser>
        <c:axId val="91872640"/>
        <c:axId val="75105408"/>
      </c:barChart>
      <c:catAx>
        <c:axId val="918695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871104"/>
        <c:crosses val="autoZero"/>
        <c:auto val="1"/>
        <c:lblAlgn val="ctr"/>
        <c:lblOffset val="100"/>
      </c:catAx>
      <c:valAx>
        <c:axId val="9187110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869568"/>
        <c:crosses val="autoZero"/>
        <c:crossBetween val="between"/>
      </c:valAx>
      <c:catAx>
        <c:axId val="91872640"/>
        <c:scaling>
          <c:orientation val="minMax"/>
        </c:scaling>
        <c:delete val="1"/>
        <c:axPos val="b"/>
        <c:tickLblPos val="none"/>
        <c:crossAx val="75105408"/>
        <c:crosses val="autoZero"/>
        <c:auto val="1"/>
        <c:lblAlgn val="ctr"/>
        <c:lblOffset val="100"/>
      </c:catAx>
      <c:valAx>
        <c:axId val="7510540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91872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265970296223091"/>
          <c:y val="3.7190082644628114E-2"/>
          <c:w val="4.7233468286100089E-2"/>
          <c:h val="0.1157024793388429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37"/>
          <c:w val="0.91756756756756475"/>
          <c:h val="0.6790150744883127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Stats'!$C$441:$C$449</c:f>
              <c:numCache>
                <c:formatCode>0.0%</c:formatCode>
                <c:ptCount val="9"/>
                <c:pt idx="0">
                  <c:v>0.11650485436893204</c:v>
                </c:pt>
                <c:pt idx="1">
                  <c:v>0.1553398058252427</c:v>
                </c:pt>
                <c:pt idx="2">
                  <c:v>0.2936893203883495</c:v>
                </c:pt>
                <c:pt idx="3">
                  <c:v>0.26941747572815533</c:v>
                </c:pt>
                <c:pt idx="4">
                  <c:v>9.2233009708737865E-2</c:v>
                </c:pt>
                <c:pt idx="5">
                  <c:v>1.6990291262135922E-2</c:v>
                </c:pt>
                <c:pt idx="6">
                  <c:v>7.2815533980582527E-3</c:v>
                </c:pt>
                <c:pt idx="7">
                  <c:v>3.8834951456310676E-2</c:v>
                </c:pt>
                <c:pt idx="8">
                  <c:v>9.7087378640776691E-3</c:v>
                </c:pt>
              </c:numCache>
            </c:numRef>
          </c:val>
        </c:ser>
        <c:axId val="75144192"/>
        <c:axId val="75154176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Stats'!$D$441:$D$449</c:f>
              <c:numCache>
                <c:formatCode>General</c:formatCode>
                <c:ptCount val="9"/>
                <c:pt idx="0">
                  <c:v>48</c:v>
                </c:pt>
                <c:pt idx="1">
                  <c:v>64</c:v>
                </c:pt>
                <c:pt idx="2">
                  <c:v>121</c:v>
                </c:pt>
                <c:pt idx="3">
                  <c:v>111</c:v>
                </c:pt>
                <c:pt idx="4">
                  <c:v>38</c:v>
                </c:pt>
                <c:pt idx="5">
                  <c:v>7</c:v>
                </c:pt>
                <c:pt idx="6">
                  <c:v>3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</c:ser>
        <c:axId val="75155712"/>
        <c:axId val="75157504"/>
      </c:barChart>
      <c:catAx>
        <c:axId val="751441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154176"/>
        <c:crosses val="autoZero"/>
        <c:auto val="1"/>
        <c:lblAlgn val="ctr"/>
        <c:lblOffset val="100"/>
      </c:catAx>
      <c:valAx>
        <c:axId val="751541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144192"/>
        <c:crosses val="autoZero"/>
        <c:crossBetween val="between"/>
      </c:valAx>
      <c:catAx>
        <c:axId val="75155712"/>
        <c:scaling>
          <c:orientation val="minMax"/>
        </c:scaling>
        <c:delete val="1"/>
        <c:axPos val="b"/>
        <c:tickLblPos val="none"/>
        <c:crossAx val="75157504"/>
        <c:crosses val="autoZero"/>
        <c:auto val="1"/>
        <c:lblAlgn val="ctr"/>
        <c:lblOffset val="100"/>
      </c:catAx>
      <c:valAx>
        <c:axId val="7515750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751557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5267489711934172E-2"/>
          <c:w val="4.7297297297297126E-2"/>
          <c:h val="0.11522676949332003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62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8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Stats'!$C$456:$C$464</c:f>
              <c:numCache>
                <c:formatCode>0.0%</c:formatCode>
                <c:ptCount val="9"/>
                <c:pt idx="0">
                  <c:v>9.2105263157894732E-2</c:v>
                </c:pt>
                <c:pt idx="1">
                  <c:v>0.13596491228070176</c:v>
                </c:pt>
                <c:pt idx="2">
                  <c:v>0.29385964912280704</c:v>
                </c:pt>
                <c:pt idx="3">
                  <c:v>0.25877192982456143</c:v>
                </c:pt>
                <c:pt idx="4">
                  <c:v>0.11403508771929824</c:v>
                </c:pt>
                <c:pt idx="5">
                  <c:v>1.3157894736842105E-2</c:v>
                </c:pt>
                <c:pt idx="6">
                  <c:v>8.771929824561403E-3</c:v>
                </c:pt>
                <c:pt idx="7">
                  <c:v>7.8947368421052627E-2</c:v>
                </c:pt>
                <c:pt idx="8">
                  <c:v>4.3859649122807015E-3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Stats'!$E$456:$E$464</c:f>
              <c:numCache>
                <c:formatCode>0.0%</c:formatCode>
                <c:ptCount val="9"/>
                <c:pt idx="0">
                  <c:v>0.15765765765765766</c:v>
                </c:pt>
                <c:pt idx="1">
                  <c:v>0.18468468468468469</c:v>
                </c:pt>
                <c:pt idx="2">
                  <c:v>0.29729729729729731</c:v>
                </c:pt>
                <c:pt idx="3">
                  <c:v>0.25675675675675674</c:v>
                </c:pt>
                <c:pt idx="4">
                  <c:v>5.8558558558558557E-2</c:v>
                </c:pt>
                <c:pt idx="5">
                  <c:v>1.8018018018018018E-2</c:v>
                </c:pt>
                <c:pt idx="6">
                  <c:v>9.0090090090090089E-3</c:v>
                </c:pt>
                <c:pt idx="7">
                  <c:v>4.5045045045045045E-3</c:v>
                </c:pt>
                <c:pt idx="8">
                  <c:v>1.3513513513513514E-2</c:v>
                </c:pt>
              </c:numCache>
            </c:numRef>
          </c:val>
        </c:ser>
        <c:axId val="101159296"/>
        <c:axId val="101160832"/>
      </c:barChart>
      <c:barChart>
        <c:barDir val="col"/>
        <c:grouping val="clustered"/>
        <c:ser>
          <c:idx val="1"/>
          <c:order val="1"/>
          <c:tx>
            <c:strRef>
              <c:f>'12.13 Q3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Stats'!$D$456:$D$464</c:f>
              <c:numCache>
                <c:formatCode>General</c:formatCode>
                <c:ptCount val="9"/>
                <c:pt idx="0">
                  <c:v>21</c:v>
                </c:pt>
                <c:pt idx="1">
                  <c:v>31</c:v>
                </c:pt>
                <c:pt idx="2">
                  <c:v>67</c:v>
                </c:pt>
                <c:pt idx="3">
                  <c:v>59</c:v>
                </c:pt>
                <c:pt idx="4">
                  <c:v>26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41</c:v>
                </c:pt>
                <c:pt idx="2">
                  <c:v>66</c:v>
                </c:pt>
                <c:pt idx="3">
                  <c:v>57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</c:ser>
        <c:axId val="101162368"/>
        <c:axId val="101180544"/>
      </c:barChart>
      <c:catAx>
        <c:axId val="101159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60832"/>
        <c:crosses val="autoZero"/>
        <c:auto val="1"/>
        <c:lblAlgn val="ctr"/>
        <c:lblOffset val="100"/>
      </c:catAx>
      <c:valAx>
        <c:axId val="10116083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59296"/>
        <c:crosses val="autoZero"/>
        <c:crossBetween val="between"/>
      </c:valAx>
      <c:catAx>
        <c:axId val="101162368"/>
        <c:scaling>
          <c:orientation val="minMax"/>
        </c:scaling>
        <c:delete val="1"/>
        <c:axPos val="b"/>
        <c:tickLblPos val="none"/>
        <c:crossAx val="101180544"/>
        <c:crosses val="autoZero"/>
        <c:auto val="1"/>
        <c:lblAlgn val="ctr"/>
        <c:lblOffset val="100"/>
      </c:catAx>
      <c:valAx>
        <c:axId val="10118054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0116236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594594594594559"/>
          <c:y val="1.9083969465648869E-2"/>
          <c:w val="0.16756756756756799"/>
          <c:h val="0.1068702290076337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75"/>
          <c:w val="0.91216216216215895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Stats'!$C$471:$C$479</c:f>
              <c:numCache>
                <c:formatCode>0.0%</c:formatCode>
                <c:ptCount val="9"/>
                <c:pt idx="0">
                  <c:v>8.3720930232558138E-2</c:v>
                </c:pt>
                <c:pt idx="1">
                  <c:v>0.13488372093023257</c:v>
                </c:pt>
                <c:pt idx="2">
                  <c:v>0.2930232558139535</c:v>
                </c:pt>
                <c:pt idx="3">
                  <c:v>0.26976744186046514</c:v>
                </c:pt>
                <c:pt idx="4">
                  <c:v>0.12093023255813953</c:v>
                </c:pt>
                <c:pt idx="5">
                  <c:v>1.3953488372093023E-2</c:v>
                </c:pt>
                <c:pt idx="6">
                  <c:v>4.6511627906976744E-3</c:v>
                </c:pt>
                <c:pt idx="7">
                  <c:v>7.441860465116279E-2</c:v>
                </c:pt>
                <c:pt idx="8">
                  <c:v>4.6511627906976744E-3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Stats'!$E$471:$E$479</c:f>
              <c:numCache>
                <c:formatCode>0.0%</c:formatCode>
                <c:ptCount val="9"/>
                <c:pt idx="0">
                  <c:v>0.15228426395939088</c:v>
                </c:pt>
                <c:pt idx="1">
                  <c:v>0.17766497461928935</c:v>
                </c:pt>
                <c:pt idx="2">
                  <c:v>0.29441624365482233</c:v>
                </c:pt>
                <c:pt idx="3">
                  <c:v>0.26903553299492383</c:v>
                </c:pt>
                <c:pt idx="4">
                  <c:v>6.0913705583756347E-2</c:v>
                </c:pt>
                <c:pt idx="5">
                  <c:v>2.030456852791878E-2</c:v>
                </c:pt>
                <c:pt idx="6">
                  <c:v>1.015228426395939E-2</c:v>
                </c:pt>
                <c:pt idx="7">
                  <c:v>0</c:v>
                </c:pt>
                <c:pt idx="8">
                  <c:v>1.5228426395939087E-2</c:v>
                </c:pt>
              </c:numCache>
            </c:numRef>
          </c:val>
        </c:ser>
        <c:axId val="102610816"/>
        <c:axId val="102612352"/>
      </c:barChart>
      <c:barChart>
        <c:barDir val="col"/>
        <c:grouping val="clustered"/>
        <c:ser>
          <c:idx val="1"/>
          <c:order val="1"/>
          <c:tx>
            <c:strRef>
              <c:f>'12.13 Q3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Stats'!$D$471:$D$479</c:f>
              <c:numCache>
                <c:formatCode>General</c:formatCode>
                <c:ptCount val="9"/>
                <c:pt idx="0">
                  <c:v>18</c:v>
                </c:pt>
                <c:pt idx="1">
                  <c:v>29</c:v>
                </c:pt>
                <c:pt idx="2">
                  <c:v>63</c:v>
                </c:pt>
                <c:pt idx="3">
                  <c:v>58</c:v>
                </c:pt>
                <c:pt idx="4">
                  <c:v>26</c:v>
                </c:pt>
                <c:pt idx="5">
                  <c:v>3</c:v>
                </c:pt>
                <c:pt idx="6">
                  <c:v>1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35</c:v>
                </c:pt>
                <c:pt idx="2">
                  <c:v>58</c:v>
                </c:pt>
                <c:pt idx="3">
                  <c:v>53</c:v>
                </c:pt>
                <c:pt idx="4">
                  <c:v>12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</c:numCache>
            </c:numRef>
          </c:val>
        </c:ser>
        <c:axId val="102622336"/>
        <c:axId val="102623872"/>
      </c:barChart>
      <c:catAx>
        <c:axId val="1026108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612352"/>
        <c:crosses val="autoZero"/>
        <c:auto val="1"/>
        <c:lblAlgn val="ctr"/>
        <c:lblOffset val="100"/>
      </c:catAx>
      <c:valAx>
        <c:axId val="1026123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610816"/>
        <c:crosses val="autoZero"/>
        <c:crossBetween val="between"/>
      </c:valAx>
      <c:catAx>
        <c:axId val="102622336"/>
        <c:scaling>
          <c:orientation val="minMax"/>
        </c:scaling>
        <c:delete val="1"/>
        <c:axPos val="b"/>
        <c:tickLblPos val="none"/>
        <c:crossAx val="102623872"/>
        <c:crosses val="autoZero"/>
        <c:auto val="1"/>
        <c:lblAlgn val="ctr"/>
        <c:lblOffset val="100"/>
      </c:catAx>
      <c:valAx>
        <c:axId val="10262387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0262233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187"/>
          <c:h val="0.6639017600447383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Q3 Diversity Stats'!$C$635:$C$640</c:f>
              <c:numCache>
                <c:formatCode>0.0%</c:formatCode>
                <c:ptCount val="6"/>
                <c:pt idx="0">
                  <c:v>0.96859616363945</c:v>
                </c:pt>
                <c:pt idx="1">
                  <c:v>9.5060261415718886E-3</c:v>
                </c:pt>
                <c:pt idx="2">
                  <c:v>8.9967747411305379E-3</c:v>
                </c:pt>
                <c:pt idx="3">
                  <c:v>8.9967747411305379E-3</c:v>
                </c:pt>
                <c:pt idx="4">
                  <c:v>3.904260736717026E-3</c:v>
                </c:pt>
                <c:pt idx="5">
                  <c:v>0.10982855202851807</c:v>
                </c:pt>
              </c:numCache>
            </c:numRef>
          </c:val>
        </c:ser>
        <c:axId val="105350656"/>
        <c:axId val="105352192"/>
      </c:barChart>
      <c:barChart>
        <c:barDir val="col"/>
        <c:grouping val="clustered"/>
        <c:ser>
          <c:idx val="1"/>
          <c:order val="1"/>
          <c:tx>
            <c:strRef>
              <c:f>'12.13 Q3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Stats'!$D$635:$D$640</c:f>
              <c:numCache>
                <c:formatCode>#,##0</c:formatCode>
                <c:ptCount val="6"/>
                <c:pt idx="0">
                  <c:v>5706</c:v>
                </c:pt>
                <c:pt idx="1">
                  <c:v>56</c:v>
                </c:pt>
                <c:pt idx="2">
                  <c:v>53</c:v>
                </c:pt>
                <c:pt idx="3">
                  <c:v>53</c:v>
                </c:pt>
                <c:pt idx="4">
                  <c:v>23</c:v>
                </c:pt>
                <c:pt idx="5">
                  <c:v>647</c:v>
                </c:pt>
              </c:numCache>
            </c:numRef>
          </c:val>
        </c:ser>
        <c:axId val="105358080"/>
        <c:axId val="105359616"/>
      </c:barChart>
      <c:catAx>
        <c:axId val="105350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52192"/>
        <c:crosses val="autoZero"/>
        <c:auto val="1"/>
        <c:lblAlgn val="ctr"/>
        <c:lblOffset val="100"/>
      </c:catAx>
      <c:valAx>
        <c:axId val="10535219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50656"/>
        <c:crosses val="autoZero"/>
        <c:crossBetween val="between"/>
      </c:valAx>
      <c:catAx>
        <c:axId val="105358080"/>
        <c:scaling>
          <c:orientation val="minMax"/>
        </c:scaling>
        <c:delete val="1"/>
        <c:axPos val="b"/>
        <c:tickLblPos val="none"/>
        <c:crossAx val="105359616"/>
        <c:crosses val="autoZero"/>
        <c:auto val="1"/>
        <c:lblAlgn val="ctr"/>
        <c:lblOffset val="100"/>
      </c:catAx>
      <c:valAx>
        <c:axId val="1053596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535808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6818219145550306"/>
          <c:w val="0.90013613905424505"/>
          <c:h val="0.6727287658220122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Stats'!$C$671:$C$672</c:f>
              <c:numCache>
                <c:formatCode>0.0%</c:formatCode>
                <c:ptCount val="2"/>
                <c:pt idx="0">
                  <c:v>3.5280835450183463E-2</c:v>
                </c:pt>
                <c:pt idx="1">
                  <c:v>0.96471916454981654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Stats'!$E$671:$E$672</c:f>
              <c:numCache>
                <c:formatCode>0.0%</c:formatCode>
                <c:ptCount val="2"/>
                <c:pt idx="0">
                  <c:v>0.25897129186602869</c:v>
                </c:pt>
                <c:pt idx="1">
                  <c:v>0.74102870813397126</c:v>
                </c:pt>
              </c:numCache>
            </c:numRef>
          </c:val>
        </c:ser>
        <c:axId val="107109376"/>
        <c:axId val="107131648"/>
      </c:barChart>
      <c:barChart>
        <c:barDir val="col"/>
        <c:grouping val="clustered"/>
        <c:ser>
          <c:idx val="1"/>
          <c:order val="1"/>
          <c:tx>
            <c:strRef>
              <c:f>'12.13 Q3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Stats'!$D$671:$D$672</c:f>
              <c:numCache>
                <c:formatCode>#,##0</c:formatCode>
                <c:ptCount val="2"/>
                <c:pt idx="0">
                  <c:v>250</c:v>
                </c:pt>
                <c:pt idx="1">
                  <c:v>6836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Stats'!$F$671:$F$672</c:f>
              <c:numCache>
                <c:formatCode>#,##0</c:formatCode>
                <c:ptCount val="2"/>
                <c:pt idx="0">
                  <c:v>1299</c:v>
                </c:pt>
                <c:pt idx="1">
                  <c:v>3717</c:v>
                </c:pt>
              </c:numCache>
            </c:numRef>
          </c:val>
        </c:ser>
        <c:axId val="107133184"/>
        <c:axId val="107134976"/>
      </c:barChart>
      <c:catAx>
        <c:axId val="1071093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131648"/>
        <c:crosses val="autoZero"/>
        <c:auto val="1"/>
        <c:lblAlgn val="ctr"/>
        <c:lblOffset val="100"/>
      </c:catAx>
      <c:valAx>
        <c:axId val="107131648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109376"/>
        <c:crosses val="autoZero"/>
        <c:crossBetween val="between"/>
      </c:valAx>
      <c:catAx>
        <c:axId val="107133184"/>
        <c:scaling>
          <c:orientation val="minMax"/>
        </c:scaling>
        <c:delete val="1"/>
        <c:axPos val="b"/>
        <c:tickLblPos val="none"/>
        <c:crossAx val="107134976"/>
        <c:crosses val="autoZero"/>
        <c:auto val="1"/>
        <c:lblAlgn val="ctr"/>
        <c:lblOffset val="100"/>
      </c:catAx>
      <c:valAx>
        <c:axId val="1071349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13318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2727272727272887E-2"/>
          <c:w val="0.24156573545715782"/>
          <c:h val="0.1136368408494396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 paperSize="9" orientation="landscape" horizontalDpi="200" verticalDpi="200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42E-2"/>
          <c:y val="0.16475157429198917"/>
          <c:w val="0.90945945945945961"/>
          <c:h val="0.7011520487310226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Stats'!$C$678:$C$686</c:f>
              <c:numCache>
                <c:formatCode>0.0%</c:formatCode>
                <c:ptCount val="9"/>
                <c:pt idx="0">
                  <c:v>0.10344827586206896</c:v>
                </c:pt>
                <c:pt idx="1">
                  <c:v>0.15070242656449553</c:v>
                </c:pt>
                <c:pt idx="2">
                  <c:v>0.27713920817369092</c:v>
                </c:pt>
                <c:pt idx="3">
                  <c:v>0.30012771392081738</c:v>
                </c:pt>
                <c:pt idx="4">
                  <c:v>0.1136653895274585</c:v>
                </c:pt>
                <c:pt idx="5">
                  <c:v>3.8314176245210725E-2</c:v>
                </c:pt>
                <c:pt idx="6">
                  <c:v>6.3856960408684551E-3</c:v>
                </c:pt>
                <c:pt idx="7">
                  <c:v>6.3856960408684551E-3</c:v>
                </c:pt>
                <c:pt idx="8">
                  <c:v>3.8314176245210726E-3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Stats'!$E$678:$E$686</c:f>
              <c:numCache>
                <c:formatCode>0.0%</c:formatCode>
                <c:ptCount val="9"/>
                <c:pt idx="0">
                  <c:v>4.5329128892392587E-2</c:v>
                </c:pt>
                <c:pt idx="1">
                  <c:v>0.12179739850216792</c:v>
                </c:pt>
                <c:pt idx="2">
                  <c:v>0.24280646432794639</c:v>
                </c:pt>
                <c:pt idx="3">
                  <c:v>0.3259755616870319</c:v>
                </c:pt>
                <c:pt idx="4">
                  <c:v>0.13027197477335437</c:v>
                </c:pt>
                <c:pt idx="5">
                  <c:v>6.3854946787544345E-2</c:v>
                </c:pt>
                <c:pt idx="6">
                  <c:v>1.6160819865983445E-2</c:v>
                </c:pt>
                <c:pt idx="7">
                  <c:v>4.2372881355932202E-2</c:v>
                </c:pt>
                <c:pt idx="8">
                  <c:v>1.1430823807646828E-2</c:v>
                </c:pt>
              </c:numCache>
            </c:numRef>
          </c:val>
        </c:ser>
        <c:axId val="106664704"/>
        <c:axId val="106666240"/>
      </c:barChart>
      <c:barChart>
        <c:barDir val="col"/>
        <c:grouping val="clustered"/>
        <c:ser>
          <c:idx val="1"/>
          <c:order val="1"/>
          <c:tx>
            <c:strRef>
              <c:f>'12.13 Q3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Stats'!$D$678:$D$686</c:f>
              <c:numCache>
                <c:formatCode>#,##0</c:formatCode>
                <c:ptCount val="9"/>
                <c:pt idx="0">
                  <c:v>81</c:v>
                </c:pt>
                <c:pt idx="1">
                  <c:v>118</c:v>
                </c:pt>
                <c:pt idx="2">
                  <c:v>217</c:v>
                </c:pt>
                <c:pt idx="3">
                  <c:v>235</c:v>
                </c:pt>
                <c:pt idx="4">
                  <c:v>89</c:v>
                </c:pt>
                <c:pt idx="5">
                  <c:v>30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Stats'!$F$678:$F$686</c:f>
              <c:numCache>
                <c:formatCode>#,##0</c:formatCode>
                <c:ptCount val="9"/>
                <c:pt idx="0">
                  <c:v>230</c:v>
                </c:pt>
                <c:pt idx="1">
                  <c:v>618</c:v>
                </c:pt>
                <c:pt idx="2">
                  <c:v>1232</c:v>
                </c:pt>
                <c:pt idx="3">
                  <c:v>1654</c:v>
                </c:pt>
                <c:pt idx="4">
                  <c:v>661</c:v>
                </c:pt>
                <c:pt idx="5">
                  <c:v>324</c:v>
                </c:pt>
                <c:pt idx="6">
                  <c:v>82</c:v>
                </c:pt>
                <c:pt idx="7">
                  <c:v>215</c:v>
                </c:pt>
                <c:pt idx="8">
                  <c:v>58</c:v>
                </c:pt>
              </c:numCache>
            </c:numRef>
          </c:val>
        </c:ser>
        <c:axId val="106684416"/>
        <c:axId val="106685952"/>
      </c:barChart>
      <c:catAx>
        <c:axId val="1066647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66240"/>
        <c:crosses val="autoZero"/>
        <c:auto val="1"/>
        <c:lblAlgn val="ctr"/>
        <c:lblOffset val="100"/>
      </c:catAx>
      <c:valAx>
        <c:axId val="10666624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64704"/>
        <c:crosses val="autoZero"/>
        <c:crossBetween val="between"/>
      </c:valAx>
      <c:catAx>
        <c:axId val="106684416"/>
        <c:scaling>
          <c:orientation val="minMax"/>
        </c:scaling>
        <c:delete val="1"/>
        <c:axPos val="b"/>
        <c:tickLblPos val="none"/>
        <c:crossAx val="106685952"/>
        <c:crosses val="autoZero"/>
        <c:auto val="1"/>
        <c:lblAlgn val="ctr"/>
        <c:lblOffset val="100"/>
      </c:catAx>
      <c:valAx>
        <c:axId val="106685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68441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486486486486485"/>
          <c:y val="1.9157088122605363E-2"/>
          <c:w val="0.24189189189189259"/>
          <c:h val="9.5785842861596818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26"/>
          <c:w val="0.90013613905424505"/>
          <c:h val="0.6147553285799217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8.0000000000000002E-3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0.96</c:v>
                </c:pt>
                <c:pt idx="6">
                  <c:v>1.2E-2</c:v>
                </c:pt>
                <c:pt idx="7">
                  <c:v>1.2E-2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Stats'!$E$695:$E$702</c:f>
              <c:numCache>
                <c:formatCode>0.0%</c:formatCode>
                <c:ptCount val="8"/>
                <c:pt idx="0">
                  <c:v>1.1849034523112931E-2</c:v>
                </c:pt>
                <c:pt idx="1">
                  <c:v>9.2159157401989471E-3</c:v>
                </c:pt>
                <c:pt idx="2">
                  <c:v>1.7554125219426564E-3</c:v>
                </c:pt>
                <c:pt idx="3">
                  <c:v>6.2902282036278526E-3</c:v>
                </c:pt>
                <c:pt idx="4">
                  <c:v>1.7554125219426564E-3</c:v>
                </c:pt>
                <c:pt idx="5">
                  <c:v>0.9430953774136922</c:v>
                </c:pt>
                <c:pt idx="6">
                  <c:v>1.0971328262141603E-2</c:v>
                </c:pt>
                <c:pt idx="7">
                  <c:v>1.5067290813341135E-2</c:v>
                </c:pt>
              </c:numCache>
            </c:numRef>
          </c:val>
        </c:ser>
        <c:axId val="107268352"/>
        <c:axId val="108068864"/>
      </c:barChart>
      <c:barChart>
        <c:barDir val="col"/>
        <c:grouping val="clustered"/>
        <c:ser>
          <c:idx val="1"/>
          <c:order val="1"/>
          <c:tx>
            <c:strRef>
              <c:f>'12.13 Q3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240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Stats'!$F$695:$F$702</c:f>
              <c:numCache>
                <c:formatCode>#,##0</c:formatCode>
                <c:ptCount val="8"/>
                <c:pt idx="0">
                  <c:v>81</c:v>
                </c:pt>
                <c:pt idx="1">
                  <c:v>63</c:v>
                </c:pt>
                <c:pt idx="2">
                  <c:v>12</c:v>
                </c:pt>
                <c:pt idx="3">
                  <c:v>43</c:v>
                </c:pt>
                <c:pt idx="4">
                  <c:v>12</c:v>
                </c:pt>
                <c:pt idx="5">
                  <c:v>6447</c:v>
                </c:pt>
                <c:pt idx="6">
                  <c:v>75</c:v>
                </c:pt>
                <c:pt idx="7">
                  <c:v>103</c:v>
                </c:pt>
              </c:numCache>
            </c:numRef>
          </c:val>
        </c:ser>
        <c:axId val="108070400"/>
        <c:axId val="108071936"/>
      </c:barChart>
      <c:catAx>
        <c:axId val="1072683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068864"/>
        <c:crosses val="autoZero"/>
        <c:auto val="1"/>
        <c:lblAlgn val="ctr"/>
        <c:lblOffset val="100"/>
      </c:catAx>
      <c:valAx>
        <c:axId val="10806886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268352"/>
        <c:crosses val="autoZero"/>
        <c:crossBetween val="between"/>
      </c:valAx>
      <c:catAx>
        <c:axId val="108070400"/>
        <c:scaling>
          <c:orientation val="minMax"/>
        </c:scaling>
        <c:delete val="1"/>
        <c:axPos val="b"/>
        <c:tickLblPos val="none"/>
        <c:crossAx val="108071936"/>
        <c:crosses val="autoZero"/>
        <c:auto val="1"/>
        <c:lblAlgn val="ctr"/>
        <c:lblOffset val="100"/>
      </c:catAx>
      <c:valAx>
        <c:axId val="1080719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807040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0491803278688551E-2"/>
          <c:w val="0.24156573545715782"/>
          <c:h val="0.1024590163934421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Stats'!$B$846</c:f>
          <c:strCache>
            <c:ptCount val="1"/>
            <c:pt idx="0">
              <c:v>Figure 5e: Gender by Length of Service. Data taken from HR Employee Database</c:v>
            </c:pt>
          </c:strCache>
        </c:strRef>
      </c:tx>
      <c:layout>
        <c:manualLayout>
          <c:xMode val="edge"/>
          <c:yMode val="edge"/>
          <c:x val="1.016630985642924E-2"/>
          <c:y val="3.57859028067174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465657177468223E-2"/>
          <c:y val="0.18226600985221858"/>
          <c:w val="0.9340748637189582"/>
          <c:h val="0.6341002639294084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Stats'!$C$847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Q3 Diversity Stats'!$C$849:$C$854</c:f>
              <c:numCache>
                <c:formatCode>0.0%</c:formatCode>
                <c:ptCount val="6"/>
                <c:pt idx="0">
                  <c:v>6.1155500921942225E-2</c:v>
                </c:pt>
                <c:pt idx="1">
                  <c:v>6.9145666871542721E-2</c:v>
                </c:pt>
                <c:pt idx="2">
                  <c:v>9.6803933620159807E-2</c:v>
                </c:pt>
                <c:pt idx="3">
                  <c:v>0.22403196066379841</c:v>
                </c:pt>
                <c:pt idx="4">
                  <c:v>0.27043638598647818</c:v>
                </c:pt>
                <c:pt idx="5">
                  <c:v>0.27842655193607868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Stats'!$E$847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Q3 Diversity Stats'!$E$849:$E$854</c:f>
              <c:numCache>
                <c:formatCode>0.0%</c:formatCode>
                <c:ptCount val="6"/>
                <c:pt idx="0">
                  <c:v>7.7837837837837834E-2</c:v>
                </c:pt>
                <c:pt idx="1">
                  <c:v>0.10010810810810811</c:v>
                </c:pt>
                <c:pt idx="2">
                  <c:v>0.11113513513513514</c:v>
                </c:pt>
                <c:pt idx="3">
                  <c:v>0.29794594594594592</c:v>
                </c:pt>
                <c:pt idx="4">
                  <c:v>0.28021621621621623</c:v>
                </c:pt>
                <c:pt idx="5">
                  <c:v>0.13275675675675674</c:v>
                </c:pt>
              </c:numCache>
            </c:numRef>
          </c:val>
        </c:ser>
        <c:axId val="110470272"/>
        <c:axId val="110471808"/>
      </c:barChart>
      <c:barChart>
        <c:barDir val="col"/>
        <c:grouping val="clustered"/>
        <c:ser>
          <c:idx val="2"/>
          <c:order val="2"/>
          <c:tx>
            <c:strRef>
              <c:f>'13.14 Q3 Diversity Stats'!$D$848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Stats'!$D$849:$D$854</c:f>
              <c:numCache>
                <c:formatCode>#,##0</c:formatCode>
                <c:ptCount val="6"/>
                <c:pt idx="0">
                  <c:v>398</c:v>
                </c:pt>
                <c:pt idx="1">
                  <c:v>450</c:v>
                </c:pt>
                <c:pt idx="2">
                  <c:v>630</c:v>
                </c:pt>
                <c:pt idx="3">
                  <c:v>1458</c:v>
                </c:pt>
                <c:pt idx="4">
                  <c:v>1760</c:v>
                </c:pt>
                <c:pt idx="5">
                  <c:v>1812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Stats'!$F$849:$F$854</c:f>
              <c:numCache>
                <c:formatCode>#,##0</c:formatCode>
                <c:ptCount val="6"/>
                <c:pt idx="0">
                  <c:v>360</c:v>
                </c:pt>
                <c:pt idx="1">
                  <c:v>463</c:v>
                </c:pt>
                <c:pt idx="2">
                  <c:v>514</c:v>
                </c:pt>
                <c:pt idx="3">
                  <c:v>1378</c:v>
                </c:pt>
                <c:pt idx="4">
                  <c:v>1296</c:v>
                </c:pt>
                <c:pt idx="5">
                  <c:v>614</c:v>
                </c:pt>
              </c:numCache>
            </c:numRef>
          </c:val>
        </c:ser>
        <c:axId val="110481792"/>
        <c:axId val="110483328"/>
      </c:barChart>
      <c:catAx>
        <c:axId val="110470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471808"/>
        <c:crosses val="autoZero"/>
        <c:auto val="1"/>
        <c:lblAlgn val="ctr"/>
        <c:lblOffset val="100"/>
      </c:catAx>
      <c:valAx>
        <c:axId val="110471808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470272"/>
        <c:crosses val="autoZero"/>
        <c:crossBetween val="between"/>
      </c:valAx>
      <c:catAx>
        <c:axId val="110481792"/>
        <c:scaling>
          <c:orientation val="minMax"/>
        </c:scaling>
        <c:delete val="1"/>
        <c:axPos val="b"/>
        <c:tickLblPos val="none"/>
        <c:crossAx val="110483328"/>
        <c:crosses val="autoZero"/>
        <c:auto val="1"/>
        <c:lblAlgn val="ctr"/>
        <c:lblOffset val="100"/>
      </c:catAx>
      <c:valAx>
        <c:axId val="1104833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048179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86554906443151"/>
          <c:y val="2.9556876421088032E-2"/>
          <c:w val="0.19594590998705821"/>
          <c:h val="8.07556715577685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549E-2"/>
          <c:y val="0.18699261223566221"/>
          <c:w val="0.9"/>
          <c:h val="0.6016284045843093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Stats'!$C$708:$C$715</c:f>
              <c:numCache>
                <c:formatCode>0.0%</c:formatCode>
                <c:ptCount val="8"/>
                <c:pt idx="0">
                  <c:v>7.6982294072363358E-3</c:v>
                </c:pt>
                <c:pt idx="1">
                  <c:v>3.8491147036181679E-3</c:v>
                </c:pt>
                <c:pt idx="2">
                  <c:v>1.539645881447267E-3</c:v>
                </c:pt>
                <c:pt idx="3">
                  <c:v>4.6189376443418013E-3</c:v>
                </c:pt>
                <c:pt idx="4">
                  <c:v>1.539645881447267E-3</c:v>
                </c:pt>
                <c:pt idx="5">
                  <c:v>0.97074672825250197</c:v>
                </c:pt>
                <c:pt idx="6">
                  <c:v>4.6189376443418013E-3</c:v>
                </c:pt>
                <c:pt idx="7">
                  <c:v>5.3887605850654347E-3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Stats'!$E$708:$E$715</c:f>
              <c:numCache>
                <c:formatCode>0.0%</c:formatCode>
                <c:ptCount val="8"/>
                <c:pt idx="0">
                  <c:v>1.4527845036319613E-2</c:v>
                </c:pt>
                <c:pt idx="1">
                  <c:v>1.2644605864944848E-2</c:v>
                </c:pt>
                <c:pt idx="2">
                  <c:v>4.3045466774280332E-3</c:v>
                </c:pt>
                <c:pt idx="3">
                  <c:v>8.8781275221953195E-3</c:v>
                </c:pt>
                <c:pt idx="4">
                  <c:v>5.6497175141242938E-3</c:v>
                </c:pt>
                <c:pt idx="5">
                  <c:v>0.929513048157116</c:v>
                </c:pt>
                <c:pt idx="6">
                  <c:v>1.29136400322841E-2</c:v>
                </c:pt>
                <c:pt idx="7">
                  <c:v>1.1568469195587839E-2</c:v>
                </c:pt>
              </c:numCache>
            </c:numRef>
          </c:val>
        </c:ser>
        <c:axId val="108126208"/>
        <c:axId val="108127744"/>
      </c:barChart>
      <c:barChart>
        <c:barDir val="col"/>
        <c:grouping val="clustered"/>
        <c:ser>
          <c:idx val="2"/>
          <c:order val="2"/>
          <c:tx>
            <c:strRef>
              <c:f>'12.13 Q3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1261</c:v>
                </c:pt>
                <c:pt idx="6">
                  <c:v>6</c:v>
                </c:pt>
                <c:pt idx="7">
                  <c:v>7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Stats'!$F$708:$F$715</c:f>
              <c:numCache>
                <c:formatCode>#,##0</c:formatCode>
                <c:ptCount val="8"/>
                <c:pt idx="0">
                  <c:v>54</c:v>
                </c:pt>
                <c:pt idx="1">
                  <c:v>47</c:v>
                </c:pt>
                <c:pt idx="2">
                  <c:v>16</c:v>
                </c:pt>
                <c:pt idx="3">
                  <c:v>33</c:v>
                </c:pt>
                <c:pt idx="4">
                  <c:v>21</c:v>
                </c:pt>
                <c:pt idx="5">
                  <c:v>3455</c:v>
                </c:pt>
                <c:pt idx="6">
                  <c:v>48</c:v>
                </c:pt>
                <c:pt idx="7">
                  <c:v>43</c:v>
                </c:pt>
              </c:numCache>
            </c:numRef>
          </c:val>
        </c:ser>
        <c:axId val="108129280"/>
        <c:axId val="109060864"/>
      </c:barChart>
      <c:catAx>
        <c:axId val="1081262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127744"/>
        <c:crosses val="autoZero"/>
        <c:auto val="1"/>
        <c:lblAlgn val="ctr"/>
        <c:lblOffset val="100"/>
      </c:catAx>
      <c:valAx>
        <c:axId val="10812774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126208"/>
        <c:crosses val="autoZero"/>
        <c:crossBetween val="between"/>
      </c:valAx>
      <c:catAx>
        <c:axId val="108129280"/>
        <c:scaling>
          <c:orientation val="minMax"/>
        </c:scaling>
        <c:delete val="1"/>
        <c:axPos val="b"/>
        <c:tickLblPos val="none"/>
        <c:crossAx val="109060864"/>
        <c:crosses val="autoZero"/>
        <c:auto val="1"/>
        <c:lblAlgn val="ctr"/>
        <c:lblOffset val="100"/>
      </c:catAx>
      <c:valAx>
        <c:axId val="109060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812928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729729729729943"/>
          <c:y val="2.032520325203252E-2"/>
          <c:w val="0.17972972972972956"/>
          <c:h val="0.1382118088897424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444515818211147"/>
          <c:w val="0.91216216216215895"/>
          <c:h val="0.6888918788710048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Stats'!$C$745:$C$747</c:f>
              <c:numCache>
                <c:formatCode>0.0%</c:formatCode>
                <c:ptCount val="3"/>
                <c:pt idx="0">
                  <c:v>0.29677980852915581</c:v>
                </c:pt>
                <c:pt idx="1">
                  <c:v>0.51436031331592691</c:v>
                </c:pt>
                <c:pt idx="2">
                  <c:v>0.18885987815491731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Stats'!$E$745:$E$747</c:f>
              <c:numCache>
                <c:formatCode>0.0%</c:formatCode>
                <c:ptCount val="3"/>
                <c:pt idx="0">
                  <c:v>0.38183730715287517</c:v>
                </c:pt>
                <c:pt idx="1">
                  <c:v>0.43338008415147267</c:v>
                </c:pt>
                <c:pt idx="2">
                  <c:v>0.18478260869565216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Q3 Diversity Stats'!$G$745:$G$747</c:f>
              <c:numCache>
                <c:formatCode>0.0%</c:formatCode>
                <c:ptCount val="3"/>
                <c:pt idx="0">
                  <c:v>0.25523012552301255</c:v>
                </c:pt>
                <c:pt idx="1">
                  <c:v>0.26359832635983266</c:v>
                </c:pt>
                <c:pt idx="2">
                  <c:v>0.48117154811715479</c:v>
                </c:pt>
              </c:numCache>
            </c:numRef>
          </c:val>
        </c:ser>
        <c:axId val="109100416"/>
        <c:axId val="110380160"/>
      </c:barChart>
      <c:barChart>
        <c:barDir val="col"/>
        <c:grouping val="clustered"/>
        <c:ser>
          <c:idx val="2"/>
          <c:order val="2"/>
          <c:tx>
            <c:strRef>
              <c:f>'12.13 Q3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8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Stats'!$D$745:$D$747</c:f>
              <c:numCache>
                <c:formatCode>#,##0</c:formatCode>
                <c:ptCount val="3"/>
                <c:pt idx="0">
                  <c:v>1023</c:v>
                </c:pt>
                <c:pt idx="1">
                  <c:v>1773</c:v>
                </c:pt>
                <c:pt idx="2">
                  <c:v>651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Stats'!$F$745:$F$747</c:f>
              <c:numCache>
                <c:formatCode>#,##0</c:formatCode>
                <c:ptCount val="3"/>
                <c:pt idx="0">
                  <c:v>1089</c:v>
                </c:pt>
                <c:pt idx="1">
                  <c:v>1236</c:v>
                </c:pt>
                <c:pt idx="2">
                  <c:v>527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Stats'!$H$745:$H$747</c:f>
              <c:numCache>
                <c:formatCode>#,##0</c:formatCode>
                <c:ptCount val="3"/>
                <c:pt idx="0">
                  <c:v>61</c:v>
                </c:pt>
                <c:pt idx="1">
                  <c:v>63</c:v>
                </c:pt>
                <c:pt idx="2">
                  <c:v>115</c:v>
                </c:pt>
              </c:numCache>
            </c:numRef>
          </c:val>
        </c:ser>
        <c:axId val="110381696"/>
        <c:axId val="110383488"/>
      </c:barChart>
      <c:catAx>
        <c:axId val="1091004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80160"/>
        <c:crosses val="autoZero"/>
        <c:auto val="1"/>
        <c:lblAlgn val="ctr"/>
        <c:lblOffset val="100"/>
      </c:catAx>
      <c:valAx>
        <c:axId val="11038016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100416"/>
        <c:crosses val="autoZero"/>
        <c:crossBetween val="between"/>
      </c:valAx>
      <c:catAx>
        <c:axId val="110381696"/>
        <c:scaling>
          <c:orientation val="minMax"/>
        </c:scaling>
        <c:delete val="1"/>
        <c:axPos val="b"/>
        <c:tickLblPos val="none"/>
        <c:crossAx val="110383488"/>
        <c:crosses val="autoZero"/>
        <c:auto val="1"/>
        <c:lblAlgn val="ctr"/>
        <c:lblOffset val="100"/>
      </c:catAx>
      <c:valAx>
        <c:axId val="1103834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03816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2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5677966101694921"/>
          <c:w val="0.91192532595132259"/>
          <c:h val="0.7033898305084803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Stats'!$C$753:$C$761</c:f>
              <c:numCache>
                <c:formatCode>0.0%</c:formatCode>
                <c:ptCount val="9"/>
                <c:pt idx="0">
                  <c:v>6.7188219052001841E-2</c:v>
                </c:pt>
                <c:pt idx="1">
                  <c:v>0.17395306028531984</c:v>
                </c:pt>
                <c:pt idx="2">
                  <c:v>0.281638288080994</c:v>
                </c:pt>
                <c:pt idx="3">
                  <c:v>0.30510814542107684</c:v>
                </c:pt>
                <c:pt idx="4">
                  <c:v>0.10998619420156466</c:v>
                </c:pt>
                <c:pt idx="5">
                  <c:v>3.9116428900138056E-2</c:v>
                </c:pt>
                <c:pt idx="6">
                  <c:v>5.0621260929590425E-3</c:v>
                </c:pt>
                <c:pt idx="7">
                  <c:v>7.8232857800276112E-3</c:v>
                </c:pt>
                <c:pt idx="8">
                  <c:v>1.0124252185918085E-2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Stats'!$E$753:$E$761</c:f>
              <c:numCache>
                <c:formatCode>0.0%</c:formatCode>
                <c:ptCount val="9"/>
                <c:pt idx="0">
                  <c:v>4.2317708333333336E-2</c:v>
                </c:pt>
                <c:pt idx="1">
                  <c:v>8.6588541666666671E-2</c:v>
                </c:pt>
                <c:pt idx="2">
                  <c:v>0.2119140625</c:v>
                </c:pt>
                <c:pt idx="3">
                  <c:v>0.33268229166666669</c:v>
                </c:pt>
                <c:pt idx="4">
                  <c:v>0.14908854166666666</c:v>
                </c:pt>
                <c:pt idx="5">
                  <c:v>8.203125E-2</c:v>
                </c:pt>
                <c:pt idx="6">
                  <c:v>2.1809895833333332E-2</c:v>
                </c:pt>
                <c:pt idx="7">
                  <c:v>6.25E-2</c:v>
                </c:pt>
                <c:pt idx="8">
                  <c:v>1.1067708333333334E-2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Stats'!$G$753:$G$761</c:f>
              <c:numCache>
                <c:formatCode>0.0%</c:formatCode>
                <c:ptCount val="9"/>
                <c:pt idx="0">
                  <c:v>4.9497293116782679E-2</c:v>
                </c:pt>
                <c:pt idx="1">
                  <c:v>0.12683681361175561</c:v>
                </c:pt>
                <c:pt idx="2">
                  <c:v>0.26527455529775718</c:v>
                </c:pt>
                <c:pt idx="3">
                  <c:v>0.27532869296210366</c:v>
                </c:pt>
                <c:pt idx="4">
                  <c:v>9.5127610208816701E-2</c:v>
                </c:pt>
                <c:pt idx="5">
                  <c:v>3.248259860788863E-2</c:v>
                </c:pt>
                <c:pt idx="6">
                  <c:v>1.0054137664346482E-2</c:v>
                </c:pt>
                <c:pt idx="7">
                  <c:v>0.13302397525135345</c:v>
                </c:pt>
                <c:pt idx="8">
                  <c:v>1.237432327919567E-2</c:v>
                </c:pt>
              </c:numCache>
            </c:numRef>
          </c:val>
        </c:ser>
        <c:axId val="110579072"/>
        <c:axId val="110601344"/>
      </c:barChart>
      <c:barChart>
        <c:barDir val="col"/>
        <c:grouping val="clustered"/>
        <c:ser>
          <c:idx val="2"/>
          <c:order val="2"/>
          <c:tx>
            <c:strRef>
              <c:f>'12.13 Q3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13E-3"/>
                  <c:y val="5.264869433693702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Stats'!$D$753:$D$761</c:f>
              <c:numCache>
                <c:formatCode>#,##0</c:formatCode>
                <c:ptCount val="9"/>
                <c:pt idx="0">
                  <c:v>146</c:v>
                </c:pt>
                <c:pt idx="1">
                  <c:v>378</c:v>
                </c:pt>
                <c:pt idx="2">
                  <c:v>612</c:v>
                </c:pt>
                <c:pt idx="3">
                  <c:v>663</c:v>
                </c:pt>
                <c:pt idx="4">
                  <c:v>239</c:v>
                </c:pt>
                <c:pt idx="5">
                  <c:v>85</c:v>
                </c:pt>
                <c:pt idx="6">
                  <c:v>11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Stats'!$F$753:$F$761</c:f>
              <c:numCache>
                <c:formatCode>#,##0</c:formatCode>
                <c:ptCount val="9"/>
                <c:pt idx="0">
                  <c:v>130</c:v>
                </c:pt>
                <c:pt idx="1">
                  <c:v>266</c:v>
                </c:pt>
                <c:pt idx="2">
                  <c:v>651</c:v>
                </c:pt>
                <c:pt idx="3">
                  <c:v>1022</c:v>
                </c:pt>
                <c:pt idx="4">
                  <c:v>458</c:v>
                </c:pt>
                <c:pt idx="5">
                  <c:v>252</c:v>
                </c:pt>
                <c:pt idx="6">
                  <c:v>67</c:v>
                </c:pt>
                <c:pt idx="7">
                  <c:v>192</c:v>
                </c:pt>
                <c:pt idx="8">
                  <c:v>34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Stats'!$H$753:$H$761</c:f>
              <c:numCache>
                <c:formatCode>#,##0</c:formatCode>
                <c:ptCount val="9"/>
                <c:pt idx="0">
                  <c:v>64</c:v>
                </c:pt>
                <c:pt idx="1">
                  <c:v>164</c:v>
                </c:pt>
                <c:pt idx="2">
                  <c:v>343</c:v>
                </c:pt>
                <c:pt idx="3">
                  <c:v>356</c:v>
                </c:pt>
                <c:pt idx="4">
                  <c:v>123</c:v>
                </c:pt>
                <c:pt idx="5">
                  <c:v>42</c:v>
                </c:pt>
                <c:pt idx="6">
                  <c:v>13</c:v>
                </c:pt>
                <c:pt idx="7">
                  <c:v>172</c:v>
                </c:pt>
                <c:pt idx="8">
                  <c:v>16</c:v>
                </c:pt>
              </c:numCache>
            </c:numRef>
          </c:val>
        </c:ser>
        <c:axId val="110602880"/>
        <c:axId val="110604672"/>
      </c:barChart>
      <c:catAx>
        <c:axId val="1105790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601344"/>
        <c:crosses val="autoZero"/>
        <c:auto val="1"/>
        <c:lblAlgn val="ctr"/>
        <c:lblOffset val="100"/>
      </c:catAx>
      <c:valAx>
        <c:axId val="11060134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579072"/>
        <c:crosses val="autoZero"/>
        <c:crossBetween val="between"/>
      </c:valAx>
      <c:catAx>
        <c:axId val="110602880"/>
        <c:scaling>
          <c:orientation val="minMax"/>
        </c:scaling>
        <c:delete val="1"/>
        <c:axPos val="b"/>
        <c:tickLblPos val="none"/>
        <c:crossAx val="110604672"/>
        <c:crosses val="autoZero"/>
        <c:auto val="1"/>
        <c:lblAlgn val="ctr"/>
        <c:lblOffset val="100"/>
      </c:catAx>
      <c:valAx>
        <c:axId val="1106046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06028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601711371444424"/>
          <c:y val="2.1186440677966201E-2"/>
          <c:w val="0.2777782045536995"/>
          <c:h val="0.1355932203389831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6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Stats'!$C$768:$C$777</c:f>
              <c:numCache>
                <c:formatCode>0.0%</c:formatCode>
                <c:ptCount val="10"/>
                <c:pt idx="0">
                  <c:v>2.8071790151863781E-2</c:v>
                </c:pt>
                <c:pt idx="1">
                  <c:v>0.11136677404509894</c:v>
                </c:pt>
                <c:pt idx="2">
                  <c:v>0.16981132075471697</c:v>
                </c:pt>
                <c:pt idx="3">
                  <c:v>0.17625402669121032</c:v>
                </c:pt>
                <c:pt idx="4">
                  <c:v>0.15738610216290841</c:v>
                </c:pt>
                <c:pt idx="5">
                  <c:v>0.13529682466635987</c:v>
                </c:pt>
                <c:pt idx="6">
                  <c:v>0.10814542107685228</c:v>
                </c:pt>
                <c:pt idx="7">
                  <c:v>7.9613437643810403E-2</c:v>
                </c:pt>
                <c:pt idx="8">
                  <c:v>3.0832949838932353E-2</c:v>
                </c:pt>
                <c:pt idx="9">
                  <c:v>3.2213529682466636E-3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Stats'!$E$768:$E$777</c:f>
              <c:numCache>
                <c:formatCode>0.0%</c:formatCode>
                <c:ptCount val="10"/>
                <c:pt idx="0">
                  <c:v>2.2786458333333332E-2</c:v>
                </c:pt>
                <c:pt idx="1">
                  <c:v>0.1181640625</c:v>
                </c:pt>
                <c:pt idx="2">
                  <c:v>0.17447916666666666</c:v>
                </c:pt>
                <c:pt idx="3">
                  <c:v>0.15950520833333334</c:v>
                </c:pt>
                <c:pt idx="4">
                  <c:v>0.16731770833333334</c:v>
                </c:pt>
                <c:pt idx="5">
                  <c:v>0.14322916666666666</c:v>
                </c:pt>
                <c:pt idx="6">
                  <c:v>0.11328125</c:v>
                </c:pt>
                <c:pt idx="7">
                  <c:v>7.8125E-2</c:v>
                </c:pt>
                <c:pt idx="8">
                  <c:v>2.24609375E-2</c:v>
                </c:pt>
                <c:pt idx="9">
                  <c:v>6.5104166666666663E-4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Stats'!$G$768:$G$777</c:f>
              <c:numCache>
                <c:formatCode>0.0%</c:formatCode>
                <c:ptCount val="10"/>
                <c:pt idx="0">
                  <c:v>5.336426914153132E-2</c:v>
                </c:pt>
                <c:pt idx="1">
                  <c:v>0.16241299303944315</c:v>
                </c:pt>
                <c:pt idx="2">
                  <c:v>0.18870843000773396</c:v>
                </c:pt>
                <c:pt idx="3">
                  <c:v>0.15158546017014696</c:v>
                </c:pt>
                <c:pt idx="4">
                  <c:v>0.15081206496519722</c:v>
                </c:pt>
                <c:pt idx="5">
                  <c:v>0.11600928074245939</c:v>
                </c:pt>
                <c:pt idx="6">
                  <c:v>8.1979891724671308E-2</c:v>
                </c:pt>
                <c:pt idx="7">
                  <c:v>6.8058778035576181E-2</c:v>
                </c:pt>
                <c:pt idx="8">
                  <c:v>2.6295436968290797E-2</c:v>
                </c:pt>
                <c:pt idx="9">
                  <c:v>7.7339520494972935E-4</c:v>
                </c:pt>
              </c:numCache>
            </c:numRef>
          </c:val>
        </c:ser>
        <c:axId val="114273664"/>
        <c:axId val="114287744"/>
      </c:barChart>
      <c:barChart>
        <c:barDir val="col"/>
        <c:grouping val="clustered"/>
        <c:ser>
          <c:idx val="2"/>
          <c:order val="2"/>
          <c:tx>
            <c:strRef>
              <c:f>'12.13 Q3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08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Stats'!$D$768:$D$777</c:f>
              <c:numCache>
                <c:formatCode>#,##0</c:formatCode>
                <c:ptCount val="10"/>
                <c:pt idx="0">
                  <c:v>61</c:v>
                </c:pt>
                <c:pt idx="1">
                  <c:v>242</c:v>
                </c:pt>
                <c:pt idx="2">
                  <c:v>369</c:v>
                </c:pt>
                <c:pt idx="3">
                  <c:v>383</c:v>
                </c:pt>
                <c:pt idx="4">
                  <c:v>342</c:v>
                </c:pt>
                <c:pt idx="5">
                  <c:v>294</c:v>
                </c:pt>
                <c:pt idx="6">
                  <c:v>235</c:v>
                </c:pt>
                <c:pt idx="7">
                  <c:v>173</c:v>
                </c:pt>
                <c:pt idx="8">
                  <c:v>67</c:v>
                </c:pt>
                <c:pt idx="9">
                  <c:v>7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Stats'!$F$768:$F$777</c:f>
              <c:numCache>
                <c:formatCode>#,##0</c:formatCode>
                <c:ptCount val="10"/>
                <c:pt idx="0">
                  <c:v>70</c:v>
                </c:pt>
                <c:pt idx="1">
                  <c:v>363</c:v>
                </c:pt>
                <c:pt idx="2">
                  <c:v>536</c:v>
                </c:pt>
                <c:pt idx="3">
                  <c:v>490</c:v>
                </c:pt>
                <c:pt idx="4">
                  <c:v>514</c:v>
                </c:pt>
                <c:pt idx="5">
                  <c:v>440</c:v>
                </c:pt>
                <c:pt idx="6">
                  <c:v>348</c:v>
                </c:pt>
                <c:pt idx="7">
                  <c:v>240</c:v>
                </c:pt>
                <c:pt idx="8">
                  <c:v>69</c:v>
                </c:pt>
                <c:pt idx="9">
                  <c:v>2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Stats'!$H$768:$H$777</c:f>
              <c:numCache>
                <c:formatCode>#,##0</c:formatCode>
                <c:ptCount val="10"/>
                <c:pt idx="0">
                  <c:v>69</c:v>
                </c:pt>
                <c:pt idx="1">
                  <c:v>210</c:v>
                </c:pt>
                <c:pt idx="2">
                  <c:v>244</c:v>
                </c:pt>
                <c:pt idx="3">
                  <c:v>196</c:v>
                </c:pt>
                <c:pt idx="4">
                  <c:v>195</c:v>
                </c:pt>
                <c:pt idx="5">
                  <c:v>150</c:v>
                </c:pt>
                <c:pt idx="6">
                  <c:v>106</c:v>
                </c:pt>
                <c:pt idx="7">
                  <c:v>88</c:v>
                </c:pt>
                <c:pt idx="8">
                  <c:v>34</c:v>
                </c:pt>
                <c:pt idx="9">
                  <c:v>1</c:v>
                </c:pt>
              </c:numCache>
            </c:numRef>
          </c:val>
        </c:ser>
        <c:axId val="114289280"/>
        <c:axId val="114569600"/>
      </c:barChart>
      <c:catAx>
        <c:axId val="114273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287744"/>
        <c:crosses val="autoZero"/>
        <c:auto val="1"/>
        <c:lblAlgn val="ctr"/>
        <c:lblOffset val="100"/>
      </c:catAx>
      <c:valAx>
        <c:axId val="11428774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273664"/>
        <c:crosses val="autoZero"/>
        <c:crossBetween val="between"/>
      </c:valAx>
      <c:catAx>
        <c:axId val="114289280"/>
        <c:scaling>
          <c:orientation val="minMax"/>
        </c:scaling>
        <c:delete val="1"/>
        <c:axPos val="b"/>
        <c:tickLblPos val="none"/>
        <c:crossAx val="114569600"/>
        <c:crosses val="autoZero"/>
        <c:auto val="1"/>
        <c:lblAlgn val="ctr"/>
        <c:lblOffset val="100"/>
      </c:catAx>
      <c:valAx>
        <c:axId val="1145696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289280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1.650165016501657E-2"/>
          <c:w val="0.27702702702702681"/>
          <c:h val="0.1056109075474476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20077257927986797"/>
          <c:w val="0.9"/>
          <c:h val="0.6100397601196008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Stats'!$C$783:$C$790</c:f>
              <c:numCache>
                <c:formatCode>0.0%</c:formatCode>
                <c:ptCount val="8"/>
                <c:pt idx="0">
                  <c:v>1.5646571560055222E-2</c:v>
                </c:pt>
                <c:pt idx="1">
                  <c:v>1.1504832029452371E-2</c:v>
                </c:pt>
                <c:pt idx="2">
                  <c:v>2.7611596870685687E-3</c:v>
                </c:pt>
                <c:pt idx="3">
                  <c:v>4.6019328117809482E-4</c:v>
                </c:pt>
                <c:pt idx="4">
                  <c:v>2.024850437183617E-2</c:v>
                </c:pt>
                <c:pt idx="5">
                  <c:v>0.91026231017027148</c:v>
                </c:pt>
                <c:pt idx="6">
                  <c:v>3.9116428900138056E-2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Stats'!$E$783:$E$790</c:f>
              <c:numCache>
                <c:formatCode>0.0%</c:formatCode>
                <c:ptCount val="8"/>
                <c:pt idx="0">
                  <c:v>7.8125E-3</c:v>
                </c:pt>
                <c:pt idx="1">
                  <c:v>7.161458333333333E-3</c:v>
                </c:pt>
                <c:pt idx="2">
                  <c:v>9.765625E-4</c:v>
                </c:pt>
                <c:pt idx="3">
                  <c:v>1.3020833333333333E-3</c:v>
                </c:pt>
                <c:pt idx="4">
                  <c:v>1.0416666666666666E-2</c:v>
                </c:pt>
                <c:pt idx="5">
                  <c:v>0.9345703125</c:v>
                </c:pt>
                <c:pt idx="6">
                  <c:v>3.7760416666666664E-2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Stats'!$G$783:$G$790</c:f>
              <c:numCache>
                <c:formatCode>0.0%</c:formatCode>
                <c:ptCount val="8"/>
                <c:pt idx="0">
                  <c:v>1.3147718484145398E-2</c:v>
                </c:pt>
                <c:pt idx="1">
                  <c:v>1.3921113689095127E-2</c:v>
                </c:pt>
                <c:pt idx="2">
                  <c:v>7.7339520494972931E-3</c:v>
                </c:pt>
                <c:pt idx="3">
                  <c:v>7.7339520494972935E-4</c:v>
                </c:pt>
                <c:pt idx="4">
                  <c:v>1.3147718484145398E-2</c:v>
                </c:pt>
                <c:pt idx="5">
                  <c:v>0.82443928847641146</c:v>
                </c:pt>
                <c:pt idx="6">
                  <c:v>0.12683681361175561</c:v>
                </c:pt>
                <c:pt idx="7">
                  <c:v>0</c:v>
                </c:pt>
              </c:numCache>
            </c:numRef>
          </c:val>
        </c:ser>
        <c:axId val="114609152"/>
        <c:axId val="114615040"/>
      </c:barChart>
      <c:barChart>
        <c:barDir val="col"/>
        <c:grouping val="clustered"/>
        <c:ser>
          <c:idx val="2"/>
          <c:order val="2"/>
          <c:tx>
            <c:strRef>
              <c:f>'12.13 Q3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694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Stats'!$D$783:$D$790</c:f>
              <c:numCache>
                <c:formatCode>#,##0</c:formatCode>
                <c:ptCount val="8"/>
                <c:pt idx="0">
                  <c:v>34</c:v>
                </c:pt>
                <c:pt idx="1">
                  <c:v>25</c:v>
                </c:pt>
                <c:pt idx="2">
                  <c:v>6</c:v>
                </c:pt>
                <c:pt idx="3">
                  <c:v>1</c:v>
                </c:pt>
                <c:pt idx="4">
                  <c:v>44</c:v>
                </c:pt>
                <c:pt idx="5">
                  <c:v>1978</c:v>
                </c:pt>
                <c:pt idx="6">
                  <c:v>85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Stats'!$F$783:$F$790</c:f>
              <c:numCache>
                <c:formatCode>#,##0</c:formatCode>
                <c:ptCount val="8"/>
                <c:pt idx="0">
                  <c:v>24</c:v>
                </c:pt>
                <c:pt idx="1">
                  <c:v>22</c:v>
                </c:pt>
                <c:pt idx="2">
                  <c:v>3</c:v>
                </c:pt>
                <c:pt idx="3">
                  <c:v>4</c:v>
                </c:pt>
                <c:pt idx="4">
                  <c:v>32</c:v>
                </c:pt>
                <c:pt idx="5">
                  <c:v>2871</c:v>
                </c:pt>
                <c:pt idx="6">
                  <c:v>116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Stats'!$H$783:$H$790</c:f>
              <c:numCache>
                <c:formatCode>#,##0</c:formatCode>
                <c:ptCount val="8"/>
                <c:pt idx="0">
                  <c:v>17</c:v>
                </c:pt>
                <c:pt idx="1">
                  <c:v>18</c:v>
                </c:pt>
                <c:pt idx="2">
                  <c:v>10</c:v>
                </c:pt>
                <c:pt idx="3">
                  <c:v>1</c:v>
                </c:pt>
                <c:pt idx="4">
                  <c:v>17</c:v>
                </c:pt>
                <c:pt idx="5">
                  <c:v>1066</c:v>
                </c:pt>
                <c:pt idx="6">
                  <c:v>164</c:v>
                </c:pt>
                <c:pt idx="7">
                  <c:v>0</c:v>
                </c:pt>
              </c:numCache>
            </c:numRef>
          </c:val>
        </c:ser>
        <c:axId val="114616576"/>
        <c:axId val="116269056"/>
      </c:barChart>
      <c:catAx>
        <c:axId val="1146091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15040"/>
        <c:crosses val="autoZero"/>
        <c:auto val="1"/>
        <c:lblAlgn val="ctr"/>
        <c:lblOffset val="100"/>
      </c:catAx>
      <c:valAx>
        <c:axId val="11461504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09152"/>
        <c:crosses val="autoZero"/>
        <c:crossBetween val="between"/>
      </c:valAx>
      <c:catAx>
        <c:axId val="114616576"/>
        <c:scaling>
          <c:orientation val="minMax"/>
        </c:scaling>
        <c:delete val="1"/>
        <c:axPos val="b"/>
        <c:tickLblPos val="none"/>
        <c:crossAx val="116269056"/>
        <c:crosses val="autoZero"/>
        <c:auto val="1"/>
        <c:lblAlgn val="ctr"/>
        <c:lblOffset val="100"/>
      </c:catAx>
      <c:valAx>
        <c:axId val="1162690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61657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567567567568083"/>
          <c:y val="1.9305019305019388E-2"/>
          <c:w val="0.27702702702702642"/>
          <c:h val="0.1235525289068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81"/>
          <c:w val="0.94465334076595775"/>
          <c:h val="0.6417465006403995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Q3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Q3 Diversity Stats'!$C$22:$C$35</c:f>
              <c:numCache>
                <c:formatCode>#,##0</c:formatCode>
                <c:ptCount val="14"/>
                <c:pt idx="0">
                  <c:v>1184</c:v>
                </c:pt>
                <c:pt idx="1">
                  <c:v>174</c:v>
                </c:pt>
                <c:pt idx="2">
                  <c:v>404</c:v>
                </c:pt>
                <c:pt idx="3">
                  <c:v>270</c:v>
                </c:pt>
                <c:pt idx="4">
                  <c:v>184</c:v>
                </c:pt>
                <c:pt idx="5">
                  <c:v>468</c:v>
                </c:pt>
                <c:pt idx="6">
                  <c:v>690</c:v>
                </c:pt>
                <c:pt idx="7">
                  <c:v>1942</c:v>
                </c:pt>
                <c:pt idx="8">
                  <c:v>996</c:v>
                </c:pt>
                <c:pt idx="9">
                  <c:v>887</c:v>
                </c:pt>
                <c:pt idx="10">
                  <c:v>852</c:v>
                </c:pt>
                <c:pt idx="11">
                  <c:v>2012</c:v>
                </c:pt>
                <c:pt idx="12">
                  <c:v>926</c:v>
                </c:pt>
                <c:pt idx="13">
                  <c:v>1113</c:v>
                </c:pt>
              </c:numCache>
            </c:numRef>
          </c:val>
        </c:ser>
        <c:axId val="116294400"/>
        <c:axId val="116295936"/>
      </c:barChart>
      <c:catAx>
        <c:axId val="1162944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295936"/>
        <c:crosses val="autoZero"/>
        <c:auto val="1"/>
        <c:lblAlgn val="ctr"/>
        <c:lblOffset val="100"/>
      </c:catAx>
      <c:valAx>
        <c:axId val="11629593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29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186"/>
          <c:y val="2.4922118380062312E-2"/>
          <c:w val="0.12288940430288645"/>
          <c:h val="7.4766682202108345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239E-2"/>
          <c:y val="0.21266968325791871"/>
          <c:w val="0.89867109634552056"/>
          <c:h val="0.6334841628959275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Stats'!$C$187:$C$190</c:f>
              <c:numCache>
                <c:formatCode>0.0%</c:formatCode>
                <c:ptCount val="4"/>
                <c:pt idx="0">
                  <c:v>4.95785820525533E-3</c:v>
                </c:pt>
                <c:pt idx="1">
                  <c:v>0.4297636754255495</c:v>
                </c:pt>
                <c:pt idx="2">
                  <c:v>0.56527846636919521</c:v>
                </c:pt>
                <c:pt idx="3">
                  <c:v>0</c:v>
                </c:pt>
              </c:numCache>
            </c:numRef>
          </c:val>
        </c:ser>
        <c:axId val="117723520"/>
        <c:axId val="11772505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Stats'!$D$187:$D$190</c:f>
              <c:numCache>
                <c:formatCode>#,##0</c:formatCode>
                <c:ptCount val="4"/>
                <c:pt idx="0">
                  <c:v>60</c:v>
                </c:pt>
                <c:pt idx="1">
                  <c:v>5201</c:v>
                </c:pt>
                <c:pt idx="2">
                  <c:v>6841</c:v>
                </c:pt>
                <c:pt idx="3">
                  <c:v>0</c:v>
                </c:pt>
              </c:numCache>
            </c:numRef>
          </c:val>
        </c:ser>
        <c:axId val="117726592"/>
        <c:axId val="117736576"/>
      </c:barChart>
      <c:catAx>
        <c:axId val="1177235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25056"/>
        <c:crosses val="autoZero"/>
        <c:auto val="1"/>
        <c:lblAlgn val="ctr"/>
        <c:lblOffset val="100"/>
      </c:catAx>
      <c:valAx>
        <c:axId val="1177250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23520"/>
        <c:crosses val="autoZero"/>
        <c:crossBetween val="between"/>
      </c:valAx>
      <c:catAx>
        <c:axId val="117726592"/>
        <c:scaling>
          <c:orientation val="minMax"/>
        </c:scaling>
        <c:delete val="1"/>
        <c:axPos val="b"/>
        <c:tickLblPos val="none"/>
        <c:crossAx val="117736576"/>
        <c:crosses val="autoZero"/>
        <c:auto val="1"/>
        <c:lblAlgn val="ctr"/>
        <c:lblOffset val="100"/>
      </c:catAx>
      <c:valAx>
        <c:axId val="1177365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72659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255813953488624"/>
          <c:y val="6.3348416289592771E-2"/>
          <c:w val="0.25913621262458475"/>
          <c:h val="0.126696832579185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203"/>
          <c:y val="0.21266968325791871"/>
          <c:w val="0.88666810981137656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Stats'!$E$187:$E$190</c:f>
              <c:numCache>
                <c:formatCode>0.0%</c:formatCode>
                <c:ptCount val="4"/>
                <c:pt idx="0">
                  <c:v>0.13245640868767208</c:v>
                </c:pt>
                <c:pt idx="1">
                  <c:v>0.80942184154175589</c:v>
                </c:pt>
                <c:pt idx="2">
                  <c:v>5.8121749770572037E-2</c:v>
                </c:pt>
                <c:pt idx="3">
                  <c:v>0</c:v>
                </c:pt>
              </c:numCache>
            </c:numRef>
          </c:val>
        </c:ser>
        <c:axId val="117120000"/>
        <c:axId val="11712998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Stats'!$F$187:$F$190</c:f>
              <c:numCache>
                <c:formatCode>#,##0</c:formatCode>
                <c:ptCount val="4"/>
                <c:pt idx="0">
                  <c:v>866</c:v>
                </c:pt>
                <c:pt idx="1">
                  <c:v>5292</c:v>
                </c:pt>
                <c:pt idx="2">
                  <c:v>380</c:v>
                </c:pt>
                <c:pt idx="3">
                  <c:v>0</c:v>
                </c:pt>
              </c:numCache>
            </c:numRef>
          </c:val>
        </c:ser>
        <c:axId val="117131520"/>
        <c:axId val="117133312"/>
      </c:barChart>
      <c:catAx>
        <c:axId val="117120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129984"/>
        <c:crosses val="autoZero"/>
        <c:auto val="1"/>
        <c:lblAlgn val="ctr"/>
        <c:lblOffset val="100"/>
      </c:catAx>
      <c:valAx>
        <c:axId val="11712998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120000"/>
        <c:crosses val="autoZero"/>
        <c:crossBetween val="between"/>
      </c:valAx>
      <c:catAx>
        <c:axId val="117131520"/>
        <c:scaling>
          <c:orientation val="minMax"/>
        </c:scaling>
        <c:delete val="1"/>
        <c:axPos val="b"/>
        <c:tickLblPos val="none"/>
        <c:crossAx val="117133312"/>
        <c:crosses val="autoZero"/>
        <c:auto val="1"/>
        <c:lblAlgn val="ctr"/>
        <c:lblOffset val="100"/>
      </c:catAx>
      <c:valAx>
        <c:axId val="1171333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1315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475157429198917"/>
          <c:w val="0.90823331571740218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Stats'!$C$486:$C$493</c:f>
              <c:numCache>
                <c:formatCode>0.0%</c:formatCode>
                <c:ptCount val="8"/>
                <c:pt idx="0">
                  <c:v>1.198149066270038E-2</c:v>
                </c:pt>
                <c:pt idx="1">
                  <c:v>9.6678235002478925E-3</c:v>
                </c:pt>
                <c:pt idx="2">
                  <c:v>2.5615600727152536E-3</c:v>
                </c:pt>
                <c:pt idx="3">
                  <c:v>6.8583705172698727E-3</c:v>
                </c:pt>
                <c:pt idx="4">
                  <c:v>2.8920839530656088E-3</c:v>
                </c:pt>
                <c:pt idx="5">
                  <c:v>0.94224095190877544</c:v>
                </c:pt>
                <c:pt idx="6">
                  <c:v>1.0907288051561725E-2</c:v>
                </c:pt>
                <c:pt idx="7">
                  <c:v>1.2890431333663858E-2</c:v>
                </c:pt>
              </c:numCache>
            </c:numRef>
          </c:val>
        </c:ser>
        <c:axId val="117176576"/>
        <c:axId val="117907456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Stats'!$D$486:$D$493</c:f>
              <c:numCache>
                <c:formatCode>_-* #,##0_-;\-* #,##0_-;_-* "-"??_-;_-@_-</c:formatCode>
                <c:ptCount val="8"/>
                <c:pt idx="0">
                  <c:v>145</c:v>
                </c:pt>
                <c:pt idx="1">
                  <c:v>117</c:v>
                </c:pt>
                <c:pt idx="2">
                  <c:v>31</c:v>
                </c:pt>
                <c:pt idx="3">
                  <c:v>83</c:v>
                </c:pt>
                <c:pt idx="4">
                  <c:v>35</c:v>
                </c:pt>
                <c:pt idx="5">
                  <c:v>11403</c:v>
                </c:pt>
                <c:pt idx="6">
                  <c:v>132</c:v>
                </c:pt>
                <c:pt idx="7">
                  <c:v>156</c:v>
                </c:pt>
              </c:numCache>
            </c:numRef>
          </c:val>
        </c:ser>
        <c:axId val="117908992"/>
        <c:axId val="117910528"/>
      </c:barChart>
      <c:catAx>
        <c:axId val="117176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907456"/>
        <c:crosses val="autoZero"/>
        <c:auto val="1"/>
        <c:lblAlgn val="ctr"/>
        <c:lblOffset val="100"/>
      </c:catAx>
      <c:valAx>
        <c:axId val="1179074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176576"/>
        <c:crosses val="autoZero"/>
        <c:crossBetween val="between"/>
      </c:valAx>
      <c:catAx>
        <c:axId val="117908992"/>
        <c:scaling>
          <c:orientation val="minMax"/>
        </c:scaling>
        <c:delete val="1"/>
        <c:axPos val="b"/>
        <c:tickLblPos val="none"/>
        <c:crossAx val="117910528"/>
        <c:crosses val="autoZero"/>
        <c:auto val="1"/>
        <c:lblAlgn val="ctr"/>
        <c:lblOffset val="100"/>
      </c:catAx>
      <c:valAx>
        <c:axId val="117910528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790899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91"/>
          <c:y val="3.0651340996168612E-2"/>
          <c:w val="0.26045912277159583"/>
          <c:h val="0.1072800957351600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Stats'!$E$486:$E$493</c:f>
              <c:numCache>
                <c:formatCode>0.0%</c:formatCode>
                <c:ptCount val="8"/>
                <c:pt idx="0">
                  <c:v>1.1471397981033955E-2</c:v>
                </c:pt>
                <c:pt idx="1">
                  <c:v>9.9418782502294287E-3</c:v>
                </c:pt>
                <c:pt idx="2">
                  <c:v>2.906087488528602E-3</c:v>
                </c:pt>
                <c:pt idx="3">
                  <c:v>9.177118384827164E-4</c:v>
                </c:pt>
                <c:pt idx="4">
                  <c:v>1.4224533496482105E-2</c:v>
                </c:pt>
                <c:pt idx="5">
                  <c:v>0.90471092077087789</c:v>
                </c:pt>
                <c:pt idx="6">
                  <c:v>5.5827470174365249E-2</c:v>
                </c:pt>
                <c:pt idx="7">
                  <c:v>0</c:v>
                </c:pt>
              </c:numCache>
            </c:numRef>
          </c:val>
        </c:ser>
        <c:axId val="117958144"/>
        <c:axId val="117959680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Stats'!$F$486:$F$493</c:f>
              <c:numCache>
                <c:formatCode>_-* #,##0_-;\-* #,##0_-;_-* "-"??_-;_-@_-</c:formatCode>
                <c:ptCount val="8"/>
                <c:pt idx="0">
                  <c:v>75</c:v>
                </c:pt>
                <c:pt idx="1">
                  <c:v>65</c:v>
                </c:pt>
                <c:pt idx="2">
                  <c:v>19</c:v>
                </c:pt>
                <c:pt idx="3">
                  <c:v>6</c:v>
                </c:pt>
                <c:pt idx="4">
                  <c:v>93</c:v>
                </c:pt>
                <c:pt idx="5">
                  <c:v>5915</c:v>
                </c:pt>
                <c:pt idx="6">
                  <c:v>365</c:v>
                </c:pt>
                <c:pt idx="7">
                  <c:v>0</c:v>
                </c:pt>
              </c:numCache>
            </c:numRef>
          </c:val>
        </c:ser>
        <c:axId val="118096640"/>
        <c:axId val="118098176"/>
      </c:barChart>
      <c:catAx>
        <c:axId val="117958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959680"/>
        <c:crosses val="autoZero"/>
        <c:auto val="1"/>
        <c:lblAlgn val="ctr"/>
        <c:lblOffset val="100"/>
      </c:catAx>
      <c:valAx>
        <c:axId val="11795968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958144"/>
        <c:crosses val="autoZero"/>
        <c:crossBetween val="between"/>
      </c:valAx>
      <c:catAx>
        <c:axId val="118096640"/>
        <c:scaling>
          <c:orientation val="minMax"/>
        </c:scaling>
        <c:delete val="1"/>
        <c:axPos val="b"/>
        <c:tickLblPos val="none"/>
        <c:crossAx val="118098176"/>
        <c:crosses val="autoZero"/>
        <c:auto val="1"/>
        <c:lblAlgn val="ctr"/>
        <c:lblOffset val="100"/>
      </c:catAx>
      <c:valAx>
        <c:axId val="118098176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80966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684210526315785"/>
          <c:y val="4.2145593869731802E-2"/>
          <c:w val="0.22714681440443241"/>
          <c:h val="0.107280095735159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Stats'!$B$876</c:f>
          <c:strCache>
            <c:ptCount val="1"/>
            <c:pt idx="0">
              <c:v>Figure 5f: Gender by Length of Service. Data taken from Employee Self Disclosure Database</c:v>
            </c:pt>
          </c:strCache>
        </c:strRef>
      </c:tx>
      <c:layout>
        <c:manualLayout>
          <c:xMode val="edge"/>
          <c:yMode val="edge"/>
          <c:x val="1.6096591149437286E-2"/>
          <c:y val="2.83194102122276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541766378750526E-2"/>
          <c:y val="0.18226600985221858"/>
          <c:w val="0.93199881220774194"/>
          <c:h val="0.6083902254600447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Stats'!$C$877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Q3 Diversity Stats'!$C$879:$C$884</c:f>
              <c:numCache>
                <c:formatCode>0.0%</c:formatCode>
                <c:ptCount val="6"/>
                <c:pt idx="0">
                  <c:v>3.4803285776048423E-2</c:v>
                </c:pt>
                <c:pt idx="1">
                  <c:v>7.5875486381322951E-2</c:v>
                </c:pt>
                <c:pt idx="2">
                  <c:v>0.10722006052745352</c:v>
                </c:pt>
                <c:pt idx="3">
                  <c:v>0.23043666234327712</c:v>
                </c:pt>
                <c:pt idx="4">
                  <c:v>0.27150886294855164</c:v>
                </c:pt>
                <c:pt idx="5">
                  <c:v>0.28015564202334631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Stats'!$E$877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Q3 Diversity Stats'!$E$879:$E$884</c:f>
              <c:numCache>
                <c:formatCode>0.0%</c:formatCode>
                <c:ptCount val="6"/>
                <c:pt idx="0">
                  <c:v>5.2747859707263187E-2</c:v>
                </c:pt>
                <c:pt idx="1">
                  <c:v>0.10577188621927644</c:v>
                </c:pt>
                <c:pt idx="2">
                  <c:v>0.12013256006628004</c:v>
                </c:pt>
                <c:pt idx="3">
                  <c:v>0.31262082297707816</c:v>
                </c:pt>
                <c:pt idx="4">
                  <c:v>0.2827948080640707</c:v>
                </c:pt>
                <c:pt idx="5">
                  <c:v>0.12593206296603149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Stats'!$G$877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Q3 Diversity Stats'!$G$879:$G$884</c:f>
              <c:numCache>
                <c:formatCode>0.0%</c:formatCode>
                <c:ptCount val="6"/>
                <c:pt idx="0">
                  <c:v>6.5146579804560263E-3</c:v>
                </c:pt>
                <c:pt idx="1">
                  <c:v>3.5830618892508145E-2</c:v>
                </c:pt>
                <c:pt idx="2">
                  <c:v>0.11726384364820847</c:v>
                </c:pt>
                <c:pt idx="3">
                  <c:v>0.30944625407166126</c:v>
                </c:pt>
                <c:pt idx="4">
                  <c:v>0.28990228013029318</c:v>
                </c:pt>
                <c:pt idx="5">
                  <c:v>0.24104234527687296</c:v>
                </c:pt>
              </c:numCache>
            </c:numRef>
          </c:val>
        </c:ser>
        <c:axId val="111166208"/>
        <c:axId val="111167744"/>
      </c:barChart>
      <c:barChart>
        <c:barDir val="col"/>
        <c:grouping val="clustered"/>
        <c:ser>
          <c:idx val="2"/>
          <c:order val="2"/>
          <c:tx>
            <c:strRef>
              <c:f>'13.14 Q3 Diversity Stats'!$D$878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Stats'!$D$879:$D$884</c:f>
              <c:numCache>
                <c:formatCode>#,##0</c:formatCode>
                <c:ptCount val="6"/>
                <c:pt idx="0">
                  <c:v>161</c:v>
                </c:pt>
                <c:pt idx="1">
                  <c:v>351</c:v>
                </c:pt>
                <c:pt idx="2">
                  <c:v>496</c:v>
                </c:pt>
                <c:pt idx="3">
                  <c:v>1066</c:v>
                </c:pt>
                <c:pt idx="4">
                  <c:v>1256</c:v>
                </c:pt>
                <c:pt idx="5">
                  <c:v>1296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Stats'!$F$879:$F$884</c:f>
              <c:numCache>
                <c:formatCode>#,##0</c:formatCode>
                <c:ptCount val="6"/>
                <c:pt idx="0">
                  <c:v>191</c:v>
                </c:pt>
                <c:pt idx="1">
                  <c:v>383</c:v>
                </c:pt>
                <c:pt idx="2">
                  <c:v>435</c:v>
                </c:pt>
                <c:pt idx="3">
                  <c:v>1132</c:v>
                </c:pt>
                <c:pt idx="4">
                  <c:v>1024</c:v>
                </c:pt>
                <c:pt idx="5">
                  <c:v>456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Stats'!$H$879:$H$884</c:f>
              <c:numCache>
                <c:formatCode>#,##0</c:formatCode>
                <c:ptCount val="6"/>
                <c:pt idx="0">
                  <c:v>2</c:v>
                </c:pt>
                <c:pt idx="1">
                  <c:v>11</c:v>
                </c:pt>
                <c:pt idx="2">
                  <c:v>36</c:v>
                </c:pt>
                <c:pt idx="3">
                  <c:v>95</c:v>
                </c:pt>
                <c:pt idx="4">
                  <c:v>89</c:v>
                </c:pt>
                <c:pt idx="5">
                  <c:v>74</c:v>
                </c:pt>
              </c:numCache>
            </c:numRef>
          </c:val>
        </c:ser>
        <c:axId val="111185920"/>
        <c:axId val="111187456"/>
      </c:barChart>
      <c:catAx>
        <c:axId val="1111662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167744"/>
        <c:crosses val="autoZero"/>
        <c:auto val="1"/>
        <c:lblAlgn val="ctr"/>
        <c:lblOffset val="100"/>
      </c:catAx>
      <c:valAx>
        <c:axId val="11116774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166208"/>
        <c:crosses val="autoZero"/>
        <c:crossBetween val="between"/>
      </c:valAx>
      <c:catAx>
        <c:axId val="111185920"/>
        <c:scaling>
          <c:orientation val="minMax"/>
        </c:scaling>
        <c:delete val="1"/>
        <c:axPos val="b"/>
        <c:tickLblPos val="none"/>
        <c:crossAx val="111187456"/>
        <c:crosses val="autoZero"/>
        <c:auto val="1"/>
        <c:lblAlgn val="ctr"/>
        <c:lblOffset val="100"/>
      </c:catAx>
      <c:valAx>
        <c:axId val="1111874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118592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9956631476322029"/>
          <c:y val="3.5697573814353692E-2"/>
          <c:w val="0.27027030293508081"/>
          <c:h val="7.409019855897518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57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5725201509574615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Stats'!$G$486:$G$494</c:f>
              <c:numCache>
                <c:formatCode>0.0%</c:formatCode>
                <c:ptCount val="9"/>
                <c:pt idx="0">
                  <c:v>6.1973227565691623E-3</c:v>
                </c:pt>
                <c:pt idx="1">
                  <c:v>5.3710130556932738E-3</c:v>
                </c:pt>
                <c:pt idx="2">
                  <c:v>1.5699884316641877E-3</c:v>
                </c:pt>
                <c:pt idx="3">
                  <c:v>4.9578582052553293E-4</c:v>
                </c:pt>
                <c:pt idx="4">
                  <c:v>7.6846802181457612E-3</c:v>
                </c:pt>
                <c:pt idx="5">
                  <c:v>0.48876218806808791</c:v>
                </c:pt>
                <c:pt idx="6">
                  <c:v>3.0160304081969923E-2</c:v>
                </c:pt>
                <c:pt idx="7">
                  <c:v>0</c:v>
                </c:pt>
                <c:pt idx="8">
                  <c:v>0.45975871756734427</c:v>
                </c:pt>
              </c:numCache>
            </c:numRef>
          </c:val>
        </c:ser>
        <c:axId val="118133504"/>
        <c:axId val="118135040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Stats'!$H$486:$H$494</c:f>
              <c:numCache>
                <c:formatCode>#,##0</c:formatCode>
                <c:ptCount val="9"/>
                <c:pt idx="0">
                  <c:v>75</c:v>
                </c:pt>
                <c:pt idx="1">
                  <c:v>65</c:v>
                </c:pt>
                <c:pt idx="2">
                  <c:v>19</c:v>
                </c:pt>
                <c:pt idx="3">
                  <c:v>6</c:v>
                </c:pt>
                <c:pt idx="4">
                  <c:v>93</c:v>
                </c:pt>
                <c:pt idx="5">
                  <c:v>5915</c:v>
                </c:pt>
                <c:pt idx="6">
                  <c:v>365</c:v>
                </c:pt>
                <c:pt idx="7">
                  <c:v>0</c:v>
                </c:pt>
                <c:pt idx="8">
                  <c:v>5564</c:v>
                </c:pt>
              </c:numCache>
            </c:numRef>
          </c:val>
        </c:ser>
        <c:axId val="118136832"/>
        <c:axId val="118138368"/>
      </c:barChart>
      <c:catAx>
        <c:axId val="1181335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135040"/>
        <c:crosses val="autoZero"/>
        <c:auto val="1"/>
        <c:lblAlgn val="ctr"/>
        <c:lblOffset val="100"/>
      </c:catAx>
      <c:valAx>
        <c:axId val="11813504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133504"/>
        <c:crosses val="autoZero"/>
        <c:crossBetween val="between"/>
      </c:valAx>
      <c:catAx>
        <c:axId val="118136832"/>
        <c:scaling>
          <c:orientation val="minMax"/>
        </c:scaling>
        <c:delete val="1"/>
        <c:axPos val="b"/>
        <c:tickLblPos val="none"/>
        <c:crossAx val="118138368"/>
        <c:crosses val="autoZero"/>
        <c:auto val="1"/>
        <c:lblAlgn val="ctr"/>
        <c:lblOffset val="100"/>
      </c:catAx>
      <c:valAx>
        <c:axId val="118138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81368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87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Q3 Diversity Stats'!$C$586:$C$596</c:f>
              <c:numCache>
                <c:formatCode>0.0%</c:formatCode>
                <c:ptCount val="11"/>
                <c:pt idx="0">
                  <c:v>2.8094529829780202E-3</c:v>
                </c:pt>
                <c:pt idx="1">
                  <c:v>0.30094199305899849</c:v>
                </c:pt>
                <c:pt idx="2">
                  <c:v>1.4873574615765989E-3</c:v>
                </c:pt>
                <c:pt idx="3">
                  <c:v>8.2630970087588826E-4</c:v>
                </c:pt>
                <c:pt idx="4">
                  <c:v>1.6526194017517765E-3</c:v>
                </c:pt>
                <c:pt idx="5">
                  <c:v>1.5699884316641877E-3</c:v>
                </c:pt>
                <c:pt idx="6">
                  <c:v>0.68162287225252027</c:v>
                </c:pt>
                <c:pt idx="7">
                  <c:v>0</c:v>
                </c:pt>
                <c:pt idx="8">
                  <c:v>9.0894067096347706E-3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20295424"/>
        <c:axId val="120296960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Stats'!$D$586:$D$596</c:f>
              <c:numCache>
                <c:formatCode>#,##0</c:formatCode>
                <c:ptCount val="11"/>
                <c:pt idx="0">
                  <c:v>34</c:v>
                </c:pt>
                <c:pt idx="1">
                  <c:v>3642</c:v>
                </c:pt>
                <c:pt idx="2">
                  <c:v>18</c:v>
                </c:pt>
                <c:pt idx="3">
                  <c:v>10</c:v>
                </c:pt>
                <c:pt idx="4">
                  <c:v>20</c:v>
                </c:pt>
                <c:pt idx="5">
                  <c:v>19</c:v>
                </c:pt>
                <c:pt idx="6">
                  <c:v>8249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20298496"/>
        <c:axId val="120308480"/>
      </c:barChart>
      <c:catAx>
        <c:axId val="12029542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296960"/>
        <c:crosses val="autoZero"/>
        <c:auto val="1"/>
        <c:lblAlgn val="ctr"/>
        <c:lblOffset val="100"/>
      </c:catAx>
      <c:valAx>
        <c:axId val="12029696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295424"/>
        <c:crosses val="autoZero"/>
        <c:crossBetween val="between"/>
      </c:valAx>
      <c:catAx>
        <c:axId val="120298496"/>
        <c:scaling>
          <c:orientation val="minMax"/>
        </c:scaling>
        <c:delete val="1"/>
        <c:axPos val="b"/>
        <c:tickLblPos val="none"/>
        <c:crossAx val="120308480"/>
        <c:crosses val="autoZero"/>
        <c:auto val="1"/>
        <c:lblAlgn val="ctr"/>
        <c:lblOffset val="100"/>
      </c:catAx>
      <c:valAx>
        <c:axId val="1203084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2984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91"/>
          <c:y val="2.8213166144200632E-2"/>
          <c:w val="0.26045912277159583"/>
          <c:h val="8.777429467084632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20305416368401E-2"/>
          <c:y val="3.43290682414698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469630122740795E-2"/>
          <c:y val="0.14043697853762138"/>
          <c:w val="0.92909377164366469"/>
          <c:h val="0.7146681796692229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Stats'!$B$586:$B$597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Q3 Diversity Stats'!$G$586:$G$597</c:f>
              <c:numCache>
                <c:formatCode>0.00%</c:formatCode>
                <c:ptCount val="12"/>
                <c:pt idx="0">
                  <c:v>2.0657742521897208E-3</c:v>
                </c:pt>
                <c:pt idx="1">
                  <c:v>0.2335977524376136</c:v>
                </c:pt>
                <c:pt idx="2">
                  <c:v>1.9005123120145431E-3</c:v>
                </c:pt>
                <c:pt idx="3">
                  <c:v>9.0894067096347706E-4</c:v>
                </c:pt>
                <c:pt idx="4">
                  <c:v>3.0573458932407868E-3</c:v>
                </c:pt>
                <c:pt idx="5">
                  <c:v>1.5699884316641877E-3</c:v>
                </c:pt>
                <c:pt idx="6">
                  <c:v>0</c:v>
                </c:pt>
                <c:pt idx="7">
                  <c:v>0.20021484052222774</c:v>
                </c:pt>
                <c:pt idx="8">
                  <c:v>2.8094529829780203E-2</c:v>
                </c:pt>
                <c:pt idx="9">
                  <c:v>0</c:v>
                </c:pt>
                <c:pt idx="10">
                  <c:v>6.8748967112873899E-2</c:v>
                </c:pt>
                <c:pt idx="11">
                  <c:v>0.4598413485374318</c:v>
                </c:pt>
              </c:numCache>
            </c:numRef>
          </c:val>
        </c:ser>
        <c:axId val="120413184"/>
        <c:axId val="120427264"/>
      </c:barChart>
      <c:barChart>
        <c:barDir val="col"/>
        <c:grouping val="clustered"/>
        <c:ser>
          <c:idx val="1"/>
          <c:order val="1"/>
          <c:tx>
            <c:strRef>
              <c:f>'12.13 Q3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Stats'!$H$586:$H$597</c:f>
              <c:numCache>
                <c:formatCode>#,##0</c:formatCode>
                <c:ptCount val="12"/>
                <c:pt idx="0">
                  <c:v>25</c:v>
                </c:pt>
                <c:pt idx="1">
                  <c:v>2827</c:v>
                </c:pt>
                <c:pt idx="2">
                  <c:v>23</c:v>
                </c:pt>
                <c:pt idx="3">
                  <c:v>11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2423</c:v>
                </c:pt>
                <c:pt idx="8">
                  <c:v>340</c:v>
                </c:pt>
                <c:pt idx="9">
                  <c:v>0</c:v>
                </c:pt>
                <c:pt idx="10">
                  <c:v>832</c:v>
                </c:pt>
                <c:pt idx="11">
                  <c:v>5565</c:v>
                </c:pt>
              </c:numCache>
            </c:numRef>
          </c:val>
        </c:ser>
        <c:axId val="120428800"/>
        <c:axId val="120438784"/>
      </c:barChart>
      <c:catAx>
        <c:axId val="120413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27264"/>
        <c:crosses val="autoZero"/>
        <c:auto val="1"/>
        <c:lblAlgn val="ctr"/>
        <c:lblOffset val="100"/>
      </c:catAx>
      <c:valAx>
        <c:axId val="12042726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13184"/>
        <c:crosses val="autoZero"/>
        <c:crossBetween val="between"/>
      </c:valAx>
      <c:catAx>
        <c:axId val="120428800"/>
        <c:scaling>
          <c:orientation val="minMax"/>
        </c:scaling>
        <c:delete val="1"/>
        <c:axPos val="b"/>
        <c:tickLblPos val="none"/>
        <c:crossAx val="120438784"/>
        <c:crosses val="autoZero"/>
        <c:auto val="1"/>
        <c:lblAlgn val="ctr"/>
        <c:lblOffset val="100"/>
      </c:catAx>
      <c:valAx>
        <c:axId val="1204387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4288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874636125029833"/>
          <c:y val="3.1208333333333352E-2"/>
          <c:w val="0.24533524218563682"/>
          <c:h val="0.1123497375328081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49314668999837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4955546993106109E-2"/>
          <c:y val="0.14106619059548653"/>
          <c:w val="0.91473528645290592"/>
          <c:h val="0.6959265402710604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Q3 Diversity Stats'!$E$586:$E$596</c:f>
              <c:numCache>
                <c:formatCode>0.0%</c:formatCode>
                <c:ptCount val="11"/>
                <c:pt idx="0">
                  <c:v>3.8243842741318649E-3</c:v>
                </c:pt>
                <c:pt idx="1">
                  <c:v>0.43246137371883125</c:v>
                </c:pt>
                <c:pt idx="2">
                  <c:v>3.5184335322013156E-3</c:v>
                </c:pt>
                <c:pt idx="3">
                  <c:v>1.6827290806180205E-3</c:v>
                </c:pt>
                <c:pt idx="4">
                  <c:v>5.6600887257151596E-3</c:v>
                </c:pt>
                <c:pt idx="5">
                  <c:v>2.9065320483402171E-3</c:v>
                </c:pt>
                <c:pt idx="6">
                  <c:v>0</c:v>
                </c:pt>
                <c:pt idx="7">
                  <c:v>0.37065932384886036</c:v>
                </c:pt>
                <c:pt idx="8">
                  <c:v>5.2011626128193364E-2</c:v>
                </c:pt>
                <c:pt idx="9">
                  <c:v>0</c:v>
                </c:pt>
                <c:pt idx="10">
                  <c:v>0.12727550864310846</c:v>
                </c:pt>
              </c:numCache>
            </c:numRef>
          </c:val>
        </c:ser>
        <c:axId val="120473856"/>
        <c:axId val="120487936"/>
      </c:barChart>
      <c:barChart>
        <c:barDir val="col"/>
        <c:grouping val="clustered"/>
        <c:ser>
          <c:idx val="1"/>
          <c:order val="1"/>
          <c:tx>
            <c:strRef>
              <c:f>'12.13 Q3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Stats'!$F$586:$F$596</c:f>
              <c:numCache>
                <c:formatCode>#,##0</c:formatCode>
                <c:ptCount val="11"/>
                <c:pt idx="0">
                  <c:v>25</c:v>
                </c:pt>
                <c:pt idx="1">
                  <c:v>2827</c:v>
                </c:pt>
                <c:pt idx="2">
                  <c:v>23</c:v>
                </c:pt>
                <c:pt idx="3">
                  <c:v>11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2423</c:v>
                </c:pt>
                <c:pt idx="8">
                  <c:v>340</c:v>
                </c:pt>
                <c:pt idx="9">
                  <c:v>0</c:v>
                </c:pt>
                <c:pt idx="10">
                  <c:v>832</c:v>
                </c:pt>
              </c:numCache>
            </c:numRef>
          </c:val>
        </c:ser>
        <c:axId val="120489472"/>
        <c:axId val="120491008"/>
      </c:barChart>
      <c:catAx>
        <c:axId val="12047385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87936"/>
        <c:crosses val="autoZero"/>
        <c:auto val="1"/>
        <c:lblAlgn val="ctr"/>
        <c:lblOffset val="100"/>
      </c:catAx>
      <c:valAx>
        <c:axId val="12048793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73856"/>
        <c:crosses val="autoZero"/>
        <c:crossBetween val="between"/>
      </c:valAx>
      <c:catAx>
        <c:axId val="120489472"/>
        <c:scaling>
          <c:orientation val="minMax"/>
        </c:scaling>
        <c:delete val="1"/>
        <c:axPos val="b"/>
        <c:tickLblPos val="none"/>
        <c:crossAx val="120491008"/>
        <c:crosses val="autoZero"/>
        <c:auto val="1"/>
        <c:lblAlgn val="ctr"/>
        <c:lblOffset val="100"/>
      </c:catAx>
      <c:valAx>
        <c:axId val="120491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48947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485389326334481"/>
          <c:y val="3.1347962382445256E-2"/>
          <c:w val="0.26789661708953133"/>
          <c:h val="8.777462378331256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14564250897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52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Stats'!$C$662:$C$664</c:f>
              <c:numCache>
                <c:formatCode>0.0%</c:formatCode>
                <c:ptCount val="3"/>
                <c:pt idx="0">
                  <c:v>0.12799537266567509</c:v>
                </c:pt>
                <c:pt idx="1">
                  <c:v>0.87200462733432493</c:v>
                </c:pt>
              </c:numCache>
            </c:numRef>
          </c:val>
        </c:ser>
        <c:axId val="120530432"/>
        <c:axId val="120531968"/>
      </c:barChart>
      <c:barChart>
        <c:barDir val="col"/>
        <c:grouping val="clustered"/>
        <c:ser>
          <c:idx val="1"/>
          <c:order val="1"/>
          <c:tx>
            <c:strRef>
              <c:f>'12.13 Q3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Stats'!$D$662:$D$664</c:f>
              <c:numCache>
                <c:formatCode>#,##0</c:formatCode>
                <c:ptCount val="3"/>
                <c:pt idx="0">
                  <c:v>1549</c:v>
                </c:pt>
                <c:pt idx="1">
                  <c:v>10553</c:v>
                </c:pt>
                <c:pt idx="2">
                  <c:v>0</c:v>
                </c:pt>
              </c:numCache>
            </c:numRef>
          </c:val>
        </c:ser>
        <c:axId val="120546048"/>
        <c:axId val="120547584"/>
      </c:barChart>
      <c:catAx>
        <c:axId val="1205304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31968"/>
        <c:crosses val="autoZero"/>
        <c:auto val="1"/>
        <c:lblAlgn val="ctr"/>
        <c:lblOffset val="100"/>
      </c:catAx>
      <c:valAx>
        <c:axId val="120531968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30432"/>
        <c:crosses val="autoZero"/>
        <c:crossBetween val="between"/>
      </c:valAx>
      <c:catAx>
        <c:axId val="120546048"/>
        <c:scaling>
          <c:orientation val="minMax"/>
        </c:scaling>
        <c:delete val="1"/>
        <c:axPos val="b"/>
        <c:tickLblPos val="none"/>
        <c:crossAx val="120547584"/>
        <c:crosses val="autoZero"/>
        <c:auto val="1"/>
        <c:lblAlgn val="ctr"/>
        <c:lblOffset val="100"/>
      </c:catAx>
      <c:valAx>
        <c:axId val="1205475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54604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0500747623056192"/>
          <c:y val="2.5491456425089792E-2"/>
          <c:w val="0.28687443839479593"/>
          <c:h val="0.1427532272751622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3624453245045993"/>
          <c:w val="0.9030206677265501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Stats'!$E$662:$E$664</c:f>
              <c:numCache>
                <c:formatCode>0.0%</c:formatCode>
                <c:ptCount val="3"/>
                <c:pt idx="0">
                  <c:v>0.11976139492199449</c:v>
                </c:pt>
                <c:pt idx="1">
                  <c:v>0.77607831141021721</c:v>
                </c:pt>
                <c:pt idx="2">
                  <c:v>0.10416029366778831</c:v>
                </c:pt>
              </c:numCache>
            </c:numRef>
          </c:val>
        </c:ser>
        <c:axId val="120570624"/>
        <c:axId val="120572160"/>
      </c:barChart>
      <c:barChart>
        <c:barDir val="col"/>
        <c:grouping val="clustered"/>
        <c:ser>
          <c:idx val="1"/>
          <c:order val="1"/>
          <c:tx>
            <c:strRef>
              <c:f>'12.13 Q3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Stats'!$F$662:$F$664</c:f>
              <c:numCache>
                <c:formatCode>#,##0</c:formatCode>
                <c:ptCount val="3"/>
                <c:pt idx="0">
                  <c:v>783</c:v>
                </c:pt>
                <c:pt idx="1">
                  <c:v>5074</c:v>
                </c:pt>
                <c:pt idx="2">
                  <c:v>681</c:v>
                </c:pt>
              </c:numCache>
            </c:numRef>
          </c:val>
        </c:ser>
        <c:axId val="120328192"/>
        <c:axId val="120329728"/>
      </c:barChart>
      <c:catAx>
        <c:axId val="1205706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72160"/>
        <c:crosses val="autoZero"/>
        <c:auto val="1"/>
        <c:lblAlgn val="ctr"/>
        <c:lblOffset val="100"/>
      </c:catAx>
      <c:valAx>
        <c:axId val="120572160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70624"/>
        <c:crosses val="autoZero"/>
        <c:crossBetween val="between"/>
      </c:valAx>
      <c:catAx>
        <c:axId val="120328192"/>
        <c:scaling>
          <c:orientation val="minMax"/>
        </c:scaling>
        <c:delete val="1"/>
        <c:axPos val="b"/>
        <c:tickLblPos val="none"/>
        <c:crossAx val="120329728"/>
        <c:crosses val="autoZero"/>
        <c:auto val="1"/>
        <c:lblAlgn val="ctr"/>
        <c:lblOffset val="100"/>
      </c:catAx>
      <c:valAx>
        <c:axId val="1203297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32819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5659777424483545"/>
          <c:y val="2.5678713237768356E-2"/>
          <c:w val="0.33704292527822127"/>
          <c:h val="0.143800794131502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% Self Disclosed</a:t>
            </a:r>
          </a:p>
        </c:rich>
      </c:tx>
      <c:layout>
        <c:manualLayout>
          <c:xMode val="edge"/>
          <c:yMode val="edge"/>
          <c:x val="7.7041602465331488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536940265863E-2"/>
          <c:y val="0.23624453245045993"/>
          <c:w val="0.90601038106800558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Q3 Diversity Stats'!$G$662:$G$665</c:f>
              <c:numCache>
                <c:formatCode>0.00%</c:formatCode>
                <c:ptCount val="4"/>
                <c:pt idx="0">
                  <c:v>6.4700049578582053E-2</c:v>
                </c:pt>
                <c:pt idx="1">
                  <c:v>0.4192695422244257</c:v>
                </c:pt>
                <c:pt idx="2">
                  <c:v>5.6271690629647993E-2</c:v>
                </c:pt>
                <c:pt idx="3">
                  <c:v>0.45975871756734427</c:v>
                </c:pt>
              </c:numCache>
            </c:numRef>
          </c:val>
        </c:ser>
        <c:axId val="120352768"/>
        <c:axId val="120354304"/>
      </c:barChart>
      <c:barChart>
        <c:barDir val="col"/>
        <c:grouping val="clustered"/>
        <c:ser>
          <c:idx val="1"/>
          <c:order val="1"/>
          <c:tx>
            <c:strRef>
              <c:f>'12.13 Q3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Stats'!$H$662:$H$665</c:f>
              <c:numCache>
                <c:formatCode>#,##0</c:formatCode>
                <c:ptCount val="4"/>
                <c:pt idx="0">
                  <c:v>783</c:v>
                </c:pt>
                <c:pt idx="1">
                  <c:v>5074</c:v>
                </c:pt>
                <c:pt idx="2">
                  <c:v>681</c:v>
                </c:pt>
                <c:pt idx="3">
                  <c:v>5564</c:v>
                </c:pt>
              </c:numCache>
            </c:numRef>
          </c:val>
        </c:ser>
        <c:axId val="120355840"/>
        <c:axId val="120374016"/>
      </c:barChart>
      <c:catAx>
        <c:axId val="1203527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54304"/>
        <c:crosses val="autoZero"/>
        <c:auto val="1"/>
        <c:lblAlgn val="ctr"/>
        <c:lblOffset val="100"/>
      </c:catAx>
      <c:valAx>
        <c:axId val="120354304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52768"/>
        <c:crosses val="autoZero"/>
        <c:crossBetween val="between"/>
      </c:valAx>
      <c:catAx>
        <c:axId val="120355840"/>
        <c:scaling>
          <c:orientation val="minMax"/>
        </c:scaling>
        <c:delete val="1"/>
        <c:axPos val="b"/>
        <c:tickLblPos val="none"/>
        <c:crossAx val="120374016"/>
        <c:crosses val="autoZero"/>
        <c:auto val="1"/>
        <c:lblAlgn val="ctr"/>
        <c:lblOffset val="100"/>
      </c:catAx>
      <c:valAx>
        <c:axId val="1203740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3558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8618549443"/>
          <c:y val="3.0814455885322032E-2"/>
          <c:w val="0.32665687975443886"/>
          <c:h val="0.2054302442963867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72E-2"/>
          <c:y val="0.13850434246280843"/>
          <c:w val="0.94372736236566068"/>
          <c:h val="0.67867127806775995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Q3 Diversity Stats'!$E$40:$E$53</c:f>
              <c:numCache>
                <c:formatCode>0.0%</c:formatCode>
                <c:ptCount val="14"/>
                <c:pt idx="0">
                  <c:v>0.55827702702702697</c:v>
                </c:pt>
                <c:pt idx="1">
                  <c:v>0.60344827586206895</c:v>
                </c:pt>
                <c:pt idx="2">
                  <c:v>0.58415841584158412</c:v>
                </c:pt>
                <c:pt idx="3">
                  <c:v>0.6518518518518519</c:v>
                </c:pt>
                <c:pt idx="4">
                  <c:v>0.66304347826086951</c:v>
                </c:pt>
                <c:pt idx="5">
                  <c:v>0.53418803418803418</c:v>
                </c:pt>
                <c:pt idx="6">
                  <c:v>0.59565217391304348</c:v>
                </c:pt>
                <c:pt idx="7">
                  <c:v>0.509783728115345</c:v>
                </c:pt>
                <c:pt idx="8">
                  <c:v>0.47891566265060243</c:v>
                </c:pt>
                <c:pt idx="9">
                  <c:v>0.51071025930101466</c:v>
                </c:pt>
                <c:pt idx="10">
                  <c:v>0.53755868544600938</c:v>
                </c:pt>
                <c:pt idx="11">
                  <c:v>0.5750497017892644</c:v>
                </c:pt>
                <c:pt idx="12">
                  <c:v>0.51295896328293733</c:v>
                </c:pt>
                <c:pt idx="13">
                  <c:v>0.50943396226415094</c:v>
                </c:pt>
              </c:numCache>
            </c:numRef>
          </c:val>
        </c:ser>
        <c:axId val="120679424"/>
        <c:axId val="120685312"/>
      </c:barChart>
      <c:barChart>
        <c:barDir val="col"/>
        <c:grouping val="clustered"/>
        <c:ser>
          <c:idx val="1"/>
          <c:order val="1"/>
          <c:tx>
            <c:strRef>
              <c:f>'12.13 Q3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Stats'!$C$40:$C$53</c:f>
              <c:numCache>
                <c:formatCode>#,##0</c:formatCode>
                <c:ptCount val="14"/>
                <c:pt idx="0">
                  <c:v>661</c:v>
                </c:pt>
                <c:pt idx="1">
                  <c:v>105</c:v>
                </c:pt>
                <c:pt idx="2">
                  <c:v>236</c:v>
                </c:pt>
                <c:pt idx="3">
                  <c:v>176</c:v>
                </c:pt>
                <c:pt idx="4">
                  <c:v>122</c:v>
                </c:pt>
                <c:pt idx="5">
                  <c:v>250</c:v>
                </c:pt>
                <c:pt idx="6">
                  <c:v>411</c:v>
                </c:pt>
                <c:pt idx="7">
                  <c:v>990</c:v>
                </c:pt>
                <c:pt idx="8">
                  <c:v>477</c:v>
                </c:pt>
                <c:pt idx="9">
                  <c:v>453</c:v>
                </c:pt>
                <c:pt idx="10">
                  <c:v>458</c:v>
                </c:pt>
                <c:pt idx="11">
                  <c:v>1157</c:v>
                </c:pt>
                <c:pt idx="12">
                  <c:v>475</c:v>
                </c:pt>
                <c:pt idx="13">
                  <c:v>567</c:v>
                </c:pt>
              </c:numCache>
            </c:numRef>
          </c:val>
        </c:ser>
        <c:axId val="120686848"/>
        <c:axId val="120705024"/>
      </c:barChart>
      <c:catAx>
        <c:axId val="1206794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685312"/>
        <c:crosses val="autoZero"/>
        <c:auto val="1"/>
        <c:lblAlgn val="ctr"/>
        <c:lblOffset val="100"/>
      </c:catAx>
      <c:valAx>
        <c:axId val="12068531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679424"/>
        <c:crosses val="autoZero"/>
        <c:crossBetween val="between"/>
      </c:valAx>
      <c:catAx>
        <c:axId val="120686848"/>
        <c:scaling>
          <c:orientation val="minMax"/>
        </c:scaling>
        <c:delete val="1"/>
        <c:axPos val="b"/>
        <c:tickLblPos val="none"/>
        <c:crossAx val="120705024"/>
        <c:crosses val="autoZero"/>
        <c:auto val="1"/>
        <c:lblAlgn val="ctr"/>
        <c:lblOffset val="100"/>
      </c:catAx>
      <c:valAx>
        <c:axId val="120705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68684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236191417032275"/>
          <c:y val="1.3850415512465441E-2"/>
          <c:w val="0.29151301198051388"/>
          <c:h val="0.1218839473320680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66" r="0.75000000000000266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628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Q2 Diversity Stats'!$G$187:$G$191</c:f>
              <c:numCache>
                <c:formatCode>0.00%</c:formatCode>
                <c:ptCount val="5"/>
                <c:pt idx="0">
                  <c:v>7.1590432228283679E-2</c:v>
                </c:pt>
                <c:pt idx="1">
                  <c:v>0.4381032312211498</c:v>
                </c:pt>
                <c:pt idx="2">
                  <c:v>3.2144355853965592E-2</c:v>
                </c:pt>
                <c:pt idx="3">
                  <c:v>0</c:v>
                </c:pt>
                <c:pt idx="4">
                  <c:v>0.45816198069660091</c:v>
                </c:pt>
              </c:numCache>
            </c:numRef>
          </c:val>
        </c:ser>
        <c:axId val="134400640"/>
        <c:axId val="13441062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Stats'!$H$187:$H$191</c:f>
              <c:numCache>
                <c:formatCode>#,##0</c:formatCode>
                <c:ptCount val="5"/>
                <c:pt idx="0">
                  <c:v>853</c:v>
                </c:pt>
                <c:pt idx="1">
                  <c:v>5220</c:v>
                </c:pt>
                <c:pt idx="2">
                  <c:v>383</c:v>
                </c:pt>
                <c:pt idx="3">
                  <c:v>0</c:v>
                </c:pt>
                <c:pt idx="4">
                  <c:v>5459</c:v>
                </c:pt>
              </c:numCache>
            </c:numRef>
          </c:val>
        </c:ser>
        <c:axId val="134412160"/>
        <c:axId val="134413696"/>
      </c:barChart>
      <c:catAx>
        <c:axId val="134400640"/>
        <c:scaling>
          <c:orientation val="minMax"/>
        </c:scaling>
        <c:axPos val="b"/>
        <c:numFmt formatCode="General" sourceLinked="1"/>
        <c:tickLblPos val="nextTo"/>
        <c:crossAx val="134410624"/>
        <c:crosses val="autoZero"/>
        <c:auto val="1"/>
        <c:lblAlgn val="ctr"/>
        <c:lblOffset val="100"/>
      </c:catAx>
      <c:valAx>
        <c:axId val="134410624"/>
        <c:scaling>
          <c:orientation val="minMax"/>
        </c:scaling>
        <c:axPos val="l"/>
        <c:majorGridlines/>
        <c:numFmt formatCode="0.0%" sourceLinked="0"/>
        <c:tickLblPos val="nextTo"/>
        <c:crossAx val="134400640"/>
        <c:crosses val="autoZero"/>
        <c:crossBetween val="between"/>
      </c:valAx>
      <c:catAx>
        <c:axId val="134412160"/>
        <c:scaling>
          <c:orientation val="minMax"/>
        </c:scaling>
        <c:delete val="1"/>
        <c:axPos val="b"/>
        <c:tickLblPos val="none"/>
        <c:crossAx val="134413696"/>
        <c:crosses val="autoZero"/>
        <c:auto val="1"/>
        <c:lblAlgn val="ctr"/>
        <c:lblOffset val="100"/>
      </c:catAx>
      <c:valAx>
        <c:axId val="1344136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412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3063535976922033E-2"/>
          <c:w val="6.5420560747663559E-2"/>
          <c:h val="0.12612659903998433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93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Q2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Stats'!$C$311:$C$319</c:f>
              <c:numCache>
                <c:formatCode>0.0%</c:formatCode>
                <c:ptCount val="9"/>
                <c:pt idx="0">
                  <c:v>4.0450078336419316E-2</c:v>
                </c:pt>
                <c:pt idx="1">
                  <c:v>0.11835920809001567</c:v>
                </c:pt>
                <c:pt idx="2">
                  <c:v>0.22219057114371171</c:v>
                </c:pt>
                <c:pt idx="3">
                  <c:v>0.26776812419883206</c:v>
                </c:pt>
                <c:pt idx="4">
                  <c:v>0.1153681811707734</c:v>
                </c:pt>
                <c:pt idx="5">
                  <c:v>5.5262783079333432E-2</c:v>
                </c:pt>
                <c:pt idx="6">
                  <c:v>1.4812704742914115E-2</c:v>
                </c:pt>
                <c:pt idx="7">
                  <c:v>0.15425153112092294</c:v>
                </c:pt>
                <c:pt idx="8">
                  <c:v>1.153681811707734E-2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Stats'!$E$311:$E$319</c:f>
              <c:numCache>
                <c:formatCode>0.0%</c:formatCode>
                <c:ptCount val="9"/>
                <c:pt idx="0">
                  <c:v>0.1003269309358398</c:v>
                </c:pt>
                <c:pt idx="1">
                  <c:v>0.18022067838169187</c:v>
                </c:pt>
                <c:pt idx="2">
                  <c:v>0.27135267674703717</c:v>
                </c:pt>
                <c:pt idx="3">
                  <c:v>0.29423784225582345</c:v>
                </c:pt>
                <c:pt idx="4">
                  <c:v>9.8896608091540661E-2</c:v>
                </c:pt>
                <c:pt idx="5">
                  <c:v>3.5962402942378423E-2</c:v>
                </c:pt>
                <c:pt idx="6">
                  <c:v>8.7862689006947287E-3</c:v>
                </c:pt>
                <c:pt idx="7">
                  <c:v>4.6996322026971798E-3</c:v>
                </c:pt>
                <c:pt idx="8">
                  <c:v>5.5169595422966894E-3</c:v>
                </c:pt>
              </c:numCache>
            </c:numRef>
          </c:val>
        </c:ser>
        <c:axId val="134724992"/>
        <c:axId val="134734976"/>
      </c:barChart>
      <c:barChart>
        <c:barDir val="col"/>
        <c:grouping val="clustered"/>
        <c:ser>
          <c:idx val="2"/>
          <c:order val="2"/>
          <c:tx>
            <c:strRef>
              <c:f>'12.13 Q2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Stats'!$D$311:$D$319</c:f>
              <c:numCache>
                <c:formatCode>#,##0</c:formatCode>
                <c:ptCount val="9"/>
                <c:pt idx="0">
                  <c:v>284</c:v>
                </c:pt>
                <c:pt idx="1">
                  <c:v>831</c:v>
                </c:pt>
                <c:pt idx="2">
                  <c:v>1560</c:v>
                </c:pt>
                <c:pt idx="3">
                  <c:v>1880</c:v>
                </c:pt>
                <c:pt idx="4">
                  <c:v>810</c:v>
                </c:pt>
                <c:pt idx="5">
                  <c:v>388</c:v>
                </c:pt>
                <c:pt idx="6">
                  <c:v>104</c:v>
                </c:pt>
                <c:pt idx="7">
                  <c:v>1083</c:v>
                </c:pt>
                <c:pt idx="8">
                  <c:v>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Stats'!$F$311:$F$319</c:f>
              <c:numCache>
                <c:formatCode>#,##0</c:formatCode>
                <c:ptCount val="9"/>
                <c:pt idx="0">
                  <c:v>491</c:v>
                </c:pt>
                <c:pt idx="1">
                  <c:v>882</c:v>
                </c:pt>
                <c:pt idx="2">
                  <c:v>1328</c:v>
                </c:pt>
                <c:pt idx="3">
                  <c:v>1440</c:v>
                </c:pt>
                <c:pt idx="4">
                  <c:v>484</c:v>
                </c:pt>
                <c:pt idx="5">
                  <c:v>176</c:v>
                </c:pt>
                <c:pt idx="6">
                  <c:v>43</c:v>
                </c:pt>
                <c:pt idx="7">
                  <c:v>23</c:v>
                </c:pt>
                <c:pt idx="8">
                  <c:v>27</c:v>
                </c:pt>
              </c:numCache>
            </c:numRef>
          </c:val>
        </c:ser>
        <c:axId val="134736512"/>
        <c:axId val="134812032"/>
      </c:barChart>
      <c:catAx>
        <c:axId val="134724992"/>
        <c:scaling>
          <c:orientation val="minMax"/>
        </c:scaling>
        <c:axPos val="b"/>
        <c:numFmt formatCode="General" sourceLinked="1"/>
        <c:majorTickMark val="none"/>
        <c:tickLblPos val="nextTo"/>
        <c:crossAx val="134734976"/>
        <c:crosses val="autoZero"/>
        <c:auto val="1"/>
        <c:lblAlgn val="ctr"/>
        <c:lblOffset val="100"/>
      </c:catAx>
      <c:valAx>
        <c:axId val="13473497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34724992"/>
        <c:crosses val="autoZero"/>
        <c:crossBetween val="between"/>
      </c:valAx>
      <c:catAx>
        <c:axId val="134736512"/>
        <c:scaling>
          <c:orientation val="minMax"/>
        </c:scaling>
        <c:delete val="1"/>
        <c:axPos val="b"/>
        <c:tickLblPos val="none"/>
        <c:crossAx val="134812032"/>
        <c:crosses val="autoZero"/>
        <c:auto val="1"/>
        <c:lblAlgn val="ctr"/>
        <c:lblOffset val="100"/>
      </c:catAx>
      <c:valAx>
        <c:axId val="1348120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73651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0364673334752326"/>
          <c:y val="6.5277205733898669E-2"/>
          <c:w val="0.24445300418528837"/>
          <c:h val="0.1075150413890572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Stats'!$B$906</c:f>
          <c:strCache>
            <c:ptCount val="1"/>
            <c:pt idx="0">
              <c:v>Figure 5g: Gender by Race. Data taken from HR Employee Database</c:v>
            </c:pt>
          </c:strCache>
        </c:strRef>
      </c:tx>
      <c:layout>
        <c:manualLayout>
          <c:xMode val="edge"/>
          <c:yMode val="edge"/>
          <c:x val="7.2088304912806961E-3"/>
          <c:y val="2.28562263050452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16686460301115E-2"/>
          <c:y val="0.14559441449059679"/>
          <c:w val="0.93083789038168063"/>
          <c:h val="0.6273417906095163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Stats'!$C$907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Stats'!$C$909:$C$917</c:f>
              <c:numCache>
                <c:formatCode>0.0%</c:formatCode>
                <c:ptCount val="9"/>
                <c:pt idx="0">
                  <c:v>1.2599877074370006E-2</c:v>
                </c:pt>
                <c:pt idx="1">
                  <c:v>9.5267363245236623E-3</c:v>
                </c:pt>
                <c:pt idx="2">
                  <c:v>1.9975414874001231E-3</c:v>
                </c:pt>
                <c:pt idx="3">
                  <c:v>5.6853103872157341E-3</c:v>
                </c:pt>
                <c:pt idx="4">
                  <c:v>1.9975414874001231E-3</c:v>
                </c:pt>
                <c:pt idx="5">
                  <c:v>0.94422249539028891</c:v>
                </c:pt>
                <c:pt idx="6">
                  <c:v>9.9877074370006147E-3</c:v>
                </c:pt>
                <c:pt idx="7">
                  <c:v>1.3982790411800861E-2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Stats'!$E$907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Stats'!$E$909:$E$917</c:f>
              <c:numCache>
                <c:formatCode>0.0%</c:formatCode>
                <c:ptCount val="9"/>
                <c:pt idx="0">
                  <c:v>1.3837837837837838E-2</c:v>
                </c:pt>
                <c:pt idx="1">
                  <c:v>1.0810810810810811E-2</c:v>
                </c:pt>
                <c:pt idx="2">
                  <c:v>3.2432432432432431E-3</c:v>
                </c:pt>
                <c:pt idx="3">
                  <c:v>7.7837837837837834E-3</c:v>
                </c:pt>
                <c:pt idx="4">
                  <c:v>4.5405405405405403E-3</c:v>
                </c:pt>
                <c:pt idx="5">
                  <c:v>0.940972972972973</c:v>
                </c:pt>
                <c:pt idx="6">
                  <c:v>1.0378378378378378E-2</c:v>
                </c:pt>
                <c:pt idx="7">
                  <c:v>8.432432432432432E-3</c:v>
                </c:pt>
                <c:pt idx="8">
                  <c:v>0</c:v>
                </c:pt>
              </c:numCache>
            </c:numRef>
          </c:val>
        </c:ser>
        <c:axId val="111377024"/>
        <c:axId val="111387008"/>
      </c:barChart>
      <c:barChart>
        <c:barDir val="col"/>
        <c:grouping val="clustered"/>
        <c:ser>
          <c:idx val="2"/>
          <c:order val="2"/>
          <c:tx>
            <c:strRef>
              <c:f>'13.14 Q3 Diversity Stats'!$D$908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Stats'!$D$909:$D$917</c:f>
              <c:numCache>
                <c:formatCode>#,##0</c:formatCode>
                <c:ptCount val="9"/>
                <c:pt idx="0">
                  <c:v>82</c:v>
                </c:pt>
                <c:pt idx="1">
                  <c:v>62</c:v>
                </c:pt>
                <c:pt idx="2">
                  <c:v>13</c:v>
                </c:pt>
                <c:pt idx="3">
                  <c:v>37</c:v>
                </c:pt>
                <c:pt idx="4">
                  <c:v>13</c:v>
                </c:pt>
                <c:pt idx="5">
                  <c:v>6145</c:v>
                </c:pt>
                <c:pt idx="6">
                  <c:v>65</c:v>
                </c:pt>
                <c:pt idx="7">
                  <c:v>91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Stats'!$F$909:$F$917</c:f>
              <c:numCache>
                <c:formatCode>#,##0</c:formatCode>
                <c:ptCount val="9"/>
                <c:pt idx="0">
                  <c:v>64</c:v>
                </c:pt>
                <c:pt idx="1">
                  <c:v>50</c:v>
                </c:pt>
                <c:pt idx="2">
                  <c:v>15</c:v>
                </c:pt>
                <c:pt idx="3">
                  <c:v>36</c:v>
                </c:pt>
                <c:pt idx="4">
                  <c:v>21</c:v>
                </c:pt>
                <c:pt idx="5">
                  <c:v>4352</c:v>
                </c:pt>
                <c:pt idx="6">
                  <c:v>48</c:v>
                </c:pt>
                <c:pt idx="7">
                  <c:v>39</c:v>
                </c:pt>
                <c:pt idx="8">
                  <c:v>0</c:v>
                </c:pt>
              </c:numCache>
            </c:numRef>
          </c:val>
        </c:ser>
        <c:axId val="111388544"/>
        <c:axId val="111390080"/>
      </c:barChart>
      <c:catAx>
        <c:axId val="1113770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387008"/>
        <c:crosses val="autoZero"/>
        <c:auto val="1"/>
        <c:lblAlgn val="ctr"/>
        <c:lblOffset val="100"/>
      </c:catAx>
      <c:valAx>
        <c:axId val="111387008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377024"/>
        <c:crosses val="autoZero"/>
        <c:crossBetween val="between"/>
      </c:valAx>
      <c:catAx>
        <c:axId val="111388544"/>
        <c:scaling>
          <c:orientation val="minMax"/>
        </c:scaling>
        <c:delete val="1"/>
        <c:axPos val="b"/>
        <c:tickLblPos val="none"/>
        <c:crossAx val="111390080"/>
        <c:crosses val="autoZero"/>
        <c:auto val="1"/>
        <c:lblAlgn val="ctr"/>
        <c:lblOffset val="100"/>
      </c:catAx>
      <c:valAx>
        <c:axId val="1113900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138854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258514081445257"/>
          <c:y val="2.2988334791484398E-2"/>
          <c:w val="0.26990596267491362"/>
          <c:h val="8.046019247594052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9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Q2 Diversity Stats'!$B$325:$B$327,'12.13 Q2 Diversity Stats'!$B$329:$B$332,'12.13 Q2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Q2 Diversity Stats'!$C$325:$C$327,'12.13 Q2 Diversity Stats'!$C$329:$C$332,'12.13 Q2 Diversity Stats'!$C$334:$C$335)</c:f>
              <c:numCache>
                <c:formatCode>0.00%</c:formatCode>
                <c:ptCount val="9"/>
                <c:pt idx="0">
                  <c:v>0.36645161290322581</c:v>
                </c:pt>
                <c:pt idx="1">
                  <c:v>0.48511383537653241</c:v>
                </c:pt>
                <c:pt idx="2">
                  <c:v>0.54016620498614953</c:v>
                </c:pt>
                <c:pt idx="3">
                  <c:v>0.5662650602409639</c:v>
                </c:pt>
                <c:pt idx="4">
                  <c:v>0.62596599690880994</c:v>
                </c:pt>
                <c:pt idx="5">
                  <c:v>0.68794326241134751</c:v>
                </c:pt>
                <c:pt idx="6">
                  <c:v>0.70748299319727892</c:v>
                </c:pt>
                <c:pt idx="7">
                  <c:v>0.9792043399638336</c:v>
                </c:pt>
                <c:pt idx="8">
                  <c:v>0.75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Q2 Diversity Stats'!$B$325:$B$327,'12.13 Q2 Diversity Stats'!$B$329:$B$332,'12.13 Q2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Q2 Diversity Stats'!$E$325:$E$327,'12.13 Q2 Diversity Stats'!$E$329:$E$332,'12.13 Q2 Diversity Stats'!$E$334:$E$335)</c:f>
              <c:numCache>
                <c:formatCode>0.00%</c:formatCode>
                <c:ptCount val="9"/>
                <c:pt idx="0">
                  <c:v>0.63354838709677419</c:v>
                </c:pt>
                <c:pt idx="1">
                  <c:v>0.51488616462346759</c:v>
                </c:pt>
                <c:pt idx="2">
                  <c:v>0.45983379501385041</c:v>
                </c:pt>
                <c:pt idx="3">
                  <c:v>0.43373493975903615</c:v>
                </c:pt>
                <c:pt idx="4">
                  <c:v>0.37403400309119011</c:v>
                </c:pt>
                <c:pt idx="5">
                  <c:v>0.31205673758865249</c:v>
                </c:pt>
                <c:pt idx="6">
                  <c:v>0.29251700680272108</c:v>
                </c:pt>
                <c:pt idx="7">
                  <c:v>2.0795660036166366E-2</c:v>
                </c:pt>
                <c:pt idx="8">
                  <c:v>0.25</c:v>
                </c:pt>
              </c:numCache>
            </c:numRef>
          </c:val>
        </c:ser>
        <c:axId val="134857856"/>
        <c:axId val="134859392"/>
      </c:barChart>
      <c:barChart>
        <c:barDir val="col"/>
        <c:grouping val="clustered"/>
        <c:ser>
          <c:idx val="2"/>
          <c:order val="2"/>
          <c:tx>
            <c:strRef>
              <c:f>'12.13 Q2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Q2 Diversity Stats'!$D$325:$D$327,'12.13 Q2 Diversity Stats'!$D$329:$D$332,'12.13 Q2 Diversity Stats'!$D$334:$D$335)</c:f>
              <c:numCache>
                <c:formatCode>#,##0</c:formatCode>
                <c:ptCount val="9"/>
                <c:pt idx="0">
                  <c:v>284</c:v>
                </c:pt>
                <c:pt idx="1">
                  <c:v>831</c:v>
                </c:pt>
                <c:pt idx="2">
                  <c:v>1560</c:v>
                </c:pt>
                <c:pt idx="3">
                  <c:v>1880</c:v>
                </c:pt>
                <c:pt idx="4">
                  <c:v>810</c:v>
                </c:pt>
                <c:pt idx="5">
                  <c:v>388</c:v>
                </c:pt>
                <c:pt idx="6">
                  <c:v>104</c:v>
                </c:pt>
                <c:pt idx="7">
                  <c:v>1083</c:v>
                </c:pt>
                <c:pt idx="8">
                  <c:v>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Q2 Diversity Stats'!$F$325:$F$327,'12.13 Q2 Diversity Stats'!$F$329:$F$332,'12.13 Q2 Diversity Stats'!$F$334:$F$335)</c:f>
              <c:numCache>
                <c:formatCode>#,##0</c:formatCode>
                <c:ptCount val="9"/>
                <c:pt idx="0">
                  <c:v>491</c:v>
                </c:pt>
                <c:pt idx="1">
                  <c:v>882</c:v>
                </c:pt>
                <c:pt idx="2">
                  <c:v>1328</c:v>
                </c:pt>
                <c:pt idx="3">
                  <c:v>1440</c:v>
                </c:pt>
                <c:pt idx="4">
                  <c:v>484</c:v>
                </c:pt>
                <c:pt idx="5">
                  <c:v>176</c:v>
                </c:pt>
                <c:pt idx="6">
                  <c:v>43</c:v>
                </c:pt>
                <c:pt idx="7">
                  <c:v>23</c:v>
                </c:pt>
                <c:pt idx="8">
                  <c:v>27</c:v>
                </c:pt>
              </c:numCache>
            </c:numRef>
          </c:val>
        </c:ser>
        <c:axId val="140513664"/>
        <c:axId val="140515200"/>
      </c:barChart>
      <c:catAx>
        <c:axId val="134857856"/>
        <c:scaling>
          <c:orientation val="minMax"/>
        </c:scaling>
        <c:axPos val="b"/>
        <c:numFmt formatCode="General" sourceLinked="1"/>
        <c:majorTickMark val="none"/>
        <c:tickLblPos val="nextTo"/>
        <c:crossAx val="134859392"/>
        <c:crosses val="autoZero"/>
        <c:auto val="1"/>
        <c:lblAlgn val="ctr"/>
        <c:lblOffset val="100"/>
      </c:catAx>
      <c:valAx>
        <c:axId val="134859392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34857856"/>
        <c:crosses val="autoZero"/>
        <c:crossBetween val="between"/>
      </c:valAx>
      <c:catAx>
        <c:axId val="140513664"/>
        <c:scaling>
          <c:orientation val="minMax"/>
        </c:scaling>
        <c:delete val="1"/>
        <c:axPos val="b"/>
        <c:tickLblPos val="none"/>
        <c:crossAx val="140515200"/>
        <c:crosses val="autoZero"/>
        <c:auto val="1"/>
        <c:lblAlgn val="ctr"/>
        <c:lblOffset val="100"/>
      </c:catAx>
      <c:valAx>
        <c:axId val="140515200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4051366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206562742410714"/>
          <c:y val="4.6263345195729375E-2"/>
          <c:w val="0.2469638461184262"/>
          <c:h val="0.1281138790035578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Stats'!$C$94:$C$102</c:f>
              <c:numCache>
                <c:formatCode>0.0%</c:formatCode>
                <c:ptCount val="9"/>
                <c:pt idx="0">
                  <c:v>6.5044062106588335E-2</c:v>
                </c:pt>
                <c:pt idx="1">
                  <c:v>0.14376835921107847</c:v>
                </c:pt>
                <c:pt idx="2">
                  <c:v>0.24238355014687368</c:v>
                </c:pt>
                <c:pt idx="3">
                  <c:v>0.27864036928241714</c:v>
                </c:pt>
                <c:pt idx="4">
                  <c:v>0.10860260176248426</c:v>
                </c:pt>
                <c:pt idx="5">
                  <c:v>4.7335291649181703E-2</c:v>
                </c:pt>
                <c:pt idx="6">
                  <c:v>1.2337389844733529E-2</c:v>
                </c:pt>
                <c:pt idx="7">
                  <c:v>9.2824171212757031E-2</c:v>
                </c:pt>
                <c:pt idx="8">
                  <c:v>9.0642047838858583E-3</c:v>
                </c:pt>
              </c:numCache>
            </c:numRef>
          </c:val>
        </c:ser>
        <c:axId val="140538624"/>
        <c:axId val="140540160"/>
      </c:barChart>
      <c:barChart>
        <c:barDir val="col"/>
        <c:grouping val="clustered"/>
        <c:ser>
          <c:idx val="1"/>
          <c:order val="1"/>
          <c:tx>
            <c:strRef>
              <c:f>'12.13 Q2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Stats'!$D$94:$D$102</c:f>
              <c:numCache>
                <c:formatCode>#,##0</c:formatCode>
                <c:ptCount val="9"/>
                <c:pt idx="0">
                  <c:v>775</c:v>
                </c:pt>
                <c:pt idx="1">
                  <c:v>1713</c:v>
                </c:pt>
                <c:pt idx="2">
                  <c:v>2888</c:v>
                </c:pt>
                <c:pt idx="3">
                  <c:v>3320</c:v>
                </c:pt>
                <c:pt idx="4">
                  <c:v>1294</c:v>
                </c:pt>
                <c:pt idx="5">
                  <c:v>564</c:v>
                </c:pt>
                <c:pt idx="6">
                  <c:v>147</c:v>
                </c:pt>
                <c:pt idx="7">
                  <c:v>1106</c:v>
                </c:pt>
                <c:pt idx="8">
                  <c:v>108</c:v>
                </c:pt>
              </c:numCache>
            </c:numRef>
          </c:val>
        </c:ser>
        <c:gapWidth val="490"/>
        <c:axId val="140558336"/>
        <c:axId val="140559872"/>
      </c:barChart>
      <c:catAx>
        <c:axId val="140538624"/>
        <c:scaling>
          <c:orientation val="minMax"/>
        </c:scaling>
        <c:axPos val="b"/>
        <c:numFmt formatCode="General" sourceLinked="1"/>
        <c:tickLblPos val="nextTo"/>
        <c:crossAx val="140540160"/>
        <c:crosses val="autoZero"/>
        <c:auto val="1"/>
        <c:lblAlgn val="ctr"/>
        <c:lblOffset val="100"/>
      </c:catAx>
      <c:valAx>
        <c:axId val="140540160"/>
        <c:scaling>
          <c:orientation val="minMax"/>
        </c:scaling>
        <c:axPos val="l"/>
        <c:majorGridlines/>
        <c:numFmt formatCode="0.0%" sourceLinked="1"/>
        <c:tickLblPos val="nextTo"/>
        <c:crossAx val="140538624"/>
        <c:crosses val="autoZero"/>
        <c:crossBetween val="between"/>
      </c:valAx>
      <c:catAx>
        <c:axId val="140558336"/>
        <c:scaling>
          <c:orientation val="minMax"/>
        </c:scaling>
        <c:delete val="1"/>
        <c:axPos val="b"/>
        <c:tickLblPos val="none"/>
        <c:crossAx val="140559872"/>
        <c:crosses val="autoZero"/>
        <c:auto val="1"/>
        <c:lblAlgn val="ctr"/>
        <c:lblOffset val="100"/>
      </c:catAx>
      <c:valAx>
        <c:axId val="1405598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055833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67567567567568"/>
          <c:y val="3.0701754385964952E-2"/>
          <c:w val="0.11891891891891949"/>
          <c:h val="0.1052636183634942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 paperSize="9" orientation="landscape" horizontalDpi="200" verticalDpi="200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Q2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Stats'!$C$721:$C$730</c:f>
              <c:numCache>
                <c:formatCode>0.0%</c:formatCode>
                <c:ptCount val="10"/>
                <c:pt idx="0">
                  <c:v>4.6357615894039739E-3</c:v>
                </c:pt>
                <c:pt idx="1">
                  <c:v>3.8410596026490065E-2</c:v>
                </c:pt>
                <c:pt idx="2">
                  <c:v>0.20529801324503311</c:v>
                </c:pt>
                <c:pt idx="3">
                  <c:v>0.25231788079470197</c:v>
                </c:pt>
                <c:pt idx="4">
                  <c:v>0.20860927152317882</c:v>
                </c:pt>
                <c:pt idx="5">
                  <c:v>0.11721854304635762</c:v>
                </c:pt>
                <c:pt idx="6">
                  <c:v>5.8940397350993379E-2</c:v>
                </c:pt>
                <c:pt idx="7">
                  <c:v>5.1655629139072845E-2</c:v>
                </c:pt>
                <c:pt idx="8">
                  <c:v>5.7615894039735098E-2</c:v>
                </c:pt>
                <c:pt idx="9">
                  <c:v>5.2980132450331126E-3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Stats'!$E$721:$E$730</c:f>
              <c:numCache>
                <c:formatCode>0.0%</c:formatCode>
                <c:ptCount val="10"/>
                <c:pt idx="0">
                  <c:v>4.3152330610283521E-2</c:v>
                </c:pt>
                <c:pt idx="1">
                  <c:v>0.13368572801537723</c:v>
                </c:pt>
                <c:pt idx="2">
                  <c:v>0.16597789524267179</c:v>
                </c:pt>
                <c:pt idx="3">
                  <c:v>0.1399327246516098</c:v>
                </c:pt>
                <c:pt idx="4">
                  <c:v>0.14742912061508889</c:v>
                </c:pt>
                <c:pt idx="5">
                  <c:v>0.13858721768380586</c:v>
                </c:pt>
                <c:pt idx="6">
                  <c:v>0.11119654012493993</c:v>
                </c:pt>
                <c:pt idx="7">
                  <c:v>8.6785199423354151E-2</c:v>
                </c:pt>
                <c:pt idx="8">
                  <c:v>3.1427198462277754E-2</c:v>
                </c:pt>
                <c:pt idx="9">
                  <c:v>1.826045170591062E-3</c:v>
                </c:pt>
              </c:numCache>
            </c:numRef>
          </c:val>
        </c:ser>
        <c:axId val="143169408"/>
        <c:axId val="143170944"/>
      </c:barChart>
      <c:barChart>
        <c:barDir val="col"/>
        <c:grouping val="clustered"/>
        <c:ser>
          <c:idx val="2"/>
          <c:order val="2"/>
          <c:tx>
            <c:strRef>
              <c:f>'12.13 Q2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Stats'!$D$721:$D$730</c:f>
              <c:numCache>
                <c:formatCode>#,##0</c:formatCode>
                <c:ptCount val="10"/>
                <c:pt idx="0">
                  <c:v>7</c:v>
                </c:pt>
                <c:pt idx="1">
                  <c:v>58</c:v>
                </c:pt>
                <c:pt idx="2">
                  <c:v>310</c:v>
                </c:pt>
                <c:pt idx="3">
                  <c:v>381</c:v>
                </c:pt>
                <c:pt idx="4">
                  <c:v>315</c:v>
                </c:pt>
                <c:pt idx="5">
                  <c:v>177</c:v>
                </c:pt>
                <c:pt idx="6">
                  <c:v>89</c:v>
                </c:pt>
                <c:pt idx="7">
                  <c:v>78</c:v>
                </c:pt>
                <c:pt idx="8">
                  <c:v>87</c:v>
                </c:pt>
                <c:pt idx="9">
                  <c:v>8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Stats'!$F$721:$F$730</c:f>
              <c:numCache>
                <c:formatCode>#,##0</c:formatCode>
                <c:ptCount val="10"/>
                <c:pt idx="0">
                  <c:v>449</c:v>
                </c:pt>
                <c:pt idx="1">
                  <c:v>1391</c:v>
                </c:pt>
                <c:pt idx="2">
                  <c:v>1727</c:v>
                </c:pt>
                <c:pt idx="3">
                  <c:v>1456</c:v>
                </c:pt>
                <c:pt idx="4">
                  <c:v>1534</c:v>
                </c:pt>
                <c:pt idx="5">
                  <c:v>1442</c:v>
                </c:pt>
                <c:pt idx="6">
                  <c:v>1157</c:v>
                </c:pt>
                <c:pt idx="7">
                  <c:v>903</c:v>
                </c:pt>
                <c:pt idx="8">
                  <c:v>327</c:v>
                </c:pt>
                <c:pt idx="9">
                  <c:v>19</c:v>
                </c:pt>
              </c:numCache>
            </c:numRef>
          </c:val>
        </c:ser>
        <c:axId val="143180928"/>
        <c:axId val="143182464"/>
      </c:barChart>
      <c:catAx>
        <c:axId val="143169408"/>
        <c:scaling>
          <c:orientation val="minMax"/>
        </c:scaling>
        <c:axPos val="b"/>
        <c:numFmt formatCode="General" sourceLinked="1"/>
        <c:tickLblPos val="nextTo"/>
        <c:crossAx val="143170944"/>
        <c:crosses val="autoZero"/>
        <c:auto val="1"/>
        <c:lblAlgn val="ctr"/>
        <c:lblOffset val="100"/>
      </c:catAx>
      <c:valAx>
        <c:axId val="143170944"/>
        <c:scaling>
          <c:orientation val="minMax"/>
        </c:scaling>
        <c:axPos val="l"/>
        <c:majorGridlines/>
        <c:numFmt formatCode="0.00%" sourceLinked="0"/>
        <c:tickLblPos val="nextTo"/>
        <c:crossAx val="143169408"/>
        <c:crosses val="autoZero"/>
        <c:crossBetween val="between"/>
      </c:valAx>
      <c:catAx>
        <c:axId val="143180928"/>
        <c:scaling>
          <c:orientation val="minMax"/>
        </c:scaling>
        <c:delete val="1"/>
        <c:axPos val="b"/>
        <c:tickLblPos val="none"/>
        <c:crossAx val="143182464"/>
        <c:crosses val="autoZero"/>
        <c:auto val="1"/>
        <c:lblAlgn val="ctr"/>
        <c:lblOffset val="100"/>
      </c:catAx>
      <c:valAx>
        <c:axId val="143182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31809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02198781756069"/>
          <c:y val="2.6717557251908393E-2"/>
          <c:w val="0.17924542451061631"/>
          <c:h val="0.12977139307968188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494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Q2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Stats'!$C$556:$C$565</c:f>
              <c:numCache>
                <c:formatCode>0.0%</c:formatCode>
                <c:ptCount val="10"/>
                <c:pt idx="0">
                  <c:v>4.3478260869565216E-2</c:v>
                </c:pt>
                <c:pt idx="1">
                  <c:v>0.18764302059496568</c:v>
                </c:pt>
                <c:pt idx="2">
                  <c:v>0.24256292906178489</c:v>
                </c:pt>
                <c:pt idx="3">
                  <c:v>0.18306636155606407</c:v>
                </c:pt>
                <c:pt idx="4">
                  <c:v>0.12585812356979406</c:v>
                </c:pt>
                <c:pt idx="5">
                  <c:v>9.6109839816933634E-2</c:v>
                </c:pt>
                <c:pt idx="6">
                  <c:v>6.6361556064073221E-2</c:v>
                </c:pt>
                <c:pt idx="7">
                  <c:v>3.6613272311212815E-2</c:v>
                </c:pt>
                <c:pt idx="8">
                  <c:v>1.6018306636155607E-2</c:v>
                </c:pt>
                <c:pt idx="9">
                  <c:v>2.2883295194508009E-3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Stats'!$E$556:$E$565</c:f>
              <c:numCache>
                <c:formatCode>0.0%</c:formatCode>
                <c:ptCount val="10"/>
                <c:pt idx="0">
                  <c:v>3.8072834988673983E-2</c:v>
                </c:pt>
                <c:pt idx="1">
                  <c:v>0.11909740372887262</c:v>
                </c:pt>
                <c:pt idx="2">
                  <c:v>0.16823488412615439</c:v>
                </c:pt>
                <c:pt idx="3">
                  <c:v>0.15307544868443979</c:v>
                </c:pt>
                <c:pt idx="4">
                  <c:v>0.15629900679560899</c:v>
                </c:pt>
                <c:pt idx="5">
                  <c:v>0.13739327408956264</c:v>
                </c:pt>
                <c:pt idx="6">
                  <c:v>0.10602892489980834</c:v>
                </c:pt>
                <c:pt idx="7">
                  <c:v>8.4073880466980305E-2</c:v>
                </c:pt>
                <c:pt idx="8">
                  <c:v>3.5459139222861126E-2</c:v>
                </c:pt>
                <c:pt idx="9">
                  <c:v>2.2652029970378113E-3</c:v>
                </c:pt>
              </c:numCache>
            </c:numRef>
          </c:val>
        </c:ser>
        <c:axId val="143245312"/>
        <c:axId val="143246848"/>
      </c:barChart>
      <c:barChart>
        <c:barDir val="col"/>
        <c:grouping val="clustered"/>
        <c:ser>
          <c:idx val="2"/>
          <c:order val="2"/>
          <c:tx>
            <c:strRef>
              <c:f>'12.13 Q2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Stats'!$D$556:$D$565</c:f>
              <c:numCache>
                <c:formatCode>#,##0</c:formatCode>
                <c:ptCount val="10"/>
                <c:pt idx="0">
                  <c:v>19</c:v>
                </c:pt>
                <c:pt idx="1">
                  <c:v>82</c:v>
                </c:pt>
                <c:pt idx="2">
                  <c:v>106</c:v>
                </c:pt>
                <c:pt idx="3">
                  <c:v>80</c:v>
                </c:pt>
                <c:pt idx="4">
                  <c:v>55</c:v>
                </c:pt>
                <c:pt idx="5">
                  <c:v>42</c:v>
                </c:pt>
                <c:pt idx="6">
                  <c:v>29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Stats'!$F$556:$F$565</c:f>
              <c:numCache>
                <c:formatCode>0</c:formatCode>
                <c:ptCount val="10"/>
                <c:pt idx="0">
                  <c:v>437</c:v>
                </c:pt>
                <c:pt idx="1">
                  <c:v>1367</c:v>
                </c:pt>
                <c:pt idx="2">
                  <c:v>1931</c:v>
                </c:pt>
                <c:pt idx="3">
                  <c:v>1757</c:v>
                </c:pt>
                <c:pt idx="4">
                  <c:v>1794</c:v>
                </c:pt>
                <c:pt idx="5">
                  <c:v>1577</c:v>
                </c:pt>
                <c:pt idx="6">
                  <c:v>1217</c:v>
                </c:pt>
                <c:pt idx="7">
                  <c:v>965</c:v>
                </c:pt>
                <c:pt idx="8">
                  <c:v>407</c:v>
                </c:pt>
                <c:pt idx="9">
                  <c:v>26</c:v>
                </c:pt>
              </c:numCache>
            </c:numRef>
          </c:val>
        </c:ser>
        <c:axId val="143248384"/>
        <c:axId val="143254272"/>
      </c:barChart>
      <c:catAx>
        <c:axId val="143245312"/>
        <c:scaling>
          <c:orientation val="minMax"/>
        </c:scaling>
        <c:axPos val="b"/>
        <c:numFmt formatCode="General" sourceLinked="1"/>
        <c:tickLblPos val="nextTo"/>
        <c:crossAx val="143246848"/>
        <c:crosses val="autoZero"/>
        <c:auto val="1"/>
        <c:lblAlgn val="ctr"/>
        <c:lblOffset val="100"/>
      </c:catAx>
      <c:valAx>
        <c:axId val="143246848"/>
        <c:scaling>
          <c:orientation val="minMax"/>
        </c:scaling>
        <c:axPos val="l"/>
        <c:majorGridlines/>
        <c:numFmt formatCode="0.00%" sourceLinked="0"/>
        <c:tickLblPos val="nextTo"/>
        <c:crossAx val="143245312"/>
        <c:crosses val="autoZero"/>
        <c:crossBetween val="between"/>
      </c:valAx>
      <c:catAx>
        <c:axId val="143248384"/>
        <c:scaling>
          <c:orientation val="minMax"/>
        </c:scaling>
        <c:delete val="1"/>
        <c:axPos val="b"/>
        <c:tickLblPos val="none"/>
        <c:crossAx val="143254272"/>
        <c:crosses val="autoZero"/>
        <c:auto val="1"/>
        <c:lblAlgn val="ctr"/>
        <c:lblOffset val="100"/>
      </c:catAx>
      <c:valAx>
        <c:axId val="1432542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324838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395749311824104"/>
          <c:y val="2.3346303501945546E-2"/>
          <c:w val="0.24254770999153541"/>
          <c:h val="0.13229571984435803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80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960629921259844"/>
          <c:w val="0.90933754264204558"/>
          <c:h val="0.6574803149606299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Stats'!$C$342:$C$351</c:f>
              <c:numCache>
                <c:formatCode>0.0%</c:formatCode>
                <c:ptCount val="10"/>
                <c:pt idx="0">
                  <c:v>3.0764848312206237E-2</c:v>
                </c:pt>
                <c:pt idx="1">
                  <c:v>9.8846318188292259E-2</c:v>
                </c:pt>
                <c:pt idx="2">
                  <c:v>0.13972368608460334</c:v>
                </c:pt>
                <c:pt idx="3">
                  <c:v>0.1345962113659023</c:v>
                </c:pt>
                <c:pt idx="4">
                  <c:v>0.1590941461330295</c:v>
                </c:pt>
                <c:pt idx="5">
                  <c:v>0.15325452214784219</c:v>
                </c:pt>
                <c:pt idx="6">
                  <c:v>0.12662013958125623</c:v>
                </c:pt>
                <c:pt idx="7">
                  <c:v>0.10425865261358781</c:v>
                </c:pt>
                <c:pt idx="8">
                  <c:v>4.9708018800740633E-2</c:v>
                </c:pt>
                <c:pt idx="9">
                  <c:v>3.1334567725395243E-3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Stats'!$E$342:$E$351</c:f>
              <c:numCache>
                <c:formatCode>0.0%</c:formatCode>
                <c:ptCount val="10"/>
                <c:pt idx="0">
                  <c:v>4.9039640375970577E-2</c:v>
                </c:pt>
                <c:pt idx="1">
                  <c:v>0.15427053534940743</c:v>
                </c:pt>
                <c:pt idx="2">
                  <c:v>0.21577441765427052</c:v>
                </c:pt>
                <c:pt idx="3">
                  <c:v>0.18226399673069063</c:v>
                </c:pt>
                <c:pt idx="4">
                  <c:v>0.14957090314671026</c:v>
                </c:pt>
                <c:pt idx="5">
                  <c:v>0.11095218635063343</c:v>
                </c:pt>
                <c:pt idx="6">
                  <c:v>7.2946465059256227E-2</c:v>
                </c:pt>
                <c:pt idx="7">
                  <c:v>5.0878626890069473E-2</c:v>
                </c:pt>
                <c:pt idx="8">
                  <c:v>1.3281569268492031E-2</c:v>
                </c:pt>
                <c:pt idx="9">
                  <c:v>1.021659174499387E-3</c:v>
                </c:pt>
              </c:numCache>
            </c:numRef>
          </c:val>
        </c:ser>
        <c:axId val="143320576"/>
        <c:axId val="143322112"/>
      </c:barChart>
      <c:barChart>
        <c:barDir val="col"/>
        <c:grouping val="clustered"/>
        <c:ser>
          <c:idx val="2"/>
          <c:order val="2"/>
          <c:tx>
            <c:strRef>
              <c:f>'12.13 Q2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Stats'!$D$342:$D$351</c:f>
              <c:numCache>
                <c:formatCode>#,##0</c:formatCode>
                <c:ptCount val="10"/>
                <c:pt idx="0">
                  <c:v>216</c:v>
                </c:pt>
                <c:pt idx="1">
                  <c:v>694</c:v>
                </c:pt>
                <c:pt idx="2">
                  <c:v>981</c:v>
                </c:pt>
                <c:pt idx="3">
                  <c:v>945</c:v>
                </c:pt>
                <c:pt idx="4">
                  <c:v>1117</c:v>
                </c:pt>
                <c:pt idx="5">
                  <c:v>1076</c:v>
                </c:pt>
                <c:pt idx="6">
                  <c:v>889</c:v>
                </c:pt>
                <c:pt idx="7">
                  <c:v>732</c:v>
                </c:pt>
                <c:pt idx="8">
                  <c:v>349</c:v>
                </c:pt>
                <c:pt idx="9">
                  <c:v>22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Stats'!$F$342:$F$351</c:f>
              <c:numCache>
                <c:formatCode>#,##0</c:formatCode>
                <c:ptCount val="10"/>
                <c:pt idx="0">
                  <c:v>240</c:v>
                </c:pt>
                <c:pt idx="1">
                  <c:v>755</c:v>
                </c:pt>
                <c:pt idx="2">
                  <c:v>1056</c:v>
                </c:pt>
                <c:pt idx="3">
                  <c:v>892</c:v>
                </c:pt>
                <c:pt idx="4">
                  <c:v>732</c:v>
                </c:pt>
                <c:pt idx="5">
                  <c:v>543</c:v>
                </c:pt>
                <c:pt idx="6">
                  <c:v>357</c:v>
                </c:pt>
                <c:pt idx="7">
                  <c:v>249</c:v>
                </c:pt>
                <c:pt idx="8">
                  <c:v>65</c:v>
                </c:pt>
                <c:pt idx="9">
                  <c:v>5</c:v>
                </c:pt>
              </c:numCache>
            </c:numRef>
          </c:val>
        </c:ser>
        <c:axId val="143467264"/>
        <c:axId val="143468800"/>
      </c:barChart>
      <c:catAx>
        <c:axId val="143320576"/>
        <c:scaling>
          <c:orientation val="minMax"/>
        </c:scaling>
        <c:axPos val="b"/>
        <c:numFmt formatCode="General" sourceLinked="1"/>
        <c:tickLblPos val="nextTo"/>
        <c:crossAx val="143322112"/>
        <c:crosses val="autoZero"/>
        <c:auto val="1"/>
        <c:lblAlgn val="ctr"/>
        <c:lblOffset val="100"/>
      </c:catAx>
      <c:valAx>
        <c:axId val="143322112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43320576"/>
        <c:crosses val="autoZero"/>
        <c:crossBetween val="between"/>
      </c:valAx>
      <c:catAx>
        <c:axId val="143467264"/>
        <c:scaling>
          <c:orientation val="minMax"/>
        </c:scaling>
        <c:delete val="1"/>
        <c:axPos val="b"/>
        <c:tickLblPos val="none"/>
        <c:crossAx val="143468800"/>
        <c:crosses val="autoZero"/>
        <c:auto val="1"/>
        <c:lblAlgn val="ctr"/>
        <c:lblOffset val="100"/>
      </c:catAx>
      <c:valAx>
        <c:axId val="1434688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346726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665807166526375"/>
          <c:y val="2.3622047244094488E-2"/>
          <c:w val="0.19621123814191752"/>
          <c:h val="0.1299212598425197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4d: Disability breakdown by age</a:t>
            </a:r>
          </a:p>
        </c:rich>
      </c:tx>
      <c:layout>
        <c:manualLayout>
          <c:xMode val="edge"/>
          <c:yMode val="edge"/>
          <c:x val="0.12567567567567464"/>
          <c:y val="2.290076335877862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08108108108077E-2"/>
          <c:y val="0.14503843824255699"/>
          <c:w val="0.93243243243243268"/>
          <c:h val="0.66794017611704148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Stats'!$C$239:$C$248</c:f>
              <c:numCache>
                <c:formatCode>0.0%</c:formatCode>
                <c:ptCount val="10"/>
                <c:pt idx="0">
                  <c:v>2.5791324736225089E-2</c:v>
                </c:pt>
                <c:pt idx="1">
                  <c:v>0.10785463071512309</c:v>
                </c:pt>
                <c:pt idx="2">
                  <c:v>0.15474794841735054</c:v>
                </c:pt>
                <c:pt idx="3">
                  <c:v>0.12543962485345839</c:v>
                </c:pt>
                <c:pt idx="4">
                  <c:v>0.14302461899179367</c:v>
                </c:pt>
                <c:pt idx="5">
                  <c:v>0.15005861664712777</c:v>
                </c:pt>
                <c:pt idx="6">
                  <c:v>0.14536928487690504</c:v>
                </c:pt>
                <c:pt idx="7">
                  <c:v>0.11137162954279015</c:v>
                </c:pt>
                <c:pt idx="8">
                  <c:v>3.5169988276670575E-2</c:v>
                </c:pt>
                <c:pt idx="9">
                  <c:v>1.1723329425556857E-3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Stats'!$E$239:$E$248</c:f>
              <c:numCache>
                <c:formatCode>0.0%</c:formatCode>
                <c:ptCount val="10"/>
                <c:pt idx="0">
                  <c:v>3.2375478927203064E-2</c:v>
                </c:pt>
                <c:pt idx="1">
                  <c:v>0.13065134099616857</c:v>
                </c:pt>
                <c:pt idx="2">
                  <c:v>0.18582375478927204</c:v>
                </c:pt>
                <c:pt idx="3">
                  <c:v>0.16628352490421455</c:v>
                </c:pt>
                <c:pt idx="4">
                  <c:v>0.16628352490421455</c:v>
                </c:pt>
                <c:pt idx="5">
                  <c:v>0.13237547892720306</c:v>
                </c:pt>
                <c:pt idx="6">
                  <c:v>9.3103448275862075E-2</c:v>
                </c:pt>
                <c:pt idx="7">
                  <c:v>6.8965517241379309E-2</c:v>
                </c:pt>
                <c:pt idx="8">
                  <c:v>2.2796934865900384E-2</c:v>
                </c:pt>
                <c:pt idx="9">
                  <c:v>1.3409961685823754E-3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Q2 Diversity Stats'!$G$239:$G$248</c:f>
              <c:numCache>
                <c:formatCode>0.0%</c:formatCode>
                <c:ptCount val="10"/>
                <c:pt idx="0">
                  <c:v>1.3054830287206266E-2</c:v>
                </c:pt>
                <c:pt idx="1">
                  <c:v>0.10704960835509138</c:v>
                </c:pt>
                <c:pt idx="2">
                  <c:v>0.1514360313315927</c:v>
                </c:pt>
                <c:pt idx="3">
                  <c:v>0.14882506527415143</c:v>
                </c:pt>
                <c:pt idx="4">
                  <c:v>0.18015665796344649</c:v>
                </c:pt>
                <c:pt idx="5">
                  <c:v>0.13838120104438642</c:v>
                </c:pt>
                <c:pt idx="6">
                  <c:v>0.13054830287206268</c:v>
                </c:pt>
                <c:pt idx="7">
                  <c:v>9.1383812010443863E-2</c:v>
                </c:pt>
                <c:pt idx="8">
                  <c:v>3.91644908616188E-2</c:v>
                </c:pt>
                <c:pt idx="9">
                  <c:v>0</c:v>
                </c:pt>
              </c:numCache>
            </c:numRef>
          </c:val>
        </c:ser>
        <c:axId val="143520896"/>
        <c:axId val="14352243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Stats'!$D$239:$D$248</c:f>
              <c:numCache>
                <c:formatCode>#,##0</c:formatCode>
                <c:ptCount val="10"/>
                <c:pt idx="0">
                  <c:v>22</c:v>
                </c:pt>
                <c:pt idx="1">
                  <c:v>92</c:v>
                </c:pt>
                <c:pt idx="2">
                  <c:v>132</c:v>
                </c:pt>
                <c:pt idx="3">
                  <c:v>107</c:v>
                </c:pt>
                <c:pt idx="4">
                  <c:v>122</c:v>
                </c:pt>
                <c:pt idx="5">
                  <c:v>128</c:v>
                </c:pt>
                <c:pt idx="6">
                  <c:v>124</c:v>
                </c:pt>
                <c:pt idx="7">
                  <c:v>95</c:v>
                </c:pt>
                <c:pt idx="8">
                  <c:v>30</c:v>
                </c:pt>
                <c:pt idx="9">
                  <c:v>1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Stats'!$F$239:$F$248</c:f>
              <c:numCache>
                <c:formatCode>#,##0</c:formatCode>
                <c:ptCount val="10"/>
                <c:pt idx="0">
                  <c:v>169</c:v>
                </c:pt>
                <c:pt idx="1">
                  <c:v>682</c:v>
                </c:pt>
                <c:pt idx="2">
                  <c:v>970</c:v>
                </c:pt>
                <c:pt idx="3">
                  <c:v>868</c:v>
                </c:pt>
                <c:pt idx="4">
                  <c:v>868</c:v>
                </c:pt>
                <c:pt idx="5">
                  <c:v>691</c:v>
                </c:pt>
                <c:pt idx="6">
                  <c:v>486</c:v>
                </c:pt>
                <c:pt idx="7">
                  <c:v>360</c:v>
                </c:pt>
                <c:pt idx="8">
                  <c:v>119</c:v>
                </c:pt>
                <c:pt idx="9">
                  <c:v>7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Stats'!$H$239:$H$248</c:f>
              <c:numCache>
                <c:formatCode>#,##0</c:formatCode>
                <c:ptCount val="10"/>
                <c:pt idx="0">
                  <c:v>5</c:v>
                </c:pt>
                <c:pt idx="1">
                  <c:v>41</c:v>
                </c:pt>
                <c:pt idx="2">
                  <c:v>58</c:v>
                </c:pt>
                <c:pt idx="3">
                  <c:v>57</c:v>
                </c:pt>
                <c:pt idx="4">
                  <c:v>69</c:v>
                </c:pt>
                <c:pt idx="5">
                  <c:v>53</c:v>
                </c:pt>
                <c:pt idx="6">
                  <c:v>50</c:v>
                </c:pt>
                <c:pt idx="7">
                  <c:v>35</c:v>
                </c:pt>
                <c:pt idx="8">
                  <c:v>15</c:v>
                </c:pt>
                <c:pt idx="9">
                  <c:v>0</c:v>
                </c:pt>
              </c:numCache>
            </c:numRef>
          </c:val>
        </c:ser>
        <c:axId val="143679872"/>
        <c:axId val="143681408"/>
      </c:barChart>
      <c:catAx>
        <c:axId val="143520896"/>
        <c:scaling>
          <c:orientation val="minMax"/>
        </c:scaling>
        <c:axPos val="b"/>
        <c:numFmt formatCode="General" sourceLinked="1"/>
        <c:tickLblPos val="nextTo"/>
        <c:crossAx val="143522432"/>
        <c:crosses val="autoZero"/>
        <c:auto val="1"/>
        <c:lblAlgn val="ctr"/>
        <c:lblOffset val="100"/>
      </c:catAx>
      <c:valAx>
        <c:axId val="143522432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crossAx val="143520896"/>
        <c:crosses val="autoZero"/>
        <c:crossBetween val="between"/>
      </c:valAx>
      <c:catAx>
        <c:axId val="143679872"/>
        <c:scaling>
          <c:orientation val="minMax"/>
        </c:scaling>
        <c:delete val="1"/>
        <c:axPos val="b"/>
        <c:tickLblPos val="none"/>
        <c:crossAx val="143681408"/>
        <c:crosses val="autoZero"/>
        <c:auto val="1"/>
        <c:lblAlgn val="ctr"/>
        <c:lblOffset val="100"/>
      </c:catAx>
      <c:valAx>
        <c:axId val="1436814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367987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702702702702704"/>
          <c:y val="2.6717557251908393E-2"/>
          <c:w val="0.19594594594594594"/>
          <c:h val="0.1679393320109804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7l: % of employees by BAME</a:t>
            </a:r>
          </a:p>
        </c:rich>
      </c:tx>
      <c:layout>
        <c:manualLayout>
          <c:xMode val="edge"/>
          <c:yMode val="edge"/>
          <c:x val="0.17139029686066631"/>
          <c:y val="1.92307692307693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5965"/>
          <c:h val="0.6653846153846180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Q2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Stats'!$C$571:$C$580</c:f>
              <c:numCache>
                <c:formatCode>0.0%</c:formatCode>
                <c:ptCount val="10"/>
                <c:pt idx="0">
                  <c:v>4.3478260869565216E-2</c:v>
                </c:pt>
                <c:pt idx="1">
                  <c:v>0.16475972540045766</c:v>
                </c:pt>
                <c:pt idx="2">
                  <c:v>0.19221967963386727</c:v>
                </c:pt>
                <c:pt idx="3">
                  <c:v>0.17391304347826086</c:v>
                </c:pt>
                <c:pt idx="4">
                  <c:v>0.12128146453089245</c:v>
                </c:pt>
                <c:pt idx="5">
                  <c:v>9.6109839816933634E-2</c:v>
                </c:pt>
                <c:pt idx="6">
                  <c:v>6.6361556064073221E-2</c:v>
                </c:pt>
                <c:pt idx="7">
                  <c:v>3.6613272311212815E-2</c:v>
                </c:pt>
                <c:pt idx="8">
                  <c:v>1.3729977116704805E-2</c:v>
                </c:pt>
                <c:pt idx="9">
                  <c:v>2.2883295194508009E-3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Q2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Stats'!$E$571:$E$580</c:f>
              <c:numCache>
                <c:formatCode>0.0%</c:formatCode>
                <c:ptCount val="10"/>
                <c:pt idx="0">
                  <c:v>3.8072834988673983E-2</c:v>
                </c:pt>
                <c:pt idx="1">
                  <c:v>0.11996863565081024</c:v>
                </c:pt>
                <c:pt idx="2">
                  <c:v>0.17015159435441715</c:v>
                </c:pt>
                <c:pt idx="3">
                  <c:v>0.15342394145321483</c:v>
                </c:pt>
                <c:pt idx="4">
                  <c:v>0.15647325317999652</c:v>
                </c:pt>
                <c:pt idx="5">
                  <c:v>0.13739327408956264</c:v>
                </c:pt>
                <c:pt idx="6">
                  <c:v>0.10602892489980834</c:v>
                </c:pt>
                <c:pt idx="7">
                  <c:v>8.4073880466980305E-2</c:v>
                </c:pt>
                <c:pt idx="8">
                  <c:v>3.5546262415054888E-2</c:v>
                </c:pt>
                <c:pt idx="9">
                  <c:v>2.2652029970378113E-3</c:v>
                </c:pt>
              </c:numCache>
            </c:numRef>
          </c:val>
        </c:ser>
        <c:dLbls>
          <c:showVal val="1"/>
        </c:dLbls>
        <c:axId val="143731712"/>
        <c:axId val="143741696"/>
      </c:barChart>
      <c:barChart>
        <c:barDir val="col"/>
        <c:grouping val="clustered"/>
        <c:ser>
          <c:idx val="2"/>
          <c:order val="2"/>
          <c:tx>
            <c:strRef>
              <c:f>'12.13 Q2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Stats'!$D$571:$D$580</c:f>
              <c:numCache>
                <c:formatCode>#,##0</c:formatCode>
                <c:ptCount val="10"/>
                <c:pt idx="0">
                  <c:v>19</c:v>
                </c:pt>
                <c:pt idx="1">
                  <c:v>72</c:v>
                </c:pt>
                <c:pt idx="2">
                  <c:v>84</c:v>
                </c:pt>
                <c:pt idx="3">
                  <c:v>76</c:v>
                </c:pt>
                <c:pt idx="4">
                  <c:v>53</c:v>
                </c:pt>
                <c:pt idx="5">
                  <c:v>42</c:v>
                </c:pt>
                <c:pt idx="6">
                  <c:v>29</c:v>
                </c:pt>
                <c:pt idx="7">
                  <c:v>16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Stats'!$F$571:$F$580</c:f>
              <c:numCache>
                <c:formatCode>#,##0</c:formatCode>
                <c:ptCount val="10"/>
                <c:pt idx="0">
                  <c:v>437</c:v>
                </c:pt>
                <c:pt idx="1">
                  <c:v>1377</c:v>
                </c:pt>
                <c:pt idx="2">
                  <c:v>1953</c:v>
                </c:pt>
                <c:pt idx="3">
                  <c:v>1761</c:v>
                </c:pt>
                <c:pt idx="4">
                  <c:v>1796</c:v>
                </c:pt>
                <c:pt idx="5">
                  <c:v>1577</c:v>
                </c:pt>
                <c:pt idx="6">
                  <c:v>1217</c:v>
                </c:pt>
                <c:pt idx="7">
                  <c:v>965</c:v>
                </c:pt>
                <c:pt idx="8">
                  <c:v>408</c:v>
                </c:pt>
                <c:pt idx="9">
                  <c:v>26</c:v>
                </c:pt>
              </c:numCache>
            </c:numRef>
          </c:val>
        </c:ser>
        <c:dLbls>
          <c:showVal val="1"/>
        </c:dLbls>
        <c:axId val="143743232"/>
        <c:axId val="143745024"/>
      </c:barChart>
      <c:catAx>
        <c:axId val="143731712"/>
        <c:scaling>
          <c:orientation val="minMax"/>
        </c:scaling>
        <c:axPos val="b"/>
        <c:numFmt formatCode="General" sourceLinked="1"/>
        <c:tickLblPos val="nextTo"/>
        <c:crossAx val="143741696"/>
        <c:crosses val="autoZero"/>
        <c:auto val="1"/>
        <c:lblAlgn val="ctr"/>
        <c:lblOffset val="100"/>
      </c:catAx>
      <c:valAx>
        <c:axId val="143741696"/>
        <c:scaling>
          <c:orientation val="minMax"/>
        </c:scaling>
        <c:axPos val="l"/>
        <c:majorGridlines/>
        <c:numFmt formatCode="0.00%" sourceLinked="0"/>
        <c:tickLblPos val="nextTo"/>
        <c:crossAx val="143731712"/>
        <c:crosses val="autoZero"/>
        <c:crossBetween val="between"/>
      </c:valAx>
      <c:catAx>
        <c:axId val="143743232"/>
        <c:scaling>
          <c:orientation val="minMax"/>
        </c:scaling>
        <c:delete val="1"/>
        <c:axPos val="b"/>
        <c:tickLblPos val="none"/>
        <c:crossAx val="143745024"/>
        <c:crosses val="autoZero"/>
        <c:auto val="1"/>
        <c:lblAlgn val="ctr"/>
        <c:lblOffset val="100"/>
      </c:catAx>
      <c:valAx>
        <c:axId val="143745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374323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954215237265386"/>
          <c:y val="1.9230769230769332E-2"/>
          <c:w val="0.24156573545715729"/>
          <c:h val="0.1307692307692316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3.2689197241848898E-2</c:v>
              </c:pt>
              <c:pt idx="3">
                <c:v>0</c:v>
              </c:pt>
              <c:pt idx="4">
                <c:v>0.45168979313867441</c:v>
              </c:pt>
            </c:numLit>
          </c:val>
        </c:ser>
        <c:axId val="143777792"/>
        <c:axId val="143779712"/>
      </c:barChart>
      <c:catAx>
        <c:axId val="143777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Disability</a:t>
                </a:r>
                <a:r>
                  <a:rPr lang="en-GB" baseline="0"/>
                  <a:t> breakdown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3779712"/>
        <c:crosses val="autoZero"/>
        <c:auto val="1"/>
        <c:lblAlgn val="ctr"/>
        <c:lblOffset val="100"/>
      </c:catAx>
      <c:valAx>
        <c:axId val="143779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43777792"/>
        <c:crosses val="autoZero"/>
        <c:crossBetween val="between"/>
      </c:valAx>
    </c:plotArea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0.22781533151157776</c:v>
              </c:pt>
              <c:pt idx="3">
                <c:v>0.25945634977707432</c:v>
              </c:pt>
              <c:pt idx="4">
                <c:v>0.11304472889400198</c:v>
              </c:pt>
              <c:pt idx="5">
                <c:v>5.4221199482237796E-2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0.19086357947434188</c:v>
              </c:pt>
              <c:pt idx="2">
                <c:v>0.27012932832707498</c:v>
              </c:pt>
              <c:pt idx="3">
                <c:v>0.28473091364205305</c:v>
              </c:pt>
              <c:pt idx="4">
                <c:v>9.6787651230704819E-2</c:v>
              </c:pt>
              <c:pt idx="5">
                <c:v>3.4835210680016958E-2</c:v>
              </c:pt>
              <c:pt idx="6">
                <c:v>8.3437630371297963E-3</c:v>
              </c:pt>
              <c:pt idx="7">
                <c:v>4.5890696704213941E-3</c:v>
              </c:pt>
              <c:pt idx="8">
                <c:v>6.8836045056320655E-3</c:v>
              </c:pt>
            </c:numLit>
          </c:val>
        </c:ser>
        <c:axId val="143796480"/>
        <c:axId val="143823232"/>
      </c:barChart>
      <c:catAx>
        <c:axId val="143796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3823232"/>
        <c:crosses val="autoZero"/>
        <c:auto val="1"/>
        <c:lblAlgn val="ctr"/>
        <c:lblOffset val="100"/>
      </c:catAx>
      <c:valAx>
        <c:axId val="143823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4379648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0.35639686684073241</c:v>
              </c:pt>
              <c:pt idx="1">
                <c:v>0.48040885860306598</c:v>
              </c:pt>
              <c:pt idx="2">
                <c:v>0.5501910385550568</c:v>
              </c:pt>
              <c:pt idx="3">
                <c:v>0.56926475228778695</c:v>
              </c:pt>
              <c:pt idx="4">
                <c:v>0.6288000000000028</c:v>
              </c:pt>
              <c:pt idx="5">
                <c:v>0.69301470588234892</c:v>
              </c:pt>
              <c:pt idx="6">
                <c:v>0.72413793103448265</c:v>
              </c:pt>
              <c:pt idx="7">
                <c:v>0.98021582733812895</c:v>
              </c:pt>
              <c:pt idx="8">
                <c:v>0.72727272727272696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0.5195911413969303</c:v>
              </c:pt>
              <c:pt idx="2">
                <c:v>0.4498089614449487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0.30698529411764941</c:v>
              </c:pt>
              <c:pt idx="6">
                <c:v>0.2758620689655184</c:v>
              </c:pt>
              <c:pt idx="7">
                <c:v>1.9784172661870613E-2</c:v>
              </c:pt>
              <c:pt idx="8">
                <c:v>0.27272727272727232</c:v>
              </c:pt>
            </c:numLit>
          </c:val>
        </c:ser>
        <c:axId val="143836288"/>
        <c:axId val="143838208"/>
      </c:barChart>
      <c:catAx>
        <c:axId val="143836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3838208"/>
        <c:crosses val="autoZero"/>
        <c:auto val="1"/>
        <c:lblAlgn val="ctr"/>
        <c:lblOffset val="100"/>
      </c:catAx>
      <c:valAx>
        <c:axId val="143838208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438362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Stats'!$B$939</c:f>
          <c:strCache>
            <c:ptCount val="1"/>
            <c:pt idx="0">
              <c:v>Figure 5h: Gender by Race. Data taken from Employee Self Disclosure Database</c:v>
            </c:pt>
          </c:strCache>
        </c:strRef>
      </c:tx>
      <c:layout>
        <c:manualLayout>
          <c:xMode val="edge"/>
          <c:yMode val="edge"/>
          <c:x val="1.2837127103923693E-2"/>
          <c:y val="2.65349241317134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37439720758026E-2"/>
          <c:y val="0.14559441449059679"/>
          <c:w val="0.93080310420665757"/>
          <c:h val="0.6568269824997682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Stats'!$C$940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Stats'!$C$942:$C$950</c:f>
              <c:numCache>
                <c:formatCode>0.0%</c:formatCode>
                <c:ptCount val="9"/>
                <c:pt idx="0">
                  <c:v>1.4051015996541289E-2</c:v>
                </c:pt>
                <c:pt idx="1">
                  <c:v>1.1240812797233031E-2</c:v>
                </c:pt>
                <c:pt idx="2">
                  <c:v>2.1616947686986599E-3</c:v>
                </c:pt>
                <c:pt idx="3">
                  <c:v>8.6467790747946386E-4</c:v>
                </c:pt>
                <c:pt idx="4">
                  <c:v>1.1024643320363165E-2</c:v>
                </c:pt>
                <c:pt idx="5">
                  <c:v>0.93104193687851278</c:v>
                </c:pt>
                <c:pt idx="6">
                  <c:v>2.9615218331171637E-2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Stats'!$E$940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Stats'!$E$942:$E$950</c:f>
              <c:numCache>
                <c:formatCode>0.0%</c:formatCode>
                <c:ptCount val="9"/>
                <c:pt idx="0">
                  <c:v>1.3808340237503451E-2</c:v>
                </c:pt>
                <c:pt idx="1">
                  <c:v>9.3896713615023476E-3</c:v>
                </c:pt>
                <c:pt idx="2">
                  <c:v>3.5901684617508974E-3</c:v>
                </c:pt>
                <c:pt idx="3">
                  <c:v>1.6570008285004142E-3</c:v>
                </c:pt>
                <c:pt idx="4">
                  <c:v>1.7398508699254349E-2</c:v>
                </c:pt>
                <c:pt idx="5">
                  <c:v>0.93703396851698428</c:v>
                </c:pt>
                <c:pt idx="6">
                  <c:v>1.7122341894504279E-2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Stats'!$G$940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Stats'!$G$942:$G$950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3.2573289902280132E-3</c:v>
                </c:pt>
                <c:pt idx="4">
                  <c:v>0</c:v>
                </c:pt>
                <c:pt idx="5">
                  <c:v>5.5374592833876218E-2</c:v>
                </c:pt>
                <c:pt idx="6">
                  <c:v>0.94136807817589574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1470848"/>
        <c:axId val="111583232"/>
      </c:barChart>
      <c:barChart>
        <c:barDir val="col"/>
        <c:grouping val="clustered"/>
        <c:ser>
          <c:idx val="2"/>
          <c:order val="2"/>
          <c:tx>
            <c:strRef>
              <c:f>'13.14 Q3 Diversity Stats'!$D$941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Stats'!$D$942:$D$950</c:f>
              <c:numCache>
                <c:formatCode>#,##0</c:formatCode>
                <c:ptCount val="9"/>
                <c:pt idx="0">
                  <c:v>65</c:v>
                </c:pt>
                <c:pt idx="1">
                  <c:v>52</c:v>
                </c:pt>
                <c:pt idx="2">
                  <c:v>10</c:v>
                </c:pt>
                <c:pt idx="3">
                  <c:v>4</c:v>
                </c:pt>
                <c:pt idx="4">
                  <c:v>51</c:v>
                </c:pt>
                <c:pt idx="5">
                  <c:v>4307</c:v>
                </c:pt>
                <c:pt idx="6">
                  <c:v>137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Stats'!$F$942:$F$950</c:f>
              <c:numCache>
                <c:formatCode>#,##0</c:formatCode>
                <c:ptCount val="9"/>
                <c:pt idx="0">
                  <c:v>50</c:v>
                </c:pt>
                <c:pt idx="1">
                  <c:v>34</c:v>
                </c:pt>
                <c:pt idx="2">
                  <c:v>13</c:v>
                </c:pt>
                <c:pt idx="3">
                  <c:v>6</c:v>
                </c:pt>
                <c:pt idx="4">
                  <c:v>63</c:v>
                </c:pt>
                <c:pt idx="5">
                  <c:v>3393</c:v>
                </c:pt>
                <c:pt idx="6">
                  <c:v>62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Stats'!$H$942:$H$950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17</c:v>
                </c:pt>
                <c:pt idx="6">
                  <c:v>289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1584768"/>
        <c:axId val="111586304"/>
      </c:barChart>
      <c:catAx>
        <c:axId val="1114708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583232"/>
        <c:crosses val="autoZero"/>
        <c:auto val="1"/>
        <c:lblAlgn val="ctr"/>
        <c:lblOffset val="100"/>
      </c:catAx>
      <c:valAx>
        <c:axId val="111583232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470848"/>
        <c:crosses val="autoZero"/>
        <c:crossBetween val="between"/>
      </c:valAx>
      <c:catAx>
        <c:axId val="111584768"/>
        <c:scaling>
          <c:orientation val="minMax"/>
        </c:scaling>
        <c:delete val="1"/>
        <c:axPos val="b"/>
        <c:tickLblPos val="none"/>
        <c:crossAx val="111586304"/>
        <c:crosses val="autoZero"/>
        <c:auto val="1"/>
        <c:lblAlgn val="ctr"/>
        <c:lblOffset val="100"/>
      </c:catAx>
      <c:valAx>
        <c:axId val="1115863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158476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968947770844556"/>
          <c:y val="2.2988636115776392E-2"/>
          <c:w val="0.38551875097089028"/>
          <c:h val="8.951745297765872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2.6899798251513261E-3</c:v>
              </c:pt>
              <c:pt idx="1">
                <c:v>3.9677202420982022E-2</c:v>
              </c:pt>
              <c:pt idx="2">
                <c:v>0.21116341627437701</c:v>
              </c:pt>
              <c:pt idx="3">
                <c:v>0.25622057834566353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5.6489576328177485E-2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0.13430799220272899</c:v>
              </c:pt>
              <c:pt idx="2">
                <c:v>0.164230019493177</c:v>
              </c:pt>
              <c:pt idx="3">
                <c:v>0.14005847953216394</c:v>
              </c:pt>
              <c:pt idx="4">
                <c:v>0.14863547758284668</c:v>
              </c:pt>
              <c:pt idx="5">
                <c:v>0.13791423001949435</c:v>
              </c:pt>
              <c:pt idx="6">
                <c:v>0.1114035087719293</c:v>
              </c:pt>
              <c:pt idx="7">
                <c:v>8.5477582846003902E-2</c:v>
              </c:pt>
              <c:pt idx="8">
                <c:v>3.3820662768031098E-2</c:v>
              </c:pt>
            </c:numLit>
          </c:val>
        </c:ser>
        <c:axId val="144011264"/>
        <c:axId val="144013184"/>
      </c:barChart>
      <c:catAx>
        <c:axId val="14401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4013184"/>
        <c:crosses val="autoZero"/>
        <c:auto val="1"/>
        <c:lblAlgn val="ctr"/>
        <c:lblOffset val="100"/>
      </c:catAx>
      <c:valAx>
        <c:axId val="1440131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4401126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3.6319612590799133E-2</c:v>
              </c:pt>
              <c:pt idx="1">
                <c:v>0.18886198547215588</c:v>
              </c:pt>
              <c:pt idx="2">
                <c:v>0.26150121065375276</c:v>
              </c:pt>
              <c:pt idx="3">
                <c:v>0.17191283292978199</c:v>
              </c:pt>
              <c:pt idx="4">
                <c:v>0.11864406779661033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1.9370460048426172E-2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0.11990471148755959</c:v>
              </c:pt>
              <c:pt idx="2">
                <c:v>0.166843126874889</c:v>
              </c:pt>
              <c:pt idx="3">
                <c:v>0.1541379918828312</c:v>
              </c:pt>
              <c:pt idx="4">
                <c:v>0.15740250573495601</c:v>
              </c:pt>
              <c:pt idx="5">
                <c:v>0.13675666137285997</c:v>
              </c:pt>
              <c:pt idx="6">
                <c:v>0.10578789482971485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144034432"/>
        <c:axId val="144196352"/>
      </c:barChart>
      <c:catAx>
        <c:axId val="14403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4196352"/>
        <c:crosses val="autoZero"/>
        <c:auto val="1"/>
        <c:lblAlgn val="ctr"/>
        <c:lblOffset val="100"/>
      </c:catAx>
      <c:valAx>
        <c:axId val="1441963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4403443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2.3640661938534188E-2</c:v>
              </c:pt>
              <c:pt idx="1">
                <c:v>0.10638297872340402</c:v>
              </c:pt>
              <c:pt idx="2">
                <c:v>0.15130023640661899</c:v>
              </c:pt>
              <c:pt idx="3">
                <c:v>0.130023640661938</c:v>
              </c:pt>
              <c:pt idx="4">
                <c:v>0.13829787234042573</c:v>
              </c:pt>
              <c:pt idx="5">
                <c:v>0.15011820330969244</c:v>
              </c:pt>
              <c:pt idx="6">
                <c:v>0.15130023640661899</c:v>
              </c:pt>
              <c:pt idx="7">
                <c:v>0.11111111111111099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0.13241220495106576</c:v>
              </c:pt>
              <c:pt idx="2">
                <c:v>0.18518518518518562</c:v>
              </c:pt>
              <c:pt idx="3">
                <c:v>0.16753022452504299</c:v>
              </c:pt>
              <c:pt idx="4">
                <c:v>0.16561120706198401</c:v>
              </c:pt>
              <c:pt idx="5">
                <c:v>0.13049318748800662</c:v>
              </c:pt>
              <c:pt idx="6">
                <c:v>9.1920936480521881E-2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1.8229166666666664E-2</c:v>
              </c:pt>
              <c:pt idx="1">
                <c:v>0.11197916666666601</c:v>
              </c:pt>
              <c:pt idx="2">
                <c:v>0.15104166666666599</c:v>
              </c:pt>
              <c:pt idx="3">
                <c:v>0.15104166666666599</c:v>
              </c:pt>
              <c:pt idx="4">
                <c:v>0.17708333333333368</c:v>
              </c:pt>
              <c:pt idx="5">
                <c:v>0.1328125</c:v>
              </c:pt>
              <c:pt idx="6">
                <c:v>0.13020833333333368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44238848"/>
        <c:axId val="144114048"/>
      </c:barChart>
      <c:catAx>
        <c:axId val="144238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4114048"/>
        <c:crosses val="autoZero"/>
        <c:auto val="1"/>
        <c:lblAlgn val="ctr"/>
        <c:lblOffset val="100"/>
      </c:catAx>
      <c:valAx>
        <c:axId val="1441140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4423884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</a:t>
            </a:r>
            <a:r>
              <a:rPr lang="en-GB" baseline="0"/>
              <a:t> Gender by Age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3.0634258593413007E-2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0.13461815043865888</c:v>
              </c:pt>
              <c:pt idx="4">
                <c:v>0.16036243348195062</c:v>
              </c:pt>
              <c:pt idx="5">
                <c:v>0.15317129296706444</c:v>
              </c:pt>
              <c:pt idx="6">
                <c:v>0.12771465554436962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5.0896954526491726E-2</c:v>
              </c:pt>
              <c:pt idx="1">
                <c:v>0.15435961618690044</c:v>
              </c:pt>
              <c:pt idx="2">
                <c:v>0.21693783896537397</c:v>
              </c:pt>
              <c:pt idx="3">
                <c:v>0.18397997496870988</c:v>
              </c:pt>
              <c:pt idx="4">
                <c:v>0.14977054651647856</c:v>
              </c:pt>
              <c:pt idx="5">
                <c:v>0.10930329578639941</c:v>
              </c:pt>
              <c:pt idx="6">
                <c:v>7.0713391739674877E-2</c:v>
              </c:pt>
              <c:pt idx="7">
                <c:v>4.9645390070921898E-2</c:v>
              </c:pt>
              <c:pt idx="8">
                <c:v>1.4392991239048799E-2</c:v>
              </c:pt>
            </c:numLit>
          </c:val>
        </c:ser>
        <c:axId val="144135296"/>
        <c:axId val="144137216"/>
      </c:barChart>
      <c:catAx>
        <c:axId val="144135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4137216"/>
        <c:crosses val="autoZero"/>
        <c:auto val="1"/>
        <c:lblAlgn val="ctr"/>
        <c:lblOffset val="100"/>
      </c:catAx>
      <c:valAx>
        <c:axId val="1441372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 i="0" u="none" strike="noStrike" baseline="0"/>
                  <a:t>Percentage of staff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4413529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</a:t>
            </a:r>
            <a:r>
              <a:rPr lang="en-GB" sz="1400" b="1" i="0" u="none" strike="noStrike" baseline="0"/>
              <a:t>Race (BAME) by Age excluding Eastern Europeans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3.6319612590799133E-2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9.4430992736078023E-2</c:v>
              </c:pt>
              <c:pt idx="6">
                <c:v>6.7796610169491969E-2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0.1544026821951662</c:v>
              </c:pt>
              <c:pt idx="4">
                <c:v>0.15757896594317897</c:v>
              </c:pt>
              <c:pt idx="5">
                <c:v>0.13675666137285997</c:v>
              </c:pt>
              <c:pt idx="6">
                <c:v>0.10578789482971485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144388096"/>
        <c:axId val="144390016"/>
      </c:barChart>
      <c:catAx>
        <c:axId val="144388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44390016"/>
        <c:crosses val="autoZero"/>
        <c:auto val="1"/>
        <c:lblAlgn val="ctr"/>
        <c:lblOffset val="100"/>
      </c:catAx>
      <c:valAx>
        <c:axId val="1443900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4438809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4876033057851318"/>
          <c:w val="0.93234161738150789"/>
          <c:h val="0.7190082644628106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Stats'!$C$254:$C$262</c:f>
              <c:numCache>
                <c:formatCode>0.0%</c:formatCode>
                <c:ptCount val="9"/>
                <c:pt idx="0">
                  <c:v>8.6752637749120745E-2</c:v>
                </c:pt>
                <c:pt idx="1">
                  <c:v>0.12192262602579132</c:v>
                </c:pt>
                <c:pt idx="2">
                  <c:v>0.25087924970691677</c:v>
                </c:pt>
                <c:pt idx="3">
                  <c:v>0.29191090269636577</c:v>
                </c:pt>
                <c:pt idx="4">
                  <c:v>0.11957796014067995</c:v>
                </c:pt>
                <c:pt idx="5">
                  <c:v>4.4548651817116064E-2</c:v>
                </c:pt>
                <c:pt idx="6">
                  <c:v>1.5240328253223915E-2</c:v>
                </c:pt>
                <c:pt idx="7">
                  <c:v>5.8616647127784291E-2</c:v>
                </c:pt>
                <c:pt idx="8">
                  <c:v>1.0550996483001172E-2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Stats'!$E$254:$E$262</c:f>
              <c:numCache>
                <c:formatCode>0.0%</c:formatCode>
                <c:ptCount val="9"/>
                <c:pt idx="0">
                  <c:v>5.0191570881226055E-2</c:v>
                </c:pt>
                <c:pt idx="1">
                  <c:v>0.12586206896551724</c:v>
                </c:pt>
                <c:pt idx="2">
                  <c:v>0.24444444444444444</c:v>
                </c:pt>
                <c:pt idx="3">
                  <c:v>0.30881226053639849</c:v>
                </c:pt>
                <c:pt idx="4">
                  <c:v>0.12413793103448276</c:v>
                </c:pt>
                <c:pt idx="5">
                  <c:v>6.1685823754789273E-2</c:v>
                </c:pt>
                <c:pt idx="6">
                  <c:v>1.3409961685823755E-2</c:v>
                </c:pt>
                <c:pt idx="7">
                  <c:v>6.1111111111111109E-2</c:v>
                </c:pt>
                <c:pt idx="8">
                  <c:v>1.0344827586206896E-2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Stats'!$G$254:$G$262</c:f>
              <c:numCache>
                <c:formatCode>0.0%</c:formatCode>
                <c:ptCount val="9"/>
                <c:pt idx="0">
                  <c:v>4.6997389033942558E-2</c:v>
                </c:pt>
                <c:pt idx="1">
                  <c:v>0.12532637075718014</c:v>
                </c:pt>
                <c:pt idx="2">
                  <c:v>0.29765013054830286</c:v>
                </c:pt>
                <c:pt idx="3">
                  <c:v>0.34203655352480417</c:v>
                </c:pt>
                <c:pt idx="4">
                  <c:v>9.3994778067885115E-2</c:v>
                </c:pt>
                <c:pt idx="5">
                  <c:v>2.3498694516971279E-2</c:v>
                </c:pt>
                <c:pt idx="6">
                  <c:v>7.832898172323759E-3</c:v>
                </c:pt>
                <c:pt idx="7">
                  <c:v>4.960835509138381E-2</c:v>
                </c:pt>
                <c:pt idx="8">
                  <c:v>1.3054830287206266E-2</c:v>
                </c:pt>
              </c:numCache>
            </c:numRef>
          </c:val>
        </c:ser>
        <c:axId val="144471552"/>
        <c:axId val="14447308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Stats'!$D$254:$D$262</c:f>
              <c:numCache>
                <c:formatCode>#,##0</c:formatCode>
                <c:ptCount val="9"/>
                <c:pt idx="0">
                  <c:v>74</c:v>
                </c:pt>
                <c:pt idx="1">
                  <c:v>104</c:v>
                </c:pt>
                <c:pt idx="2">
                  <c:v>214</c:v>
                </c:pt>
                <c:pt idx="3">
                  <c:v>249</c:v>
                </c:pt>
                <c:pt idx="4">
                  <c:v>102</c:v>
                </c:pt>
                <c:pt idx="5">
                  <c:v>38</c:v>
                </c:pt>
                <c:pt idx="6">
                  <c:v>13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Stats'!$F$254:$F$262</c:f>
              <c:numCache>
                <c:formatCode>#,##0</c:formatCode>
                <c:ptCount val="9"/>
                <c:pt idx="0">
                  <c:v>262</c:v>
                </c:pt>
                <c:pt idx="1">
                  <c:v>657</c:v>
                </c:pt>
                <c:pt idx="2">
                  <c:v>1276</c:v>
                </c:pt>
                <c:pt idx="3">
                  <c:v>1612</c:v>
                </c:pt>
                <c:pt idx="4">
                  <c:v>648</c:v>
                </c:pt>
                <c:pt idx="5">
                  <c:v>322</c:v>
                </c:pt>
                <c:pt idx="6">
                  <c:v>70</c:v>
                </c:pt>
                <c:pt idx="7">
                  <c:v>319</c:v>
                </c:pt>
                <c:pt idx="8">
                  <c:v>54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Stats'!$H$254:$H$262</c:f>
              <c:numCache>
                <c:formatCode>#,##0</c:formatCode>
                <c:ptCount val="9"/>
                <c:pt idx="0">
                  <c:v>18</c:v>
                </c:pt>
                <c:pt idx="1">
                  <c:v>48</c:v>
                </c:pt>
                <c:pt idx="2">
                  <c:v>114</c:v>
                </c:pt>
                <c:pt idx="3">
                  <c:v>131</c:v>
                </c:pt>
                <c:pt idx="4">
                  <c:v>36</c:v>
                </c:pt>
                <c:pt idx="5">
                  <c:v>9</c:v>
                </c:pt>
                <c:pt idx="6">
                  <c:v>3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</c:ser>
        <c:axId val="144483072"/>
        <c:axId val="144484608"/>
      </c:barChart>
      <c:catAx>
        <c:axId val="144471552"/>
        <c:scaling>
          <c:orientation val="minMax"/>
        </c:scaling>
        <c:axPos val="b"/>
        <c:numFmt formatCode="General" sourceLinked="1"/>
        <c:tickLblPos val="nextTo"/>
        <c:crossAx val="144473088"/>
        <c:crosses val="autoZero"/>
        <c:auto val="1"/>
        <c:lblAlgn val="ctr"/>
        <c:lblOffset val="100"/>
      </c:catAx>
      <c:valAx>
        <c:axId val="144473088"/>
        <c:scaling>
          <c:orientation val="minMax"/>
        </c:scaling>
        <c:axPos val="l"/>
        <c:majorGridlines/>
        <c:numFmt formatCode="0%" sourceLinked="0"/>
        <c:tickLblPos val="nextTo"/>
        <c:crossAx val="144471552"/>
        <c:crosses val="autoZero"/>
        <c:crossBetween val="between"/>
      </c:valAx>
      <c:catAx>
        <c:axId val="144483072"/>
        <c:scaling>
          <c:orientation val="minMax"/>
        </c:scaling>
        <c:delete val="1"/>
        <c:axPos val="b"/>
        <c:tickLblPos val="none"/>
        <c:crossAx val="144484608"/>
        <c:crosses val="autoZero"/>
        <c:auto val="1"/>
        <c:lblAlgn val="ctr"/>
        <c:lblOffset val="100"/>
      </c:catAx>
      <c:valAx>
        <c:axId val="1444846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48307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8925619834710745E-2"/>
          <c:w val="0.19621123814191788"/>
          <c:h val="0.2148760330578514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31"/>
          <c:y val="2.489626556016607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81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Q2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Q2 Diversity Stats'!$G$108:$G$117</c:f>
              <c:numCache>
                <c:formatCode>0.0%</c:formatCode>
                <c:ptCount val="10"/>
                <c:pt idx="0">
                  <c:v>3.8271086865295845E-2</c:v>
                </c:pt>
                <c:pt idx="1">
                  <c:v>0.12161141418380193</c:v>
                </c:pt>
                <c:pt idx="2">
                  <c:v>0.17096097356273604</c:v>
                </c:pt>
                <c:pt idx="3">
                  <c:v>0.1541754091481326</c:v>
                </c:pt>
                <c:pt idx="4">
                  <c:v>0.15518254301300882</c:v>
                </c:pt>
                <c:pt idx="5">
                  <c:v>0.13587914393621486</c:v>
                </c:pt>
                <c:pt idx="6">
                  <c:v>0.10457406630297944</c:v>
                </c:pt>
                <c:pt idx="7">
                  <c:v>8.2333193453629883E-2</c:v>
                </c:pt>
                <c:pt idx="8">
                  <c:v>3.4746118338229125E-2</c:v>
                </c:pt>
                <c:pt idx="9">
                  <c:v>2.2660511959714646E-3</c:v>
                </c:pt>
              </c:numCache>
            </c:numRef>
          </c:val>
        </c:ser>
        <c:axId val="144512512"/>
        <c:axId val="144514048"/>
      </c:barChart>
      <c:barChart>
        <c:barDir val="col"/>
        <c:grouping val="clustered"/>
        <c:ser>
          <c:idx val="1"/>
          <c:order val="1"/>
          <c:tx>
            <c:strRef>
              <c:f>'12.13 Q2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Stats'!$H$108:$H$117</c:f>
              <c:numCache>
                <c:formatCode>#,##0</c:formatCode>
                <c:ptCount val="10"/>
                <c:pt idx="0">
                  <c:v>456</c:v>
                </c:pt>
                <c:pt idx="1">
                  <c:v>1449</c:v>
                </c:pt>
                <c:pt idx="2">
                  <c:v>2037</c:v>
                </c:pt>
                <c:pt idx="3">
                  <c:v>1837</c:v>
                </c:pt>
                <c:pt idx="4">
                  <c:v>1849</c:v>
                </c:pt>
                <c:pt idx="5">
                  <c:v>1619</c:v>
                </c:pt>
                <c:pt idx="6">
                  <c:v>1246</c:v>
                </c:pt>
                <c:pt idx="7">
                  <c:v>981</c:v>
                </c:pt>
                <c:pt idx="8">
                  <c:v>414</c:v>
                </c:pt>
                <c:pt idx="9">
                  <c:v>27</c:v>
                </c:pt>
              </c:numCache>
            </c:numRef>
          </c:val>
        </c:ser>
        <c:gapWidth val="490"/>
        <c:axId val="144528128"/>
        <c:axId val="144529664"/>
      </c:barChart>
      <c:catAx>
        <c:axId val="144512512"/>
        <c:scaling>
          <c:orientation val="minMax"/>
        </c:scaling>
        <c:axPos val="b"/>
        <c:numFmt formatCode="General" sourceLinked="1"/>
        <c:tickLblPos val="nextTo"/>
        <c:crossAx val="144514048"/>
        <c:crosses val="autoZero"/>
        <c:auto val="1"/>
        <c:lblAlgn val="ctr"/>
        <c:lblOffset val="100"/>
      </c:catAx>
      <c:valAx>
        <c:axId val="144514048"/>
        <c:scaling>
          <c:orientation val="minMax"/>
        </c:scaling>
        <c:axPos val="l"/>
        <c:majorGridlines/>
        <c:numFmt formatCode="0.0%" sourceLinked="1"/>
        <c:tickLblPos val="nextTo"/>
        <c:crossAx val="144512512"/>
        <c:crosses val="autoZero"/>
        <c:crossBetween val="between"/>
      </c:valAx>
      <c:catAx>
        <c:axId val="144528128"/>
        <c:scaling>
          <c:orientation val="minMax"/>
        </c:scaling>
        <c:delete val="1"/>
        <c:axPos val="b"/>
        <c:tickLblPos val="none"/>
        <c:crossAx val="144529664"/>
        <c:crosses val="autoZero"/>
        <c:auto val="1"/>
        <c:lblAlgn val="ctr"/>
        <c:lblOffset val="100"/>
      </c:catAx>
      <c:valAx>
        <c:axId val="1445296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52812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9365807006918134"/>
          <c:y val="2.9045643153527052E-2"/>
          <c:w val="0.17273982452598274"/>
          <c:h val="9.9585062240664546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78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Q2 Diversity Stats'!$E$124:$E$134</c:f>
              <c:numCache>
                <c:formatCode>0.00%</c:formatCode>
                <c:ptCount val="11"/>
                <c:pt idx="0">
                  <c:v>1.6449853126311371E-2</c:v>
                </c:pt>
                <c:pt idx="1">
                  <c:v>6.8401174989509025E-2</c:v>
                </c:pt>
                <c:pt idx="2">
                  <c:v>9.7356273604699964E-2</c:v>
                </c:pt>
                <c:pt idx="3">
                  <c:v>8.661351237935376E-2</c:v>
                </c:pt>
                <c:pt idx="4">
                  <c:v>8.8879563575325227E-2</c:v>
                </c:pt>
                <c:pt idx="5">
                  <c:v>7.3185060847670999E-2</c:v>
                </c:pt>
                <c:pt idx="6">
                  <c:v>5.5392362568191356E-2</c:v>
                </c:pt>
                <c:pt idx="7">
                  <c:v>4.1124632815778432E-2</c:v>
                </c:pt>
                <c:pt idx="8">
                  <c:v>1.3764162819974822E-2</c:v>
                </c:pt>
                <c:pt idx="9">
                  <c:v>6.7142257658413761E-4</c:v>
                </c:pt>
                <c:pt idx="10">
                  <c:v>0.45816198069660091</c:v>
                </c:pt>
              </c:numCache>
            </c:numRef>
          </c:val>
        </c:ser>
        <c:axId val="144572800"/>
        <c:axId val="144574336"/>
      </c:barChart>
      <c:barChart>
        <c:barDir val="col"/>
        <c:grouping val="clustered"/>
        <c:ser>
          <c:idx val="1"/>
          <c:order val="1"/>
          <c:tx>
            <c:strRef>
              <c:f>'12.13 Q2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Stats'!$F$124:$F$134</c:f>
              <c:numCache>
                <c:formatCode>#,##0</c:formatCode>
                <c:ptCount val="11"/>
                <c:pt idx="0">
                  <c:v>196</c:v>
                </c:pt>
                <c:pt idx="1">
                  <c:v>815</c:v>
                </c:pt>
                <c:pt idx="2">
                  <c:v>1160</c:v>
                </c:pt>
                <c:pt idx="3">
                  <c:v>1032</c:v>
                </c:pt>
                <c:pt idx="4">
                  <c:v>1059</c:v>
                </c:pt>
                <c:pt idx="5">
                  <c:v>872</c:v>
                </c:pt>
                <c:pt idx="6">
                  <c:v>660</c:v>
                </c:pt>
                <c:pt idx="7">
                  <c:v>490</c:v>
                </c:pt>
                <c:pt idx="8">
                  <c:v>164</c:v>
                </c:pt>
                <c:pt idx="9">
                  <c:v>8</c:v>
                </c:pt>
                <c:pt idx="10">
                  <c:v>5459</c:v>
                </c:pt>
              </c:numCache>
            </c:numRef>
          </c:val>
        </c:ser>
        <c:gapWidth val="490"/>
        <c:axId val="144575872"/>
        <c:axId val="144585856"/>
      </c:barChart>
      <c:catAx>
        <c:axId val="144572800"/>
        <c:scaling>
          <c:orientation val="minMax"/>
        </c:scaling>
        <c:axPos val="b"/>
        <c:numFmt formatCode="General" sourceLinked="1"/>
        <c:tickLblPos val="nextTo"/>
        <c:crossAx val="144574336"/>
        <c:crosses val="autoZero"/>
        <c:auto val="1"/>
        <c:lblAlgn val="ctr"/>
        <c:lblOffset val="100"/>
      </c:catAx>
      <c:valAx>
        <c:axId val="144574336"/>
        <c:scaling>
          <c:orientation val="minMax"/>
        </c:scaling>
        <c:axPos val="l"/>
        <c:majorGridlines/>
        <c:numFmt formatCode="0.00%" sourceLinked="1"/>
        <c:tickLblPos val="nextTo"/>
        <c:crossAx val="144572800"/>
        <c:crosses val="autoZero"/>
        <c:crossBetween val="between"/>
      </c:valAx>
      <c:catAx>
        <c:axId val="144575872"/>
        <c:scaling>
          <c:orientation val="minMax"/>
        </c:scaling>
        <c:delete val="1"/>
        <c:axPos val="b"/>
        <c:tickLblPos val="none"/>
        <c:crossAx val="144585856"/>
        <c:crosses val="autoZero"/>
        <c:auto val="1"/>
        <c:lblAlgn val="ctr"/>
        <c:lblOffset val="100"/>
      </c:catAx>
      <c:valAx>
        <c:axId val="144585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57587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32"/>
          <c:y val="2.1739130434782612E-2"/>
          <c:w val="0.17367706919945736"/>
          <c:h val="7.453416149068319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717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Stats'!$C$198:$C$201</c:f>
              <c:numCache>
                <c:formatCode>0.0%</c:formatCode>
                <c:ptCount val="4"/>
                <c:pt idx="0">
                  <c:v>5.1274747187010396E-3</c:v>
                </c:pt>
                <c:pt idx="1">
                  <c:v>0.41333143426862268</c:v>
                </c:pt>
                <c:pt idx="2">
                  <c:v>0</c:v>
                </c:pt>
                <c:pt idx="3">
                  <c:v>0.58154109101267626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Stats'!$E$198:$E$201</c:f>
              <c:numCache>
                <c:formatCode>0.0%</c:formatCode>
                <c:ptCount val="4"/>
                <c:pt idx="0">
                  <c:v>5.1082958724969346E-3</c:v>
                </c:pt>
                <c:pt idx="1">
                  <c:v>0.4807928075194115</c:v>
                </c:pt>
                <c:pt idx="2">
                  <c:v>0</c:v>
                </c:pt>
                <c:pt idx="3">
                  <c:v>0.51409889660809149</c:v>
                </c:pt>
              </c:numCache>
            </c:numRef>
          </c:val>
        </c:ser>
        <c:axId val="144626816"/>
        <c:axId val="144628352"/>
      </c:barChart>
      <c:barChart>
        <c:barDir val="col"/>
        <c:grouping val="clustered"/>
        <c:ser>
          <c:idx val="1"/>
          <c:order val="1"/>
          <c:tx>
            <c:strRef>
              <c:f>'12.13 Q2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074253701803874E-3"/>
                  <c:y val="-8.971197691106287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5714612199543432E-4"/>
                  <c:y val="-0.12537758584579911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2902</c:v>
                </c:pt>
                <c:pt idx="2">
                  <c:v>0</c:v>
                </c:pt>
                <c:pt idx="3">
                  <c:v>4083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999708342297E-2"/>
                  <c:y val="-7.014812736524798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78002984670022E-2"/>
                  <c:y val="-7.70858511415234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Stats'!$F$198:$F$201</c:f>
              <c:numCache>
                <c:formatCode>#,##0</c:formatCode>
                <c:ptCount val="4"/>
                <c:pt idx="0">
                  <c:v>25</c:v>
                </c:pt>
                <c:pt idx="1">
                  <c:v>2353</c:v>
                </c:pt>
                <c:pt idx="2">
                  <c:v>0</c:v>
                </c:pt>
                <c:pt idx="3">
                  <c:v>2516</c:v>
                </c:pt>
              </c:numCache>
            </c:numRef>
          </c:val>
        </c:ser>
        <c:gapWidth val="490"/>
        <c:axId val="144654720"/>
        <c:axId val="144656256"/>
      </c:barChart>
      <c:catAx>
        <c:axId val="144626816"/>
        <c:scaling>
          <c:orientation val="minMax"/>
        </c:scaling>
        <c:axPos val="b"/>
        <c:numFmt formatCode="General" sourceLinked="1"/>
        <c:tickLblPos val="nextTo"/>
        <c:crossAx val="144628352"/>
        <c:crosses val="autoZero"/>
        <c:auto val="1"/>
        <c:lblAlgn val="ctr"/>
        <c:lblOffset val="100"/>
      </c:catAx>
      <c:valAx>
        <c:axId val="144628352"/>
        <c:scaling>
          <c:orientation val="minMax"/>
        </c:scaling>
        <c:axPos val="l"/>
        <c:majorGridlines/>
        <c:numFmt formatCode="0.0%" sourceLinked="1"/>
        <c:tickLblPos val="nextTo"/>
        <c:crossAx val="144626816"/>
        <c:crosses val="autoZero"/>
        <c:crossBetween val="between"/>
      </c:valAx>
      <c:catAx>
        <c:axId val="144654720"/>
        <c:scaling>
          <c:orientation val="minMax"/>
        </c:scaling>
        <c:delete val="1"/>
        <c:axPos val="b"/>
        <c:tickLblPos val="none"/>
        <c:crossAx val="144656256"/>
        <c:crosses val="autoZero"/>
        <c:auto val="1"/>
        <c:lblAlgn val="ctr"/>
        <c:lblOffset val="100"/>
      </c:catAx>
      <c:valAx>
        <c:axId val="1446562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65472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9242519685039361"/>
          <c:y val="2.7149321266968351E-2"/>
          <c:w val="0.19393971208144445"/>
          <c:h val="0.1085972850678736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62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0000081380539494"/>
          <c:w val="0.91539590425888884"/>
          <c:h val="0.6541693284884827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Stats'!$C$209:$C$211</c:f>
              <c:numCache>
                <c:formatCode>0.0%</c:formatCode>
                <c:ptCount val="3"/>
                <c:pt idx="0">
                  <c:v>0.13734658094681473</c:v>
                </c:pt>
                <c:pt idx="1">
                  <c:v>0.82554061952074809</c:v>
                </c:pt>
                <c:pt idx="2">
                  <c:v>3.7112799532437173E-2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Stats'!$E$209:$E$211</c:f>
              <c:numCache>
                <c:formatCode>0.0%</c:formatCode>
                <c:ptCount val="3"/>
                <c:pt idx="0">
                  <c:v>0.13350035790980672</c:v>
                </c:pt>
                <c:pt idx="1">
                  <c:v>0.84108804581245522</c:v>
                </c:pt>
                <c:pt idx="2">
                  <c:v>2.5411596277738011E-2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Stats'!$G$209:$G$211</c:f>
              <c:numCache>
                <c:formatCode>0.0%</c:formatCode>
                <c:ptCount val="3"/>
                <c:pt idx="0">
                  <c:v>4.1666666666666664E-2</c:v>
                </c:pt>
                <c:pt idx="1">
                  <c:v>0.1875</c:v>
                </c:pt>
                <c:pt idx="2">
                  <c:v>0.77083333333333337</c:v>
                </c:pt>
              </c:numCache>
            </c:numRef>
          </c:val>
        </c:ser>
        <c:axId val="144720640"/>
        <c:axId val="144722176"/>
      </c:barChart>
      <c:barChart>
        <c:barDir val="col"/>
        <c:grouping val="clustered"/>
        <c:ser>
          <c:idx val="1"/>
          <c:order val="1"/>
          <c:tx>
            <c:strRef>
              <c:f>'12.13 Q2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687558950384269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64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Stats'!$D$209:$D$211</c:f>
              <c:numCache>
                <c:formatCode>#,##0</c:formatCode>
                <c:ptCount val="3"/>
                <c:pt idx="0">
                  <c:v>470</c:v>
                </c:pt>
                <c:pt idx="1">
                  <c:v>2825</c:v>
                </c:pt>
                <c:pt idx="2">
                  <c:v>127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Stats'!$F$209:$F$211</c:f>
              <c:numCache>
                <c:formatCode>#,##0</c:formatCode>
                <c:ptCount val="3"/>
                <c:pt idx="0">
                  <c:v>373</c:v>
                </c:pt>
                <c:pt idx="1">
                  <c:v>2350</c:v>
                </c:pt>
                <c:pt idx="2">
                  <c:v>71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Stats'!$H$209:$H$211</c:f>
              <c:numCache>
                <c:formatCode>#,##0</c:formatCode>
                <c:ptCount val="3"/>
                <c:pt idx="0">
                  <c:v>10</c:v>
                </c:pt>
                <c:pt idx="1">
                  <c:v>45</c:v>
                </c:pt>
                <c:pt idx="2">
                  <c:v>185</c:v>
                </c:pt>
              </c:numCache>
            </c:numRef>
          </c:val>
        </c:ser>
        <c:gapWidth val="490"/>
        <c:axId val="144723968"/>
        <c:axId val="144725504"/>
      </c:barChart>
      <c:catAx>
        <c:axId val="144720640"/>
        <c:scaling>
          <c:orientation val="minMax"/>
        </c:scaling>
        <c:axPos val="b"/>
        <c:numFmt formatCode="General" sourceLinked="1"/>
        <c:tickLblPos val="nextTo"/>
        <c:crossAx val="144722176"/>
        <c:crosses val="autoZero"/>
        <c:auto val="1"/>
        <c:lblAlgn val="ctr"/>
        <c:lblOffset val="100"/>
      </c:catAx>
      <c:valAx>
        <c:axId val="144722176"/>
        <c:scaling>
          <c:orientation val="minMax"/>
        </c:scaling>
        <c:axPos val="l"/>
        <c:majorGridlines/>
        <c:numFmt formatCode="0.0%" sourceLinked="1"/>
        <c:tickLblPos val="nextTo"/>
        <c:crossAx val="144720640"/>
        <c:crosses val="autoZero"/>
        <c:crossBetween val="between"/>
      </c:valAx>
      <c:catAx>
        <c:axId val="144723968"/>
        <c:scaling>
          <c:orientation val="minMax"/>
        </c:scaling>
        <c:delete val="1"/>
        <c:axPos val="b"/>
        <c:tickLblPos val="none"/>
        <c:crossAx val="144725504"/>
        <c:crosses val="autoZero"/>
        <c:auto val="1"/>
        <c:lblAlgn val="ctr"/>
        <c:lblOffset val="100"/>
      </c:catAx>
      <c:valAx>
        <c:axId val="1447255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72396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40251036581596"/>
          <c:y val="4.1666666666666664E-2"/>
          <c:w val="0.48127629677358308"/>
          <c:h val="0.1166671041119860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Stats'!$B$972</c:f>
          <c:strCache>
            <c:ptCount val="1"/>
            <c:pt idx="0">
              <c:v>Figure 6: Gender Identity for the whole of the Environment Agency. Data taken from Employee Self Disclosure Database.</c:v>
            </c:pt>
          </c:strCache>
        </c:strRef>
      </c:tx>
      <c:layout>
        <c:manualLayout>
          <c:xMode val="edge"/>
          <c:yMode val="edge"/>
          <c:x val="9.1406368208585762E-3"/>
          <c:y val="3.20674957413053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338215452044424E-2"/>
          <c:y val="0.13875434094415079"/>
          <c:w val="0.94520237061173851"/>
          <c:h val="0.6740511335804552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Stats'!$B$975:$B$979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'13.14 Q3 Diversity Stats'!$E$975:$E$979</c:f>
              <c:numCache>
                <c:formatCode>0.00%</c:formatCode>
                <c:ptCount val="5"/>
                <c:pt idx="0">
                  <c:v>4.0666937779585197E-4</c:v>
                </c:pt>
                <c:pt idx="1">
                  <c:v>0.56242374949166329</c:v>
                </c:pt>
                <c:pt idx="2">
                  <c:v>3.1557543716958111E-2</c:v>
                </c:pt>
                <c:pt idx="3">
                  <c:v>0.11679544530296869</c:v>
                </c:pt>
                <c:pt idx="4">
                  <c:v>0.19430662871085808</c:v>
                </c:pt>
              </c:numCache>
            </c:numRef>
          </c:val>
        </c:ser>
        <c:axId val="111679360"/>
        <c:axId val="11168089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Stats'!$F$975:$F$979</c:f>
              <c:numCache>
                <c:formatCode>#,##0</c:formatCode>
                <c:ptCount val="5"/>
                <c:pt idx="0">
                  <c:v>5</c:v>
                </c:pt>
                <c:pt idx="1">
                  <c:v>6915</c:v>
                </c:pt>
                <c:pt idx="2">
                  <c:v>388</c:v>
                </c:pt>
                <c:pt idx="3">
                  <c:v>1436</c:v>
                </c:pt>
                <c:pt idx="4">
                  <c:v>2389</c:v>
                </c:pt>
              </c:numCache>
            </c:numRef>
          </c:val>
        </c:ser>
        <c:axId val="112063616"/>
        <c:axId val="112065152"/>
      </c:barChart>
      <c:catAx>
        <c:axId val="1116793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680896"/>
        <c:crosses val="autoZero"/>
        <c:auto val="1"/>
        <c:lblAlgn val="ctr"/>
        <c:lblOffset val="100"/>
      </c:catAx>
      <c:valAx>
        <c:axId val="11168089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679360"/>
        <c:crosses val="autoZero"/>
        <c:crossBetween val="between"/>
      </c:valAx>
      <c:catAx>
        <c:axId val="112063616"/>
        <c:scaling>
          <c:orientation val="minMax"/>
        </c:scaling>
        <c:delete val="1"/>
        <c:axPos val="b"/>
        <c:tickLblPos val="none"/>
        <c:crossAx val="112065152"/>
        <c:crosses val="autoZero"/>
        <c:auto val="1"/>
        <c:lblAlgn val="ctr"/>
        <c:lblOffset val="100"/>
      </c:catAx>
      <c:valAx>
        <c:axId val="1120651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06361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3881500400459761"/>
          <c:y val="3.5594937819402095E-2"/>
          <c:w val="4.7297273851529917E-2"/>
          <c:h val="9.702805255192706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57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686597983223491"/>
          <c:w val="0.9413461538461535"/>
          <c:h val="0.4975136464009211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Stats'!$B$220:$B$233</c:f>
              <c:strCache>
                <c:ptCount val="14"/>
                <c:pt idx="0">
                  <c:v>Chronic / long term health condition</c:v>
                </c:pt>
                <c:pt idx="1">
                  <c:v>Mobility difficulties</c:v>
                </c:pt>
                <c:pt idx="2">
                  <c:v>Dyslexia and other specific learning difficulties</c:v>
                </c:pt>
                <c:pt idx="3">
                  <c:v>Hearing impairment</c:v>
                </c:pt>
                <c:pt idx="4">
                  <c:v>Mental health difficulties</c:v>
                </c:pt>
                <c:pt idx="5">
                  <c:v>Manual dexterity difficulties</c:v>
                </c:pt>
                <c:pt idx="6">
                  <c:v>Visual impairment</c:v>
                </c:pt>
                <c:pt idx="7">
                  <c:v>Epilepsy</c:v>
                </c:pt>
                <c:pt idx="8">
                  <c:v>Autistic Spectrum Disorder or Asperger Syndrome</c:v>
                </c:pt>
                <c:pt idx="9">
                  <c:v>Any other disability / impairment / long term health condition not listed below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Q2 Diversity Stats'!$E$220:$E$233</c:f>
              <c:numCache>
                <c:formatCode>0.0%</c:formatCode>
                <c:ptCount val="14"/>
                <c:pt idx="0">
                  <c:v>1.9303399076793955E-2</c:v>
                </c:pt>
                <c:pt idx="1">
                  <c:v>9.5677717163239612E-3</c:v>
                </c:pt>
                <c:pt idx="2">
                  <c:v>9.0642047838858583E-3</c:v>
                </c:pt>
                <c:pt idx="3">
                  <c:v>7.0499370541334452E-3</c:v>
                </c:pt>
                <c:pt idx="4">
                  <c:v>6.9660092320604277E-3</c:v>
                </c:pt>
                <c:pt idx="5">
                  <c:v>3.4410407049937056E-3</c:v>
                </c:pt>
                <c:pt idx="6">
                  <c:v>1.6785564414603441E-3</c:v>
                </c:pt>
                <c:pt idx="7">
                  <c:v>1.4267729752412924E-3</c:v>
                </c:pt>
                <c:pt idx="8">
                  <c:v>2.5178346621905159E-4</c:v>
                </c:pt>
                <c:pt idx="9">
                  <c:v>1.0994544691565253E-2</c:v>
                </c:pt>
                <c:pt idx="10">
                  <c:v>3.2228283676038604E-2</c:v>
                </c:pt>
                <c:pt idx="11">
                  <c:v>1.7624842635333613E-3</c:v>
                </c:pt>
                <c:pt idx="12">
                  <c:v>0.4381032312211498</c:v>
                </c:pt>
                <c:pt idx="13">
                  <c:v>0.45816198069660091</c:v>
                </c:pt>
              </c:numCache>
            </c:numRef>
          </c:val>
        </c:ser>
        <c:axId val="144769792"/>
        <c:axId val="144771328"/>
      </c:barChart>
      <c:barChart>
        <c:barDir val="col"/>
        <c:grouping val="clustered"/>
        <c:ser>
          <c:idx val="1"/>
          <c:order val="1"/>
          <c:tx>
            <c:strRef>
              <c:f>'12.13 Q2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88124053916548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8027482524108651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Stats'!$F$220:$F$233</c:f>
              <c:numCache>
                <c:formatCode>#,##0</c:formatCode>
                <c:ptCount val="14"/>
                <c:pt idx="0">
                  <c:v>230</c:v>
                </c:pt>
                <c:pt idx="1">
                  <c:v>114</c:v>
                </c:pt>
                <c:pt idx="2">
                  <c:v>108</c:v>
                </c:pt>
                <c:pt idx="3">
                  <c:v>84</c:v>
                </c:pt>
                <c:pt idx="4">
                  <c:v>83</c:v>
                </c:pt>
                <c:pt idx="5">
                  <c:v>41</c:v>
                </c:pt>
                <c:pt idx="6">
                  <c:v>20</c:v>
                </c:pt>
                <c:pt idx="7">
                  <c:v>17</c:v>
                </c:pt>
                <c:pt idx="8">
                  <c:v>3</c:v>
                </c:pt>
                <c:pt idx="9">
                  <c:v>131</c:v>
                </c:pt>
                <c:pt idx="10">
                  <c:v>384</c:v>
                </c:pt>
                <c:pt idx="11">
                  <c:v>21</c:v>
                </c:pt>
                <c:pt idx="12">
                  <c:v>5220</c:v>
                </c:pt>
                <c:pt idx="13">
                  <c:v>5459</c:v>
                </c:pt>
              </c:numCache>
            </c:numRef>
          </c:val>
        </c:ser>
        <c:gapWidth val="490"/>
        <c:axId val="144785408"/>
        <c:axId val="144786944"/>
      </c:barChart>
      <c:catAx>
        <c:axId val="144769792"/>
        <c:scaling>
          <c:orientation val="minMax"/>
        </c:scaling>
        <c:axPos val="b"/>
        <c:numFmt formatCode="General" sourceLinked="1"/>
        <c:tickLblPos val="nextTo"/>
        <c:crossAx val="144771328"/>
        <c:crosses val="autoZero"/>
        <c:auto val="1"/>
        <c:lblAlgn val="ctr"/>
        <c:lblOffset val="100"/>
      </c:catAx>
      <c:valAx>
        <c:axId val="144771328"/>
        <c:scaling>
          <c:orientation val="minMax"/>
        </c:scaling>
        <c:axPos val="l"/>
        <c:majorGridlines/>
        <c:numFmt formatCode="0.0%" sourceLinked="1"/>
        <c:tickLblPos val="nextTo"/>
        <c:crossAx val="144769792"/>
        <c:crosses val="autoZero"/>
        <c:crossBetween val="between"/>
      </c:valAx>
      <c:catAx>
        <c:axId val="144785408"/>
        <c:scaling>
          <c:orientation val="minMax"/>
        </c:scaling>
        <c:delete val="1"/>
        <c:axPos val="b"/>
        <c:tickLblPos val="none"/>
        <c:crossAx val="144786944"/>
        <c:crosses val="autoZero"/>
        <c:auto val="1"/>
        <c:lblAlgn val="ctr"/>
        <c:lblOffset val="100"/>
      </c:catAx>
      <c:valAx>
        <c:axId val="1447869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7854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8269230769230769"/>
          <c:y val="2.4875621890547265E-2"/>
          <c:w val="0.12307692307692356"/>
          <c:h val="5.9701753698698234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326E-2"/>
          <c:y val="0.15416729397499254"/>
          <c:w val="0.92276544869665789"/>
          <c:h val="0.5708356560695686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Stats'!$C$268:$C$276</c:f>
              <c:numCache>
                <c:formatCode>0.0%</c:formatCode>
                <c:ptCount val="9"/>
                <c:pt idx="0">
                  <c:v>1.6393442622950821E-2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0.98360655737704916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Stats'!$E$268:$E$276</c:f>
              <c:numCache>
                <c:formatCode>0.0%</c:formatCode>
                <c:ptCount val="9"/>
                <c:pt idx="0">
                  <c:v>1.0085632730732635E-2</c:v>
                </c:pt>
                <c:pt idx="1">
                  <c:v>6.8506184586108465E-3</c:v>
                </c:pt>
                <c:pt idx="2">
                  <c:v>2.8544243577545195E-3</c:v>
                </c:pt>
                <c:pt idx="3">
                  <c:v>2.8544243577545195E-3</c:v>
                </c:pt>
                <c:pt idx="4">
                  <c:v>3.2350142721217887E-3</c:v>
                </c:pt>
                <c:pt idx="5">
                  <c:v>0.96955280685061851</c:v>
                </c:pt>
                <c:pt idx="6">
                  <c:v>3.4253092293054233E-3</c:v>
                </c:pt>
                <c:pt idx="7">
                  <c:v>1.1417697431018079E-3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Stats'!$G$268:$G$276</c:f>
              <c:numCache>
                <c:formatCode>0.0%</c:formatCode>
                <c:ptCount val="9"/>
                <c:pt idx="0">
                  <c:v>1.272920139415063E-2</c:v>
                </c:pt>
                <c:pt idx="1">
                  <c:v>1.2123048946810122E-2</c:v>
                </c:pt>
                <c:pt idx="2">
                  <c:v>2.2730716775268981E-3</c:v>
                </c:pt>
                <c:pt idx="3">
                  <c:v>1.0153053492953477E-2</c:v>
                </c:pt>
                <c:pt idx="4">
                  <c:v>2.2730716775268981E-3</c:v>
                </c:pt>
                <c:pt idx="5">
                  <c:v>0.92165479618123958</c:v>
                </c:pt>
                <c:pt idx="6">
                  <c:v>1.6517654190028791E-2</c:v>
                </c:pt>
                <c:pt idx="7">
                  <c:v>2.22761024397636E-2</c:v>
                </c:pt>
                <c:pt idx="8">
                  <c:v>0</c:v>
                </c:pt>
              </c:numCache>
            </c:numRef>
          </c:val>
        </c:ser>
        <c:axId val="144867328"/>
        <c:axId val="14486886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36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5095</c:v>
                </c:pt>
                <c:pt idx="6">
                  <c:v>18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Stats'!$H$268:$H$276</c:f>
              <c:numCache>
                <c:formatCode>#,##0</c:formatCode>
                <c:ptCount val="9"/>
                <c:pt idx="0">
                  <c:v>84</c:v>
                </c:pt>
                <c:pt idx="1">
                  <c:v>80</c:v>
                </c:pt>
                <c:pt idx="2">
                  <c:v>15</c:v>
                </c:pt>
                <c:pt idx="3">
                  <c:v>67</c:v>
                </c:pt>
                <c:pt idx="4">
                  <c:v>15</c:v>
                </c:pt>
                <c:pt idx="5">
                  <c:v>6082</c:v>
                </c:pt>
                <c:pt idx="6">
                  <c:v>109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axId val="144870400"/>
        <c:axId val="144876288"/>
      </c:barChart>
      <c:catAx>
        <c:axId val="144867328"/>
        <c:scaling>
          <c:orientation val="minMax"/>
        </c:scaling>
        <c:axPos val="b"/>
        <c:numFmt formatCode="General" sourceLinked="1"/>
        <c:tickLblPos val="nextTo"/>
        <c:crossAx val="144868864"/>
        <c:crosses val="autoZero"/>
        <c:auto val="1"/>
        <c:lblAlgn val="ctr"/>
        <c:lblOffset val="100"/>
      </c:catAx>
      <c:valAx>
        <c:axId val="144868864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44867328"/>
        <c:crosses val="autoZero"/>
        <c:crossBetween val="between"/>
      </c:valAx>
      <c:catAx>
        <c:axId val="144870400"/>
        <c:scaling>
          <c:orientation val="minMax"/>
        </c:scaling>
        <c:delete val="1"/>
        <c:axPos val="b"/>
        <c:tickLblPos val="none"/>
        <c:crossAx val="144876288"/>
        <c:crosses val="autoZero"/>
        <c:auto val="1"/>
        <c:lblAlgn val="ctr"/>
        <c:lblOffset val="100"/>
      </c:catAx>
      <c:valAx>
        <c:axId val="14487628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487040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086820448256972"/>
          <c:y val="2.9166666666666667E-2"/>
          <c:w val="0.19647724928692911"/>
          <c:h val="0.1916675415573059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86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4876033057851318"/>
          <c:w val="0.92297297297297298"/>
          <c:h val="0.578512396694214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Stats'!$C$282:$C$290</c:f>
              <c:numCache>
                <c:formatCode>0.0%</c:formatCode>
                <c:ptCount val="9"/>
                <c:pt idx="0">
                  <c:v>1.1723329425556858E-2</c:v>
                </c:pt>
                <c:pt idx="1">
                  <c:v>3.5169988276670576E-3</c:v>
                </c:pt>
                <c:pt idx="2">
                  <c:v>0</c:v>
                </c:pt>
                <c:pt idx="3">
                  <c:v>1.1723329425556857E-3</c:v>
                </c:pt>
                <c:pt idx="4">
                  <c:v>2.2274325908558032E-2</c:v>
                </c:pt>
                <c:pt idx="5">
                  <c:v>0.94841735052754983</c:v>
                </c:pt>
                <c:pt idx="6">
                  <c:v>1.2895662368112544E-2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Stats'!$E$282:$E$290</c:f>
              <c:numCache>
                <c:formatCode>0.0%</c:formatCode>
                <c:ptCount val="9"/>
                <c:pt idx="0">
                  <c:v>1.1111111111111112E-2</c:v>
                </c:pt>
                <c:pt idx="1">
                  <c:v>1.1877394636015325E-2</c:v>
                </c:pt>
                <c:pt idx="2">
                  <c:v>3.2567049808429117E-3</c:v>
                </c:pt>
                <c:pt idx="3">
                  <c:v>9.5785440613026815E-4</c:v>
                </c:pt>
                <c:pt idx="4">
                  <c:v>1.2835249042145594E-2</c:v>
                </c:pt>
                <c:pt idx="5">
                  <c:v>0.93965517241379315</c:v>
                </c:pt>
                <c:pt idx="6">
                  <c:v>2.0306513409961684E-2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Stats'!$G$282:$G$290</c:f>
              <c:numCache>
                <c:formatCode>0.0%</c:formatCode>
                <c:ptCount val="9"/>
                <c:pt idx="0">
                  <c:v>2.6109660574412533E-3</c:v>
                </c:pt>
                <c:pt idx="1">
                  <c:v>0</c:v>
                </c:pt>
                <c:pt idx="2">
                  <c:v>2.6109660574412533E-3</c:v>
                </c:pt>
                <c:pt idx="3">
                  <c:v>0</c:v>
                </c:pt>
                <c:pt idx="4">
                  <c:v>1.0443864229765013E-2</c:v>
                </c:pt>
                <c:pt idx="5">
                  <c:v>0.33420365535248042</c:v>
                </c:pt>
                <c:pt idx="6">
                  <c:v>0.65013054830287209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45001856"/>
        <c:axId val="14501184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Stats'!$D$282:$D$290</c:f>
              <c:numCache>
                <c:formatCode>#,##0</c:formatCode>
                <c:ptCount val="9"/>
                <c:pt idx="0">
                  <c:v>10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19</c:v>
                </c:pt>
                <c:pt idx="5">
                  <c:v>809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Stats'!$F$282:$F$290</c:f>
              <c:numCache>
                <c:formatCode>#,##0</c:formatCode>
                <c:ptCount val="9"/>
                <c:pt idx="0">
                  <c:v>58</c:v>
                </c:pt>
                <c:pt idx="1">
                  <c:v>62</c:v>
                </c:pt>
                <c:pt idx="2">
                  <c:v>17</c:v>
                </c:pt>
                <c:pt idx="3">
                  <c:v>5</c:v>
                </c:pt>
                <c:pt idx="4">
                  <c:v>67</c:v>
                </c:pt>
                <c:pt idx="5">
                  <c:v>4905</c:v>
                </c:pt>
                <c:pt idx="6">
                  <c:v>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Stats'!$H$282:$H$290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128</c:v>
                </c:pt>
                <c:pt idx="6">
                  <c:v>249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45013376"/>
        <c:axId val="144908672"/>
      </c:barChart>
      <c:catAx>
        <c:axId val="145001856"/>
        <c:scaling>
          <c:orientation val="minMax"/>
        </c:scaling>
        <c:axPos val="b"/>
        <c:numFmt formatCode="General" sourceLinked="1"/>
        <c:tickLblPos val="nextTo"/>
        <c:crossAx val="145011840"/>
        <c:crosses val="autoZero"/>
        <c:auto val="1"/>
        <c:lblAlgn val="ctr"/>
        <c:lblOffset val="100"/>
      </c:catAx>
      <c:valAx>
        <c:axId val="145011840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45001856"/>
        <c:crosses val="autoZero"/>
        <c:crossBetween val="between"/>
      </c:valAx>
      <c:catAx>
        <c:axId val="145013376"/>
        <c:scaling>
          <c:orientation val="minMax"/>
        </c:scaling>
        <c:delete val="1"/>
        <c:axPos val="b"/>
        <c:tickLblPos val="none"/>
        <c:crossAx val="144908672"/>
        <c:crosses val="autoZero"/>
        <c:auto val="1"/>
        <c:lblAlgn val="ctr"/>
        <c:lblOffset val="100"/>
      </c:catAx>
      <c:valAx>
        <c:axId val="1449086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0133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162162162162413"/>
          <c:y val="2.8925619834710745E-2"/>
          <c:w val="0.19594594594594594"/>
          <c:h val="0.1900826446280991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9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Q2 Diversity Stats'!$E$303:$E$306</c:f>
              <c:numCache>
                <c:formatCode>0.00%</c:formatCode>
                <c:ptCount val="4"/>
                <c:pt idx="0">
                  <c:v>0.28720100713386487</c:v>
                </c:pt>
                <c:pt idx="1">
                  <c:v>0.23449433487201007</c:v>
                </c:pt>
                <c:pt idx="2">
                  <c:v>2.0142677297524128E-2</c:v>
                </c:pt>
                <c:pt idx="3">
                  <c:v>0.45816198069660091</c:v>
                </c:pt>
              </c:numCache>
            </c:numRef>
          </c:val>
        </c:ser>
        <c:axId val="144928128"/>
        <c:axId val="14492992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Stats'!$F$303:$F$306</c:f>
              <c:numCache>
                <c:formatCode>#,##0</c:formatCode>
                <c:ptCount val="4"/>
                <c:pt idx="0">
                  <c:v>3422</c:v>
                </c:pt>
                <c:pt idx="1">
                  <c:v>2794</c:v>
                </c:pt>
                <c:pt idx="2">
                  <c:v>240</c:v>
                </c:pt>
                <c:pt idx="3">
                  <c:v>5459</c:v>
                </c:pt>
              </c:numCache>
            </c:numRef>
          </c:val>
        </c:ser>
        <c:axId val="144931456"/>
        <c:axId val="144933248"/>
      </c:barChart>
      <c:catAx>
        <c:axId val="144928128"/>
        <c:scaling>
          <c:orientation val="minMax"/>
        </c:scaling>
        <c:axPos val="b"/>
        <c:numFmt formatCode="General" sourceLinked="1"/>
        <c:tickLblPos val="nextTo"/>
        <c:crossAx val="144929920"/>
        <c:crosses val="autoZero"/>
        <c:auto val="1"/>
        <c:lblAlgn val="ctr"/>
        <c:lblOffset val="100"/>
      </c:catAx>
      <c:valAx>
        <c:axId val="144929920"/>
        <c:scaling>
          <c:orientation val="minMax"/>
        </c:scaling>
        <c:axPos val="l"/>
        <c:majorGridlines/>
        <c:numFmt formatCode="0.0%" sourceLinked="0"/>
        <c:tickLblPos val="nextTo"/>
        <c:crossAx val="144928128"/>
        <c:crosses val="autoZero"/>
        <c:crossBetween val="between"/>
      </c:valAx>
      <c:catAx>
        <c:axId val="144931456"/>
        <c:scaling>
          <c:orientation val="minMax"/>
        </c:scaling>
        <c:delete val="1"/>
        <c:axPos val="b"/>
        <c:tickLblPos val="none"/>
        <c:crossAx val="144933248"/>
        <c:crosses val="autoZero"/>
        <c:auto val="1"/>
        <c:lblAlgn val="ctr"/>
        <c:lblOffset val="100"/>
      </c:catAx>
      <c:valAx>
        <c:axId val="1449332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49314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4062205787029662"/>
          <c:y val="0.52849849727333365"/>
          <c:w val="4.7233468286099957E-2"/>
          <c:h val="0.1450782641807077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719211822660098"/>
          <c:w val="0.90945945945945961"/>
          <c:h val="0.655172413793107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Stats'!$C$357:$C$362</c:f>
              <c:numCache>
                <c:formatCode>0.0%</c:formatCode>
                <c:ptCount val="6"/>
                <c:pt idx="0">
                  <c:v>7.8621279020082604E-2</c:v>
                </c:pt>
                <c:pt idx="1">
                  <c:v>1.6237003275886626E-2</c:v>
                </c:pt>
                <c:pt idx="2">
                  <c:v>0.13715994872525281</c:v>
                </c:pt>
                <c:pt idx="3">
                  <c:v>0.23800028485970659</c:v>
                </c:pt>
                <c:pt idx="4">
                  <c:v>0.24469448796467741</c:v>
                </c:pt>
                <c:pt idx="5">
                  <c:v>0.28528699615439396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Stats'!$E$357:$E$362</c:f>
              <c:numCache>
                <c:formatCode>0.0%</c:formatCode>
                <c:ptCount val="6"/>
                <c:pt idx="0">
                  <c:v>0.11136085002043318</c:v>
                </c:pt>
                <c:pt idx="1">
                  <c:v>1.3281569268492031E-2</c:v>
                </c:pt>
                <c:pt idx="2">
                  <c:v>0.19227625664078463</c:v>
                </c:pt>
                <c:pt idx="3">
                  <c:v>0.28626890069472821</c:v>
                </c:pt>
                <c:pt idx="4">
                  <c:v>0.26277073968124232</c:v>
                </c:pt>
                <c:pt idx="5">
                  <c:v>0.13404168369431957</c:v>
                </c:pt>
              </c:numCache>
            </c:numRef>
          </c:val>
        </c:ser>
        <c:axId val="145043840"/>
        <c:axId val="145045376"/>
      </c:barChart>
      <c:barChart>
        <c:barDir val="col"/>
        <c:grouping val="clustered"/>
        <c:ser>
          <c:idx val="2"/>
          <c:order val="2"/>
          <c:tx>
            <c:strRef>
              <c:f>'12.13 Q2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Stats'!$D$357:$D$362</c:f>
              <c:numCache>
                <c:formatCode>#,##0</c:formatCode>
                <c:ptCount val="6"/>
                <c:pt idx="0">
                  <c:v>552</c:v>
                </c:pt>
                <c:pt idx="1">
                  <c:v>114</c:v>
                </c:pt>
                <c:pt idx="2">
                  <c:v>963</c:v>
                </c:pt>
                <c:pt idx="3">
                  <c:v>1671</c:v>
                </c:pt>
                <c:pt idx="4">
                  <c:v>1718</c:v>
                </c:pt>
                <c:pt idx="5">
                  <c:v>2003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Stats'!$F$357:$F$362</c:f>
              <c:numCache>
                <c:formatCode>#,##0</c:formatCode>
                <c:ptCount val="6"/>
                <c:pt idx="0">
                  <c:v>545</c:v>
                </c:pt>
                <c:pt idx="1">
                  <c:v>65</c:v>
                </c:pt>
                <c:pt idx="2">
                  <c:v>941</c:v>
                </c:pt>
                <c:pt idx="3">
                  <c:v>1401</c:v>
                </c:pt>
                <c:pt idx="4">
                  <c:v>1286</c:v>
                </c:pt>
                <c:pt idx="5">
                  <c:v>656</c:v>
                </c:pt>
              </c:numCache>
            </c:numRef>
          </c:val>
        </c:ser>
        <c:axId val="145046912"/>
        <c:axId val="145060992"/>
      </c:barChart>
      <c:catAx>
        <c:axId val="145043840"/>
        <c:scaling>
          <c:orientation val="minMax"/>
        </c:scaling>
        <c:axPos val="b"/>
        <c:numFmt formatCode="General" sourceLinked="1"/>
        <c:tickLblPos val="nextTo"/>
        <c:crossAx val="145045376"/>
        <c:crosses val="autoZero"/>
        <c:auto val="1"/>
        <c:lblAlgn val="ctr"/>
        <c:lblOffset val="100"/>
      </c:catAx>
      <c:valAx>
        <c:axId val="14504537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45043840"/>
        <c:crosses val="autoZero"/>
        <c:crossBetween val="between"/>
      </c:valAx>
      <c:catAx>
        <c:axId val="145046912"/>
        <c:scaling>
          <c:orientation val="minMax"/>
        </c:scaling>
        <c:delete val="1"/>
        <c:axPos val="b"/>
        <c:tickLblPos val="none"/>
        <c:crossAx val="145060992"/>
        <c:crosses val="autoZero"/>
        <c:auto val="1"/>
        <c:lblAlgn val="ctr"/>
        <c:lblOffset val="100"/>
      </c:catAx>
      <c:valAx>
        <c:axId val="1450609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04691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702702702702704"/>
          <c:y val="3.4482758620689655E-2"/>
          <c:w val="0.19594594594594594"/>
          <c:h val="0.1625615763546793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8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719211822660098"/>
          <c:w val="0.90945945945945961"/>
          <c:h val="0.655172413793107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Stats'!$C$368:$C$373</c:f>
              <c:numCache>
                <c:formatCode>0.0%</c:formatCode>
                <c:ptCount val="6"/>
                <c:pt idx="0">
                  <c:v>4.3834015195791935E-2</c:v>
                </c:pt>
                <c:pt idx="1">
                  <c:v>1.3734658094681473E-2</c:v>
                </c:pt>
                <c:pt idx="2">
                  <c:v>0.15897136177673876</c:v>
                </c:pt>
                <c:pt idx="3">
                  <c:v>0.25482174167153709</c:v>
                </c:pt>
                <c:pt idx="4">
                  <c:v>0.24547048509643482</c:v>
                </c:pt>
                <c:pt idx="5">
                  <c:v>0.28316773816481589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Stats'!$E$368:$E$373</c:f>
              <c:numCache>
                <c:formatCode>0.0%</c:formatCode>
                <c:ptCount val="6"/>
                <c:pt idx="0">
                  <c:v>5.5118110236220472E-2</c:v>
                </c:pt>
                <c:pt idx="1">
                  <c:v>1.2884753042233358E-2</c:v>
                </c:pt>
                <c:pt idx="2">
                  <c:v>0.22047244094488189</c:v>
                </c:pt>
                <c:pt idx="3">
                  <c:v>0.31066571224051537</c:v>
                </c:pt>
                <c:pt idx="4">
                  <c:v>0.26091624910522548</c:v>
                </c:pt>
                <c:pt idx="5">
                  <c:v>0.13994273443092342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Q2 Diversity Stats'!$G$368:$G$373</c:f>
              <c:numCache>
                <c:formatCode>0.0%</c:formatCode>
                <c:ptCount val="6"/>
                <c:pt idx="0">
                  <c:v>1.6666666666666666E-2</c:v>
                </c:pt>
                <c:pt idx="1">
                  <c:v>4.1666666666666666E-3</c:v>
                </c:pt>
                <c:pt idx="2">
                  <c:v>0.16250000000000001</c:v>
                </c:pt>
                <c:pt idx="3">
                  <c:v>0.28749999999999998</c:v>
                </c:pt>
                <c:pt idx="4">
                  <c:v>0.25</c:v>
                </c:pt>
                <c:pt idx="5">
                  <c:v>0.27916666666666667</c:v>
                </c:pt>
              </c:numCache>
            </c:numRef>
          </c:val>
        </c:ser>
        <c:axId val="145142144"/>
        <c:axId val="145143680"/>
      </c:barChart>
      <c:barChart>
        <c:barDir val="col"/>
        <c:grouping val="clustered"/>
        <c:ser>
          <c:idx val="2"/>
          <c:order val="2"/>
          <c:tx>
            <c:strRef>
              <c:f>'12.13 Q2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Stats'!$D$368:$D$373</c:f>
              <c:numCache>
                <c:formatCode>#,##0</c:formatCode>
                <c:ptCount val="6"/>
                <c:pt idx="0">
                  <c:v>150</c:v>
                </c:pt>
                <c:pt idx="1">
                  <c:v>47</c:v>
                </c:pt>
                <c:pt idx="2">
                  <c:v>544</c:v>
                </c:pt>
                <c:pt idx="3">
                  <c:v>872</c:v>
                </c:pt>
                <c:pt idx="4">
                  <c:v>840</c:v>
                </c:pt>
                <c:pt idx="5">
                  <c:v>969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Stats'!$F$368:$F$373</c:f>
              <c:numCache>
                <c:formatCode>#,##0</c:formatCode>
                <c:ptCount val="6"/>
                <c:pt idx="0">
                  <c:v>154</c:v>
                </c:pt>
                <c:pt idx="1">
                  <c:v>36</c:v>
                </c:pt>
                <c:pt idx="2">
                  <c:v>616</c:v>
                </c:pt>
                <c:pt idx="3">
                  <c:v>868</c:v>
                </c:pt>
                <c:pt idx="4">
                  <c:v>729</c:v>
                </c:pt>
                <c:pt idx="5">
                  <c:v>391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Stats'!$H$368:$H$373</c:f>
              <c:numCache>
                <c:formatCode>#,##0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39</c:v>
                </c:pt>
                <c:pt idx="3">
                  <c:v>69</c:v>
                </c:pt>
                <c:pt idx="4">
                  <c:v>60</c:v>
                </c:pt>
                <c:pt idx="5">
                  <c:v>67</c:v>
                </c:pt>
              </c:numCache>
            </c:numRef>
          </c:val>
        </c:ser>
        <c:axId val="145145216"/>
        <c:axId val="145151104"/>
      </c:barChart>
      <c:catAx>
        <c:axId val="145142144"/>
        <c:scaling>
          <c:orientation val="minMax"/>
        </c:scaling>
        <c:axPos val="b"/>
        <c:numFmt formatCode="General" sourceLinked="1"/>
        <c:tickLblPos val="nextTo"/>
        <c:crossAx val="145143680"/>
        <c:crosses val="autoZero"/>
        <c:auto val="1"/>
        <c:lblAlgn val="ctr"/>
        <c:lblOffset val="100"/>
      </c:catAx>
      <c:valAx>
        <c:axId val="14514368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45142144"/>
        <c:crosses val="autoZero"/>
        <c:crossBetween val="between"/>
      </c:valAx>
      <c:catAx>
        <c:axId val="145145216"/>
        <c:scaling>
          <c:orientation val="minMax"/>
        </c:scaling>
        <c:delete val="1"/>
        <c:axPos val="b"/>
        <c:tickLblPos val="none"/>
        <c:crossAx val="145151104"/>
        <c:crosses val="autoZero"/>
        <c:auto val="1"/>
        <c:lblAlgn val="ctr"/>
        <c:lblOffset val="100"/>
      </c:catAx>
      <c:valAx>
        <c:axId val="1451511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14521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70270270270291"/>
          <c:y val="2.4630541871921211E-2"/>
          <c:w val="0.2702702702702714"/>
          <c:h val="0.20689655172413796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18"/>
          <c:w val="0.90013613905424528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Stats'!$C$379:$C$387</c:f>
              <c:numCache>
                <c:formatCode>0.0%</c:formatCode>
                <c:ptCount val="9"/>
                <c:pt idx="0">
                  <c:v>1.1109528557185586E-2</c:v>
                </c:pt>
                <c:pt idx="1">
                  <c:v>9.2579404643213219E-3</c:v>
                </c:pt>
                <c:pt idx="2">
                  <c:v>1.8515880928642644E-3</c:v>
                </c:pt>
                <c:pt idx="3">
                  <c:v>6.1244836917817977E-3</c:v>
                </c:pt>
                <c:pt idx="4">
                  <c:v>1.7091582395670133E-3</c:v>
                </c:pt>
                <c:pt idx="5">
                  <c:v>0.94416749750747753</c:v>
                </c:pt>
                <c:pt idx="6">
                  <c:v>1.0539809143996581E-2</c:v>
                </c:pt>
                <c:pt idx="7">
                  <c:v>1.5239994302805869E-2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Stats'!$E$379:$E$387</c:f>
              <c:numCache>
                <c:formatCode>0.0%</c:formatCode>
                <c:ptCount val="9"/>
                <c:pt idx="0">
                  <c:v>1.2259910093992644E-2</c:v>
                </c:pt>
                <c:pt idx="1">
                  <c:v>1.0420923579893748E-2</c:v>
                </c:pt>
                <c:pt idx="2">
                  <c:v>3.4736411932979158E-3</c:v>
                </c:pt>
                <c:pt idx="3">
                  <c:v>7.9689415610952191E-3</c:v>
                </c:pt>
                <c:pt idx="4">
                  <c:v>4.086636697997548E-3</c:v>
                </c:pt>
                <c:pt idx="5">
                  <c:v>0.94156109521863507</c:v>
                </c:pt>
                <c:pt idx="6">
                  <c:v>1.0829587249693502E-2</c:v>
                </c:pt>
                <c:pt idx="7">
                  <c:v>9.3992644053943596E-3</c:v>
                </c:pt>
                <c:pt idx="8">
                  <c:v>0</c:v>
                </c:pt>
              </c:numCache>
            </c:numRef>
          </c:val>
        </c:ser>
        <c:axId val="145197312"/>
        <c:axId val="145211392"/>
      </c:barChart>
      <c:barChart>
        <c:barDir val="col"/>
        <c:grouping val="clustered"/>
        <c:ser>
          <c:idx val="2"/>
          <c:order val="2"/>
          <c:tx>
            <c:strRef>
              <c:f>'12.13 Q2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Stats'!$D$379:$D$387</c:f>
              <c:numCache>
                <c:formatCode>#,##0</c:formatCode>
                <c:ptCount val="9"/>
                <c:pt idx="0">
                  <c:v>78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12</c:v>
                </c:pt>
                <c:pt idx="5">
                  <c:v>6629</c:v>
                </c:pt>
                <c:pt idx="6">
                  <c:v>74</c:v>
                </c:pt>
                <c:pt idx="7">
                  <c:v>107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Stats'!$F$379:$F$387</c:f>
              <c:numCache>
                <c:formatCode>#,##0</c:formatCode>
                <c:ptCount val="9"/>
                <c:pt idx="0">
                  <c:v>60</c:v>
                </c:pt>
                <c:pt idx="1">
                  <c:v>51</c:v>
                </c:pt>
                <c:pt idx="2">
                  <c:v>17</c:v>
                </c:pt>
                <c:pt idx="3">
                  <c:v>39</c:v>
                </c:pt>
                <c:pt idx="4">
                  <c:v>20</c:v>
                </c:pt>
                <c:pt idx="5">
                  <c:v>4608</c:v>
                </c:pt>
                <c:pt idx="6">
                  <c:v>53</c:v>
                </c:pt>
                <c:pt idx="7">
                  <c:v>46</c:v>
                </c:pt>
                <c:pt idx="8">
                  <c:v>0</c:v>
                </c:pt>
              </c:numCache>
            </c:numRef>
          </c:val>
        </c:ser>
        <c:axId val="145212928"/>
        <c:axId val="145214464"/>
      </c:barChart>
      <c:catAx>
        <c:axId val="145197312"/>
        <c:scaling>
          <c:orientation val="minMax"/>
        </c:scaling>
        <c:axPos val="b"/>
        <c:numFmt formatCode="General" sourceLinked="1"/>
        <c:tickLblPos val="nextTo"/>
        <c:crossAx val="145211392"/>
        <c:crosses val="autoZero"/>
        <c:auto val="1"/>
        <c:lblAlgn val="ctr"/>
        <c:lblOffset val="100"/>
      </c:catAx>
      <c:valAx>
        <c:axId val="145211392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45197312"/>
        <c:crosses val="autoZero"/>
        <c:crossBetween val="between"/>
      </c:valAx>
      <c:catAx>
        <c:axId val="145212928"/>
        <c:scaling>
          <c:orientation val="minMax"/>
        </c:scaling>
        <c:delete val="1"/>
        <c:axPos val="b"/>
        <c:tickLblPos val="none"/>
        <c:crossAx val="145214464"/>
        <c:crosses val="autoZero"/>
        <c:auto val="1"/>
        <c:lblAlgn val="ctr"/>
        <c:lblOffset val="100"/>
      </c:catAx>
      <c:valAx>
        <c:axId val="145214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21292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881326575068801"/>
          <c:y val="1.9157088122605363E-2"/>
          <c:w val="0.26990595811151125"/>
          <c:h val="8.0460172363512245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18"/>
          <c:w val="0.9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Stats'!$C$393:$C$401</c:f>
              <c:numCache>
                <c:formatCode>0.0%</c:formatCode>
                <c:ptCount val="9"/>
                <c:pt idx="0">
                  <c:v>1.1689070718877849E-2</c:v>
                </c:pt>
                <c:pt idx="1">
                  <c:v>1.1104617182933957E-2</c:v>
                </c:pt>
                <c:pt idx="2">
                  <c:v>2.0455873758036236E-3</c:v>
                </c:pt>
                <c:pt idx="3">
                  <c:v>5.8445353594389242E-4</c:v>
                </c:pt>
                <c:pt idx="4">
                  <c:v>1.3150204558737581E-2</c:v>
                </c:pt>
                <c:pt idx="5">
                  <c:v>0.93132670952659269</c:v>
                </c:pt>
                <c:pt idx="6">
                  <c:v>3.009935710111046E-2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Stats'!$E$393:$E$401</c:f>
              <c:numCache>
                <c:formatCode>0.0%</c:formatCode>
                <c:ptCount val="9"/>
                <c:pt idx="0">
                  <c:v>1.0379384395132427E-2</c:v>
                </c:pt>
                <c:pt idx="1">
                  <c:v>9.6635647816750176E-3</c:v>
                </c:pt>
                <c:pt idx="2">
                  <c:v>3.937007874015748E-3</c:v>
                </c:pt>
                <c:pt idx="3">
                  <c:v>1.4316392269148174E-3</c:v>
                </c:pt>
                <c:pt idx="4">
                  <c:v>1.5748031496062992E-2</c:v>
                </c:pt>
                <c:pt idx="5">
                  <c:v>0.94273443092340725</c:v>
                </c:pt>
                <c:pt idx="6">
                  <c:v>1.6105941302791697E-2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4.1666666666666666E-3</c:v>
                </c:pt>
                <c:pt idx="5">
                  <c:v>8.7499999999999994E-2</c:v>
                </c:pt>
                <c:pt idx="6">
                  <c:v>0.90833333333333333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45274752"/>
        <c:axId val="145276288"/>
      </c:barChart>
      <c:barChart>
        <c:barDir val="col"/>
        <c:grouping val="clustered"/>
        <c:ser>
          <c:idx val="2"/>
          <c:order val="2"/>
          <c:tx>
            <c:strRef>
              <c:f>'12.13 Q2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Stats'!$D$393:$D$401</c:f>
              <c:numCache>
                <c:formatCode>#,##0</c:formatCode>
                <c:ptCount val="9"/>
                <c:pt idx="0">
                  <c:v>40</c:v>
                </c:pt>
                <c:pt idx="1">
                  <c:v>38</c:v>
                </c:pt>
                <c:pt idx="2">
                  <c:v>7</c:v>
                </c:pt>
                <c:pt idx="3">
                  <c:v>2</c:v>
                </c:pt>
                <c:pt idx="4">
                  <c:v>45</c:v>
                </c:pt>
                <c:pt idx="5">
                  <c:v>3187</c:v>
                </c:pt>
                <c:pt idx="6">
                  <c:v>103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Stats'!$F$393:$F$401</c:f>
              <c:numCache>
                <c:formatCode>#,##0</c:formatCode>
                <c:ptCount val="9"/>
                <c:pt idx="0">
                  <c:v>29</c:v>
                </c:pt>
                <c:pt idx="1">
                  <c:v>27</c:v>
                </c:pt>
                <c:pt idx="2">
                  <c:v>11</c:v>
                </c:pt>
                <c:pt idx="3">
                  <c:v>4</c:v>
                </c:pt>
                <c:pt idx="4">
                  <c:v>44</c:v>
                </c:pt>
                <c:pt idx="5">
                  <c:v>2634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21</c:v>
                </c:pt>
                <c:pt idx="6">
                  <c:v>218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1339392"/>
        <c:axId val="131340928"/>
      </c:barChart>
      <c:catAx>
        <c:axId val="145274752"/>
        <c:scaling>
          <c:orientation val="minMax"/>
        </c:scaling>
        <c:axPos val="b"/>
        <c:numFmt formatCode="General" sourceLinked="1"/>
        <c:tickLblPos val="nextTo"/>
        <c:crossAx val="145276288"/>
        <c:crosses val="autoZero"/>
        <c:auto val="1"/>
        <c:lblAlgn val="ctr"/>
        <c:lblOffset val="100"/>
      </c:catAx>
      <c:valAx>
        <c:axId val="145276288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45274752"/>
        <c:crosses val="autoZero"/>
        <c:crossBetween val="between"/>
      </c:valAx>
      <c:catAx>
        <c:axId val="131339392"/>
        <c:scaling>
          <c:orientation val="minMax"/>
        </c:scaling>
        <c:delete val="1"/>
        <c:axPos val="b"/>
        <c:tickLblPos val="none"/>
        <c:crossAx val="131340928"/>
        <c:crosses val="autoZero"/>
        <c:auto val="1"/>
        <c:lblAlgn val="ctr"/>
        <c:lblOffset val="100"/>
      </c:catAx>
      <c:valAx>
        <c:axId val="1313409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33939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972972972973211"/>
          <c:y val="2.2988505747126436E-2"/>
          <c:w val="0.2702702702702714"/>
          <c:h val="0.16091994247845523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216748768472907"/>
          <c:w val="0.91756756756756497"/>
          <c:h val="0.6059113300492611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Q2 Diversity Stats'!$E$407:$E$411</c:f>
              <c:numCache>
                <c:formatCode>0.00%</c:formatCode>
                <c:ptCount val="5"/>
                <c:pt idx="0">
                  <c:v>3.357112882920688E-4</c:v>
                </c:pt>
                <c:pt idx="1">
                  <c:v>0.43013008812421316</c:v>
                </c:pt>
                <c:pt idx="2">
                  <c:v>2.2408728493495594E-2</c:v>
                </c:pt>
                <c:pt idx="3">
                  <c:v>8.8963491397398231E-2</c:v>
                </c:pt>
                <c:pt idx="4">
                  <c:v>0.45816198069660091</c:v>
                </c:pt>
              </c:numCache>
            </c:numRef>
          </c:val>
        </c:ser>
        <c:axId val="131385216"/>
        <c:axId val="13138675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Stats'!$F$407:$F$411</c:f>
              <c:numCache>
                <c:formatCode>#,##0</c:formatCode>
                <c:ptCount val="5"/>
                <c:pt idx="0">
                  <c:v>4</c:v>
                </c:pt>
                <c:pt idx="1">
                  <c:v>5125</c:v>
                </c:pt>
                <c:pt idx="2">
                  <c:v>267</c:v>
                </c:pt>
                <c:pt idx="3">
                  <c:v>1060</c:v>
                </c:pt>
                <c:pt idx="4">
                  <c:v>5459</c:v>
                </c:pt>
              </c:numCache>
            </c:numRef>
          </c:val>
        </c:ser>
        <c:axId val="145294464"/>
        <c:axId val="145296000"/>
      </c:barChart>
      <c:catAx>
        <c:axId val="131385216"/>
        <c:scaling>
          <c:orientation val="minMax"/>
        </c:scaling>
        <c:axPos val="b"/>
        <c:numFmt formatCode="General" sourceLinked="1"/>
        <c:tickLblPos val="nextTo"/>
        <c:crossAx val="131386752"/>
        <c:crosses val="autoZero"/>
        <c:auto val="1"/>
        <c:lblAlgn val="ctr"/>
        <c:lblOffset val="100"/>
      </c:catAx>
      <c:valAx>
        <c:axId val="131386752"/>
        <c:scaling>
          <c:orientation val="minMax"/>
        </c:scaling>
        <c:axPos val="l"/>
        <c:majorGridlines/>
        <c:numFmt formatCode="0.0%" sourceLinked="0"/>
        <c:tickLblPos val="nextTo"/>
        <c:crossAx val="131385216"/>
        <c:crosses val="autoZero"/>
        <c:crossBetween val="between"/>
      </c:valAx>
      <c:catAx>
        <c:axId val="145294464"/>
        <c:scaling>
          <c:orientation val="minMax"/>
        </c:scaling>
        <c:delete val="1"/>
        <c:axPos val="b"/>
        <c:tickLblPos val="none"/>
        <c:crossAx val="145296000"/>
        <c:crosses val="autoZero"/>
        <c:auto val="1"/>
        <c:lblAlgn val="ctr"/>
        <c:lblOffset val="100"/>
      </c:catAx>
      <c:valAx>
        <c:axId val="1452960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2944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75"/>
          <c:y val="5.9113300492610904E-2"/>
          <c:w val="4.7297297297297029E-2"/>
          <c:h val="0.13793103448275928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70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008264462809918"/>
          <c:w val="0.92172861015600283"/>
          <c:h val="0.66528925619835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Stats'!$C$426:$C$434</c:f>
              <c:numCache>
                <c:formatCode>0.0%</c:formatCode>
                <c:ptCount val="9"/>
                <c:pt idx="0">
                  <c:v>0.13272311212814644</c:v>
                </c:pt>
                <c:pt idx="1">
                  <c:v>0.16018306636155608</c:v>
                </c:pt>
                <c:pt idx="2">
                  <c:v>0.29290617848970252</c:v>
                </c:pt>
                <c:pt idx="3">
                  <c:v>0.24485125858123569</c:v>
                </c:pt>
                <c:pt idx="4">
                  <c:v>8.6956521739130432E-2</c:v>
                </c:pt>
                <c:pt idx="5">
                  <c:v>2.2883295194508008E-2</c:v>
                </c:pt>
                <c:pt idx="6">
                  <c:v>6.8649885583524023E-3</c:v>
                </c:pt>
                <c:pt idx="7">
                  <c:v>4.5766590389016017E-2</c:v>
                </c:pt>
                <c:pt idx="8">
                  <c:v>6.8649885583524023E-3</c:v>
                </c:pt>
              </c:numCache>
            </c:numRef>
          </c:val>
        </c:ser>
        <c:axId val="145322368"/>
        <c:axId val="14532390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Stats'!$D$426:$D$434</c:f>
              <c:numCache>
                <c:formatCode>General</c:formatCode>
                <c:ptCount val="9"/>
                <c:pt idx="0">
                  <c:v>58</c:v>
                </c:pt>
                <c:pt idx="1">
                  <c:v>70</c:v>
                </c:pt>
                <c:pt idx="2">
                  <c:v>128</c:v>
                </c:pt>
                <c:pt idx="3">
                  <c:v>107</c:v>
                </c:pt>
                <c:pt idx="4">
                  <c:v>38</c:v>
                </c:pt>
                <c:pt idx="5">
                  <c:v>10</c:v>
                </c:pt>
                <c:pt idx="6">
                  <c:v>3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</c:ser>
        <c:axId val="145325440"/>
        <c:axId val="145339520"/>
      </c:barChart>
      <c:catAx>
        <c:axId val="145322368"/>
        <c:scaling>
          <c:orientation val="minMax"/>
        </c:scaling>
        <c:axPos val="b"/>
        <c:numFmt formatCode="General" sourceLinked="1"/>
        <c:tickLblPos val="nextTo"/>
        <c:crossAx val="145323904"/>
        <c:crosses val="autoZero"/>
        <c:auto val="1"/>
        <c:lblAlgn val="ctr"/>
        <c:lblOffset val="100"/>
      </c:catAx>
      <c:valAx>
        <c:axId val="145323904"/>
        <c:scaling>
          <c:orientation val="minMax"/>
        </c:scaling>
        <c:axPos val="l"/>
        <c:majorGridlines/>
        <c:numFmt formatCode="0.0%" sourceLinked="0"/>
        <c:tickLblPos val="nextTo"/>
        <c:crossAx val="145322368"/>
        <c:crosses val="autoZero"/>
        <c:crossBetween val="between"/>
      </c:valAx>
      <c:catAx>
        <c:axId val="145325440"/>
        <c:scaling>
          <c:orientation val="minMax"/>
        </c:scaling>
        <c:delete val="1"/>
        <c:axPos val="b"/>
        <c:tickLblPos val="none"/>
        <c:crossAx val="145339520"/>
        <c:crosses val="autoZero"/>
        <c:auto val="1"/>
        <c:lblAlgn val="ctr"/>
        <c:lblOffset val="100"/>
      </c:catAx>
      <c:valAx>
        <c:axId val="14533952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5325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400923062755128"/>
          <c:y val="3.7190082644628114E-2"/>
          <c:w val="4.7233468286099201E-2"/>
          <c:h val="0.11570247933884296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Stats'!$B$1049</c:f>
          <c:strCache>
            <c:ptCount val="1"/>
            <c:pt idx="0">
              <c:v>Figure 7b: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8.3959620432061746E-3"/>
          <c:y val="3.01669115873052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1645773797265E-2"/>
          <c:y val="0.14959328264908844"/>
          <c:w val="0.94123726351258763"/>
          <c:h val="0.6723967860563390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Stats'!$B$1051:$B$1059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Stats'!$C$1051:$C$1059</c:f>
              <c:numCache>
                <c:formatCode>0.0%</c:formatCode>
                <c:ptCount val="9"/>
                <c:pt idx="0">
                  <c:v>9.1954022988505746E-2</c:v>
                </c:pt>
                <c:pt idx="1">
                  <c:v>0.17011494252873563</c:v>
                </c:pt>
                <c:pt idx="2">
                  <c:v>0.2988505747126437</c:v>
                </c:pt>
                <c:pt idx="3">
                  <c:v>0.27126436781609198</c:v>
                </c:pt>
                <c:pt idx="4">
                  <c:v>8.9655172413793102E-2</c:v>
                </c:pt>
                <c:pt idx="5">
                  <c:v>2.0689655172413793E-2</c:v>
                </c:pt>
                <c:pt idx="6">
                  <c:v>9.1954022988505746E-3</c:v>
                </c:pt>
                <c:pt idx="7">
                  <c:v>3.6781609195402298E-2</c:v>
                </c:pt>
                <c:pt idx="8">
                  <c:v>1.1494252873563218E-2</c:v>
                </c:pt>
              </c:numCache>
            </c:numRef>
          </c:val>
        </c:ser>
        <c:axId val="112112768"/>
        <c:axId val="11211430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Stats'!$D$1051:$D$1059</c:f>
              <c:numCache>
                <c:formatCode>General</c:formatCode>
                <c:ptCount val="9"/>
                <c:pt idx="0">
                  <c:v>40</c:v>
                </c:pt>
                <c:pt idx="1">
                  <c:v>74</c:v>
                </c:pt>
                <c:pt idx="2">
                  <c:v>130</c:v>
                </c:pt>
                <c:pt idx="3">
                  <c:v>118</c:v>
                </c:pt>
                <c:pt idx="4">
                  <c:v>39</c:v>
                </c:pt>
                <c:pt idx="5">
                  <c:v>9</c:v>
                </c:pt>
                <c:pt idx="6">
                  <c:v>4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</c:ser>
        <c:axId val="112136576"/>
        <c:axId val="112138112"/>
      </c:barChart>
      <c:catAx>
        <c:axId val="1121127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114304"/>
        <c:crosses val="autoZero"/>
        <c:auto val="1"/>
        <c:lblAlgn val="ctr"/>
        <c:lblOffset val="100"/>
      </c:catAx>
      <c:valAx>
        <c:axId val="11211430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112768"/>
        <c:crosses val="autoZero"/>
        <c:crossBetween val="between"/>
      </c:valAx>
      <c:catAx>
        <c:axId val="112136576"/>
        <c:scaling>
          <c:orientation val="minMax"/>
        </c:scaling>
        <c:delete val="1"/>
        <c:axPos val="b"/>
        <c:tickLblPos val="none"/>
        <c:crossAx val="112138112"/>
        <c:crosses val="autoZero"/>
        <c:auto val="1"/>
        <c:lblAlgn val="ctr"/>
        <c:lblOffset val="100"/>
      </c:catAx>
      <c:valAx>
        <c:axId val="11213811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21365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355081768625071"/>
          <c:y val="3.7190211947740519E-2"/>
          <c:w val="4.7233434282253184E-2"/>
          <c:h val="7.851790113979491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31"/>
          <c:w val="0.91756756756756497"/>
          <c:h val="0.6790150744883123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Stats'!$C$441:$C$449</c:f>
              <c:numCache>
                <c:formatCode>0.0%</c:formatCode>
                <c:ptCount val="9"/>
                <c:pt idx="0">
                  <c:v>0.12562814070351758</c:v>
                </c:pt>
                <c:pt idx="1">
                  <c:v>0.15577889447236182</c:v>
                </c:pt>
                <c:pt idx="2">
                  <c:v>0.29396984924623115</c:v>
                </c:pt>
                <c:pt idx="3">
                  <c:v>0.25628140703517588</c:v>
                </c:pt>
                <c:pt idx="4">
                  <c:v>9.0452261306532666E-2</c:v>
                </c:pt>
                <c:pt idx="5">
                  <c:v>2.5125628140703519E-2</c:v>
                </c:pt>
                <c:pt idx="6">
                  <c:v>5.0251256281407036E-3</c:v>
                </c:pt>
                <c:pt idx="7">
                  <c:v>4.0201005025125629E-2</c:v>
                </c:pt>
                <c:pt idx="8">
                  <c:v>7.537688442211055E-3</c:v>
                </c:pt>
              </c:numCache>
            </c:numRef>
          </c:val>
        </c:ser>
        <c:axId val="145366016"/>
        <c:axId val="145380096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Stats'!$D$441:$D$449</c:f>
              <c:numCache>
                <c:formatCode>General</c:formatCode>
                <c:ptCount val="9"/>
                <c:pt idx="0">
                  <c:v>50</c:v>
                </c:pt>
                <c:pt idx="1">
                  <c:v>62</c:v>
                </c:pt>
                <c:pt idx="2">
                  <c:v>117</c:v>
                </c:pt>
                <c:pt idx="3">
                  <c:v>102</c:v>
                </c:pt>
                <c:pt idx="4">
                  <c:v>36</c:v>
                </c:pt>
                <c:pt idx="5">
                  <c:v>10</c:v>
                </c:pt>
                <c:pt idx="6">
                  <c:v>2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</c:ser>
        <c:axId val="145381632"/>
        <c:axId val="145383424"/>
      </c:barChart>
      <c:catAx>
        <c:axId val="145366016"/>
        <c:scaling>
          <c:orientation val="minMax"/>
        </c:scaling>
        <c:axPos val="b"/>
        <c:numFmt formatCode="General" sourceLinked="1"/>
        <c:tickLblPos val="nextTo"/>
        <c:crossAx val="145380096"/>
        <c:crosses val="autoZero"/>
        <c:auto val="1"/>
        <c:lblAlgn val="ctr"/>
        <c:lblOffset val="100"/>
      </c:catAx>
      <c:valAx>
        <c:axId val="145380096"/>
        <c:scaling>
          <c:orientation val="minMax"/>
        </c:scaling>
        <c:axPos val="l"/>
        <c:majorGridlines/>
        <c:numFmt formatCode="0.0%" sourceLinked="0"/>
        <c:tickLblPos val="nextTo"/>
        <c:crossAx val="145366016"/>
        <c:crosses val="autoZero"/>
        <c:crossBetween val="between"/>
      </c:valAx>
      <c:catAx>
        <c:axId val="145381632"/>
        <c:scaling>
          <c:orientation val="minMax"/>
        </c:scaling>
        <c:delete val="1"/>
        <c:axPos val="b"/>
        <c:tickLblPos val="none"/>
        <c:crossAx val="145383424"/>
        <c:crosses val="autoZero"/>
        <c:auto val="1"/>
        <c:lblAlgn val="ctr"/>
        <c:lblOffset val="100"/>
      </c:catAx>
      <c:valAx>
        <c:axId val="14538342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53816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1152263374485576E-2"/>
          <c:w val="4.7297297297297126E-2"/>
          <c:h val="0.1152267694933200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62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48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Stats'!$C$456:$C$464</c:f>
              <c:numCache>
                <c:formatCode>0.0%</c:formatCode>
                <c:ptCount val="9"/>
                <c:pt idx="0">
                  <c:v>0.10176991150442478</c:v>
                </c:pt>
                <c:pt idx="1">
                  <c:v>0.15044247787610621</c:v>
                </c:pt>
                <c:pt idx="2">
                  <c:v>0.2831858407079646</c:v>
                </c:pt>
                <c:pt idx="3">
                  <c:v>0.24336283185840707</c:v>
                </c:pt>
                <c:pt idx="4">
                  <c:v>0.11061946902654868</c:v>
                </c:pt>
                <c:pt idx="5">
                  <c:v>1.7699115044247787E-2</c:v>
                </c:pt>
                <c:pt idx="6">
                  <c:v>8.8495575221238937E-3</c:v>
                </c:pt>
                <c:pt idx="7">
                  <c:v>8.4070796460176997E-2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Stats'!$E$456:$E$464</c:f>
              <c:numCache>
                <c:formatCode>0.0%</c:formatCode>
                <c:ptCount val="9"/>
                <c:pt idx="0">
                  <c:v>0.16587677725118483</c:v>
                </c:pt>
                <c:pt idx="1">
                  <c:v>0.17061611374407584</c:v>
                </c:pt>
                <c:pt idx="2">
                  <c:v>0.30331753554502372</c:v>
                </c:pt>
                <c:pt idx="3">
                  <c:v>0.24644549763033174</c:v>
                </c:pt>
                <c:pt idx="4">
                  <c:v>6.1611374407582936E-2</c:v>
                </c:pt>
                <c:pt idx="5">
                  <c:v>2.843601895734597E-2</c:v>
                </c:pt>
                <c:pt idx="6">
                  <c:v>4.7393364928909956E-3</c:v>
                </c:pt>
                <c:pt idx="7">
                  <c:v>4.7393364928909956E-3</c:v>
                </c:pt>
                <c:pt idx="8">
                  <c:v>1.4218009478672985E-2</c:v>
                </c:pt>
              </c:numCache>
            </c:numRef>
          </c:val>
        </c:ser>
        <c:axId val="145432960"/>
        <c:axId val="145434496"/>
      </c:barChart>
      <c:barChart>
        <c:barDir val="col"/>
        <c:grouping val="clustered"/>
        <c:ser>
          <c:idx val="1"/>
          <c:order val="1"/>
          <c:tx>
            <c:strRef>
              <c:f>'12.13 Q2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Stats'!$D$456:$D$464</c:f>
              <c:numCache>
                <c:formatCode>General</c:formatCode>
                <c:ptCount val="9"/>
                <c:pt idx="0">
                  <c:v>23</c:v>
                </c:pt>
                <c:pt idx="1">
                  <c:v>34</c:v>
                </c:pt>
                <c:pt idx="2">
                  <c:v>64</c:v>
                </c:pt>
                <c:pt idx="3">
                  <c:v>55</c:v>
                </c:pt>
                <c:pt idx="4">
                  <c:v>25</c:v>
                </c:pt>
                <c:pt idx="5">
                  <c:v>4</c:v>
                </c:pt>
                <c:pt idx="6">
                  <c:v>2</c:v>
                </c:pt>
                <c:pt idx="7">
                  <c:v>19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36</c:v>
                </c:pt>
                <c:pt idx="2">
                  <c:v>64</c:v>
                </c:pt>
                <c:pt idx="3">
                  <c:v>52</c:v>
                </c:pt>
                <c:pt idx="4">
                  <c:v>13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</c:ser>
        <c:axId val="145436032"/>
        <c:axId val="145454208"/>
      </c:barChart>
      <c:catAx>
        <c:axId val="145432960"/>
        <c:scaling>
          <c:orientation val="minMax"/>
        </c:scaling>
        <c:axPos val="b"/>
        <c:numFmt formatCode="General" sourceLinked="1"/>
        <c:tickLblPos val="nextTo"/>
        <c:crossAx val="145434496"/>
        <c:crosses val="autoZero"/>
        <c:auto val="1"/>
        <c:lblAlgn val="ctr"/>
        <c:lblOffset val="100"/>
      </c:catAx>
      <c:valAx>
        <c:axId val="145434496"/>
        <c:scaling>
          <c:orientation val="minMax"/>
        </c:scaling>
        <c:axPos val="l"/>
        <c:majorGridlines/>
        <c:numFmt formatCode="0.0%" sourceLinked="0"/>
        <c:tickLblPos val="nextTo"/>
        <c:crossAx val="145432960"/>
        <c:crosses val="autoZero"/>
        <c:crossBetween val="between"/>
      </c:valAx>
      <c:catAx>
        <c:axId val="145436032"/>
        <c:scaling>
          <c:orientation val="minMax"/>
        </c:scaling>
        <c:delete val="1"/>
        <c:axPos val="b"/>
        <c:tickLblPos val="none"/>
        <c:crossAx val="145454208"/>
        <c:crosses val="autoZero"/>
        <c:auto val="1"/>
        <c:lblAlgn val="ctr"/>
        <c:lblOffset val="100"/>
      </c:catAx>
      <c:valAx>
        <c:axId val="14545420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543603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459459459459725"/>
          <c:y val="1.9083969465648869E-2"/>
          <c:w val="0.16756756756756699"/>
          <c:h val="0.1068702290076337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67"/>
          <c:w val="0.91216216216215917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Stats'!$C$471:$C$479</c:f>
              <c:numCache>
                <c:formatCode>0.0%</c:formatCode>
                <c:ptCount val="9"/>
                <c:pt idx="0">
                  <c:v>9.4786729857819899E-2</c:v>
                </c:pt>
                <c:pt idx="1">
                  <c:v>0.15165876777251186</c:v>
                </c:pt>
                <c:pt idx="2">
                  <c:v>0.27962085308056872</c:v>
                </c:pt>
                <c:pt idx="3">
                  <c:v>0.25592417061611372</c:v>
                </c:pt>
                <c:pt idx="4">
                  <c:v>0.11848341232227488</c:v>
                </c:pt>
                <c:pt idx="5">
                  <c:v>1.8957345971563982E-2</c:v>
                </c:pt>
                <c:pt idx="6">
                  <c:v>4.7393364928909956E-3</c:v>
                </c:pt>
                <c:pt idx="7">
                  <c:v>7.582938388625593E-2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Stats'!$E$471:$E$479</c:f>
              <c:numCache>
                <c:formatCode>0.0%</c:formatCode>
                <c:ptCount val="9"/>
                <c:pt idx="0">
                  <c:v>0.16042780748663102</c:v>
                </c:pt>
                <c:pt idx="1">
                  <c:v>0.16042780748663102</c:v>
                </c:pt>
                <c:pt idx="2">
                  <c:v>0.31016042780748665</c:v>
                </c:pt>
                <c:pt idx="3">
                  <c:v>0.25668449197860965</c:v>
                </c:pt>
                <c:pt idx="4">
                  <c:v>5.8823529411764705E-2</c:v>
                </c:pt>
                <c:pt idx="5">
                  <c:v>3.2085561497326207E-2</c:v>
                </c:pt>
                <c:pt idx="6">
                  <c:v>5.3475935828877002E-3</c:v>
                </c:pt>
                <c:pt idx="7">
                  <c:v>0</c:v>
                </c:pt>
                <c:pt idx="8">
                  <c:v>1.6042780748663103E-2</c:v>
                </c:pt>
              </c:numCache>
            </c:numRef>
          </c:val>
        </c:ser>
        <c:axId val="145500032"/>
        <c:axId val="145501568"/>
      </c:barChart>
      <c:barChart>
        <c:barDir val="col"/>
        <c:grouping val="clustered"/>
        <c:ser>
          <c:idx val="1"/>
          <c:order val="1"/>
          <c:tx>
            <c:strRef>
              <c:f>'12.13 Q2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Stats'!$D$471:$D$479</c:f>
              <c:numCache>
                <c:formatCode>General</c:formatCode>
                <c:ptCount val="9"/>
                <c:pt idx="0">
                  <c:v>20</c:v>
                </c:pt>
                <c:pt idx="1">
                  <c:v>32</c:v>
                </c:pt>
                <c:pt idx="2">
                  <c:v>59</c:v>
                </c:pt>
                <c:pt idx="3">
                  <c:v>54</c:v>
                </c:pt>
                <c:pt idx="4">
                  <c:v>25</c:v>
                </c:pt>
                <c:pt idx="5">
                  <c:v>4</c:v>
                </c:pt>
                <c:pt idx="6">
                  <c:v>1</c:v>
                </c:pt>
                <c:pt idx="7">
                  <c:v>16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30</c:v>
                </c:pt>
                <c:pt idx="2">
                  <c:v>58</c:v>
                </c:pt>
                <c:pt idx="3">
                  <c:v>48</c:v>
                </c:pt>
                <c:pt idx="4">
                  <c:v>11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</c:numCache>
            </c:numRef>
          </c:val>
        </c:ser>
        <c:axId val="145511552"/>
        <c:axId val="145513088"/>
      </c:barChart>
      <c:catAx>
        <c:axId val="145500032"/>
        <c:scaling>
          <c:orientation val="minMax"/>
        </c:scaling>
        <c:axPos val="b"/>
        <c:numFmt formatCode="General" sourceLinked="1"/>
        <c:tickLblPos val="nextTo"/>
        <c:crossAx val="145501568"/>
        <c:crosses val="autoZero"/>
        <c:auto val="1"/>
        <c:lblAlgn val="ctr"/>
        <c:lblOffset val="100"/>
      </c:catAx>
      <c:valAx>
        <c:axId val="145501568"/>
        <c:scaling>
          <c:orientation val="minMax"/>
        </c:scaling>
        <c:axPos val="l"/>
        <c:majorGridlines/>
        <c:numFmt formatCode="0.0%" sourceLinked="0"/>
        <c:tickLblPos val="nextTo"/>
        <c:crossAx val="145500032"/>
        <c:crosses val="autoZero"/>
        <c:crossBetween val="between"/>
      </c:valAx>
      <c:catAx>
        <c:axId val="145511552"/>
        <c:scaling>
          <c:orientation val="minMax"/>
        </c:scaling>
        <c:delete val="1"/>
        <c:axPos val="b"/>
        <c:tickLblPos val="none"/>
        <c:crossAx val="145513088"/>
        <c:crosses val="autoZero"/>
        <c:auto val="1"/>
        <c:lblAlgn val="ctr"/>
        <c:lblOffset val="100"/>
      </c:catAx>
      <c:valAx>
        <c:axId val="14551308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551155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209"/>
          <c:h val="0.6639017600447381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Q2 Diversity Stats'!$C$635:$C$640</c:f>
              <c:numCache>
                <c:formatCode>0.0%</c:formatCode>
                <c:ptCount val="6"/>
                <c:pt idx="0">
                  <c:v>0.96836313617606606</c:v>
                </c:pt>
                <c:pt idx="1">
                  <c:v>9.9724896836313609E-3</c:v>
                </c:pt>
                <c:pt idx="2">
                  <c:v>8.9408528198074277E-3</c:v>
                </c:pt>
                <c:pt idx="3">
                  <c:v>8.5969738651994494E-3</c:v>
                </c:pt>
                <c:pt idx="4">
                  <c:v>4.1265474552957355E-3</c:v>
                </c:pt>
                <c:pt idx="5">
                  <c:v>0.11004126547455295</c:v>
                </c:pt>
              </c:numCache>
            </c:numRef>
          </c:val>
        </c:ser>
        <c:axId val="145548800"/>
        <c:axId val="145550336"/>
      </c:barChart>
      <c:barChart>
        <c:barDir val="col"/>
        <c:grouping val="clustered"/>
        <c:ser>
          <c:idx val="1"/>
          <c:order val="1"/>
          <c:tx>
            <c:strRef>
              <c:f>'12.13 Q2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Stats'!$D$635:$D$640</c:f>
              <c:numCache>
                <c:formatCode>#,##0</c:formatCode>
                <c:ptCount val="6"/>
                <c:pt idx="0">
                  <c:v>5632</c:v>
                </c:pt>
                <c:pt idx="1">
                  <c:v>58</c:v>
                </c:pt>
                <c:pt idx="2">
                  <c:v>52</c:v>
                </c:pt>
                <c:pt idx="3">
                  <c:v>50</c:v>
                </c:pt>
                <c:pt idx="4">
                  <c:v>24</c:v>
                </c:pt>
                <c:pt idx="5">
                  <c:v>640</c:v>
                </c:pt>
              </c:numCache>
            </c:numRef>
          </c:val>
        </c:ser>
        <c:axId val="145568512"/>
        <c:axId val="145570048"/>
      </c:barChart>
      <c:catAx>
        <c:axId val="145548800"/>
        <c:scaling>
          <c:orientation val="minMax"/>
        </c:scaling>
        <c:axPos val="b"/>
        <c:numFmt formatCode="General" sourceLinked="1"/>
        <c:tickLblPos val="nextTo"/>
        <c:crossAx val="145550336"/>
        <c:crosses val="autoZero"/>
        <c:auto val="1"/>
        <c:lblAlgn val="ctr"/>
        <c:lblOffset val="100"/>
      </c:catAx>
      <c:valAx>
        <c:axId val="145550336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45548800"/>
        <c:crosses val="autoZero"/>
        <c:crossBetween val="between"/>
      </c:valAx>
      <c:catAx>
        <c:axId val="145568512"/>
        <c:scaling>
          <c:orientation val="minMax"/>
        </c:scaling>
        <c:delete val="1"/>
        <c:axPos val="b"/>
        <c:tickLblPos val="none"/>
        <c:crossAx val="145570048"/>
        <c:crosses val="autoZero"/>
        <c:auto val="1"/>
        <c:lblAlgn val="ctr"/>
        <c:lblOffset val="100"/>
      </c:catAx>
      <c:valAx>
        <c:axId val="1455700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56851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72765608943574"/>
          <c:w val="0.90013613905424528"/>
          <c:h val="0.6681833011880822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Stats'!$C$671:$C$672</c:f>
              <c:numCache>
                <c:formatCode>0.0%</c:formatCode>
                <c:ptCount val="2"/>
                <c:pt idx="0">
                  <c:v>3.4183164791340266E-2</c:v>
                </c:pt>
                <c:pt idx="1">
                  <c:v>0.96581683520865969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Stats'!$E$671:$E$672</c:f>
              <c:numCache>
                <c:formatCode>0.0%</c:formatCode>
                <c:ptCount val="2"/>
                <c:pt idx="0">
                  <c:v>0.25950143032284428</c:v>
                </c:pt>
                <c:pt idx="1">
                  <c:v>0.74049856967715566</c:v>
                </c:pt>
              </c:numCache>
            </c:numRef>
          </c:val>
        </c:ser>
        <c:axId val="145611776"/>
        <c:axId val="145617664"/>
      </c:barChart>
      <c:barChart>
        <c:barDir val="col"/>
        <c:grouping val="clustered"/>
        <c:ser>
          <c:idx val="1"/>
          <c:order val="1"/>
          <c:tx>
            <c:strRef>
              <c:f>'12.13 Q2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Stats'!$D$671:$D$672</c:f>
              <c:numCache>
                <c:formatCode>#,##0</c:formatCode>
                <c:ptCount val="2"/>
                <c:pt idx="0">
                  <c:v>240</c:v>
                </c:pt>
                <c:pt idx="1">
                  <c:v>6781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Stats'!$F$671:$F$672</c:f>
              <c:numCache>
                <c:formatCode>#,##0</c:formatCode>
                <c:ptCount val="2"/>
                <c:pt idx="0">
                  <c:v>1270</c:v>
                </c:pt>
                <c:pt idx="1">
                  <c:v>3624</c:v>
                </c:pt>
              </c:numCache>
            </c:numRef>
          </c:val>
        </c:ser>
        <c:axId val="145619200"/>
        <c:axId val="145702912"/>
      </c:barChart>
      <c:catAx>
        <c:axId val="145611776"/>
        <c:scaling>
          <c:orientation val="minMax"/>
        </c:scaling>
        <c:axPos val="b"/>
        <c:numFmt formatCode="General" sourceLinked="1"/>
        <c:tickLblPos val="nextTo"/>
        <c:crossAx val="145617664"/>
        <c:crosses val="autoZero"/>
        <c:auto val="1"/>
        <c:lblAlgn val="ctr"/>
        <c:lblOffset val="100"/>
      </c:catAx>
      <c:valAx>
        <c:axId val="145617664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45611776"/>
        <c:crosses val="autoZero"/>
        <c:crossBetween val="between"/>
      </c:valAx>
      <c:catAx>
        <c:axId val="145619200"/>
        <c:scaling>
          <c:orientation val="minMax"/>
        </c:scaling>
        <c:delete val="1"/>
        <c:axPos val="b"/>
        <c:tickLblPos val="none"/>
        <c:crossAx val="145702912"/>
        <c:crosses val="autoZero"/>
        <c:auto val="1"/>
        <c:lblAlgn val="ctr"/>
        <c:lblOffset val="100"/>
      </c:catAx>
      <c:valAx>
        <c:axId val="1457029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61920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7272727272727441E-2"/>
          <c:w val="0.24156573545715782"/>
          <c:h val="0.1136368408494397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 paperSize="9" orientation="landscape" horizontalDpi="200" verticalDpi="200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392E-2"/>
          <c:y val="0.16475157429198917"/>
          <c:w val="0.90945945945945961"/>
          <c:h val="0.70115204873102288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Stats'!$C$678:$C$686</c:f>
              <c:numCache>
                <c:formatCode>0.0%</c:formatCode>
                <c:ptCount val="9"/>
                <c:pt idx="0">
                  <c:v>0.11053984575835475</c:v>
                </c:pt>
                <c:pt idx="1">
                  <c:v>0.15167095115681234</c:v>
                </c:pt>
                <c:pt idx="2">
                  <c:v>0.27249357326478146</c:v>
                </c:pt>
                <c:pt idx="3">
                  <c:v>0.2994858611825193</c:v>
                </c:pt>
                <c:pt idx="4">
                  <c:v>0.11439588688946016</c:v>
                </c:pt>
                <c:pt idx="5">
                  <c:v>3.4704370179948589E-2</c:v>
                </c:pt>
                <c:pt idx="6">
                  <c:v>6.4267352185089976E-3</c:v>
                </c:pt>
                <c:pt idx="7">
                  <c:v>6.4267352185089976E-3</c:v>
                </c:pt>
                <c:pt idx="8">
                  <c:v>3.8560411311053984E-3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Stats'!$E$678:$E$686</c:f>
              <c:numCache>
                <c:formatCode>0.0%</c:formatCode>
                <c:ptCount val="9"/>
                <c:pt idx="0">
                  <c:v>4.7619047619047616E-2</c:v>
                </c:pt>
                <c:pt idx="1">
                  <c:v>0.12424969987995198</c:v>
                </c:pt>
                <c:pt idx="2">
                  <c:v>0.24589835934373749</c:v>
                </c:pt>
                <c:pt idx="3">
                  <c:v>0.32232893157262904</c:v>
                </c:pt>
                <c:pt idx="4">
                  <c:v>0.12625050020008002</c:v>
                </c:pt>
                <c:pt idx="5">
                  <c:v>6.3625450180072027E-2</c:v>
                </c:pt>
                <c:pt idx="6">
                  <c:v>1.5406162464985995E-2</c:v>
                </c:pt>
                <c:pt idx="7">
                  <c:v>4.3617446978791517E-2</c:v>
                </c:pt>
                <c:pt idx="8">
                  <c:v>1.1004401760704281E-2</c:v>
                </c:pt>
              </c:numCache>
            </c:numRef>
          </c:val>
        </c:ser>
        <c:axId val="145953536"/>
        <c:axId val="145955072"/>
      </c:barChart>
      <c:barChart>
        <c:barDir val="col"/>
        <c:grouping val="clustered"/>
        <c:ser>
          <c:idx val="1"/>
          <c:order val="1"/>
          <c:tx>
            <c:strRef>
              <c:f>'12.13 Q2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Stats'!$D$678:$D$686</c:f>
              <c:numCache>
                <c:formatCode>#,##0</c:formatCode>
                <c:ptCount val="9"/>
                <c:pt idx="0">
                  <c:v>86</c:v>
                </c:pt>
                <c:pt idx="1">
                  <c:v>118</c:v>
                </c:pt>
                <c:pt idx="2">
                  <c:v>212</c:v>
                </c:pt>
                <c:pt idx="3">
                  <c:v>233</c:v>
                </c:pt>
                <c:pt idx="4">
                  <c:v>89</c:v>
                </c:pt>
                <c:pt idx="5">
                  <c:v>27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Stats'!$F$678:$F$686</c:f>
              <c:numCache>
                <c:formatCode>#,##0</c:formatCode>
                <c:ptCount val="9"/>
                <c:pt idx="0">
                  <c:v>238</c:v>
                </c:pt>
                <c:pt idx="1">
                  <c:v>621</c:v>
                </c:pt>
                <c:pt idx="2">
                  <c:v>1229</c:v>
                </c:pt>
                <c:pt idx="3">
                  <c:v>1611</c:v>
                </c:pt>
                <c:pt idx="4">
                  <c:v>631</c:v>
                </c:pt>
                <c:pt idx="5">
                  <c:v>318</c:v>
                </c:pt>
                <c:pt idx="6">
                  <c:v>77</c:v>
                </c:pt>
                <c:pt idx="7">
                  <c:v>218</c:v>
                </c:pt>
                <c:pt idx="8">
                  <c:v>55</c:v>
                </c:pt>
              </c:numCache>
            </c:numRef>
          </c:val>
        </c:ser>
        <c:axId val="145960960"/>
        <c:axId val="145962496"/>
      </c:barChart>
      <c:catAx>
        <c:axId val="145953536"/>
        <c:scaling>
          <c:orientation val="minMax"/>
        </c:scaling>
        <c:axPos val="b"/>
        <c:numFmt formatCode="General" sourceLinked="1"/>
        <c:tickLblPos val="nextTo"/>
        <c:crossAx val="145955072"/>
        <c:crosses val="autoZero"/>
        <c:auto val="1"/>
        <c:lblAlgn val="ctr"/>
        <c:lblOffset val="100"/>
      </c:catAx>
      <c:valAx>
        <c:axId val="145955072"/>
        <c:scaling>
          <c:orientation val="minMax"/>
        </c:scaling>
        <c:axPos val="l"/>
        <c:majorGridlines/>
        <c:numFmt formatCode="0.00%" sourceLinked="0"/>
        <c:tickLblPos val="nextTo"/>
        <c:crossAx val="145953536"/>
        <c:crosses val="autoZero"/>
        <c:crossBetween val="between"/>
      </c:valAx>
      <c:catAx>
        <c:axId val="145960960"/>
        <c:scaling>
          <c:orientation val="minMax"/>
        </c:scaling>
        <c:delete val="1"/>
        <c:axPos val="b"/>
        <c:tickLblPos val="none"/>
        <c:crossAx val="145962496"/>
        <c:crosses val="autoZero"/>
        <c:auto val="1"/>
        <c:lblAlgn val="ctr"/>
        <c:lblOffset val="100"/>
      </c:catAx>
      <c:valAx>
        <c:axId val="1459624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96096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486486486486485"/>
          <c:y val="1.9157088122605363E-2"/>
          <c:w val="0.24189189189189259"/>
          <c:h val="9.5785842861596818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18"/>
          <c:w val="0.90013613905424528"/>
          <c:h val="0.6147553285799215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8.3333333333333332E-3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0.96666666666666667</c:v>
                </c:pt>
                <c:pt idx="6">
                  <c:v>1.2500000000000001E-2</c:v>
                </c:pt>
                <c:pt idx="7">
                  <c:v>1.2500000000000001E-2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Stats'!$E$695:$E$702</c:f>
              <c:numCache>
                <c:formatCode>0.0%</c:formatCode>
                <c:ptCount val="8"/>
                <c:pt idx="0">
                  <c:v>1.1502728211178292E-2</c:v>
                </c:pt>
                <c:pt idx="1">
                  <c:v>9.2906650936440058E-3</c:v>
                </c:pt>
                <c:pt idx="2">
                  <c:v>1.9171213685297154E-3</c:v>
                </c:pt>
                <c:pt idx="3">
                  <c:v>6.3412476035982889E-3</c:v>
                </c:pt>
                <c:pt idx="4">
                  <c:v>1.7696504940274296E-3</c:v>
                </c:pt>
                <c:pt idx="5">
                  <c:v>0.9433711841911222</c:v>
                </c:pt>
                <c:pt idx="6">
                  <c:v>1.0470432089662291E-2</c:v>
                </c:pt>
                <c:pt idx="7">
                  <c:v>1.5336970948237723E-2</c:v>
                </c:pt>
              </c:numCache>
            </c:numRef>
          </c:val>
        </c:ser>
        <c:axId val="146004224"/>
        <c:axId val="146083840"/>
      </c:barChart>
      <c:barChart>
        <c:barDir val="col"/>
        <c:grouping val="clustered"/>
        <c:ser>
          <c:idx val="1"/>
          <c:order val="1"/>
          <c:tx>
            <c:strRef>
              <c:f>'12.13 Q2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232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Stats'!$F$695:$F$702</c:f>
              <c:numCache>
                <c:formatCode>#,##0</c:formatCode>
                <c:ptCount val="8"/>
                <c:pt idx="0">
                  <c:v>78</c:v>
                </c:pt>
                <c:pt idx="1">
                  <c:v>63</c:v>
                </c:pt>
                <c:pt idx="2">
                  <c:v>13</c:v>
                </c:pt>
                <c:pt idx="3">
                  <c:v>43</c:v>
                </c:pt>
                <c:pt idx="4">
                  <c:v>12</c:v>
                </c:pt>
                <c:pt idx="5">
                  <c:v>6397</c:v>
                </c:pt>
                <c:pt idx="6">
                  <c:v>71</c:v>
                </c:pt>
                <c:pt idx="7">
                  <c:v>104</c:v>
                </c:pt>
              </c:numCache>
            </c:numRef>
          </c:val>
        </c:ser>
        <c:axId val="146085376"/>
        <c:axId val="146086912"/>
      </c:barChart>
      <c:catAx>
        <c:axId val="146004224"/>
        <c:scaling>
          <c:orientation val="minMax"/>
        </c:scaling>
        <c:axPos val="b"/>
        <c:numFmt formatCode="General" sourceLinked="1"/>
        <c:tickLblPos val="nextTo"/>
        <c:crossAx val="146083840"/>
        <c:crosses val="autoZero"/>
        <c:auto val="1"/>
        <c:lblAlgn val="ctr"/>
        <c:lblOffset val="100"/>
      </c:catAx>
      <c:valAx>
        <c:axId val="146083840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46004224"/>
        <c:crosses val="autoZero"/>
        <c:crossBetween val="between"/>
      </c:valAx>
      <c:catAx>
        <c:axId val="146085376"/>
        <c:scaling>
          <c:orientation val="minMax"/>
        </c:scaling>
        <c:delete val="1"/>
        <c:axPos val="b"/>
        <c:tickLblPos val="none"/>
        <c:crossAx val="146086912"/>
        <c:crosses val="autoZero"/>
        <c:auto val="1"/>
        <c:lblAlgn val="ctr"/>
        <c:lblOffset val="100"/>
      </c:catAx>
      <c:valAx>
        <c:axId val="1460869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08537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0491803278688551E-2"/>
          <c:w val="0.24156573545715782"/>
          <c:h val="0.1024590163934421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494E-2"/>
          <c:y val="0.18699261223566221"/>
          <c:w val="0.9"/>
          <c:h val="0.60162840458430888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Stats'!$C$708:$C$715</c:f>
              <c:numCache>
                <c:formatCode>0.0%</c:formatCode>
                <c:ptCount val="8"/>
                <c:pt idx="0">
                  <c:v>7.874015748031496E-3</c:v>
                </c:pt>
                <c:pt idx="1">
                  <c:v>3.937007874015748E-3</c:v>
                </c:pt>
                <c:pt idx="2">
                  <c:v>1.5748031496062992E-3</c:v>
                </c:pt>
                <c:pt idx="3">
                  <c:v>4.7244094488188976E-3</c:v>
                </c:pt>
                <c:pt idx="4">
                  <c:v>7.874015748031496E-4</c:v>
                </c:pt>
                <c:pt idx="5">
                  <c:v>0.97165354330708664</c:v>
                </c:pt>
                <c:pt idx="6">
                  <c:v>4.7244094488188976E-3</c:v>
                </c:pt>
                <c:pt idx="7">
                  <c:v>4.7244094488188976E-3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Stats'!$E$708:$E$715</c:f>
              <c:numCache>
                <c:formatCode>0.0%</c:formatCode>
                <c:ptCount val="8"/>
                <c:pt idx="0">
                  <c:v>1.379690949227373E-2</c:v>
                </c:pt>
                <c:pt idx="1">
                  <c:v>1.2693156732891833E-2</c:v>
                </c:pt>
                <c:pt idx="2">
                  <c:v>4.1390728476821195E-3</c:v>
                </c:pt>
                <c:pt idx="3">
                  <c:v>9.1059602649006619E-3</c:v>
                </c:pt>
                <c:pt idx="4">
                  <c:v>5.2428256070640175E-3</c:v>
                </c:pt>
                <c:pt idx="5">
                  <c:v>0.93101545253863138</c:v>
                </c:pt>
                <c:pt idx="6">
                  <c:v>1.2969094922737307E-2</c:v>
                </c:pt>
                <c:pt idx="7">
                  <c:v>1.1037527593818985E-2</c:v>
                </c:pt>
              </c:numCache>
            </c:numRef>
          </c:val>
        </c:ser>
        <c:axId val="146210816"/>
        <c:axId val="146212352"/>
      </c:barChart>
      <c:barChart>
        <c:barDir val="col"/>
        <c:grouping val="clustered"/>
        <c:ser>
          <c:idx val="2"/>
          <c:order val="2"/>
          <c:tx>
            <c:strRef>
              <c:f>'12.13 Q2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1234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Stats'!$F$708:$F$715</c:f>
              <c:numCache>
                <c:formatCode>#,##0</c:formatCode>
                <c:ptCount val="8"/>
                <c:pt idx="0">
                  <c:v>50</c:v>
                </c:pt>
                <c:pt idx="1">
                  <c:v>46</c:v>
                </c:pt>
                <c:pt idx="2">
                  <c:v>15</c:v>
                </c:pt>
                <c:pt idx="3">
                  <c:v>33</c:v>
                </c:pt>
                <c:pt idx="4">
                  <c:v>19</c:v>
                </c:pt>
                <c:pt idx="5">
                  <c:v>3374</c:v>
                </c:pt>
                <c:pt idx="6">
                  <c:v>47</c:v>
                </c:pt>
                <c:pt idx="7">
                  <c:v>40</c:v>
                </c:pt>
              </c:numCache>
            </c:numRef>
          </c:val>
        </c:ser>
        <c:axId val="146213888"/>
        <c:axId val="146227968"/>
      </c:barChart>
      <c:catAx>
        <c:axId val="146210816"/>
        <c:scaling>
          <c:orientation val="minMax"/>
        </c:scaling>
        <c:axPos val="b"/>
        <c:numFmt formatCode="General" sourceLinked="1"/>
        <c:tickLblPos val="nextTo"/>
        <c:crossAx val="146212352"/>
        <c:crosses val="autoZero"/>
        <c:auto val="1"/>
        <c:lblAlgn val="ctr"/>
        <c:lblOffset val="100"/>
      </c:catAx>
      <c:valAx>
        <c:axId val="146212352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46210816"/>
        <c:crosses val="autoZero"/>
        <c:crossBetween val="between"/>
      </c:valAx>
      <c:catAx>
        <c:axId val="146213888"/>
        <c:scaling>
          <c:orientation val="minMax"/>
        </c:scaling>
        <c:delete val="1"/>
        <c:axPos val="b"/>
        <c:tickLblPos val="none"/>
        <c:crossAx val="146227968"/>
        <c:crosses val="autoZero"/>
        <c:auto val="1"/>
        <c:lblAlgn val="ctr"/>
        <c:lblOffset val="100"/>
      </c:catAx>
      <c:valAx>
        <c:axId val="1462279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2138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864864864865288"/>
          <c:y val="2.032520325203252E-2"/>
          <c:w val="0.17972972972972956"/>
          <c:h val="0.13821180888974249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88896219167618"/>
          <c:w val="0.91216216216215917"/>
          <c:h val="0.6844474151363504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Stats'!$C$745:$C$747</c:f>
              <c:numCache>
                <c:formatCode>0.0%</c:formatCode>
                <c:ptCount val="3"/>
                <c:pt idx="0">
                  <c:v>0.29514903565166567</c:v>
                </c:pt>
                <c:pt idx="1">
                  <c:v>0.51578024547048507</c:v>
                </c:pt>
                <c:pt idx="2">
                  <c:v>0.18907071887784921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Stats'!$E$745:$E$747</c:f>
              <c:numCache>
                <c:formatCode>0.0%</c:formatCode>
                <c:ptCount val="3"/>
                <c:pt idx="0">
                  <c:v>0.38188976377952755</c:v>
                </c:pt>
                <c:pt idx="1">
                  <c:v>0.43629205440229063</c:v>
                </c:pt>
                <c:pt idx="2">
                  <c:v>0.18181818181818182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Q2 Diversity Stats'!$G$745:$G$747</c:f>
              <c:numCache>
                <c:formatCode>0.0%</c:formatCode>
                <c:ptCount val="3"/>
                <c:pt idx="0">
                  <c:v>0.25416666666666665</c:v>
                </c:pt>
                <c:pt idx="1">
                  <c:v>0.26250000000000001</c:v>
                </c:pt>
                <c:pt idx="2">
                  <c:v>0.48333333333333334</c:v>
                </c:pt>
              </c:numCache>
            </c:numRef>
          </c:val>
        </c:ser>
        <c:axId val="146271616"/>
        <c:axId val="146379904"/>
      </c:barChart>
      <c:barChart>
        <c:barDir val="col"/>
        <c:grouping val="clustered"/>
        <c:ser>
          <c:idx val="2"/>
          <c:order val="2"/>
          <c:tx>
            <c:strRef>
              <c:f>'12.13 Q2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681086113496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Stats'!$D$745:$D$747</c:f>
              <c:numCache>
                <c:formatCode>#,##0</c:formatCode>
                <c:ptCount val="3"/>
                <c:pt idx="0">
                  <c:v>1010</c:v>
                </c:pt>
                <c:pt idx="1">
                  <c:v>1765</c:v>
                </c:pt>
                <c:pt idx="2">
                  <c:v>647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Stats'!$F$745:$F$747</c:f>
              <c:numCache>
                <c:formatCode>#,##0</c:formatCode>
                <c:ptCount val="3"/>
                <c:pt idx="0">
                  <c:v>1067</c:v>
                </c:pt>
                <c:pt idx="1">
                  <c:v>1219</c:v>
                </c:pt>
                <c:pt idx="2">
                  <c:v>508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Stats'!$H$745:$H$747</c:f>
              <c:numCache>
                <c:formatCode>#,##0</c:formatCode>
                <c:ptCount val="3"/>
                <c:pt idx="0">
                  <c:v>61</c:v>
                </c:pt>
                <c:pt idx="1">
                  <c:v>63</c:v>
                </c:pt>
                <c:pt idx="2">
                  <c:v>116</c:v>
                </c:pt>
              </c:numCache>
            </c:numRef>
          </c:val>
        </c:ser>
        <c:axId val="146381440"/>
        <c:axId val="146383232"/>
      </c:barChart>
      <c:catAx>
        <c:axId val="146271616"/>
        <c:scaling>
          <c:orientation val="minMax"/>
        </c:scaling>
        <c:axPos val="b"/>
        <c:numFmt formatCode="General" sourceLinked="1"/>
        <c:tickLblPos val="nextTo"/>
        <c:crossAx val="146379904"/>
        <c:crosses val="autoZero"/>
        <c:auto val="1"/>
        <c:lblAlgn val="ctr"/>
        <c:lblOffset val="100"/>
      </c:catAx>
      <c:valAx>
        <c:axId val="146379904"/>
        <c:scaling>
          <c:orientation val="minMax"/>
        </c:scaling>
        <c:axPos val="l"/>
        <c:majorGridlines/>
        <c:numFmt formatCode="0.00%" sourceLinked="0"/>
        <c:tickLblPos val="nextTo"/>
        <c:crossAx val="146271616"/>
        <c:crosses val="autoZero"/>
        <c:crossBetween val="between"/>
      </c:valAx>
      <c:catAx>
        <c:axId val="146381440"/>
        <c:scaling>
          <c:orientation val="minMax"/>
        </c:scaling>
        <c:delete val="1"/>
        <c:axPos val="b"/>
        <c:tickLblPos val="none"/>
        <c:crossAx val="146383232"/>
        <c:crosses val="autoZero"/>
        <c:auto val="1"/>
        <c:lblAlgn val="ctr"/>
        <c:lblOffset val="100"/>
      </c:catAx>
      <c:valAx>
        <c:axId val="146383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3814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2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6101694915254244"/>
          <c:w val="0.91192532595132259"/>
          <c:h val="0.699152542372881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Stats'!$C$753:$C$761</c:f>
              <c:numCache>
                <c:formatCode>0.0%</c:formatCode>
                <c:ptCount val="9"/>
                <c:pt idx="0">
                  <c:v>7.1562207670720301E-2</c:v>
                </c:pt>
                <c:pt idx="1">
                  <c:v>0.17633302151543498</c:v>
                </c:pt>
                <c:pt idx="2">
                  <c:v>0.28484565014031804</c:v>
                </c:pt>
                <c:pt idx="3">
                  <c:v>0.29794200187090741</c:v>
                </c:pt>
                <c:pt idx="4">
                  <c:v>0.10804490177736202</c:v>
                </c:pt>
                <c:pt idx="5">
                  <c:v>3.7885874649204863E-2</c:v>
                </c:pt>
                <c:pt idx="6">
                  <c:v>5.6127221702525721E-3</c:v>
                </c:pt>
                <c:pt idx="7">
                  <c:v>7.9513564078578115E-3</c:v>
                </c:pt>
                <c:pt idx="8">
                  <c:v>9.8222637979420019E-3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Stats'!$E$753:$E$761</c:f>
              <c:numCache>
                <c:formatCode>0.0%</c:formatCode>
                <c:ptCount val="9"/>
                <c:pt idx="0">
                  <c:v>4.4962257958647847E-2</c:v>
                </c:pt>
                <c:pt idx="1">
                  <c:v>8.8283557597637022E-2</c:v>
                </c:pt>
                <c:pt idx="2">
                  <c:v>0.21627830653101413</c:v>
                </c:pt>
                <c:pt idx="3">
                  <c:v>0.32983262225139481</c:v>
                </c:pt>
                <c:pt idx="4">
                  <c:v>0.1444043321299639</c:v>
                </c:pt>
                <c:pt idx="5">
                  <c:v>8.0406957663275352E-2</c:v>
                </c:pt>
                <c:pt idx="6">
                  <c:v>2.0676074827699377E-2</c:v>
                </c:pt>
                <c:pt idx="7">
                  <c:v>6.3997374466688545E-2</c:v>
                </c:pt>
                <c:pt idx="8">
                  <c:v>1.1158516573679028E-2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Stats'!$G$753:$G$761</c:f>
              <c:numCache>
                <c:formatCode>0.0%</c:formatCode>
                <c:ptCount val="9"/>
                <c:pt idx="0">
                  <c:v>5.035405192761605E-2</c:v>
                </c:pt>
                <c:pt idx="1">
                  <c:v>0.12824547600314712</c:v>
                </c:pt>
                <c:pt idx="2">
                  <c:v>0.26435877261998425</c:v>
                </c:pt>
                <c:pt idx="3">
                  <c:v>0.27537372147915029</c:v>
                </c:pt>
                <c:pt idx="4">
                  <c:v>9.0479937057435095E-2</c:v>
                </c:pt>
                <c:pt idx="5">
                  <c:v>3.3831628638867031E-2</c:v>
                </c:pt>
                <c:pt idx="6">
                  <c:v>8.6546026750590095E-3</c:v>
                </c:pt>
                <c:pt idx="7">
                  <c:v>0.13847364280094415</c:v>
                </c:pt>
                <c:pt idx="8">
                  <c:v>1.0228166797797011E-2</c:v>
                </c:pt>
              </c:numCache>
            </c:numRef>
          </c:val>
        </c:ser>
        <c:axId val="146627968"/>
        <c:axId val="146646144"/>
      </c:barChart>
      <c:barChart>
        <c:barDir val="col"/>
        <c:grouping val="clustered"/>
        <c:ser>
          <c:idx val="2"/>
          <c:order val="2"/>
          <c:tx>
            <c:strRef>
              <c:f>'12.13 Q2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E-3"/>
                  <c:y val="5.13172294141199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Stats'!$D$753:$D$761</c:f>
              <c:numCache>
                <c:formatCode>#,##0</c:formatCode>
                <c:ptCount val="9"/>
                <c:pt idx="0">
                  <c:v>153</c:v>
                </c:pt>
                <c:pt idx="1">
                  <c:v>377</c:v>
                </c:pt>
                <c:pt idx="2">
                  <c:v>609</c:v>
                </c:pt>
                <c:pt idx="3">
                  <c:v>637</c:v>
                </c:pt>
                <c:pt idx="4">
                  <c:v>231</c:v>
                </c:pt>
                <c:pt idx="5">
                  <c:v>81</c:v>
                </c:pt>
                <c:pt idx="6">
                  <c:v>12</c:v>
                </c:pt>
                <c:pt idx="7">
                  <c:v>17</c:v>
                </c:pt>
                <c:pt idx="8">
                  <c:v>21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Stats'!$F$753:$F$761</c:f>
              <c:numCache>
                <c:formatCode>#,##0</c:formatCode>
                <c:ptCount val="9"/>
                <c:pt idx="0">
                  <c:v>137</c:v>
                </c:pt>
                <c:pt idx="1">
                  <c:v>269</c:v>
                </c:pt>
                <c:pt idx="2">
                  <c:v>659</c:v>
                </c:pt>
                <c:pt idx="3">
                  <c:v>1005</c:v>
                </c:pt>
                <c:pt idx="4">
                  <c:v>440</c:v>
                </c:pt>
                <c:pt idx="5">
                  <c:v>245</c:v>
                </c:pt>
                <c:pt idx="6">
                  <c:v>63</c:v>
                </c:pt>
                <c:pt idx="7">
                  <c:v>195</c:v>
                </c:pt>
                <c:pt idx="8">
                  <c:v>34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Stats'!$H$753:$H$761</c:f>
              <c:numCache>
                <c:formatCode>#,##0</c:formatCode>
                <c:ptCount val="9"/>
                <c:pt idx="0">
                  <c:v>64</c:v>
                </c:pt>
                <c:pt idx="1">
                  <c:v>163</c:v>
                </c:pt>
                <c:pt idx="2">
                  <c:v>336</c:v>
                </c:pt>
                <c:pt idx="3">
                  <c:v>350</c:v>
                </c:pt>
                <c:pt idx="4">
                  <c:v>115</c:v>
                </c:pt>
                <c:pt idx="5">
                  <c:v>43</c:v>
                </c:pt>
                <c:pt idx="6">
                  <c:v>11</c:v>
                </c:pt>
                <c:pt idx="7">
                  <c:v>176</c:v>
                </c:pt>
                <c:pt idx="8">
                  <c:v>13</c:v>
                </c:pt>
              </c:numCache>
            </c:numRef>
          </c:val>
        </c:ser>
        <c:axId val="146647680"/>
        <c:axId val="146657664"/>
      </c:barChart>
      <c:catAx>
        <c:axId val="146627968"/>
        <c:scaling>
          <c:orientation val="minMax"/>
        </c:scaling>
        <c:axPos val="b"/>
        <c:numFmt formatCode="General" sourceLinked="1"/>
        <c:tickLblPos val="nextTo"/>
        <c:crossAx val="146646144"/>
        <c:crosses val="autoZero"/>
        <c:auto val="1"/>
        <c:lblAlgn val="ctr"/>
        <c:lblOffset val="100"/>
      </c:catAx>
      <c:valAx>
        <c:axId val="146646144"/>
        <c:scaling>
          <c:orientation val="minMax"/>
        </c:scaling>
        <c:axPos val="l"/>
        <c:majorGridlines/>
        <c:numFmt formatCode="0.00%" sourceLinked="0"/>
        <c:tickLblPos val="nextTo"/>
        <c:crossAx val="146627968"/>
        <c:crosses val="autoZero"/>
        <c:crossBetween val="between"/>
      </c:valAx>
      <c:catAx>
        <c:axId val="146647680"/>
        <c:scaling>
          <c:orientation val="minMax"/>
        </c:scaling>
        <c:delete val="1"/>
        <c:axPos val="b"/>
        <c:tickLblPos val="none"/>
        <c:crossAx val="146657664"/>
        <c:crosses val="autoZero"/>
        <c:auto val="1"/>
        <c:lblAlgn val="ctr"/>
        <c:lblOffset val="100"/>
      </c:catAx>
      <c:valAx>
        <c:axId val="1466576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6476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601711371444424"/>
          <c:y val="2.1186440677966201E-2"/>
          <c:w val="0.2777782045536995"/>
          <c:h val="0.1355932203389831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Stats'!$B$1083</c:f>
          <c:strCache>
            <c:ptCount val="1"/>
            <c:pt idx="0">
              <c:v>Figure 7c: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1.6997141306606501E-2"/>
          <c:y val="2.99967100212754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229300062199993E-2"/>
          <c:y val="0.17695544365452981"/>
          <c:w val="0.94731128600158265"/>
          <c:h val="0.6270810577647200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Stats'!$C$1084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Stats'!$B$1085:$B$1093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Stats'!$C$1085:$C$1093</c:f>
              <c:numCache>
                <c:formatCode>0.0%</c:formatCode>
                <c:ptCount val="9"/>
                <c:pt idx="0">
                  <c:v>8.6294416243654817E-2</c:v>
                </c:pt>
                <c:pt idx="1">
                  <c:v>0.1548223350253807</c:v>
                </c:pt>
                <c:pt idx="2">
                  <c:v>0.30964467005076141</c:v>
                </c:pt>
                <c:pt idx="3">
                  <c:v>0.27411167512690354</c:v>
                </c:pt>
                <c:pt idx="4">
                  <c:v>9.6446700507614211E-2</c:v>
                </c:pt>
                <c:pt idx="5">
                  <c:v>2.030456852791878E-2</c:v>
                </c:pt>
                <c:pt idx="6">
                  <c:v>7.6142131979695434E-3</c:v>
                </c:pt>
                <c:pt idx="7">
                  <c:v>3.8071065989847719E-2</c:v>
                </c:pt>
                <c:pt idx="8">
                  <c:v>1.2690355329949238E-2</c:v>
                </c:pt>
              </c:numCache>
            </c:numRef>
          </c:val>
        </c:ser>
        <c:axId val="112230784"/>
        <c:axId val="112232320"/>
      </c:barChart>
      <c:barChart>
        <c:barDir val="col"/>
        <c:grouping val="clustered"/>
        <c:ser>
          <c:idx val="1"/>
          <c:order val="1"/>
          <c:tx>
            <c:strRef>
              <c:f>'13.14 Q3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Stats'!$D$1085:$D$1093</c:f>
              <c:numCache>
                <c:formatCode>General</c:formatCode>
                <c:ptCount val="9"/>
                <c:pt idx="0">
                  <c:v>34</c:v>
                </c:pt>
                <c:pt idx="1">
                  <c:v>61</c:v>
                </c:pt>
                <c:pt idx="2">
                  <c:v>122</c:v>
                </c:pt>
                <c:pt idx="3">
                  <c:v>108</c:v>
                </c:pt>
                <c:pt idx="4">
                  <c:v>38</c:v>
                </c:pt>
                <c:pt idx="5">
                  <c:v>8</c:v>
                </c:pt>
                <c:pt idx="6">
                  <c:v>3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</c:ser>
        <c:axId val="112233856"/>
        <c:axId val="112239744"/>
      </c:barChart>
      <c:catAx>
        <c:axId val="112230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32320"/>
        <c:crosses val="autoZero"/>
        <c:auto val="1"/>
        <c:lblAlgn val="ctr"/>
        <c:lblOffset val="100"/>
      </c:catAx>
      <c:valAx>
        <c:axId val="11223232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30784"/>
        <c:crosses val="autoZero"/>
        <c:crossBetween val="between"/>
      </c:valAx>
      <c:catAx>
        <c:axId val="112233856"/>
        <c:scaling>
          <c:orientation val="minMax"/>
        </c:scaling>
        <c:delete val="1"/>
        <c:axPos val="b"/>
        <c:tickLblPos val="none"/>
        <c:crossAx val="112239744"/>
        <c:crosses val="autoZero"/>
        <c:auto val="1"/>
        <c:lblAlgn val="ctr"/>
        <c:lblOffset val="100"/>
      </c:catAx>
      <c:valAx>
        <c:axId val="11223974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22338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019016262475263"/>
          <c:y val="3.0393554566124952E-2"/>
          <c:w val="4.7297354548590811E-2"/>
          <c:h val="8.1760796613515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6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5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Stats'!$C$768:$C$777</c:f>
              <c:numCache>
                <c:formatCode>0.0%</c:formatCode>
                <c:ptCount val="10"/>
                <c:pt idx="0">
                  <c:v>2.9466791393826006E-2</c:v>
                </c:pt>
                <c:pt idx="1">
                  <c:v>0.11178671655753041</c:v>
                </c:pt>
                <c:pt idx="2">
                  <c:v>0.1735266604303087</c:v>
                </c:pt>
                <c:pt idx="3">
                  <c:v>0.17118802619270346</c:v>
                </c:pt>
                <c:pt idx="4">
                  <c:v>0.16417212347988774</c:v>
                </c:pt>
                <c:pt idx="5">
                  <c:v>0.13376987839101964</c:v>
                </c:pt>
                <c:pt idx="6">
                  <c:v>0.10617399438727783</c:v>
                </c:pt>
                <c:pt idx="7">
                  <c:v>7.8578110383536015E-2</c:v>
                </c:pt>
                <c:pt idx="8">
                  <c:v>2.853133769878391E-2</c:v>
                </c:pt>
                <c:pt idx="9">
                  <c:v>2.8063610851262861E-3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Stats'!$E$768:$E$777</c:f>
              <c:numCache>
                <c:formatCode>0.0%</c:formatCode>
                <c:ptCount val="10"/>
                <c:pt idx="0">
                  <c:v>2.3301608139153267E-2</c:v>
                </c:pt>
                <c:pt idx="1">
                  <c:v>0.12241549064653758</c:v>
                </c:pt>
                <c:pt idx="2">
                  <c:v>0.17722349852313751</c:v>
                </c:pt>
                <c:pt idx="3">
                  <c:v>0.15589104036757467</c:v>
                </c:pt>
                <c:pt idx="4">
                  <c:v>0.17033147358057105</c:v>
                </c:pt>
                <c:pt idx="5">
                  <c:v>0.14177879881851002</c:v>
                </c:pt>
                <c:pt idx="6">
                  <c:v>0.10928782408926813</c:v>
                </c:pt>
                <c:pt idx="7">
                  <c:v>7.7781424351821463E-2</c:v>
                </c:pt>
                <c:pt idx="8">
                  <c:v>2.1660649819494584E-2</c:v>
                </c:pt>
                <c:pt idx="9">
                  <c:v>3.2819166393173612E-4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Stats'!$G$768:$G$777</c:f>
              <c:numCache>
                <c:formatCode>0.0%</c:formatCode>
                <c:ptCount val="10"/>
                <c:pt idx="0">
                  <c:v>4.878048780487805E-2</c:v>
                </c:pt>
                <c:pt idx="1">
                  <c:v>0.15971675845790717</c:v>
                </c:pt>
                <c:pt idx="2">
                  <c:v>0.19590873328088121</c:v>
                </c:pt>
                <c:pt idx="3">
                  <c:v>0.15027537372147914</c:v>
                </c:pt>
                <c:pt idx="4">
                  <c:v>0.14870180959874116</c:v>
                </c:pt>
                <c:pt idx="5">
                  <c:v>0.12116443745082613</c:v>
                </c:pt>
                <c:pt idx="6">
                  <c:v>7.8678206136900075E-2</c:v>
                </c:pt>
                <c:pt idx="7">
                  <c:v>6.6876475216365069E-2</c:v>
                </c:pt>
                <c:pt idx="8">
                  <c:v>2.9110936270653028E-2</c:v>
                </c:pt>
                <c:pt idx="9">
                  <c:v>7.8678206136900079E-4</c:v>
                </c:pt>
              </c:numCache>
            </c:numRef>
          </c:val>
        </c:ser>
        <c:axId val="146451840"/>
        <c:axId val="146461824"/>
      </c:barChart>
      <c:barChart>
        <c:barDir val="col"/>
        <c:grouping val="clustered"/>
        <c:ser>
          <c:idx val="2"/>
          <c:order val="2"/>
          <c:tx>
            <c:strRef>
              <c:f>'12.13 Q2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399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Stats'!$D$768:$D$777</c:f>
              <c:numCache>
                <c:formatCode>#,##0</c:formatCode>
                <c:ptCount val="10"/>
                <c:pt idx="0">
                  <c:v>63</c:v>
                </c:pt>
                <c:pt idx="1">
                  <c:v>239</c:v>
                </c:pt>
                <c:pt idx="2">
                  <c:v>371</c:v>
                </c:pt>
                <c:pt idx="3">
                  <c:v>366</c:v>
                </c:pt>
                <c:pt idx="4">
                  <c:v>351</c:v>
                </c:pt>
                <c:pt idx="5">
                  <c:v>286</c:v>
                </c:pt>
                <c:pt idx="6">
                  <c:v>227</c:v>
                </c:pt>
                <c:pt idx="7">
                  <c:v>168</c:v>
                </c:pt>
                <c:pt idx="8">
                  <c:v>61</c:v>
                </c:pt>
                <c:pt idx="9">
                  <c:v>6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Stats'!$F$768:$F$777</c:f>
              <c:numCache>
                <c:formatCode>#,##0</c:formatCode>
                <c:ptCount val="10"/>
                <c:pt idx="0">
                  <c:v>71</c:v>
                </c:pt>
                <c:pt idx="1">
                  <c:v>373</c:v>
                </c:pt>
                <c:pt idx="2">
                  <c:v>540</c:v>
                </c:pt>
                <c:pt idx="3">
                  <c:v>475</c:v>
                </c:pt>
                <c:pt idx="4">
                  <c:v>519</c:v>
                </c:pt>
                <c:pt idx="5">
                  <c:v>432</c:v>
                </c:pt>
                <c:pt idx="6">
                  <c:v>333</c:v>
                </c:pt>
                <c:pt idx="7">
                  <c:v>237</c:v>
                </c:pt>
                <c:pt idx="8">
                  <c:v>66</c:v>
                </c:pt>
                <c:pt idx="9">
                  <c:v>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Stats'!$H$768:$H$777</c:f>
              <c:numCache>
                <c:formatCode>#,##0</c:formatCode>
                <c:ptCount val="10"/>
                <c:pt idx="0">
                  <c:v>62</c:v>
                </c:pt>
                <c:pt idx="1">
                  <c:v>203</c:v>
                </c:pt>
                <c:pt idx="2">
                  <c:v>249</c:v>
                </c:pt>
                <c:pt idx="3">
                  <c:v>191</c:v>
                </c:pt>
                <c:pt idx="4">
                  <c:v>189</c:v>
                </c:pt>
                <c:pt idx="5">
                  <c:v>154</c:v>
                </c:pt>
                <c:pt idx="6">
                  <c:v>100</c:v>
                </c:pt>
                <c:pt idx="7">
                  <c:v>85</c:v>
                </c:pt>
                <c:pt idx="8">
                  <c:v>37</c:v>
                </c:pt>
                <c:pt idx="9">
                  <c:v>1</c:v>
                </c:pt>
              </c:numCache>
            </c:numRef>
          </c:val>
        </c:ser>
        <c:axId val="146463360"/>
        <c:axId val="146669952"/>
      </c:barChart>
      <c:catAx>
        <c:axId val="146451840"/>
        <c:scaling>
          <c:orientation val="minMax"/>
        </c:scaling>
        <c:axPos val="b"/>
        <c:numFmt formatCode="General" sourceLinked="1"/>
        <c:tickLblPos val="nextTo"/>
        <c:crossAx val="146461824"/>
        <c:crosses val="autoZero"/>
        <c:auto val="1"/>
        <c:lblAlgn val="ctr"/>
        <c:lblOffset val="100"/>
      </c:catAx>
      <c:valAx>
        <c:axId val="146461824"/>
        <c:scaling>
          <c:orientation val="minMax"/>
        </c:scaling>
        <c:axPos val="l"/>
        <c:majorGridlines/>
        <c:numFmt formatCode="0.00%" sourceLinked="0"/>
        <c:tickLblPos val="nextTo"/>
        <c:crossAx val="146451840"/>
        <c:crosses val="autoZero"/>
        <c:crossBetween val="between"/>
      </c:valAx>
      <c:catAx>
        <c:axId val="146463360"/>
        <c:scaling>
          <c:orientation val="minMax"/>
        </c:scaling>
        <c:delete val="1"/>
        <c:axPos val="b"/>
        <c:tickLblPos val="none"/>
        <c:crossAx val="146669952"/>
        <c:crosses val="autoZero"/>
        <c:auto val="1"/>
        <c:lblAlgn val="ctr"/>
        <c:lblOffset val="100"/>
      </c:catAx>
      <c:valAx>
        <c:axId val="146669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463360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1.650165016501657E-2"/>
          <c:w val="0.27702702702702681"/>
          <c:h val="0.1056109075474476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8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Stats'!$C$783:$C$790</c:f>
              <c:numCache>
                <c:formatCode>0.0%</c:formatCode>
                <c:ptCount val="8"/>
                <c:pt idx="0">
                  <c:v>1.4967259120673527E-2</c:v>
                </c:pt>
                <c:pt idx="1">
                  <c:v>1.216089803554724E-2</c:v>
                </c:pt>
                <c:pt idx="2">
                  <c:v>2.8063610851262861E-3</c:v>
                </c:pt>
                <c:pt idx="3">
                  <c:v>4.6772684752104771E-4</c:v>
                </c:pt>
                <c:pt idx="4">
                  <c:v>1.9644527595884004E-2</c:v>
                </c:pt>
                <c:pt idx="5">
                  <c:v>0.90972871842843783</c:v>
                </c:pt>
                <c:pt idx="6">
                  <c:v>4.0224508886810104E-2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Stats'!$E$783:$E$790</c:f>
              <c:numCache>
                <c:formatCode>0.0%</c:formatCode>
                <c:ptCount val="8"/>
                <c:pt idx="0">
                  <c:v>7.2202166064981952E-3</c:v>
                </c:pt>
                <c:pt idx="1">
                  <c:v>6.892024942566459E-3</c:v>
                </c:pt>
                <c:pt idx="2">
                  <c:v>9.8457499179520846E-4</c:v>
                </c:pt>
                <c:pt idx="3">
                  <c:v>1.3127666557269445E-3</c:v>
                </c:pt>
                <c:pt idx="4">
                  <c:v>1.0830324909747292E-2</c:v>
                </c:pt>
                <c:pt idx="5">
                  <c:v>0.93501805054151621</c:v>
                </c:pt>
                <c:pt idx="6">
                  <c:v>3.7742041352149654E-2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Stats'!$G$783:$G$790</c:f>
              <c:numCache>
                <c:formatCode>0.0%</c:formatCode>
                <c:ptCount val="8"/>
                <c:pt idx="0">
                  <c:v>1.1801730920535013E-2</c:v>
                </c:pt>
                <c:pt idx="1">
                  <c:v>1.4162077104642014E-2</c:v>
                </c:pt>
                <c:pt idx="2">
                  <c:v>7.0810385523210071E-3</c:v>
                </c:pt>
                <c:pt idx="3">
                  <c:v>7.8678206136900079E-4</c:v>
                </c:pt>
                <c:pt idx="4">
                  <c:v>1.1801730920535013E-2</c:v>
                </c:pt>
                <c:pt idx="5">
                  <c:v>0.82454760031471286</c:v>
                </c:pt>
                <c:pt idx="6">
                  <c:v>0.12981904012588513</c:v>
                </c:pt>
                <c:pt idx="7">
                  <c:v>0</c:v>
                </c:pt>
              </c:numCache>
            </c:numRef>
          </c:val>
        </c:ser>
        <c:axId val="146734080"/>
        <c:axId val="147464960"/>
      </c:barChart>
      <c:barChart>
        <c:barDir val="col"/>
        <c:grouping val="clustered"/>
        <c:ser>
          <c:idx val="2"/>
          <c:order val="2"/>
          <c:tx>
            <c:strRef>
              <c:f>'12.13 Q2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6924877633539251E-3"/>
                  <c:y val="4.654547354175561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Stats'!$D$783:$D$790</c:f>
              <c:numCache>
                <c:formatCode>#,##0</c:formatCode>
                <c:ptCount val="8"/>
                <c:pt idx="0">
                  <c:v>32</c:v>
                </c:pt>
                <c:pt idx="1">
                  <c:v>26</c:v>
                </c:pt>
                <c:pt idx="2">
                  <c:v>6</c:v>
                </c:pt>
                <c:pt idx="3">
                  <c:v>1</c:v>
                </c:pt>
                <c:pt idx="4">
                  <c:v>42</c:v>
                </c:pt>
                <c:pt idx="5">
                  <c:v>1945</c:v>
                </c:pt>
                <c:pt idx="6">
                  <c:v>86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Stats'!$F$783:$F$790</c:f>
              <c:numCache>
                <c:formatCode>#,##0</c:formatCode>
                <c:ptCount val="8"/>
                <c:pt idx="0">
                  <c:v>22</c:v>
                </c:pt>
                <c:pt idx="1">
                  <c:v>21</c:v>
                </c:pt>
                <c:pt idx="2">
                  <c:v>3</c:v>
                </c:pt>
                <c:pt idx="3">
                  <c:v>4</c:v>
                </c:pt>
                <c:pt idx="4">
                  <c:v>33</c:v>
                </c:pt>
                <c:pt idx="5">
                  <c:v>2849</c:v>
                </c:pt>
                <c:pt idx="6">
                  <c:v>115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Stats'!$H$783:$H$790</c:f>
              <c:numCache>
                <c:formatCode>#,##0</c:formatCode>
                <c:ptCount val="8"/>
                <c:pt idx="0">
                  <c:v>15</c:v>
                </c:pt>
                <c:pt idx="1">
                  <c:v>18</c:v>
                </c:pt>
                <c:pt idx="2">
                  <c:v>9</c:v>
                </c:pt>
                <c:pt idx="3">
                  <c:v>1</c:v>
                </c:pt>
                <c:pt idx="4">
                  <c:v>15</c:v>
                </c:pt>
                <c:pt idx="5">
                  <c:v>1048</c:v>
                </c:pt>
                <c:pt idx="6">
                  <c:v>165</c:v>
                </c:pt>
                <c:pt idx="7">
                  <c:v>0</c:v>
                </c:pt>
              </c:numCache>
            </c:numRef>
          </c:val>
        </c:ser>
        <c:axId val="147466496"/>
        <c:axId val="147488768"/>
      </c:barChart>
      <c:catAx>
        <c:axId val="146734080"/>
        <c:scaling>
          <c:orientation val="minMax"/>
        </c:scaling>
        <c:axPos val="b"/>
        <c:numFmt formatCode="General" sourceLinked="1"/>
        <c:tickLblPos val="nextTo"/>
        <c:crossAx val="147464960"/>
        <c:crosses val="autoZero"/>
        <c:auto val="1"/>
        <c:lblAlgn val="ctr"/>
        <c:lblOffset val="100"/>
      </c:catAx>
      <c:valAx>
        <c:axId val="147464960"/>
        <c:scaling>
          <c:orientation val="minMax"/>
        </c:scaling>
        <c:axPos val="l"/>
        <c:majorGridlines/>
        <c:numFmt formatCode="0.00%" sourceLinked="0"/>
        <c:tickLblPos val="nextTo"/>
        <c:crossAx val="146734080"/>
        <c:crosses val="autoZero"/>
        <c:crossBetween val="between"/>
      </c:valAx>
      <c:catAx>
        <c:axId val="147466496"/>
        <c:scaling>
          <c:orientation val="minMax"/>
        </c:scaling>
        <c:delete val="1"/>
        <c:axPos val="b"/>
        <c:tickLblPos val="none"/>
        <c:crossAx val="147488768"/>
        <c:crosses val="autoZero"/>
        <c:auto val="1"/>
        <c:lblAlgn val="ctr"/>
        <c:lblOffset val="100"/>
      </c:catAx>
      <c:valAx>
        <c:axId val="1474887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46649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432432432432461"/>
          <c:y val="1.9305019305019388E-2"/>
          <c:w val="0.27702702702702658"/>
          <c:h val="0.12355252890686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7"/>
          <c:w val="0.94465334076595797"/>
          <c:h val="0.6417465006403990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Q2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Q2 Diversity Stats'!$C$22:$C$35</c:f>
              <c:numCache>
                <c:formatCode>#,##0</c:formatCode>
                <c:ptCount val="14"/>
                <c:pt idx="0">
                  <c:v>1168</c:v>
                </c:pt>
                <c:pt idx="1">
                  <c:v>165</c:v>
                </c:pt>
                <c:pt idx="2">
                  <c:v>389</c:v>
                </c:pt>
                <c:pt idx="3">
                  <c:v>255</c:v>
                </c:pt>
                <c:pt idx="4">
                  <c:v>180</c:v>
                </c:pt>
                <c:pt idx="5">
                  <c:v>469</c:v>
                </c:pt>
                <c:pt idx="6">
                  <c:v>678</c:v>
                </c:pt>
                <c:pt idx="7">
                  <c:v>1891</c:v>
                </c:pt>
                <c:pt idx="8">
                  <c:v>969</c:v>
                </c:pt>
                <c:pt idx="9">
                  <c:v>883</c:v>
                </c:pt>
                <c:pt idx="10">
                  <c:v>844</c:v>
                </c:pt>
                <c:pt idx="11">
                  <c:v>2010</c:v>
                </c:pt>
                <c:pt idx="12">
                  <c:v>924</c:v>
                </c:pt>
                <c:pt idx="13">
                  <c:v>1090</c:v>
                </c:pt>
              </c:numCache>
            </c:numRef>
          </c:val>
        </c:ser>
        <c:axId val="147500416"/>
        <c:axId val="147510400"/>
      </c:barChart>
      <c:catAx>
        <c:axId val="147500416"/>
        <c:scaling>
          <c:orientation val="minMax"/>
        </c:scaling>
        <c:axPos val="b"/>
        <c:numFmt formatCode="General" sourceLinked="1"/>
        <c:tickLblPos val="nextTo"/>
        <c:crossAx val="147510400"/>
        <c:crosses val="autoZero"/>
        <c:auto val="1"/>
        <c:lblAlgn val="ctr"/>
        <c:lblOffset val="100"/>
      </c:catAx>
      <c:valAx>
        <c:axId val="147510400"/>
        <c:scaling>
          <c:orientation val="minMax"/>
        </c:scaling>
        <c:axPos val="l"/>
        <c:majorGridlines/>
        <c:numFmt formatCode="#,##0" sourceLinked="1"/>
        <c:tickLblPos val="nextTo"/>
        <c:crossAx val="14750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186"/>
          <c:y val="2.4922118380062312E-2"/>
          <c:w val="0.12288940430288645"/>
          <c:h val="7.4766682202108345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184E-2"/>
          <c:y val="0.20814479638009123"/>
          <c:w val="0.89867109634552012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Stats'!$C$187:$C$190</c:f>
              <c:numCache>
                <c:formatCode>0.0%</c:formatCode>
                <c:ptCount val="4"/>
                <c:pt idx="0">
                  <c:v>5.1195971464540494E-3</c:v>
                </c:pt>
                <c:pt idx="1">
                  <c:v>0.4410407049937054</c:v>
                </c:pt>
                <c:pt idx="2">
                  <c:v>0</c:v>
                </c:pt>
                <c:pt idx="3">
                  <c:v>0.55383969785984055</c:v>
                </c:pt>
              </c:numCache>
            </c:numRef>
          </c:val>
        </c:ser>
        <c:axId val="156590464"/>
        <c:axId val="15659200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Stats'!$D$187:$D$190</c:f>
              <c:numCache>
                <c:formatCode>#,##0</c:formatCode>
                <c:ptCount val="4"/>
                <c:pt idx="0">
                  <c:v>61</c:v>
                </c:pt>
                <c:pt idx="1">
                  <c:v>5255</c:v>
                </c:pt>
                <c:pt idx="2">
                  <c:v>0</c:v>
                </c:pt>
                <c:pt idx="3">
                  <c:v>6599</c:v>
                </c:pt>
              </c:numCache>
            </c:numRef>
          </c:val>
        </c:ser>
        <c:axId val="156593536"/>
        <c:axId val="156603520"/>
      </c:barChart>
      <c:catAx>
        <c:axId val="156590464"/>
        <c:scaling>
          <c:orientation val="minMax"/>
        </c:scaling>
        <c:axPos val="b"/>
        <c:numFmt formatCode="General" sourceLinked="1"/>
        <c:tickLblPos val="nextTo"/>
        <c:crossAx val="156592000"/>
        <c:crosses val="autoZero"/>
        <c:auto val="1"/>
        <c:lblAlgn val="ctr"/>
        <c:lblOffset val="100"/>
      </c:catAx>
      <c:valAx>
        <c:axId val="156592000"/>
        <c:scaling>
          <c:orientation val="minMax"/>
        </c:scaling>
        <c:axPos val="l"/>
        <c:majorGridlines/>
        <c:numFmt formatCode="0.0%" sourceLinked="0"/>
        <c:tickLblPos val="nextTo"/>
        <c:crossAx val="156590464"/>
        <c:crosses val="autoZero"/>
        <c:crossBetween val="between"/>
      </c:valAx>
      <c:catAx>
        <c:axId val="156593536"/>
        <c:scaling>
          <c:orientation val="minMax"/>
        </c:scaling>
        <c:delete val="1"/>
        <c:axPos val="b"/>
        <c:tickLblPos val="none"/>
        <c:crossAx val="156603520"/>
        <c:crosses val="autoZero"/>
        <c:auto val="1"/>
        <c:lblAlgn val="ctr"/>
        <c:lblOffset val="100"/>
      </c:catAx>
      <c:valAx>
        <c:axId val="1566035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659353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421926910299007"/>
          <c:y val="6.3348416289592771E-2"/>
          <c:w val="0.25913621262458453"/>
          <c:h val="0.1266968325791857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199"/>
          <c:y val="0.20814479638009123"/>
          <c:w val="0.88666810981137656"/>
          <c:h val="0.64253393665158798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Stats'!$E$187:$E$190</c:f>
              <c:numCache>
                <c:formatCode>0.0%</c:formatCode>
                <c:ptCount val="4"/>
                <c:pt idx="0">
                  <c:v>0.13212515489467164</c:v>
                </c:pt>
                <c:pt idx="1">
                  <c:v>0.80855018587360594</c:v>
                </c:pt>
                <c:pt idx="2">
                  <c:v>5.9324659231722428E-2</c:v>
                </c:pt>
                <c:pt idx="3">
                  <c:v>0</c:v>
                </c:pt>
              </c:numCache>
            </c:numRef>
          </c:val>
        </c:ser>
        <c:axId val="156638208"/>
        <c:axId val="15666048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Stats'!$F$187:$F$190</c:f>
              <c:numCache>
                <c:formatCode>#,##0</c:formatCode>
                <c:ptCount val="4"/>
                <c:pt idx="0">
                  <c:v>853</c:v>
                </c:pt>
                <c:pt idx="1">
                  <c:v>5220</c:v>
                </c:pt>
                <c:pt idx="2">
                  <c:v>383</c:v>
                </c:pt>
                <c:pt idx="3">
                  <c:v>0</c:v>
                </c:pt>
              </c:numCache>
            </c:numRef>
          </c:val>
        </c:ser>
        <c:axId val="156662016"/>
        <c:axId val="156663808"/>
      </c:barChart>
      <c:catAx>
        <c:axId val="156638208"/>
        <c:scaling>
          <c:orientation val="minMax"/>
        </c:scaling>
        <c:axPos val="b"/>
        <c:numFmt formatCode="General" sourceLinked="1"/>
        <c:tickLblPos val="nextTo"/>
        <c:crossAx val="156660480"/>
        <c:crosses val="autoZero"/>
        <c:auto val="1"/>
        <c:lblAlgn val="ctr"/>
        <c:lblOffset val="100"/>
      </c:catAx>
      <c:valAx>
        <c:axId val="156660480"/>
        <c:scaling>
          <c:orientation val="minMax"/>
        </c:scaling>
        <c:axPos val="l"/>
        <c:majorGridlines/>
        <c:numFmt formatCode="0.0%" sourceLinked="0"/>
        <c:tickLblPos val="nextTo"/>
        <c:crossAx val="156638208"/>
        <c:crosses val="autoZero"/>
        <c:crossBetween val="between"/>
      </c:valAx>
      <c:catAx>
        <c:axId val="156662016"/>
        <c:scaling>
          <c:orientation val="minMax"/>
        </c:scaling>
        <c:delete val="1"/>
        <c:axPos val="b"/>
        <c:tickLblPos val="none"/>
        <c:crossAx val="156663808"/>
        <c:crosses val="autoZero"/>
        <c:auto val="1"/>
        <c:lblAlgn val="ctr"/>
        <c:lblOffset val="100"/>
      </c:catAx>
      <c:valAx>
        <c:axId val="156663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666201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858300625226841"/>
          <c:w val="0.9082333157174024"/>
          <c:h val="0.632186273446006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Stats'!$C$486:$C$493</c:f>
              <c:numCache>
                <c:formatCode>0.0%</c:formatCode>
                <c:ptCount val="8"/>
                <c:pt idx="0">
                  <c:v>1.1582039446076374E-2</c:v>
                </c:pt>
                <c:pt idx="1">
                  <c:v>9.735627360469996E-3</c:v>
                </c:pt>
                <c:pt idx="2">
                  <c:v>2.517834662190516E-3</c:v>
                </c:pt>
                <c:pt idx="3">
                  <c:v>6.8820814099874112E-3</c:v>
                </c:pt>
                <c:pt idx="4">
                  <c:v>2.6856903063365504E-3</c:v>
                </c:pt>
                <c:pt idx="5">
                  <c:v>0.94309693663449434</c:v>
                </c:pt>
                <c:pt idx="6">
                  <c:v>1.0658833403273185E-2</c:v>
                </c:pt>
                <c:pt idx="7">
                  <c:v>1.2840956777171633E-2</c:v>
                </c:pt>
              </c:numCache>
            </c:numRef>
          </c:val>
        </c:ser>
        <c:axId val="156682496"/>
        <c:axId val="156766208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Stats'!$D$486:$D$493</c:f>
              <c:numCache>
                <c:formatCode>_-* #,##0_-;\-* #,##0_-;_-* "-"??_-;_-@_-</c:formatCode>
                <c:ptCount val="8"/>
                <c:pt idx="0">
                  <c:v>138</c:v>
                </c:pt>
                <c:pt idx="1">
                  <c:v>116</c:v>
                </c:pt>
                <c:pt idx="2">
                  <c:v>30</c:v>
                </c:pt>
                <c:pt idx="3">
                  <c:v>82</c:v>
                </c:pt>
                <c:pt idx="4">
                  <c:v>32</c:v>
                </c:pt>
                <c:pt idx="5">
                  <c:v>11237</c:v>
                </c:pt>
                <c:pt idx="6">
                  <c:v>127</c:v>
                </c:pt>
                <c:pt idx="7">
                  <c:v>153</c:v>
                </c:pt>
              </c:numCache>
            </c:numRef>
          </c:val>
        </c:ser>
        <c:axId val="156767744"/>
        <c:axId val="156769280"/>
      </c:barChart>
      <c:catAx>
        <c:axId val="156682496"/>
        <c:scaling>
          <c:orientation val="minMax"/>
        </c:scaling>
        <c:axPos val="b"/>
        <c:numFmt formatCode="General" sourceLinked="1"/>
        <c:tickLblPos val="nextTo"/>
        <c:crossAx val="156766208"/>
        <c:crosses val="autoZero"/>
        <c:auto val="1"/>
        <c:lblAlgn val="ctr"/>
        <c:lblOffset val="100"/>
      </c:catAx>
      <c:valAx>
        <c:axId val="156766208"/>
        <c:scaling>
          <c:orientation val="minMax"/>
        </c:scaling>
        <c:axPos val="l"/>
        <c:majorGridlines/>
        <c:numFmt formatCode="0.0%" sourceLinked="0"/>
        <c:tickLblPos val="nextTo"/>
        <c:crossAx val="156682496"/>
        <c:crosses val="autoZero"/>
        <c:crossBetween val="between"/>
      </c:valAx>
      <c:catAx>
        <c:axId val="156767744"/>
        <c:scaling>
          <c:orientation val="minMax"/>
        </c:scaling>
        <c:delete val="1"/>
        <c:axPos val="b"/>
        <c:tickLblPos val="none"/>
        <c:crossAx val="156769280"/>
        <c:crosses val="autoZero"/>
        <c:auto val="1"/>
        <c:lblAlgn val="ctr"/>
        <c:lblOffset val="100"/>
      </c:catAx>
      <c:valAx>
        <c:axId val="15676928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5676774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91"/>
          <c:y val="3.0651340996168612E-2"/>
          <c:w val="0.26045912277159583"/>
          <c:h val="0.1072800957351600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Stats'!$E$486:$E$493</c:f>
              <c:numCache>
                <c:formatCode>0.0%</c:formatCode>
                <c:ptCount val="8"/>
                <c:pt idx="0">
                  <c:v>1.0687732342007435E-2</c:v>
                </c:pt>
                <c:pt idx="1">
                  <c:v>1.006815365551425E-2</c:v>
                </c:pt>
                <c:pt idx="2">
                  <c:v>2.7881040892193307E-3</c:v>
                </c:pt>
                <c:pt idx="3">
                  <c:v>9.2936802973977691E-4</c:v>
                </c:pt>
                <c:pt idx="4">
                  <c:v>1.3940520446096654E-2</c:v>
                </c:pt>
                <c:pt idx="5">
                  <c:v>0.90489467162329618</c:v>
                </c:pt>
                <c:pt idx="6">
                  <c:v>5.6691449814126396E-2</c:v>
                </c:pt>
                <c:pt idx="7">
                  <c:v>0</c:v>
                </c:pt>
              </c:numCache>
            </c:numRef>
          </c:val>
        </c:ser>
        <c:axId val="156812800"/>
        <c:axId val="156814336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Stats'!$F$486:$F$493</c:f>
              <c:numCache>
                <c:formatCode>_-* #,##0_-;\-* #,##0_-;_-* "-"??_-;_-@_-</c:formatCode>
                <c:ptCount val="8"/>
                <c:pt idx="0">
                  <c:v>69</c:v>
                </c:pt>
                <c:pt idx="1">
                  <c:v>65</c:v>
                </c:pt>
                <c:pt idx="2">
                  <c:v>18</c:v>
                </c:pt>
                <c:pt idx="3">
                  <c:v>6</c:v>
                </c:pt>
                <c:pt idx="4">
                  <c:v>90</c:v>
                </c:pt>
                <c:pt idx="5">
                  <c:v>5842</c:v>
                </c:pt>
                <c:pt idx="6">
                  <c:v>366</c:v>
                </c:pt>
                <c:pt idx="7">
                  <c:v>0</c:v>
                </c:pt>
              </c:numCache>
            </c:numRef>
          </c:val>
        </c:ser>
        <c:axId val="157221632"/>
        <c:axId val="157223168"/>
      </c:barChart>
      <c:catAx>
        <c:axId val="156812800"/>
        <c:scaling>
          <c:orientation val="minMax"/>
        </c:scaling>
        <c:axPos val="b"/>
        <c:numFmt formatCode="General" sourceLinked="1"/>
        <c:tickLblPos val="nextTo"/>
        <c:crossAx val="156814336"/>
        <c:crosses val="autoZero"/>
        <c:auto val="1"/>
        <c:lblAlgn val="ctr"/>
        <c:lblOffset val="100"/>
      </c:catAx>
      <c:valAx>
        <c:axId val="156814336"/>
        <c:scaling>
          <c:orientation val="minMax"/>
        </c:scaling>
        <c:axPos val="l"/>
        <c:majorGridlines/>
        <c:numFmt formatCode="0.0%" sourceLinked="0"/>
        <c:tickLblPos val="nextTo"/>
        <c:crossAx val="156812800"/>
        <c:crosses val="autoZero"/>
        <c:crossBetween val="between"/>
      </c:valAx>
      <c:catAx>
        <c:axId val="157221632"/>
        <c:scaling>
          <c:orientation val="minMax"/>
        </c:scaling>
        <c:delete val="1"/>
        <c:axPos val="b"/>
        <c:tickLblPos val="none"/>
        <c:crossAx val="157223168"/>
        <c:crosses val="autoZero"/>
        <c:auto val="1"/>
        <c:lblAlgn val="ctr"/>
        <c:lblOffset val="100"/>
      </c:catAx>
      <c:valAx>
        <c:axId val="157223168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572216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961218836565057"/>
          <c:y val="4.2145593869731802E-2"/>
          <c:w val="0.22714681440443291"/>
          <c:h val="0.1072800957351599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57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793924428085544"/>
          <c:w val="0.91273375013097691"/>
          <c:h val="0.5687033499510785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Stats'!$G$486:$G$494</c:f>
              <c:numCache>
                <c:formatCode>0.0%</c:formatCode>
                <c:ptCount val="9"/>
                <c:pt idx="0">
                  <c:v>5.7910197230381872E-3</c:v>
                </c:pt>
                <c:pt idx="1">
                  <c:v>5.4553084347461183E-3</c:v>
                </c:pt>
                <c:pt idx="2">
                  <c:v>1.5107007973143096E-3</c:v>
                </c:pt>
                <c:pt idx="3">
                  <c:v>5.0356693243810318E-4</c:v>
                </c:pt>
                <c:pt idx="4">
                  <c:v>7.5535039865715489E-3</c:v>
                </c:pt>
                <c:pt idx="5">
                  <c:v>0.49030633655056649</c:v>
                </c:pt>
                <c:pt idx="6">
                  <c:v>3.0717582878724298E-2</c:v>
                </c:pt>
                <c:pt idx="7">
                  <c:v>0</c:v>
                </c:pt>
                <c:pt idx="8">
                  <c:v>0.45816198069660091</c:v>
                </c:pt>
              </c:numCache>
            </c:numRef>
          </c:val>
        </c:ser>
        <c:axId val="157262592"/>
        <c:axId val="157264128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Stats'!$H$486:$H$494</c:f>
              <c:numCache>
                <c:formatCode>#,##0</c:formatCode>
                <c:ptCount val="9"/>
                <c:pt idx="0">
                  <c:v>69</c:v>
                </c:pt>
                <c:pt idx="1">
                  <c:v>65</c:v>
                </c:pt>
                <c:pt idx="2">
                  <c:v>18</c:v>
                </c:pt>
                <c:pt idx="3">
                  <c:v>6</c:v>
                </c:pt>
                <c:pt idx="4">
                  <c:v>90</c:v>
                </c:pt>
                <c:pt idx="5">
                  <c:v>5842</c:v>
                </c:pt>
                <c:pt idx="6">
                  <c:v>366</c:v>
                </c:pt>
                <c:pt idx="7">
                  <c:v>0</c:v>
                </c:pt>
                <c:pt idx="8">
                  <c:v>5459</c:v>
                </c:pt>
              </c:numCache>
            </c:numRef>
          </c:val>
        </c:ser>
        <c:axId val="157274112"/>
        <c:axId val="157275648"/>
      </c:barChart>
      <c:catAx>
        <c:axId val="157262592"/>
        <c:scaling>
          <c:orientation val="minMax"/>
        </c:scaling>
        <c:axPos val="b"/>
        <c:numFmt formatCode="General" sourceLinked="1"/>
        <c:tickLblPos val="nextTo"/>
        <c:crossAx val="157264128"/>
        <c:crosses val="autoZero"/>
        <c:auto val="1"/>
        <c:lblAlgn val="ctr"/>
        <c:lblOffset val="100"/>
      </c:catAx>
      <c:valAx>
        <c:axId val="157264128"/>
        <c:scaling>
          <c:orientation val="minMax"/>
        </c:scaling>
        <c:axPos val="l"/>
        <c:majorGridlines/>
        <c:numFmt formatCode="0.0%" sourceLinked="0"/>
        <c:tickLblPos val="nextTo"/>
        <c:crossAx val="157262592"/>
        <c:crosses val="autoZero"/>
        <c:crossBetween val="between"/>
      </c:valAx>
      <c:catAx>
        <c:axId val="157274112"/>
        <c:scaling>
          <c:orientation val="minMax"/>
        </c:scaling>
        <c:delete val="1"/>
        <c:axPos val="b"/>
        <c:tickLblPos val="none"/>
        <c:crossAx val="157275648"/>
        <c:crosses val="autoZero"/>
        <c:auto val="1"/>
        <c:lblAlgn val="ctr"/>
        <c:lblOffset val="100"/>
      </c:catAx>
      <c:valAx>
        <c:axId val="1572756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2741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81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Stats'!$B$586:$B$596</c:f>
              <c:strCache>
                <c:ptCount val="11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Q2 Diversity Stats'!$C$586:$C$596</c:f>
              <c:numCache>
                <c:formatCode>0.0%</c:formatCode>
                <c:ptCount val="11"/>
                <c:pt idx="0">
                  <c:v>0.30935795216114143</c:v>
                </c:pt>
                <c:pt idx="1">
                  <c:v>0</c:v>
                </c:pt>
                <c:pt idx="2">
                  <c:v>9.3159882501049097E-3</c:v>
                </c:pt>
                <c:pt idx="3">
                  <c:v>1.8464120856063785E-3</c:v>
                </c:pt>
                <c:pt idx="4">
                  <c:v>2.8535459504825849E-3</c:v>
                </c:pt>
                <c:pt idx="5">
                  <c:v>1.5107007973143096E-3</c:v>
                </c:pt>
                <c:pt idx="6">
                  <c:v>1.5946286193873269E-3</c:v>
                </c:pt>
                <c:pt idx="7">
                  <c:v>8.3927822073017204E-4</c:v>
                </c:pt>
                <c:pt idx="8">
                  <c:v>0.67268149391523291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57384704"/>
        <c:axId val="157386240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Stats'!$D$586:$D$596</c:f>
              <c:numCache>
                <c:formatCode>#,##0</c:formatCode>
                <c:ptCount val="11"/>
                <c:pt idx="0">
                  <c:v>3686</c:v>
                </c:pt>
                <c:pt idx="1">
                  <c:v>0</c:v>
                </c:pt>
                <c:pt idx="2">
                  <c:v>111</c:v>
                </c:pt>
                <c:pt idx="3">
                  <c:v>22</c:v>
                </c:pt>
                <c:pt idx="4">
                  <c:v>34</c:v>
                </c:pt>
                <c:pt idx="5">
                  <c:v>18</c:v>
                </c:pt>
                <c:pt idx="6">
                  <c:v>19</c:v>
                </c:pt>
                <c:pt idx="7">
                  <c:v>10</c:v>
                </c:pt>
                <c:pt idx="8">
                  <c:v>8015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57387776"/>
        <c:axId val="157397760"/>
      </c:barChart>
      <c:catAx>
        <c:axId val="157384704"/>
        <c:scaling>
          <c:orientation val="minMax"/>
        </c:scaling>
        <c:axPos val="b"/>
        <c:numFmt formatCode="General" sourceLinked="1"/>
        <c:tickLblPos val="nextTo"/>
        <c:crossAx val="157386240"/>
        <c:crosses val="autoZero"/>
        <c:auto val="1"/>
        <c:lblAlgn val="ctr"/>
        <c:lblOffset val="100"/>
      </c:catAx>
      <c:valAx>
        <c:axId val="157386240"/>
        <c:scaling>
          <c:orientation val="minMax"/>
        </c:scaling>
        <c:axPos val="l"/>
        <c:majorGridlines/>
        <c:numFmt formatCode="0.0%" sourceLinked="0"/>
        <c:tickLblPos val="nextTo"/>
        <c:crossAx val="157384704"/>
        <c:crosses val="autoZero"/>
        <c:crossBetween val="between"/>
      </c:valAx>
      <c:catAx>
        <c:axId val="157387776"/>
        <c:scaling>
          <c:orientation val="minMax"/>
        </c:scaling>
        <c:delete val="1"/>
        <c:axPos val="b"/>
        <c:tickLblPos val="none"/>
        <c:crossAx val="157397760"/>
        <c:crosses val="autoZero"/>
        <c:auto val="1"/>
        <c:lblAlgn val="ctr"/>
        <c:lblOffset val="100"/>
      </c:catAx>
      <c:valAx>
        <c:axId val="1573977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3877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91"/>
          <c:y val="2.8213166144200632E-2"/>
          <c:w val="0.26045912277159583"/>
          <c:h val="8.7774294670846326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54545454545464E-2"/>
          <c:y val="3.4375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500034679085312E-2"/>
          <c:y val="0.13437499999999997"/>
          <c:w val="0.92954597031803265"/>
          <c:h val="0.7218750000000030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Stats'!$B$586:$B$597</c:f>
              <c:strCache>
                <c:ptCount val="12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Q2 Diversity Stats'!$G$586:$G$597</c:f>
              <c:numCache>
                <c:formatCode>0.00%</c:formatCode>
                <c:ptCount val="12"/>
                <c:pt idx="0">
                  <c:v>0.23550146873688627</c:v>
                </c:pt>
                <c:pt idx="1">
                  <c:v>0.19974821653378094</c:v>
                </c:pt>
                <c:pt idx="2">
                  <c:v>2.8115820394460762E-2</c:v>
                </c:pt>
                <c:pt idx="3">
                  <c:v>2.9374737725556023E-3</c:v>
                </c:pt>
                <c:pt idx="4">
                  <c:v>2.1821233738984471E-3</c:v>
                </c:pt>
                <c:pt idx="5">
                  <c:v>1.6785564414603441E-3</c:v>
                </c:pt>
                <c:pt idx="6">
                  <c:v>1.5107007973143096E-3</c:v>
                </c:pt>
                <c:pt idx="7">
                  <c:v>1.0071338648762064E-3</c:v>
                </c:pt>
                <c:pt idx="8">
                  <c:v>0</c:v>
                </c:pt>
                <c:pt idx="9">
                  <c:v>0</c:v>
                </c:pt>
                <c:pt idx="10">
                  <c:v>6.9156525388166176E-2</c:v>
                </c:pt>
                <c:pt idx="11">
                  <c:v>0.45816198069660091</c:v>
                </c:pt>
              </c:numCache>
            </c:numRef>
          </c:val>
        </c:ser>
        <c:axId val="157752320"/>
        <c:axId val="157774592"/>
      </c:barChart>
      <c:barChart>
        <c:barDir val="col"/>
        <c:grouping val="clustered"/>
        <c:ser>
          <c:idx val="1"/>
          <c:order val="1"/>
          <c:tx>
            <c:strRef>
              <c:f>'12.13 Q2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Stats'!$H$586:$H$597</c:f>
              <c:numCache>
                <c:formatCode>#,##0</c:formatCode>
                <c:ptCount val="12"/>
                <c:pt idx="0">
                  <c:v>2806</c:v>
                </c:pt>
                <c:pt idx="1">
                  <c:v>2380</c:v>
                </c:pt>
                <c:pt idx="2">
                  <c:v>335</c:v>
                </c:pt>
                <c:pt idx="3">
                  <c:v>35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824</c:v>
                </c:pt>
                <c:pt idx="11">
                  <c:v>5459</c:v>
                </c:pt>
              </c:numCache>
            </c:numRef>
          </c:val>
        </c:ser>
        <c:axId val="157776128"/>
        <c:axId val="157786112"/>
      </c:barChart>
      <c:catAx>
        <c:axId val="1577523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774592"/>
        <c:crosses val="autoZero"/>
        <c:auto val="1"/>
        <c:lblAlgn val="ctr"/>
        <c:lblOffset val="100"/>
      </c:catAx>
      <c:valAx>
        <c:axId val="157774592"/>
        <c:scaling>
          <c:orientation val="minMax"/>
        </c:scaling>
        <c:axPos val="l"/>
        <c:majorGridlines/>
        <c:numFmt formatCode="0.0%" sourceLinked="0"/>
        <c:tickLblPos val="nextTo"/>
        <c:crossAx val="157752320"/>
        <c:crosses val="autoZero"/>
        <c:crossBetween val="between"/>
      </c:valAx>
      <c:catAx>
        <c:axId val="157776128"/>
        <c:scaling>
          <c:orientation val="minMax"/>
        </c:scaling>
        <c:delete val="1"/>
        <c:axPos val="b"/>
        <c:tickLblPos val="none"/>
        <c:crossAx val="157786112"/>
        <c:crosses val="autoZero"/>
        <c:auto val="1"/>
        <c:lblAlgn val="ctr"/>
        <c:lblOffset val="100"/>
      </c:catAx>
      <c:valAx>
        <c:axId val="1577861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77612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13639942734431"/>
          <c:y val="2.8124999999999987E-2"/>
          <c:w val="0.24545466475781441"/>
          <c:h val="0.112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u="none">
                <a:latin typeface="Arial" pitchFamily="34" charset="0"/>
                <a:cs typeface="Arial" pitchFamily="34" charset="0"/>
              </a:defRPr>
            </a:pPr>
            <a:r>
              <a:rPr lang="en-US"/>
              <a:t>Figure 3: Percentage of (Race) Black and Minority Ethnic Environment Agency employees over time.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9.9916409371660492E-2"/>
          <c:y val="0.1489630462858815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Data!$A$29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Data!$B$29:$Q$29</c:f>
              <c:numCache>
                <c:formatCode>0%</c:formatCode>
                <c:ptCount val="16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Data!$A$30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b"/>
            <c:showVal val="1"/>
          </c:dLbls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Data!$B$30:$Q$30</c:f>
              <c:numCache>
                <c:formatCode>0%</c:formatCode>
                <c:ptCount val="16"/>
                <c:pt idx="0">
                  <c:v>3.200817229931046E-2</c:v>
                </c:pt>
                <c:pt idx="1">
                  <c:v>3.3403273185060846E-2</c:v>
                </c:pt>
                <c:pt idx="2">
                  <c:v>3.4043959676086595E-2</c:v>
                </c:pt>
                <c:pt idx="3">
                  <c:v>3.4648230988206588E-2</c:v>
                </c:pt>
                <c:pt idx="4">
                  <c:v>3.6915722379603402E-2</c:v>
                </c:pt>
                <c:pt idx="5">
                  <c:v>3.6674601075553204E-2</c:v>
                </c:pt>
                <c:pt idx="6">
                  <c:v>3.5390281146142101E-2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Data!$A$31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Data!$B$31:$Q$31</c:f>
              <c:numCache>
                <c:formatCode>0%</c:formatCode>
                <c:ptCount val="16"/>
                <c:pt idx="0">
                  <c:v>1.3793103448275862E-2</c:v>
                </c:pt>
                <c:pt idx="1">
                  <c:v>2.0408163265306121E-2</c:v>
                </c:pt>
                <c:pt idx="2">
                  <c:v>2.0134228187919462E-2</c:v>
                </c:pt>
                <c:pt idx="3">
                  <c:v>1.9607843137254902E-2</c:v>
                </c:pt>
                <c:pt idx="4">
                  <c:v>2.097902097902098E-2</c:v>
                </c:pt>
                <c:pt idx="5">
                  <c:v>2.1126760563380281E-2</c:v>
                </c:pt>
                <c:pt idx="6">
                  <c:v>2.0833333333333332E-2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Data!$A$32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 cmpd="sng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Data!$B$32:$Q$32</c:f>
              <c:numCache>
                <c:formatCode>0%</c:formatCode>
                <c:ptCount val="16"/>
                <c:pt idx="0">
                  <c:v>2.699979850896635E-2</c:v>
                </c:pt>
                <c:pt idx="1">
                  <c:v>1.3904982618771726E-2</c:v>
                </c:pt>
                <c:pt idx="2">
                  <c:v>1.3912389546907314E-2</c:v>
                </c:pt>
                <c:pt idx="3">
                  <c:v>2.8958604046779284E-2</c:v>
                </c:pt>
                <c:pt idx="4">
                  <c:v>3.1212484993997598E-2</c:v>
                </c:pt>
                <c:pt idx="5">
                  <c:v>3.0531324345757335E-2</c:v>
                </c:pt>
                <c:pt idx="6">
                  <c:v>3.0701754385964911E-2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Data!$A$33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Data!$B$33:$Q$33</c:f>
              <c:numCache>
                <c:formatCode>0%</c:formatCode>
                <c:ptCount val="16"/>
                <c:pt idx="0">
                  <c:v>4.0510543840177583E-2</c:v>
                </c:pt>
                <c:pt idx="1">
                  <c:v>1.8601190476190476E-2</c:v>
                </c:pt>
                <c:pt idx="2">
                  <c:v>1.8104563088860152E-2</c:v>
                </c:pt>
                <c:pt idx="3">
                  <c:v>4.5067873303167423E-2</c:v>
                </c:pt>
                <c:pt idx="4">
                  <c:v>4.7562189054726367E-2</c:v>
                </c:pt>
                <c:pt idx="5">
                  <c:v>4.7514910536779323E-2</c:v>
                </c:pt>
                <c:pt idx="6">
                  <c:v>4.471460951988461E-2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Data!$A$34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Data!$B$34:$Q$34</c:f>
              <c:numCache>
                <c:formatCode>0%</c:formatCode>
                <c:ptCount val="16"/>
                <c:pt idx="0">
                  <c:v>1.7031630170316302E-2</c:v>
                </c:pt>
                <c:pt idx="1">
                  <c:v>7.4135090609555188E-3</c:v>
                </c:pt>
                <c:pt idx="2">
                  <c:v>8.1900081900081901E-3</c:v>
                </c:pt>
                <c:pt idx="3">
                  <c:v>1.4634146341463415E-2</c:v>
                </c:pt>
                <c:pt idx="4">
                  <c:v>1.6814159292035398E-2</c:v>
                </c:pt>
                <c:pt idx="5">
                  <c:v>1.774622892635315E-2</c:v>
                </c:pt>
                <c:pt idx="6">
                  <c:v>1.7857142857142856E-2</c:v>
                </c:pt>
              </c:numCache>
            </c:numRef>
          </c:val>
        </c:ser>
        <c:marker val="1"/>
        <c:axId val="157875584"/>
        <c:axId val="160995200"/>
      </c:lineChart>
      <c:catAx>
        <c:axId val="157875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13042600446"/>
              <c:y val="0.89566137206987373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95200"/>
        <c:crosses val="autoZero"/>
        <c:lblAlgn val="ctr"/>
        <c:lblOffset val="100"/>
        <c:tickLblSkip val="1"/>
      </c:catAx>
      <c:valAx>
        <c:axId val="160995200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BAME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875584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22148193014"/>
          <c:y val="0.20805299122092499"/>
          <c:w val="0.22564877851806986"/>
          <c:h val="0.55417141822789695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dispBlanksAs val="gap"/>
  </c:chart>
  <c:spPr>
    <a:solidFill>
      <a:srgbClr val="F8FA94"/>
    </a:solidFill>
  </c:sp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Stats'!$B$1117</c:f>
          <c:strCache>
            <c:ptCount val="1"/>
            <c:pt idx="0">
              <c:v>Figure 7d: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1220684270730674E-2"/>
          <c:y val="3.4464275298921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303748201233529E-2"/>
          <c:y val="0.15032545931758529"/>
          <c:w val="0.9297232986007784"/>
          <c:h val="0.66794021580635765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Stats'!$C$1118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Stats'!$B$1120:$B$1128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Stats'!$C$1120:$C$1128</c:f>
              <c:numCache>
                <c:formatCode>0.0%</c:formatCode>
                <c:ptCount val="9"/>
                <c:pt idx="0">
                  <c:v>8.2191780821917804E-2</c:v>
                </c:pt>
                <c:pt idx="1">
                  <c:v>0.13242009132420091</c:v>
                </c:pt>
                <c:pt idx="2">
                  <c:v>0.30136986301369861</c:v>
                </c:pt>
                <c:pt idx="3">
                  <c:v>0.25570776255707761</c:v>
                </c:pt>
                <c:pt idx="4">
                  <c:v>0.11415525114155251</c:v>
                </c:pt>
                <c:pt idx="5">
                  <c:v>1.8264840182648401E-2</c:v>
                </c:pt>
                <c:pt idx="6">
                  <c:v>9.1324200913242004E-3</c:v>
                </c:pt>
                <c:pt idx="7">
                  <c:v>7.3059360730593603E-2</c:v>
                </c:pt>
                <c:pt idx="8">
                  <c:v>1.3698630136986301E-2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Stats'!$E$1118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Q3 Diversity Stats'!$E$1120:$E$1128</c:f>
              <c:numCache>
                <c:formatCode>0.0%</c:formatCode>
                <c:ptCount val="9"/>
                <c:pt idx="0">
                  <c:v>0.10185185185185185</c:v>
                </c:pt>
                <c:pt idx="1">
                  <c:v>0.20833333333333334</c:v>
                </c:pt>
                <c:pt idx="2">
                  <c:v>0.29629629629629628</c:v>
                </c:pt>
                <c:pt idx="3">
                  <c:v>0.28703703703703703</c:v>
                </c:pt>
                <c:pt idx="4">
                  <c:v>6.4814814814814811E-2</c:v>
                </c:pt>
                <c:pt idx="5">
                  <c:v>2.3148148148148147E-2</c:v>
                </c:pt>
                <c:pt idx="6">
                  <c:v>9.2592592592592587E-3</c:v>
                </c:pt>
                <c:pt idx="7">
                  <c:v>0</c:v>
                </c:pt>
                <c:pt idx="8">
                  <c:v>9.2592592592592587E-3</c:v>
                </c:pt>
              </c:numCache>
            </c:numRef>
          </c:val>
        </c:ser>
        <c:axId val="112297472"/>
        <c:axId val="112299008"/>
      </c:barChart>
      <c:barChart>
        <c:barDir val="col"/>
        <c:grouping val="clustered"/>
        <c:ser>
          <c:idx val="1"/>
          <c:order val="1"/>
          <c:tx>
            <c:strRef>
              <c:f>'13.14 Q3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Stats'!$D$1120:$D$1128</c:f>
              <c:numCache>
                <c:formatCode>General</c:formatCode>
                <c:ptCount val="9"/>
                <c:pt idx="0">
                  <c:v>18</c:v>
                </c:pt>
                <c:pt idx="1">
                  <c:v>29</c:v>
                </c:pt>
                <c:pt idx="2">
                  <c:v>66</c:v>
                </c:pt>
                <c:pt idx="3">
                  <c:v>56</c:v>
                </c:pt>
                <c:pt idx="4">
                  <c:v>25</c:v>
                </c:pt>
                <c:pt idx="5">
                  <c:v>4</c:v>
                </c:pt>
                <c:pt idx="6">
                  <c:v>2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Stats'!$F$1120:$F$1128</c:f>
              <c:numCache>
                <c:formatCode>General</c:formatCode>
                <c:ptCount val="9"/>
                <c:pt idx="0">
                  <c:v>22</c:v>
                </c:pt>
                <c:pt idx="1">
                  <c:v>45</c:v>
                </c:pt>
                <c:pt idx="2">
                  <c:v>64</c:v>
                </c:pt>
                <c:pt idx="3">
                  <c:v>62</c:v>
                </c:pt>
                <c:pt idx="4">
                  <c:v>14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12313088"/>
        <c:axId val="112314624"/>
      </c:barChart>
      <c:catAx>
        <c:axId val="112297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99008"/>
        <c:crosses val="autoZero"/>
        <c:auto val="1"/>
        <c:lblAlgn val="ctr"/>
        <c:lblOffset val="100"/>
      </c:catAx>
      <c:valAx>
        <c:axId val="1122990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97472"/>
        <c:crosses val="autoZero"/>
        <c:crossBetween val="between"/>
      </c:valAx>
      <c:catAx>
        <c:axId val="112313088"/>
        <c:scaling>
          <c:orientation val="minMax"/>
        </c:scaling>
        <c:delete val="1"/>
        <c:axPos val="b"/>
        <c:tickLblPos val="none"/>
        <c:crossAx val="112314624"/>
        <c:crosses val="autoZero"/>
        <c:auto val="1"/>
        <c:lblAlgn val="ctr"/>
        <c:lblOffset val="100"/>
      </c:catAx>
      <c:valAx>
        <c:axId val="11231462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231308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161519202874866"/>
          <c:y val="2.2787693205016051E-2"/>
          <c:w val="0.16756752830953667"/>
          <c:h val="8.09442986293379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66666666666667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5000101725398394E-2"/>
          <c:y val="0.13793124560890604"/>
          <c:w val="0.91527901920440191"/>
          <c:h val="0.6990606311542282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Stats'!$B$586:$B$596</c:f>
              <c:strCache>
                <c:ptCount val="11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Q2 Diversity Stats'!$E$586:$E$596</c:f>
              <c:numCache>
                <c:formatCode>0.0%</c:formatCode>
                <c:ptCount val="11"/>
                <c:pt idx="0">
                  <c:v>0.43463444857496902</c:v>
                </c:pt>
                <c:pt idx="1">
                  <c:v>0.36864931846344484</c:v>
                </c:pt>
                <c:pt idx="2">
                  <c:v>5.1889714993804216E-2</c:v>
                </c:pt>
                <c:pt idx="3">
                  <c:v>5.4213135068153654E-3</c:v>
                </c:pt>
                <c:pt idx="4">
                  <c:v>4.0272614622056998E-3</c:v>
                </c:pt>
                <c:pt idx="5">
                  <c:v>3.0978934324659233E-3</c:v>
                </c:pt>
                <c:pt idx="6">
                  <c:v>2.7881040892193307E-3</c:v>
                </c:pt>
                <c:pt idx="7">
                  <c:v>1.8587360594795538E-3</c:v>
                </c:pt>
                <c:pt idx="8">
                  <c:v>0</c:v>
                </c:pt>
                <c:pt idx="9">
                  <c:v>0</c:v>
                </c:pt>
                <c:pt idx="10">
                  <c:v>0.12763320941759604</c:v>
                </c:pt>
              </c:numCache>
            </c:numRef>
          </c:val>
        </c:ser>
        <c:axId val="157550848"/>
        <c:axId val="157564928"/>
      </c:barChart>
      <c:barChart>
        <c:barDir val="col"/>
        <c:grouping val="clustered"/>
        <c:ser>
          <c:idx val="1"/>
          <c:order val="1"/>
          <c:tx>
            <c:strRef>
              <c:f>'12.13 Q2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Stats'!$F$586:$F$596</c:f>
              <c:numCache>
                <c:formatCode>#,##0</c:formatCode>
                <c:ptCount val="11"/>
                <c:pt idx="0">
                  <c:v>2806</c:v>
                </c:pt>
                <c:pt idx="1">
                  <c:v>2380</c:v>
                </c:pt>
                <c:pt idx="2">
                  <c:v>335</c:v>
                </c:pt>
                <c:pt idx="3">
                  <c:v>35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824</c:v>
                </c:pt>
              </c:numCache>
            </c:numRef>
          </c:val>
        </c:ser>
        <c:axId val="157566464"/>
        <c:axId val="157568000"/>
      </c:barChart>
      <c:catAx>
        <c:axId val="157550848"/>
        <c:scaling>
          <c:orientation val="minMax"/>
        </c:scaling>
        <c:axPos val="b"/>
        <c:numFmt formatCode="General" sourceLinked="1"/>
        <c:tickLblPos val="nextTo"/>
        <c:crossAx val="157564928"/>
        <c:crosses val="autoZero"/>
        <c:auto val="1"/>
        <c:lblAlgn val="ctr"/>
        <c:lblOffset val="100"/>
      </c:catAx>
      <c:valAx>
        <c:axId val="157564928"/>
        <c:scaling>
          <c:orientation val="minMax"/>
        </c:scaling>
        <c:axPos val="l"/>
        <c:majorGridlines/>
        <c:numFmt formatCode="0.0%" sourceLinked="0"/>
        <c:tickLblPos val="nextTo"/>
        <c:crossAx val="157550848"/>
        <c:crosses val="autoZero"/>
        <c:crossBetween val="between"/>
      </c:valAx>
      <c:catAx>
        <c:axId val="157566464"/>
        <c:scaling>
          <c:orientation val="minMax"/>
        </c:scaling>
        <c:delete val="1"/>
        <c:axPos val="b"/>
        <c:tickLblPos val="none"/>
        <c:crossAx val="157568000"/>
        <c:crosses val="autoZero"/>
        <c:auto val="1"/>
        <c:lblAlgn val="ctr"/>
        <c:lblOffset val="100"/>
      </c:catAx>
      <c:valAx>
        <c:axId val="1575680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5664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27879848352571"/>
          <c:y val="2.8213166144200632E-2"/>
          <c:w val="0.2680558471857683"/>
          <c:h val="8.7774294670846326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14564250897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44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Stats'!$C$662:$C$664</c:f>
              <c:numCache>
                <c:formatCode>0.0%</c:formatCode>
                <c:ptCount val="3"/>
                <c:pt idx="0">
                  <c:v>0.12673101133025599</c:v>
                </c:pt>
                <c:pt idx="1">
                  <c:v>0.87326898866974401</c:v>
                </c:pt>
              </c:numCache>
            </c:numRef>
          </c:val>
        </c:ser>
        <c:axId val="157595136"/>
        <c:axId val="157596672"/>
      </c:barChart>
      <c:barChart>
        <c:barDir val="col"/>
        <c:grouping val="clustered"/>
        <c:ser>
          <c:idx val="1"/>
          <c:order val="1"/>
          <c:tx>
            <c:strRef>
              <c:f>'12.13 Q2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Stats'!$D$662:$D$664</c:f>
              <c:numCache>
                <c:formatCode>#,##0</c:formatCode>
                <c:ptCount val="3"/>
                <c:pt idx="0">
                  <c:v>1510</c:v>
                </c:pt>
                <c:pt idx="1">
                  <c:v>10405</c:v>
                </c:pt>
                <c:pt idx="2">
                  <c:v>0</c:v>
                </c:pt>
              </c:numCache>
            </c:numRef>
          </c:val>
        </c:ser>
        <c:axId val="157610752"/>
        <c:axId val="157612288"/>
      </c:barChart>
      <c:catAx>
        <c:axId val="157595136"/>
        <c:scaling>
          <c:orientation val="minMax"/>
        </c:scaling>
        <c:axPos val="b"/>
        <c:numFmt formatCode="General" sourceLinked="1"/>
        <c:tickLblPos val="nextTo"/>
        <c:crossAx val="157596672"/>
        <c:crosses val="autoZero"/>
        <c:auto val="1"/>
        <c:lblAlgn val="ctr"/>
        <c:lblOffset val="100"/>
      </c:catAx>
      <c:valAx>
        <c:axId val="15759667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57595136"/>
        <c:crosses val="autoZero"/>
        <c:crossBetween val="between"/>
      </c:valAx>
      <c:catAx>
        <c:axId val="157610752"/>
        <c:scaling>
          <c:orientation val="minMax"/>
        </c:scaling>
        <c:delete val="1"/>
        <c:axPos val="b"/>
        <c:tickLblPos val="none"/>
        <c:crossAx val="157612288"/>
        <c:crosses val="autoZero"/>
        <c:auto val="1"/>
        <c:lblAlgn val="ctr"/>
        <c:lblOffset val="100"/>
      </c:catAx>
      <c:valAx>
        <c:axId val="1576122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761075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0500747623056192"/>
          <c:y val="2.5491456425089792E-2"/>
          <c:w val="0.28687443839479593"/>
          <c:h val="0.14275322727516221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410256410257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4102684809118641"/>
          <c:w val="0.9030206677265501"/>
          <c:h val="0.579490081580937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Stats'!$E$662:$E$664</c:f>
              <c:numCache>
                <c:formatCode>0.0%</c:formatCode>
                <c:ptCount val="3"/>
                <c:pt idx="0">
                  <c:v>0.12050805452292442</c:v>
                </c:pt>
                <c:pt idx="1">
                  <c:v>0.77416356877323422</c:v>
                </c:pt>
                <c:pt idx="2">
                  <c:v>0.10532837670384139</c:v>
                </c:pt>
              </c:numCache>
            </c:numRef>
          </c:val>
        </c:ser>
        <c:axId val="158765824"/>
        <c:axId val="158767360"/>
      </c:barChart>
      <c:barChart>
        <c:barDir val="col"/>
        <c:grouping val="clustered"/>
        <c:ser>
          <c:idx val="1"/>
          <c:order val="1"/>
          <c:tx>
            <c:strRef>
              <c:f>'12.13 Q2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Stats'!$F$662:$F$664</c:f>
              <c:numCache>
                <c:formatCode>#,##0</c:formatCode>
                <c:ptCount val="3"/>
                <c:pt idx="0">
                  <c:v>778</c:v>
                </c:pt>
                <c:pt idx="1">
                  <c:v>4998</c:v>
                </c:pt>
                <c:pt idx="2">
                  <c:v>680</c:v>
                </c:pt>
              </c:numCache>
            </c:numRef>
          </c:val>
        </c:ser>
        <c:axId val="158785536"/>
        <c:axId val="158787072"/>
      </c:barChart>
      <c:catAx>
        <c:axId val="158765824"/>
        <c:scaling>
          <c:orientation val="minMax"/>
        </c:scaling>
        <c:axPos val="b"/>
        <c:numFmt formatCode="General" sourceLinked="1"/>
        <c:tickLblPos val="nextTo"/>
        <c:crossAx val="158767360"/>
        <c:crosses val="autoZero"/>
        <c:auto val="1"/>
        <c:lblAlgn val="ctr"/>
        <c:lblOffset val="100"/>
      </c:catAx>
      <c:valAx>
        <c:axId val="158767360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58765824"/>
        <c:crosses val="autoZero"/>
        <c:crossBetween val="between"/>
      </c:valAx>
      <c:catAx>
        <c:axId val="158785536"/>
        <c:scaling>
          <c:orientation val="minMax"/>
        </c:scaling>
        <c:delete val="1"/>
        <c:axPos val="b"/>
        <c:tickLblPos val="none"/>
        <c:crossAx val="158787072"/>
        <c:crosses val="autoZero"/>
        <c:auto val="1"/>
        <c:lblAlgn val="ctr"/>
        <c:lblOffset val="100"/>
      </c:catAx>
      <c:valAx>
        <c:axId val="1587870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78553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5659777424483545"/>
          <c:y val="2.5641025641025782E-2"/>
          <c:w val="0.33704292527822127"/>
          <c:h val="0.1435902819839827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% Self Disclosed</a:t>
            </a:r>
          </a:p>
        </c:rich>
      </c:tx>
      <c:layout>
        <c:manualLayout>
          <c:xMode val="edge"/>
          <c:yMode val="edge"/>
          <c:x val="7.7041602465331488E-3"/>
          <c:y val="2.56410256410257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492888317565E-2"/>
          <c:y val="0.24102684809118641"/>
          <c:w val="0.90600992663738233"/>
          <c:h val="0.579490081580937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Q2 Diversity Stats'!$G$662:$G$665</c:f>
              <c:numCache>
                <c:formatCode>0.00%</c:formatCode>
                <c:ptCount val="4"/>
                <c:pt idx="0">
                  <c:v>6.529584557280739E-2</c:v>
                </c:pt>
                <c:pt idx="1">
                  <c:v>0.41947125472093999</c:v>
                </c:pt>
                <c:pt idx="2">
                  <c:v>5.7070919009651701E-2</c:v>
                </c:pt>
                <c:pt idx="3">
                  <c:v>0.45816198069660091</c:v>
                </c:pt>
              </c:numCache>
            </c:numRef>
          </c:val>
        </c:ser>
        <c:axId val="159023104"/>
        <c:axId val="159024640"/>
      </c:barChart>
      <c:barChart>
        <c:barDir val="col"/>
        <c:grouping val="clustered"/>
        <c:ser>
          <c:idx val="1"/>
          <c:order val="1"/>
          <c:tx>
            <c:strRef>
              <c:f>'12.13 Q2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Stats'!$H$662:$H$665</c:f>
              <c:numCache>
                <c:formatCode>#,##0</c:formatCode>
                <c:ptCount val="4"/>
                <c:pt idx="0">
                  <c:v>778</c:v>
                </c:pt>
                <c:pt idx="1">
                  <c:v>4998</c:v>
                </c:pt>
                <c:pt idx="2">
                  <c:v>680</c:v>
                </c:pt>
                <c:pt idx="3">
                  <c:v>5459</c:v>
                </c:pt>
              </c:numCache>
            </c:numRef>
          </c:val>
        </c:ser>
        <c:axId val="159026176"/>
        <c:axId val="159032064"/>
      </c:barChart>
      <c:catAx>
        <c:axId val="159023104"/>
        <c:scaling>
          <c:orientation val="minMax"/>
        </c:scaling>
        <c:axPos val="b"/>
        <c:numFmt formatCode="General" sourceLinked="1"/>
        <c:tickLblPos val="nextTo"/>
        <c:crossAx val="159024640"/>
        <c:crosses val="autoZero"/>
        <c:auto val="1"/>
        <c:lblAlgn val="ctr"/>
        <c:lblOffset val="100"/>
      </c:catAx>
      <c:valAx>
        <c:axId val="159024640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59023104"/>
        <c:crosses val="autoZero"/>
        <c:crossBetween val="between"/>
      </c:valAx>
      <c:catAx>
        <c:axId val="159026176"/>
        <c:scaling>
          <c:orientation val="minMax"/>
        </c:scaling>
        <c:delete val="1"/>
        <c:axPos val="b"/>
        <c:tickLblPos val="none"/>
        <c:crossAx val="159032064"/>
        <c:crosses val="autoZero"/>
        <c:auto val="1"/>
        <c:lblAlgn val="ctr"/>
        <c:lblOffset val="100"/>
      </c:catAx>
      <c:valAx>
        <c:axId val="1590320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0261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076265120174"/>
          <c:y val="3.0769230769230792E-2"/>
          <c:w val="0.32665671798729545"/>
          <c:h val="0.205129281916683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44E-2"/>
          <c:y val="0.13573425561355118"/>
          <c:w val="0.94372736236566068"/>
          <c:h val="0.6814413649170115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Q2 Diversity Stats'!$E$40:$E$53</c:f>
              <c:numCache>
                <c:formatCode>0.0%</c:formatCode>
                <c:ptCount val="14"/>
                <c:pt idx="0">
                  <c:v>0.57191780821917804</c:v>
                </c:pt>
                <c:pt idx="1">
                  <c:v>0.6</c:v>
                </c:pt>
                <c:pt idx="2">
                  <c:v>0.57069408740359895</c:v>
                </c:pt>
                <c:pt idx="3">
                  <c:v>0.65098039215686276</c:v>
                </c:pt>
                <c:pt idx="4">
                  <c:v>0.65555555555555556</c:v>
                </c:pt>
                <c:pt idx="5">
                  <c:v>0.53518123667377404</c:v>
                </c:pt>
                <c:pt idx="6">
                  <c:v>0.59734513274336287</c:v>
                </c:pt>
                <c:pt idx="7">
                  <c:v>0.51507139079851927</c:v>
                </c:pt>
                <c:pt idx="8">
                  <c:v>0.49019607843137253</c:v>
                </c:pt>
                <c:pt idx="9">
                  <c:v>0.51415628539071345</c:v>
                </c:pt>
                <c:pt idx="10">
                  <c:v>0.54502369668246442</c:v>
                </c:pt>
                <c:pt idx="11">
                  <c:v>0.55920398009950245</c:v>
                </c:pt>
                <c:pt idx="12">
                  <c:v>0.51298701298701299</c:v>
                </c:pt>
                <c:pt idx="13">
                  <c:v>0.51926605504587153</c:v>
                </c:pt>
              </c:numCache>
            </c:numRef>
          </c:val>
        </c:ser>
        <c:axId val="159394816"/>
        <c:axId val="159400704"/>
      </c:barChart>
      <c:barChart>
        <c:barDir val="col"/>
        <c:grouping val="clustered"/>
        <c:ser>
          <c:idx val="1"/>
          <c:order val="1"/>
          <c:tx>
            <c:strRef>
              <c:f>'12.13 Q2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Stats'!$C$40:$C$53</c:f>
              <c:numCache>
                <c:formatCode>#,##0</c:formatCode>
                <c:ptCount val="14"/>
                <c:pt idx="0">
                  <c:v>668</c:v>
                </c:pt>
                <c:pt idx="1">
                  <c:v>99</c:v>
                </c:pt>
                <c:pt idx="2">
                  <c:v>222</c:v>
                </c:pt>
                <c:pt idx="3">
                  <c:v>166</c:v>
                </c:pt>
                <c:pt idx="4">
                  <c:v>118</c:v>
                </c:pt>
                <c:pt idx="5">
                  <c:v>251</c:v>
                </c:pt>
                <c:pt idx="6">
                  <c:v>405</c:v>
                </c:pt>
                <c:pt idx="7">
                  <c:v>974</c:v>
                </c:pt>
                <c:pt idx="8">
                  <c:v>475</c:v>
                </c:pt>
                <c:pt idx="9">
                  <c:v>454</c:v>
                </c:pt>
                <c:pt idx="10">
                  <c:v>460</c:v>
                </c:pt>
                <c:pt idx="11">
                  <c:v>1124</c:v>
                </c:pt>
                <c:pt idx="12">
                  <c:v>474</c:v>
                </c:pt>
                <c:pt idx="13">
                  <c:v>566</c:v>
                </c:pt>
              </c:numCache>
            </c:numRef>
          </c:val>
        </c:ser>
        <c:axId val="159402240"/>
        <c:axId val="159412224"/>
      </c:barChart>
      <c:catAx>
        <c:axId val="159394816"/>
        <c:scaling>
          <c:orientation val="minMax"/>
        </c:scaling>
        <c:axPos val="b"/>
        <c:numFmt formatCode="General" sourceLinked="1"/>
        <c:tickLblPos val="nextTo"/>
        <c:crossAx val="159400704"/>
        <c:crosses val="autoZero"/>
        <c:auto val="1"/>
        <c:lblAlgn val="ctr"/>
        <c:lblOffset val="100"/>
      </c:catAx>
      <c:valAx>
        <c:axId val="159400704"/>
        <c:scaling>
          <c:orientation val="minMax"/>
        </c:scaling>
        <c:axPos val="l"/>
        <c:majorGridlines/>
        <c:numFmt formatCode="0.0%" sourceLinked="1"/>
        <c:tickLblPos val="nextTo"/>
        <c:crossAx val="159394816"/>
        <c:crosses val="autoZero"/>
        <c:crossBetween val="between"/>
      </c:valAx>
      <c:catAx>
        <c:axId val="159402240"/>
        <c:scaling>
          <c:orientation val="minMax"/>
        </c:scaling>
        <c:delete val="1"/>
        <c:axPos val="b"/>
        <c:tickLblPos val="none"/>
        <c:crossAx val="159412224"/>
        <c:crosses val="autoZero"/>
        <c:auto val="1"/>
        <c:lblAlgn val="ctr"/>
        <c:lblOffset val="100"/>
      </c:catAx>
      <c:valAx>
        <c:axId val="1594122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4022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89696952087962"/>
          <c:y val="1.3850415512465441E-2"/>
          <c:w val="0.29151301198051338"/>
          <c:h val="0.12188394733206805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'12.13 Q1 Diversity Stats'!$B$76</c:f>
          <c:strCache>
            <c:ptCount val="1"/>
            <c:pt idx="0">
              <c:v>Figure 4: Disability breakdown.</c:v>
            </c:pt>
          </c:strCache>
        </c:strRef>
      </c:tx>
      <c:layout>
        <c:manualLayout>
          <c:xMode val="edge"/>
          <c:yMode val="edge"/>
          <c:x val="0.11355921916010495"/>
          <c:y val="3.26972508718102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9.3750071525628767E-2"/>
          <c:y val="0.22535314587526595"/>
          <c:w val="0.90000068664603172"/>
          <c:h val="0.61502629395124497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Stats'!$G$78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Q1 Diversity Stats'!$B$79:$B$82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Q1 Diversity Stats'!$G$79:$G$82</c:f>
              <c:numCache>
                <c:formatCode>0.00%</c:formatCode>
                <c:ptCount val="4"/>
                <c:pt idx="0">
                  <c:v>7.2018387673448536E-2</c:v>
                </c:pt>
                <c:pt idx="1">
                  <c:v>0.44360262194602879</c:v>
                </c:pt>
                <c:pt idx="2">
                  <c:v>3.2689197241848982E-2</c:v>
                </c:pt>
                <c:pt idx="3">
                  <c:v>0</c:v>
                </c:pt>
              </c:numCache>
            </c:numRef>
          </c:val>
        </c:ser>
        <c:axId val="160833920"/>
        <c:axId val="160835456"/>
      </c:barChart>
      <c:catAx>
        <c:axId val="160833920"/>
        <c:scaling>
          <c:orientation val="minMax"/>
        </c:scaling>
        <c:axPos val="b"/>
        <c:numFmt formatCode="General" sourceLinked="1"/>
        <c:tickLblPos val="nextTo"/>
        <c:crossAx val="160835456"/>
        <c:crosses val="autoZero"/>
        <c:auto val="1"/>
        <c:lblAlgn val="ctr"/>
        <c:lblOffset val="100"/>
      </c:catAx>
      <c:valAx>
        <c:axId val="160835456"/>
        <c:scaling>
          <c:orientation val="minMax"/>
        </c:scaling>
        <c:axPos val="l"/>
        <c:majorGridlines/>
        <c:numFmt formatCode="0.00%" sourceLinked="1"/>
        <c:tickLblPos val="nextTo"/>
        <c:crossAx val="160833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093799212598461"/>
          <c:y val="9.3897206511158043E-2"/>
          <c:w val="0.2875001640419948"/>
          <c:h val="9.3897206511158043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split for each grade</a:t>
            </a:r>
          </a:p>
        </c:rich>
      </c:tx>
      <c:layout>
        <c:manualLayout>
          <c:xMode val="edge"/>
          <c:yMode val="edge"/>
          <c:x val="5.7507987220447601E-2"/>
          <c:y val="2.24215246636771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9830508474576728E-2"/>
          <c:y val="0.19087175601286147"/>
          <c:w val="0.8983050847457601"/>
          <c:h val="0.60581035604082389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Stats'!$D$126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Q1 Diversity Stats'!$B$127:$B$135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Q1 Diversity Stats'!$D$127:$D$135</c:f>
              <c:numCache>
                <c:formatCode>0.0%</c:formatCode>
                <c:ptCount val="9"/>
                <c:pt idx="0">
                  <c:v>3.9263627211275708E-2</c:v>
                </c:pt>
                <c:pt idx="1">
                  <c:v>0.12167409751186538</c:v>
                </c:pt>
                <c:pt idx="2">
                  <c:v>0.22781533151157773</c:v>
                </c:pt>
                <c:pt idx="3">
                  <c:v>0.25945634977707466</c:v>
                </c:pt>
                <c:pt idx="4">
                  <c:v>0.11304472889400259</c:v>
                </c:pt>
                <c:pt idx="5">
                  <c:v>5.4221199482237886E-2</c:v>
                </c:pt>
                <c:pt idx="6">
                  <c:v>1.5101395081259888E-2</c:v>
                </c:pt>
                <c:pt idx="7">
                  <c:v>0.15676686322450742</c:v>
                </c:pt>
                <c:pt idx="8">
                  <c:v>1.2656407306198764E-2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Stats'!$F$126</c:f>
              <c:strCache>
                <c:ptCount val="1"/>
                <c:pt idx="0">
                  <c:v>Female %</c:v>
                </c:pt>
              </c:strCache>
            </c:strRef>
          </c:tx>
          <c:cat>
            <c:strRef>
              <c:f>'12.13 Q1 Diversity Stats'!$B$127:$B$135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Q1 Diversity Stats'!$F$127:$F$135</c:f>
              <c:numCache>
                <c:formatCode>0.0%</c:formatCode>
                <c:ptCount val="9"/>
                <c:pt idx="0">
                  <c:v>0.10283687943262411</c:v>
                </c:pt>
                <c:pt idx="1">
                  <c:v>0.19086357947434293</c:v>
                </c:pt>
                <c:pt idx="2">
                  <c:v>0.27012932832707554</c:v>
                </c:pt>
                <c:pt idx="3">
                  <c:v>0.28473091364205255</c:v>
                </c:pt>
                <c:pt idx="4">
                  <c:v>9.6787651230705055E-2</c:v>
                </c:pt>
                <c:pt idx="5">
                  <c:v>3.4835210680016687E-2</c:v>
                </c:pt>
                <c:pt idx="6">
                  <c:v>8.343763037129746E-3</c:v>
                </c:pt>
                <c:pt idx="7">
                  <c:v>4.5890696704213602E-3</c:v>
                </c:pt>
                <c:pt idx="8">
                  <c:v>6.8836045056320403E-3</c:v>
                </c:pt>
              </c:numCache>
            </c:numRef>
          </c:val>
        </c:ser>
        <c:axId val="160859264"/>
        <c:axId val="160860800"/>
      </c:barChart>
      <c:catAx>
        <c:axId val="160859264"/>
        <c:scaling>
          <c:orientation val="minMax"/>
        </c:scaling>
        <c:axPos val="b"/>
        <c:numFmt formatCode="General" sourceLinked="1"/>
        <c:majorTickMark val="none"/>
        <c:tickLblPos val="nextTo"/>
        <c:crossAx val="160860800"/>
        <c:crosses val="autoZero"/>
        <c:auto val="1"/>
        <c:lblAlgn val="ctr"/>
        <c:lblOffset val="100"/>
      </c:catAx>
      <c:valAx>
        <c:axId val="16086080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6085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85623003194888"/>
          <c:y val="3.5874439461883414E-2"/>
          <c:w val="0.28913738019169377"/>
          <c:h val="0.1300453138424973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split for each gender</a:t>
            </a:r>
          </a:p>
        </c:rich>
      </c:tx>
      <c:layout>
        <c:manualLayout>
          <c:xMode val="edge"/>
          <c:yMode val="edge"/>
          <c:x val="0.11016948724106115"/>
          <c:y val="3.546121373611581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749498836292223"/>
          <c:y val="0.19370653439021379"/>
          <c:w val="0.87439953220586408"/>
          <c:h val="0.61910127658049385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Stats'!$D$126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Q1 Diversity Stats'!$B$141:$B$143,'12.13 Q1 Diversity Stats'!$B$145:$B$148,'12.13 Q1 Diversity Stats'!$B$150:$B$151)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Q1 Diversity Stats'!$D$141:$D$143,'12.13 Q1 Diversity Stats'!$D$145:$D$148,'12.13 Q1 Diversity Stats'!$D$150:$D$151)</c:f>
              <c:numCache>
                <c:formatCode>0.00%</c:formatCode>
                <c:ptCount val="9"/>
                <c:pt idx="0">
                  <c:v>0.35639686684073107</c:v>
                </c:pt>
                <c:pt idx="1">
                  <c:v>0.48040885860306642</c:v>
                </c:pt>
                <c:pt idx="2">
                  <c:v>0.5501910385550538</c:v>
                </c:pt>
                <c:pt idx="3">
                  <c:v>0.56926475228778795</c:v>
                </c:pt>
                <c:pt idx="4">
                  <c:v>0.62880000000000003</c:v>
                </c:pt>
                <c:pt idx="5">
                  <c:v>0.69301470588235292</c:v>
                </c:pt>
                <c:pt idx="6">
                  <c:v>0.72413793103448276</c:v>
                </c:pt>
                <c:pt idx="7">
                  <c:v>0.98021582733812951</c:v>
                </c:pt>
                <c:pt idx="8">
                  <c:v>0.72727272727272729</c:v>
                </c:pt>
              </c:numCache>
            </c:numRef>
          </c:val>
        </c:ser>
        <c:ser>
          <c:idx val="1"/>
          <c:order val="1"/>
          <c:tx>
            <c:strRef>
              <c:f>'12.13 Q1 Diversity Stats'!$F$140</c:f>
              <c:strCache>
                <c:ptCount val="1"/>
                <c:pt idx="0">
                  <c:v>Female %</c:v>
                </c:pt>
              </c:strCache>
            </c:strRef>
          </c:tx>
          <c:cat>
            <c:strRef>
              <c:f>('12.13 Q1 Diversity Stats'!$B$141:$B$143,'12.13 Q1 Diversity Stats'!$B$145:$B$148,'12.13 Q1 Diversity Stats'!$B$150:$B$151)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Q1 Diversity Stats'!$F$141:$F$143,'12.13 Q1 Diversity Stats'!$F$145:$F$148,'12.13 Q1 Diversity Stats'!$F$150:$F$151)</c:f>
              <c:numCache>
                <c:formatCode>0.00%</c:formatCode>
                <c:ptCount val="9"/>
                <c:pt idx="0">
                  <c:v>0.64360313315926898</c:v>
                </c:pt>
                <c:pt idx="1">
                  <c:v>0.51959114139693352</c:v>
                </c:pt>
                <c:pt idx="2">
                  <c:v>0.44980896144494614</c:v>
                </c:pt>
                <c:pt idx="3">
                  <c:v>0.43073524771221205</c:v>
                </c:pt>
                <c:pt idx="4">
                  <c:v>0.37119999999999997</c:v>
                </c:pt>
                <c:pt idx="5">
                  <c:v>0.30698529411764708</c:v>
                </c:pt>
                <c:pt idx="6">
                  <c:v>0.27586206896551724</c:v>
                </c:pt>
                <c:pt idx="7">
                  <c:v>1.9784172661870502E-2</c:v>
                </c:pt>
                <c:pt idx="8">
                  <c:v>0.27272727272727271</c:v>
                </c:pt>
              </c:numCache>
            </c:numRef>
          </c:val>
        </c:ser>
        <c:axId val="160885760"/>
        <c:axId val="160891648"/>
      </c:barChart>
      <c:catAx>
        <c:axId val="160885760"/>
        <c:scaling>
          <c:orientation val="minMax"/>
        </c:scaling>
        <c:axPos val="b"/>
        <c:numFmt formatCode="General" sourceLinked="1"/>
        <c:majorTickMark val="none"/>
        <c:tickLblPos val="nextTo"/>
        <c:crossAx val="160891648"/>
        <c:crosses val="autoZero"/>
        <c:auto val="1"/>
        <c:lblAlgn val="ctr"/>
        <c:lblOffset val="100"/>
      </c:catAx>
      <c:valAx>
        <c:axId val="160891648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6088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55225961923301"/>
          <c:y val="2.2788938454936482E-2"/>
          <c:w val="0.29681458357031376"/>
          <c:h val="0.1557246789018293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layout>
        <c:manualLayout>
          <c:xMode val="edge"/>
          <c:yMode val="edge"/>
          <c:x val="6.5600000000000006E-2"/>
          <c:y val="1.77304964539007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6000075000058596E-2"/>
          <c:y val="0.12766001655313797"/>
          <c:w val="0.801600626250494"/>
          <c:h val="0.75177565303515115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Stats'!$C$357</c:f>
              <c:strCache>
                <c:ptCount val="1"/>
                <c:pt idx="0">
                  <c:v>Part time</c:v>
                </c:pt>
              </c:strCache>
            </c:strRef>
          </c:tx>
          <c:cat>
            <c:strRef>
              <c:f>'12.13 Q1 Diversity Stats'!$B$359:$B$367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Stats'!$D$359:$D$367</c:f>
              <c:numCache>
                <c:formatCode>0.0%</c:formatCode>
                <c:ptCount val="9"/>
                <c:pt idx="0">
                  <c:v>2.6899798251513113E-3</c:v>
                </c:pt>
                <c:pt idx="1">
                  <c:v>3.9677202420981841E-2</c:v>
                </c:pt>
                <c:pt idx="2">
                  <c:v>0.21116341627437793</c:v>
                </c:pt>
                <c:pt idx="3">
                  <c:v>0.25622057834566242</c:v>
                </c:pt>
                <c:pt idx="4">
                  <c:v>0.20712844653665097</c:v>
                </c:pt>
                <c:pt idx="5">
                  <c:v>0.11701412239408204</c:v>
                </c:pt>
                <c:pt idx="6">
                  <c:v>5.648957632817754E-2</c:v>
                </c:pt>
                <c:pt idx="7">
                  <c:v>5.1782111634162742E-2</c:v>
                </c:pt>
                <c:pt idx="8">
                  <c:v>5.7834566240753192E-2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Stats'!$E$357</c:f>
              <c:strCache>
                <c:ptCount val="1"/>
                <c:pt idx="0">
                  <c:v>Full time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Q1 Diversity Stats'!$F$359:$F$367</c:f>
              <c:numCache>
                <c:formatCode>0.0%</c:formatCode>
                <c:ptCount val="9"/>
                <c:pt idx="0">
                  <c:v>4.4152046783625734E-2</c:v>
                </c:pt>
                <c:pt idx="1">
                  <c:v>0.13430799220272904</c:v>
                </c:pt>
                <c:pt idx="2">
                  <c:v>0.16423001949317739</c:v>
                </c:pt>
                <c:pt idx="3">
                  <c:v>0.14005847953216374</c:v>
                </c:pt>
                <c:pt idx="4">
                  <c:v>0.14863547758284601</c:v>
                </c:pt>
                <c:pt idx="5">
                  <c:v>0.13791423001949318</c:v>
                </c:pt>
                <c:pt idx="6">
                  <c:v>0.11140350877192982</c:v>
                </c:pt>
                <c:pt idx="7">
                  <c:v>8.5477582846003902E-2</c:v>
                </c:pt>
                <c:pt idx="8">
                  <c:v>3.3820662768031189E-2</c:v>
                </c:pt>
              </c:numCache>
            </c:numRef>
          </c:val>
        </c:ser>
        <c:axId val="160937088"/>
        <c:axId val="160938624"/>
      </c:barChart>
      <c:catAx>
        <c:axId val="160937088"/>
        <c:scaling>
          <c:orientation val="minMax"/>
        </c:scaling>
        <c:axPos val="b"/>
        <c:numFmt formatCode="General" sourceLinked="1"/>
        <c:tickLblPos val="nextTo"/>
        <c:crossAx val="160938624"/>
        <c:crosses val="autoZero"/>
        <c:auto val="1"/>
        <c:lblAlgn val="ctr"/>
        <c:lblOffset val="100"/>
      </c:catAx>
      <c:valAx>
        <c:axId val="160938624"/>
        <c:scaling>
          <c:orientation val="minMax"/>
        </c:scaling>
        <c:axPos val="l"/>
        <c:majorGridlines/>
        <c:numFmt formatCode="0.00%" sourceLinked="0"/>
        <c:tickLblPos val="nextTo"/>
        <c:crossAx val="16093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04005039370079"/>
          <c:y val="1.7730496453900711E-2"/>
          <c:w val="0.29280016797900543"/>
          <c:h val="9.9291152435732846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% of employees by BAME</a:t>
            </a:r>
          </a:p>
        </c:rich>
      </c:tx>
      <c:layout>
        <c:manualLayout>
          <c:xMode val="edge"/>
          <c:yMode val="edge"/>
          <c:x val="0.12581708681763681"/>
          <c:y val="1.90113372757865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3023396656063989E-2"/>
          <c:y val="0.17427421201174309"/>
          <c:w val="0.89612538778674256"/>
          <c:h val="0.69709684804697269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Stats'!$C$251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Q1 Diversity Stats'!$B$253:$B$261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Stats'!$D$253:$D$261</c:f>
              <c:numCache>
                <c:formatCode>0.0%</c:formatCode>
                <c:ptCount val="9"/>
                <c:pt idx="0">
                  <c:v>3.6319612590799029E-2</c:v>
                </c:pt>
                <c:pt idx="1">
                  <c:v>0.18886198547215496</c:v>
                </c:pt>
                <c:pt idx="2">
                  <c:v>0.26150121065375304</c:v>
                </c:pt>
                <c:pt idx="3">
                  <c:v>0.17191283292978207</c:v>
                </c:pt>
                <c:pt idx="4">
                  <c:v>0.11864406779661017</c:v>
                </c:pt>
                <c:pt idx="5">
                  <c:v>9.4430992736077482E-2</c:v>
                </c:pt>
                <c:pt idx="6">
                  <c:v>6.7796610169491525E-2</c:v>
                </c:pt>
                <c:pt idx="7">
                  <c:v>4.1162227602905568E-2</c:v>
                </c:pt>
                <c:pt idx="8">
                  <c:v>1.9370460048426151E-2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Stats'!$E$251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Stats'!$B$253:$B$261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Stats'!$F$253:$F$261</c:f>
              <c:numCache>
                <c:formatCode>0.0%</c:formatCode>
                <c:ptCount val="9"/>
                <c:pt idx="0">
                  <c:v>3.8997706017293098E-2</c:v>
                </c:pt>
                <c:pt idx="1">
                  <c:v>0.11990471148755956</c:v>
                </c:pt>
                <c:pt idx="2">
                  <c:v>0.16684312687488972</c:v>
                </c:pt>
                <c:pt idx="3">
                  <c:v>0.15413799188283042</c:v>
                </c:pt>
                <c:pt idx="4">
                  <c:v>0.15740250573495676</c:v>
                </c:pt>
                <c:pt idx="5">
                  <c:v>0.13675666137286041</c:v>
                </c:pt>
                <c:pt idx="6">
                  <c:v>0.1057878948297159</c:v>
                </c:pt>
                <c:pt idx="7">
                  <c:v>8.2671607552496917E-2</c:v>
                </c:pt>
                <c:pt idx="8">
                  <c:v>3.7497794247397215E-2</c:v>
                </c:pt>
              </c:numCache>
            </c:numRef>
          </c:val>
        </c:ser>
        <c:axId val="161225728"/>
        <c:axId val="161243904"/>
      </c:barChart>
      <c:catAx>
        <c:axId val="161225728"/>
        <c:scaling>
          <c:orientation val="minMax"/>
        </c:scaling>
        <c:axPos val="b"/>
        <c:numFmt formatCode="General" sourceLinked="1"/>
        <c:tickLblPos val="nextTo"/>
        <c:crossAx val="161243904"/>
        <c:crosses val="autoZero"/>
        <c:auto val="1"/>
        <c:lblAlgn val="ctr"/>
        <c:lblOffset val="100"/>
      </c:catAx>
      <c:valAx>
        <c:axId val="161243904"/>
        <c:scaling>
          <c:orientation val="minMax"/>
        </c:scaling>
        <c:axPos val="l"/>
        <c:majorGridlines/>
        <c:numFmt formatCode="0.00%" sourceLinked="0"/>
        <c:tickLblPos val="nextTo"/>
        <c:crossAx val="161225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1260452908565"/>
          <c:y val="2.0746887966804982E-2"/>
          <c:w val="0.27751986815601581"/>
          <c:h val="0.18257304973807736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Stats'!$B$1151</c:f>
          <c:strCache>
            <c:ptCount val="1"/>
            <c:pt idx="0">
              <c:v>Figure 7e: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0200982941648418E-2"/>
          <c:y val="1.90114224548747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1453664523E-2"/>
          <c:y val="0.1526427588331542"/>
          <c:w val="0.93677754896022558"/>
          <c:h val="0.65846508013314065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Stats'!$C$1152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Stats'!$C$1154:$C$1162</c:f>
              <c:numCache>
                <c:formatCode>0.0%</c:formatCode>
                <c:ptCount val="9"/>
                <c:pt idx="0">
                  <c:v>7.6923076923076927E-2</c:v>
                </c:pt>
                <c:pt idx="1">
                  <c:v>0.125</c:v>
                </c:pt>
                <c:pt idx="2">
                  <c:v>0.30288461538461536</c:v>
                </c:pt>
                <c:pt idx="3">
                  <c:v>0.26442307692307693</c:v>
                </c:pt>
                <c:pt idx="4">
                  <c:v>0.1201923076923077</c:v>
                </c:pt>
                <c:pt idx="5">
                  <c:v>1.9230769230769232E-2</c:v>
                </c:pt>
                <c:pt idx="6">
                  <c:v>4.807692307692308E-3</c:v>
                </c:pt>
                <c:pt idx="7">
                  <c:v>7.2115384615384609E-2</c:v>
                </c:pt>
                <c:pt idx="8">
                  <c:v>1.4423076923076924E-2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Stats'!$E$1152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Stats'!$E$1154:$E$1162</c:f>
              <c:numCache>
                <c:formatCode>0.0%</c:formatCode>
                <c:ptCount val="9"/>
                <c:pt idx="0">
                  <c:v>9.6774193548387094E-2</c:v>
                </c:pt>
                <c:pt idx="1">
                  <c:v>0.18817204301075269</c:v>
                </c:pt>
                <c:pt idx="2">
                  <c:v>0.31720430107526881</c:v>
                </c:pt>
                <c:pt idx="3">
                  <c:v>0.28494623655913981</c:v>
                </c:pt>
                <c:pt idx="4">
                  <c:v>6.9892473118279563E-2</c:v>
                </c:pt>
                <c:pt idx="5">
                  <c:v>2.1505376344086023E-2</c:v>
                </c:pt>
                <c:pt idx="6">
                  <c:v>1.0752688172043012E-2</c:v>
                </c:pt>
                <c:pt idx="7">
                  <c:v>0</c:v>
                </c:pt>
                <c:pt idx="8">
                  <c:v>1.0752688172043012E-2</c:v>
                </c:pt>
              </c:numCache>
            </c:numRef>
          </c:val>
        </c:ser>
        <c:axId val="112360448"/>
        <c:axId val="112657152"/>
      </c:barChart>
      <c:barChart>
        <c:barDir val="col"/>
        <c:grouping val="clustered"/>
        <c:ser>
          <c:idx val="1"/>
          <c:order val="1"/>
          <c:tx>
            <c:strRef>
              <c:f>'13.14 Q3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Stats'!$D$1154:$D$1162</c:f>
              <c:numCache>
                <c:formatCode>General</c:formatCode>
                <c:ptCount val="9"/>
                <c:pt idx="0">
                  <c:v>16</c:v>
                </c:pt>
                <c:pt idx="1">
                  <c:v>26</c:v>
                </c:pt>
                <c:pt idx="2">
                  <c:v>63</c:v>
                </c:pt>
                <c:pt idx="3">
                  <c:v>55</c:v>
                </c:pt>
                <c:pt idx="4">
                  <c:v>25</c:v>
                </c:pt>
                <c:pt idx="5">
                  <c:v>4</c:v>
                </c:pt>
                <c:pt idx="6">
                  <c:v>1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Stats'!$F$1154:$F$1162</c:f>
              <c:numCache>
                <c:formatCode>General</c:formatCode>
                <c:ptCount val="9"/>
                <c:pt idx="0">
                  <c:v>18</c:v>
                </c:pt>
                <c:pt idx="1">
                  <c:v>35</c:v>
                </c:pt>
                <c:pt idx="2">
                  <c:v>59</c:v>
                </c:pt>
                <c:pt idx="3">
                  <c:v>53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12658688"/>
        <c:axId val="112680960"/>
      </c:barChart>
      <c:catAx>
        <c:axId val="1123604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657152"/>
        <c:crosses val="autoZero"/>
        <c:auto val="1"/>
        <c:lblAlgn val="ctr"/>
        <c:lblOffset val="100"/>
      </c:catAx>
      <c:valAx>
        <c:axId val="1126571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360448"/>
        <c:crosses val="autoZero"/>
        <c:crossBetween val="between"/>
      </c:valAx>
      <c:catAx>
        <c:axId val="112658688"/>
        <c:scaling>
          <c:orientation val="minMax"/>
        </c:scaling>
        <c:delete val="1"/>
        <c:axPos val="b"/>
        <c:tickLblPos val="none"/>
        <c:crossAx val="112680960"/>
        <c:crosses val="autoZero"/>
        <c:auto val="1"/>
        <c:lblAlgn val="ctr"/>
        <c:lblOffset val="100"/>
      </c:catAx>
      <c:valAx>
        <c:axId val="11268096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265868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888425237168472"/>
          <c:y val="3.021158668015661E-2"/>
          <c:w val="0.16756760243679281"/>
          <c:h val="9.5263566914471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% of employees by Disability</a:t>
            </a:r>
          </a:p>
        </c:rich>
      </c:tx>
      <c:layout>
        <c:manualLayout>
          <c:xMode val="edge"/>
          <c:yMode val="edge"/>
          <c:x val="9.2948886196917713E-2"/>
          <c:y val="2.38095238095238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76939629875973"/>
          <c:y val="0.15476250450499404"/>
          <c:w val="0.89262960209711195"/>
          <c:h val="0.7063519436381791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Stats'!$C$106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Q1 Diversity Stats'!$B$108:$B$116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Stats'!$D$108:$D$116</c:f>
              <c:numCache>
                <c:formatCode>0.0%</c:formatCode>
                <c:ptCount val="9"/>
                <c:pt idx="0">
                  <c:v>2.3640661938534278E-2</c:v>
                </c:pt>
                <c:pt idx="1">
                  <c:v>0.10638297872340426</c:v>
                </c:pt>
                <c:pt idx="2">
                  <c:v>0.15130023640661938</c:v>
                </c:pt>
                <c:pt idx="3">
                  <c:v>0.13002364066193853</c:v>
                </c:pt>
                <c:pt idx="4">
                  <c:v>0.13829787234042554</c:v>
                </c:pt>
                <c:pt idx="5">
                  <c:v>0.15011820330969267</c:v>
                </c:pt>
                <c:pt idx="6">
                  <c:v>0.15130023640661938</c:v>
                </c:pt>
                <c:pt idx="7">
                  <c:v>0.1111111111111111</c:v>
                </c:pt>
                <c:pt idx="8">
                  <c:v>3.7825059101654845E-2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Stats'!$E$106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Stats'!$B$108:$B$116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Stats'!$F$108:$F$116</c:f>
              <c:numCache>
                <c:formatCode>0.0%</c:formatCode>
                <c:ptCount val="9"/>
                <c:pt idx="0">
                  <c:v>3.5309921320284016E-2</c:v>
                </c:pt>
                <c:pt idx="1">
                  <c:v>0.13241220495106507</c:v>
                </c:pt>
                <c:pt idx="2">
                  <c:v>0.18518518518518517</c:v>
                </c:pt>
                <c:pt idx="3">
                  <c:v>0.16753022452504318</c:v>
                </c:pt>
                <c:pt idx="4">
                  <c:v>0.16561120706198426</c:v>
                </c:pt>
                <c:pt idx="5">
                  <c:v>0.13049318748800615</c:v>
                </c:pt>
                <c:pt idx="6">
                  <c:v>9.1920936480521978E-2</c:v>
                </c:pt>
                <c:pt idx="7">
                  <c:v>6.8125119938591439E-2</c:v>
                </c:pt>
                <c:pt idx="8">
                  <c:v>2.3412013049318749E-2</c:v>
                </c:pt>
              </c:numCache>
            </c:numRef>
          </c:val>
        </c:ser>
        <c:ser>
          <c:idx val="2"/>
          <c:order val="2"/>
          <c:tx>
            <c:strRef>
              <c:f>'12.13 Q1 Diversity Stats'!$G$106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Q1 Diversity Stats'!$H$108:$H$116</c:f>
              <c:numCache>
                <c:formatCode>0.0%</c:formatCode>
                <c:ptCount val="9"/>
                <c:pt idx="0">
                  <c:v>1.8229166666666668E-2</c:v>
                </c:pt>
                <c:pt idx="1">
                  <c:v>0.11197916666666667</c:v>
                </c:pt>
                <c:pt idx="2">
                  <c:v>0.15104166666666666</c:v>
                </c:pt>
                <c:pt idx="3">
                  <c:v>0.15104166666666666</c:v>
                </c:pt>
                <c:pt idx="4">
                  <c:v>0.17708333333333334</c:v>
                </c:pt>
                <c:pt idx="5">
                  <c:v>0.1328125</c:v>
                </c:pt>
                <c:pt idx="6">
                  <c:v>0.13020833333333334</c:v>
                </c:pt>
                <c:pt idx="7">
                  <c:v>8.8541666666666671E-2</c:v>
                </c:pt>
                <c:pt idx="8">
                  <c:v>3.90625E-2</c:v>
                </c:pt>
              </c:numCache>
            </c:numRef>
          </c:val>
        </c:ser>
        <c:axId val="161273728"/>
        <c:axId val="161275264"/>
      </c:barChart>
      <c:catAx>
        <c:axId val="161273728"/>
        <c:scaling>
          <c:orientation val="minMax"/>
        </c:scaling>
        <c:axPos val="b"/>
        <c:numFmt formatCode="General" sourceLinked="1"/>
        <c:tickLblPos val="nextTo"/>
        <c:crossAx val="161275264"/>
        <c:crosses val="autoZero"/>
        <c:auto val="1"/>
        <c:lblAlgn val="ctr"/>
        <c:lblOffset val="100"/>
      </c:catAx>
      <c:valAx>
        <c:axId val="161275264"/>
        <c:scaling>
          <c:orientation val="minMax"/>
        </c:scaling>
        <c:axPos val="l"/>
        <c:majorGridlines/>
        <c:numFmt formatCode="0.00%" sourceLinked="0"/>
        <c:tickLblPos val="nextTo"/>
        <c:crossAx val="161273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538562487381465"/>
          <c:y val="6.7460734074907533E-2"/>
          <c:w val="0.37660323709536281"/>
          <c:h val="6.7460734074907519E-2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% of employees by Gender</a:t>
            </a:r>
          </a:p>
        </c:rich>
      </c:tx>
      <c:layout>
        <c:manualLayout>
          <c:xMode val="edge"/>
          <c:yMode val="edge"/>
          <c:x val="0.10659919913856922"/>
          <c:y val="1.9084370178918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152301039520277"/>
          <c:y val="0.14503843824255699"/>
          <c:w val="0.88663429078477085"/>
          <c:h val="0.73282579322555552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Stats'!$C$156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Q1 Diversity Stats'!$B$158:$B$166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Stats'!$D$158:$D$166</c:f>
              <c:numCache>
                <c:formatCode>0.0%</c:formatCode>
                <c:ptCount val="9"/>
                <c:pt idx="0">
                  <c:v>3.0634258593412914E-2</c:v>
                </c:pt>
                <c:pt idx="1">
                  <c:v>0.10024449877750612</c:v>
                </c:pt>
                <c:pt idx="2">
                  <c:v>0.13792607507550697</c:v>
                </c:pt>
                <c:pt idx="3">
                  <c:v>0.13461815043865957</c:v>
                </c:pt>
                <c:pt idx="4">
                  <c:v>0.16036243348195023</c:v>
                </c:pt>
                <c:pt idx="5">
                  <c:v>0.15317129296706458</c:v>
                </c:pt>
                <c:pt idx="6">
                  <c:v>0.12771465554436934</c:v>
                </c:pt>
                <c:pt idx="7">
                  <c:v>0.10297713217316266</c:v>
                </c:pt>
                <c:pt idx="8">
                  <c:v>5.2351502948367608E-2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Stats'!$E$156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Stats'!$B$158:$B$166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Stats'!$F$158:$F$166</c:f>
              <c:numCache>
                <c:formatCode>0.0%</c:formatCode>
                <c:ptCount val="9"/>
                <c:pt idx="0">
                  <c:v>5.0896954526491449E-2</c:v>
                </c:pt>
                <c:pt idx="1">
                  <c:v>0.15435961618690031</c:v>
                </c:pt>
                <c:pt idx="2">
                  <c:v>0.21693783896537339</c:v>
                </c:pt>
                <c:pt idx="3">
                  <c:v>0.18397997496871088</c:v>
                </c:pt>
                <c:pt idx="4">
                  <c:v>0.14977054651647892</c:v>
                </c:pt>
                <c:pt idx="5">
                  <c:v>0.10930329578639966</c:v>
                </c:pt>
                <c:pt idx="6">
                  <c:v>7.07133917396746E-2</c:v>
                </c:pt>
                <c:pt idx="7">
                  <c:v>4.9645390070921988E-2</c:v>
                </c:pt>
                <c:pt idx="8">
                  <c:v>1.4392991239048811E-2</c:v>
                </c:pt>
              </c:numCache>
            </c:numRef>
          </c:val>
        </c:ser>
        <c:axId val="163864576"/>
        <c:axId val="163866112"/>
      </c:barChart>
      <c:catAx>
        <c:axId val="163864576"/>
        <c:scaling>
          <c:orientation val="minMax"/>
        </c:scaling>
        <c:axPos val="b"/>
        <c:numFmt formatCode="General" sourceLinked="1"/>
        <c:tickLblPos val="nextTo"/>
        <c:crossAx val="163866112"/>
        <c:crosses val="autoZero"/>
        <c:auto val="1"/>
        <c:lblAlgn val="ctr"/>
        <c:lblOffset val="100"/>
      </c:catAx>
      <c:valAx>
        <c:axId val="163866112"/>
        <c:scaling>
          <c:orientation val="minMax"/>
        </c:scaling>
        <c:axPos val="l"/>
        <c:majorGridlines/>
        <c:numFmt formatCode="0.00%" sourceLinked="0"/>
        <c:tickLblPos val="nextTo"/>
        <c:crossAx val="163864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73194696816954"/>
          <c:y val="1.9083969465648869E-2"/>
          <c:w val="0.23076956726563025"/>
          <c:h val="0.1221378052934223"/>
        </c:manualLayout>
      </c:layout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% of employees by BAME</a:t>
            </a:r>
          </a:p>
        </c:rich>
      </c:tx>
      <c:layout>
        <c:manualLayout>
          <c:xMode val="edge"/>
          <c:yMode val="edge"/>
          <c:x val="0.13798465889438241"/>
          <c:y val="2.057613168724280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3023396656063989E-2"/>
          <c:y val="0.15637922927609504"/>
          <c:w val="0.89612538778674256"/>
          <c:h val="0.71193701749380611"/>
        </c:manualLayout>
      </c:layout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3.6319612590799091E-2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9.443099273607776E-2</c:v>
              </c:pt>
              <c:pt idx="6">
                <c:v>6.7796610169491747E-2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2.4213075060532732E-3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0.15440268219516551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63886976"/>
        <c:axId val="163888512"/>
      </c:barChart>
      <c:catAx>
        <c:axId val="163886976"/>
        <c:scaling>
          <c:orientation val="minMax"/>
        </c:scaling>
        <c:axPos val="b"/>
        <c:numFmt formatCode="General" sourceLinked="1"/>
        <c:tickLblPos val="nextTo"/>
        <c:crossAx val="163888512"/>
        <c:crosses val="autoZero"/>
        <c:auto val="1"/>
        <c:lblAlgn val="ctr"/>
        <c:lblOffset val="100"/>
      </c:catAx>
      <c:valAx>
        <c:axId val="163888512"/>
        <c:scaling>
          <c:orientation val="minMax"/>
        </c:scaling>
        <c:axPos val="l"/>
        <c:majorGridlines/>
        <c:numFmt formatCode="0.00%" sourceLinked="0"/>
        <c:tickLblPos val="nextTo"/>
        <c:crossAx val="16388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1260452908565"/>
          <c:y val="2.0576131687242802E-2"/>
          <c:w val="0.27751986815601581"/>
          <c:h val="0.13991812751801094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Stats'!$B$1601</c:f>
          <c:strCache>
            <c:ptCount val="1"/>
            <c:pt idx="0">
              <c:v>Figure 9: Sexual Orientation. Data taken from Employee Self Disclosure Database.</c:v>
            </c:pt>
          </c:strCache>
        </c:strRef>
      </c:tx>
      <c:layout>
        <c:manualLayout>
          <c:xMode val="edge"/>
          <c:yMode val="edge"/>
          <c:x val="9.1555657771834314E-3"/>
          <c:y val="2.4212702855114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08949575008017E-2"/>
          <c:y val="0.13888510625059525"/>
          <c:w val="0.93689921602526882"/>
          <c:h val="0.6804860071893665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Stats'!$C$1603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Stats'!$B$1604:$B$1609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'13.14 Q3 Diversity Stats'!$C$1604:$C$1609</c:f>
              <c:numCache>
                <c:formatCode>0.0%</c:formatCode>
                <c:ptCount val="6"/>
                <c:pt idx="0">
                  <c:v>0.87222352115969137</c:v>
                </c:pt>
                <c:pt idx="1">
                  <c:v>7.7156885667523968E-3</c:v>
                </c:pt>
                <c:pt idx="2">
                  <c:v>7.5987841945288756E-3</c:v>
                </c:pt>
                <c:pt idx="3">
                  <c:v>8.1833060556464818E-3</c:v>
                </c:pt>
                <c:pt idx="4">
                  <c:v>4.0916530278232409E-3</c:v>
                </c:pt>
                <c:pt idx="5">
                  <c:v>0.10018704699555764</c:v>
                </c:pt>
              </c:numCache>
            </c:numRef>
          </c:val>
        </c:ser>
        <c:axId val="112708224"/>
        <c:axId val="112791936"/>
      </c:barChart>
      <c:barChart>
        <c:barDir val="col"/>
        <c:grouping val="clustered"/>
        <c:ser>
          <c:idx val="1"/>
          <c:order val="1"/>
          <c:tx>
            <c:strRef>
              <c:f>'13.14 Q3 Diversity Stats'!$D$1603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Stats'!$D$1604:$D$1609</c:f>
              <c:numCache>
                <c:formatCode>#,##0</c:formatCode>
                <c:ptCount val="6"/>
                <c:pt idx="0">
                  <c:v>7461</c:v>
                </c:pt>
                <c:pt idx="1">
                  <c:v>66</c:v>
                </c:pt>
                <c:pt idx="2">
                  <c:v>65</c:v>
                </c:pt>
                <c:pt idx="3">
                  <c:v>70</c:v>
                </c:pt>
                <c:pt idx="4">
                  <c:v>35</c:v>
                </c:pt>
                <c:pt idx="5">
                  <c:v>857</c:v>
                </c:pt>
              </c:numCache>
            </c:numRef>
          </c:val>
        </c:ser>
        <c:axId val="112793472"/>
        <c:axId val="112795008"/>
      </c:barChart>
      <c:catAx>
        <c:axId val="1127082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791936"/>
        <c:crosses val="autoZero"/>
        <c:auto val="1"/>
        <c:lblAlgn val="ctr"/>
        <c:lblOffset val="100"/>
      </c:catAx>
      <c:valAx>
        <c:axId val="11279193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708224"/>
        <c:crosses val="autoZero"/>
        <c:crossBetween val="between"/>
      </c:valAx>
      <c:catAx>
        <c:axId val="112793472"/>
        <c:scaling>
          <c:orientation val="minMax"/>
        </c:scaling>
        <c:delete val="1"/>
        <c:axPos val="b"/>
        <c:tickLblPos val="none"/>
        <c:crossAx val="112795008"/>
        <c:crosses val="autoZero"/>
        <c:auto val="1"/>
        <c:lblAlgn val="ctr"/>
        <c:lblOffset val="100"/>
      </c:catAx>
      <c:valAx>
        <c:axId val="112795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79347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312495738186457"/>
          <c:y val="2.4212702855114052E-2"/>
          <c:w val="4.3859659740841939E-2"/>
          <c:h val="7.80592744209365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Stats'!$B$1732</c:f>
          <c:strCache>
            <c:ptCount val="1"/>
            <c:pt idx="0">
              <c:v>Figure 10a: Part Time by Gender. Data taken from HR Employee Database.</c:v>
            </c:pt>
          </c:strCache>
        </c:strRef>
      </c:tx>
      <c:layout>
        <c:manualLayout>
          <c:xMode val="edge"/>
          <c:yMode val="edge"/>
          <c:x val="6.7476830169828743E-3"/>
          <c:y val="2.27271730309477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756973075743397E-2"/>
          <c:y val="0.16818219145550306"/>
          <c:w val="0.92574903348696747"/>
          <c:h val="0.6616533239751777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Stats'!$C$1733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Stats'!$C$1735:$C$1736</c:f>
              <c:numCache>
                <c:formatCode>0.0%</c:formatCode>
                <c:ptCount val="2"/>
                <c:pt idx="0">
                  <c:v>3.9643515673017826E-2</c:v>
                </c:pt>
                <c:pt idx="1">
                  <c:v>0.96035648432698217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Stats'!$E$1733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Stats'!$E$1735:$E$1736</c:f>
              <c:numCache>
                <c:formatCode>0.0%</c:formatCode>
                <c:ptCount val="2"/>
                <c:pt idx="0">
                  <c:v>0.26745945945945948</c:v>
                </c:pt>
                <c:pt idx="1">
                  <c:v>0.73254054054054052</c:v>
                </c:pt>
              </c:numCache>
            </c:numRef>
          </c:val>
        </c:ser>
        <c:axId val="112849280"/>
        <c:axId val="112850816"/>
      </c:barChart>
      <c:barChart>
        <c:barDir val="col"/>
        <c:grouping val="clustered"/>
        <c:ser>
          <c:idx val="1"/>
          <c:order val="1"/>
          <c:tx>
            <c:strRef>
              <c:f>'13.14 Q3 Diversity Stats'!$D$1734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Stats'!$D$1735:$D$1736</c:f>
              <c:numCache>
                <c:formatCode>#,##0</c:formatCode>
                <c:ptCount val="2"/>
                <c:pt idx="0">
                  <c:v>258</c:v>
                </c:pt>
                <c:pt idx="1">
                  <c:v>6250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Stats'!$F$1735:$F$1736</c:f>
              <c:numCache>
                <c:formatCode>#,##0</c:formatCode>
                <c:ptCount val="2"/>
                <c:pt idx="0">
                  <c:v>1237</c:v>
                </c:pt>
                <c:pt idx="1">
                  <c:v>3388</c:v>
                </c:pt>
              </c:numCache>
            </c:numRef>
          </c:val>
        </c:ser>
        <c:axId val="112852352"/>
        <c:axId val="112886912"/>
      </c:barChart>
      <c:catAx>
        <c:axId val="1128492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50816"/>
        <c:crosses val="autoZero"/>
        <c:auto val="1"/>
        <c:lblAlgn val="ctr"/>
        <c:lblOffset val="100"/>
      </c:catAx>
      <c:valAx>
        <c:axId val="112850816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49280"/>
        <c:crosses val="autoZero"/>
        <c:crossBetween val="between"/>
      </c:valAx>
      <c:catAx>
        <c:axId val="112852352"/>
        <c:scaling>
          <c:orientation val="minMax"/>
        </c:scaling>
        <c:delete val="1"/>
        <c:axPos val="b"/>
        <c:numFmt formatCode="General" sourceLinked="1"/>
        <c:tickLblPos val="none"/>
        <c:crossAx val="112886912"/>
        <c:crosses val="autoZero"/>
        <c:auto val="1"/>
        <c:lblAlgn val="ctr"/>
        <c:lblOffset val="100"/>
      </c:catAx>
      <c:valAx>
        <c:axId val="1128869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85235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596565970313336"/>
          <c:y val="3.7601093735149492E-2"/>
          <c:w val="0.21390387214645076"/>
          <c:h val="8.388890107399517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 paperSize="9" orientation="landscape" horizontalDpi="200" verticalDpi="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Stats'!$B$1758</c:f>
          <c:strCache>
            <c:ptCount val="1"/>
            <c:pt idx="0">
              <c:v>Figure 10b: Part Time by Grade. Data taken from Employee Self Disclosure Database.</c:v>
            </c:pt>
          </c:strCache>
        </c:strRef>
      </c:tx>
      <c:layout>
        <c:manualLayout>
          <c:xMode val="edge"/>
          <c:yMode val="edge"/>
          <c:x val="1.3011690256509351E-2"/>
          <c:y val="2.2875441405479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7589265576835406E-2"/>
          <c:y val="0.16475157429198917"/>
          <c:w val="0.92889718287968281"/>
          <c:h val="0.6343307086614176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Stats'!$C$1759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'13.14 Q3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Stats'!$C$1761:$C$1769</c:f>
              <c:numCache>
                <c:formatCode>0.0%</c:formatCode>
                <c:ptCount val="9"/>
                <c:pt idx="0">
                  <c:v>8.3086053412462904E-2</c:v>
                </c:pt>
                <c:pt idx="1">
                  <c:v>0.14243323442136499</c:v>
                </c:pt>
                <c:pt idx="2">
                  <c:v>0.28486646884272998</c:v>
                </c:pt>
                <c:pt idx="3">
                  <c:v>0.31750741839762614</c:v>
                </c:pt>
                <c:pt idx="4">
                  <c:v>0.11473788328387735</c:v>
                </c:pt>
                <c:pt idx="5">
                  <c:v>3.5608308605341248E-2</c:v>
                </c:pt>
                <c:pt idx="6">
                  <c:v>4.945598417408506E-3</c:v>
                </c:pt>
                <c:pt idx="7">
                  <c:v>9.8911968348170121E-3</c:v>
                </c:pt>
                <c:pt idx="8">
                  <c:v>6.923837784371909E-3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noFill/>
            </a:ln>
          </c:spPr>
          <c:cat>
            <c:strRef>
              <c:f>'13.14 Q3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Stats'!$E$1761:$E$1769</c:f>
              <c:numCache>
                <c:formatCode>0.0%</c:formatCode>
                <c:ptCount val="9"/>
                <c:pt idx="0">
                  <c:v>4.6192817761883477E-2</c:v>
                </c:pt>
                <c:pt idx="1">
                  <c:v>0.13157502607659066</c:v>
                </c:pt>
                <c:pt idx="2">
                  <c:v>0.2317091342571897</c:v>
                </c:pt>
                <c:pt idx="3">
                  <c:v>0.30695872448219341</c:v>
                </c:pt>
                <c:pt idx="4">
                  <c:v>0.12948889882282819</c:v>
                </c:pt>
                <c:pt idx="5">
                  <c:v>5.7368499478468185E-2</c:v>
                </c:pt>
                <c:pt idx="6">
                  <c:v>1.5645954403218598E-2</c:v>
                </c:pt>
                <c:pt idx="7">
                  <c:v>6.8991208463716286E-2</c:v>
                </c:pt>
                <c:pt idx="8">
                  <c:v>1.2069736253911488E-2</c:v>
                </c:pt>
              </c:numCache>
            </c:numRef>
          </c:val>
        </c:ser>
        <c:axId val="112949120"/>
        <c:axId val="112950656"/>
      </c:barChart>
      <c:barChart>
        <c:barDir val="col"/>
        <c:grouping val="clustered"/>
        <c:ser>
          <c:idx val="1"/>
          <c:order val="1"/>
          <c:tx>
            <c:strRef>
              <c:f>'13.14 Q3 Diversity Stats'!$D$1760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Stats'!$D$1761:$D$1769</c:f>
              <c:numCache>
                <c:formatCode>#,##0</c:formatCode>
                <c:ptCount val="9"/>
                <c:pt idx="0">
                  <c:v>84</c:v>
                </c:pt>
                <c:pt idx="1">
                  <c:v>144</c:v>
                </c:pt>
                <c:pt idx="2">
                  <c:v>288</c:v>
                </c:pt>
                <c:pt idx="3">
                  <c:v>321</c:v>
                </c:pt>
                <c:pt idx="4">
                  <c:v>116</c:v>
                </c:pt>
                <c:pt idx="5">
                  <c:v>36</c:v>
                </c:pt>
                <c:pt idx="6">
                  <c:v>5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Stats'!$F$1761:$F$1769</c:f>
              <c:numCache>
                <c:formatCode>#,##0</c:formatCode>
                <c:ptCount val="9"/>
                <c:pt idx="0">
                  <c:v>310</c:v>
                </c:pt>
                <c:pt idx="1">
                  <c:v>883</c:v>
                </c:pt>
                <c:pt idx="2">
                  <c:v>1555</c:v>
                </c:pt>
                <c:pt idx="3">
                  <c:v>2060</c:v>
                </c:pt>
                <c:pt idx="4">
                  <c:v>869</c:v>
                </c:pt>
                <c:pt idx="5">
                  <c:v>385</c:v>
                </c:pt>
                <c:pt idx="6">
                  <c:v>105</c:v>
                </c:pt>
                <c:pt idx="7">
                  <c:v>463</c:v>
                </c:pt>
                <c:pt idx="8">
                  <c:v>81</c:v>
                </c:pt>
              </c:numCache>
            </c:numRef>
          </c:val>
        </c:ser>
        <c:axId val="112977024"/>
        <c:axId val="112978560"/>
      </c:barChart>
      <c:catAx>
        <c:axId val="112949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50656"/>
        <c:crosses val="autoZero"/>
        <c:auto val="1"/>
        <c:lblAlgn val="ctr"/>
        <c:lblOffset val="100"/>
      </c:catAx>
      <c:valAx>
        <c:axId val="11295065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49120"/>
        <c:crosses val="autoZero"/>
        <c:crossBetween val="between"/>
      </c:valAx>
      <c:catAx>
        <c:axId val="112977024"/>
        <c:scaling>
          <c:orientation val="minMax"/>
        </c:scaling>
        <c:delete val="1"/>
        <c:axPos val="b"/>
        <c:numFmt formatCode="General" sourceLinked="1"/>
        <c:tickLblPos val="none"/>
        <c:crossAx val="112978560"/>
        <c:crosses val="autoZero"/>
        <c:auto val="1"/>
        <c:lblAlgn val="ctr"/>
        <c:lblOffset val="100"/>
      </c:catAx>
      <c:valAx>
        <c:axId val="1129785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97702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153156852325956"/>
          <c:y val="3.0312547978856401E-2"/>
          <c:w val="0.20709651707647125"/>
          <c:h val="7.719342881582774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Stats'!$B$1794</c:f>
          <c:strCache>
            <c:ptCount val="1"/>
            <c:pt idx="0">
              <c:v>Figure 10c: Part Time Workers-Male by BAME. Data taken from HR Employee Database</c:v>
            </c:pt>
          </c:strCache>
        </c:strRef>
      </c:tx>
      <c:layout>
        <c:manualLayout>
          <c:xMode val="edge"/>
          <c:yMode val="edge"/>
          <c:x val="6.7476461675957024E-3"/>
          <c:y val="2.0491796067391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2754201204586954E-2"/>
          <c:y val="0.17213149200237879"/>
          <c:w val="0.92375186688089816"/>
          <c:h val="0.62242760157773569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Stats'!$C$1795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Q3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Stats'!$C$1797:$C$1804</c:f>
              <c:numCache>
                <c:formatCode>0.0%</c:formatCode>
                <c:ptCount val="8"/>
                <c:pt idx="0">
                  <c:v>3.875968992248062E-3</c:v>
                </c:pt>
                <c:pt idx="1">
                  <c:v>0</c:v>
                </c:pt>
                <c:pt idx="2">
                  <c:v>3.875968992248062E-3</c:v>
                </c:pt>
                <c:pt idx="3">
                  <c:v>3.875968992248062E-3</c:v>
                </c:pt>
                <c:pt idx="4">
                  <c:v>0</c:v>
                </c:pt>
                <c:pt idx="5">
                  <c:v>0.95736434108527135</c:v>
                </c:pt>
                <c:pt idx="6">
                  <c:v>1.1627906976744186E-2</c:v>
                </c:pt>
                <c:pt idx="7">
                  <c:v>1.937984496124031E-2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Stats'!$E$1797:$E$1804</c:f>
              <c:numCache>
                <c:formatCode>0.0%</c:formatCode>
                <c:ptCount val="8"/>
                <c:pt idx="0">
                  <c:v>1.2959999999999999E-2</c:v>
                </c:pt>
                <c:pt idx="1">
                  <c:v>9.92E-3</c:v>
                </c:pt>
                <c:pt idx="2">
                  <c:v>1.92E-3</c:v>
                </c:pt>
                <c:pt idx="3">
                  <c:v>5.7600000000000004E-3</c:v>
                </c:pt>
                <c:pt idx="4">
                  <c:v>2.0799999999999998E-3</c:v>
                </c:pt>
                <c:pt idx="5">
                  <c:v>0.94367999999999996</c:v>
                </c:pt>
                <c:pt idx="6">
                  <c:v>9.92E-3</c:v>
                </c:pt>
                <c:pt idx="7">
                  <c:v>1.376E-2</c:v>
                </c:pt>
              </c:numCache>
            </c:numRef>
          </c:val>
        </c:ser>
        <c:axId val="113012096"/>
        <c:axId val="113058944"/>
      </c:barChart>
      <c:barChart>
        <c:barDir val="col"/>
        <c:grouping val="clustered"/>
        <c:ser>
          <c:idx val="1"/>
          <c:order val="1"/>
          <c:tx>
            <c:strRef>
              <c:f>'13.14 Q3 Diversity Stats'!$D$1796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Stats'!$D$1797:$D$1804</c:f>
              <c:numCache>
                <c:formatCode>#,##0</c:formatCode>
                <c:ptCount val="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247</c:v>
                </c:pt>
                <c:pt idx="6">
                  <c:v>3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Q3 Diversity Stats'!$F$1797:$F$1804</c:f>
              <c:numCache>
                <c:formatCode>#,##0</c:formatCode>
                <c:ptCount val="8"/>
                <c:pt idx="0">
                  <c:v>81</c:v>
                </c:pt>
                <c:pt idx="1">
                  <c:v>62</c:v>
                </c:pt>
                <c:pt idx="2">
                  <c:v>12</c:v>
                </c:pt>
                <c:pt idx="3">
                  <c:v>36</c:v>
                </c:pt>
                <c:pt idx="4">
                  <c:v>13</c:v>
                </c:pt>
                <c:pt idx="5">
                  <c:v>5898</c:v>
                </c:pt>
                <c:pt idx="6">
                  <c:v>62</c:v>
                </c:pt>
                <c:pt idx="7">
                  <c:v>86</c:v>
                </c:pt>
              </c:numCache>
            </c:numRef>
          </c:val>
        </c:ser>
        <c:axId val="113060480"/>
        <c:axId val="113070464"/>
      </c:barChart>
      <c:catAx>
        <c:axId val="1130120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58944"/>
        <c:crosses val="autoZero"/>
        <c:auto val="1"/>
        <c:lblAlgn val="ctr"/>
        <c:lblOffset val="100"/>
      </c:catAx>
      <c:valAx>
        <c:axId val="113058944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12096"/>
        <c:crosses val="autoZero"/>
        <c:crossBetween val="between"/>
      </c:valAx>
      <c:catAx>
        <c:axId val="113060480"/>
        <c:scaling>
          <c:orientation val="minMax"/>
        </c:scaling>
        <c:delete val="1"/>
        <c:axPos val="b"/>
        <c:numFmt formatCode="General" sourceLinked="1"/>
        <c:tickLblPos val="none"/>
        <c:crossAx val="113070464"/>
        <c:crosses val="autoZero"/>
        <c:auto val="1"/>
        <c:lblAlgn val="ctr"/>
        <c:lblOffset val="100"/>
      </c:catAx>
      <c:valAx>
        <c:axId val="113070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06048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625311440220627"/>
          <c:y val="3.9158638689716856E-2"/>
          <c:w val="0.17585253419033742"/>
          <c:h val="8.379243097406199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Stats'!$B$1826</c:f>
          <c:strCache>
            <c:ptCount val="1"/>
            <c:pt idx="0">
              <c:v>Figure 10d: Part Time Workers-Female by BAME. Data taken from HR Employee Database</c:v>
            </c:pt>
          </c:strCache>
        </c:strRef>
      </c:tx>
      <c:layout>
        <c:manualLayout>
          <c:xMode val="edge"/>
          <c:yMode val="edge"/>
          <c:x val="1.475166333295061E-2"/>
          <c:y val="2.78599525191980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131938185759605E-2"/>
          <c:y val="0.15576584676590025"/>
          <c:w val="0.93175995239796261"/>
          <c:h val="0.65288534320709635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Stats'!$C$1827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Stats'!$C$1829:$C$1836</c:f>
              <c:numCache>
                <c:formatCode>0.0%</c:formatCode>
                <c:ptCount val="8"/>
                <c:pt idx="0">
                  <c:v>8.0840743734842367E-3</c:v>
                </c:pt>
                <c:pt idx="1">
                  <c:v>6.4672594987873885E-3</c:v>
                </c:pt>
                <c:pt idx="2">
                  <c:v>1.6168148746968471E-3</c:v>
                </c:pt>
                <c:pt idx="3">
                  <c:v>4.850444624090542E-3</c:v>
                </c:pt>
                <c:pt idx="4">
                  <c:v>8.0840743734842356E-4</c:v>
                </c:pt>
                <c:pt idx="5">
                  <c:v>0.96847210994341149</c:v>
                </c:pt>
                <c:pt idx="6">
                  <c:v>5.6588520614389648E-3</c:v>
                </c:pt>
                <c:pt idx="7">
                  <c:v>4.0420371867421184E-3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Stats'!$E$1827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Stats'!$E$1829:$E$1836</c:f>
              <c:numCache>
                <c:formatCode>0.0%</c:formatCode>
                <c:ptCount val="8"/>
                <c:pt idx="0">
                  <c:v>1.5938606847697757E-2</c:v>
                </c:pt>
                <c:pt idx="1">
                  <c:v>1.2396694214876033E-2</c:v>
                </c:pt>
                <c:pt idx="2">
                  <c:v>3.8370720188902006E-3</c:v>
                </c:pt>
                <c:pt idx="3">
                  <c:v>8.8547815820543101E-3</c:v>
                </c:pt>
                <c:pt idx="4">
                  <c:v>5.9031877213695395E-3</c:v>
                </c:pt>
                <c:pt idx="5">
                  <c:v>0.93093270365997638</c:v>
                </c:pt>
                <c:pt idx="6">
                  <c:v>1.2101534828807556E-2</c:v>
                </c:pt>
                <c:pt idx="7">
                  <c:v>1.0035419126328217E-2</c:v>
                </c:pt>
              </c:numCache>
            </c:numRef>
          </c:val>
        </c:ser>
        <c:axId val="113153152"/>
        <c:axId val="113154688"/>
      </c:barChart>
      <c:barChart>
        <c:barDir val="col"/>
        <c:grouping val="clustered"/>
        <c:ser>
          <c:idx val="2"/>
          <c:order val="2"/>
          <c:tx>
            <c:strRef>
              <c:f>'13.14 Q3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Stats'!$D$1829:$D$1836</c:f>
              <c:numCache>
                <c:formatCode>#,##0</c:formatCode>
                <c:ptCount val="8"/>
                <c:pt idx="0">
                  <c:v>10</c:v>
                </c:pt>
                <c:pt idx="1">
                  <c:v>8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1198</c:v>
                </c:pt>
                <c:pt idx="6">
                  <c:v>7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Stats'!$F$1829:$F$1836</c:f>
              <c:numCache>
                <c:formatCode>#,##0</c:formatCode>
                <c:ptCount val="8"/>
                <c:pt idx="0">
                  <c:v>54</c:v>
                </c:pt>
                <c:pt idx="1">
                  <c:v>42</c:v>
                </c:pt>
                <c:pt idx="2">
                  <c:v>13</c:v>
                </c:pt>
                <c:pt idx="3">
                  <c:v>30</c:v>
                </c:pt>
                <c:pt idx="4">
                  <c:v>20</c:v>
                </c:pt>
                <c:pt idx="5">
                  <c:v>3154</c:v>
                </c:pt>
                <c:pt idx="6">
                  <c:v>41</c:v>
                </c:pt>
                <c:pt idx="7">
                  <c:v>34</c:v>
                </c:pt>
              </c:numCache>
            </c:numRef>
          </c:val>
        </c:ser>
        <c:axId val="113176960"/>
        <c:axId val="113178496"/>
      </c:barChart>
      <c:catAx>
        <c:axId val="1131531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154688"/>
        <c:crosses val="autoZero"/>
        <c:auto val="1"/>
        <c:lblAlgn val="ctr"/>
        <c:lblOffset val="100"/>
      </c:catAx>
      <c:valAx>
        <c:axId val="113154688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153152"/>
        <c:crosses val="autoZero"/>
        <c:crossBetween val="between"/>
      </c:valAx>
      <c:catAx>
        <c:axId val="113176960"/>
        <c:scaling>
          <c:orientation val="minMax"/>
        </c:scaling>
        <c:delete val="1"/>
        <c:axPos val="b"/>
        <c:tickLblPos val="none"/>
        <c:crossAx val="113178496"/>
        <c:crosses val="autoZero"/>
        <c:auto val="1"/>
        <c:lblAlgn val="ctr"/>
        <c:lblOffset val="100"/>
      </c:catAx>
      <c:valAx>
        <c:axId val="1131784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17696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438106690999769"/>
          <c:y val="3.0734142317091002E-2"/>
          <c:w val="0.15719041259520425"/>
          <c:h val="0.103515389488781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Stats'!$B$1920</c:f>
          <c:strCache>
            <c:ptCount val="1"/>
            <c:pt idx="0">
              <c:v>Figure 11a: Flexible working by Gender. Data taken from Employee Self Disclosure Database.</c:v>
            </c:pt>
          </c:strCache>
        </c:strRef>
      </c:tx>
      <c:layout>
        <c:manualLayout>
          <c:xMode val="edge"/>
          <c:yMode val="edge"/>
          <c:x val="1.2793792782051358E-2"/>
          <c:y val="2.594082424933638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214669927756897E-2"/>
          <c:y val="0.16444515818211225"/>
          <c:w val="0.93267727086153163"/>
          <c:h val="0.6629339299161420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Stats'!$C$1921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Q3 Diversity Stats'!$C$1923:$C$1925</c:f>
              <c:numCache>
                <c:formatCode>0.0%</c:formatCode>
                <c:ptCount val="3"/>
                <c:pt idx="0">
                  <c:v>0.30955469087764809</c:v>
                </c:pt>
                <c:pt idx="1">
                  <c:v>0.50237786424556852</c:v>
                </c:pt>
                <c:pt idx="2">
                  <c:v>0.1880674448767834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Stats'!$E$1921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Q3 Diversity Stats'!$E$1923:$E$1925</c:f>
              <c:numCache>
                <c:formatCode>0.0%</c:formatCode>
                <c:ptCount val="3"/>
                <c:pt idx="0">
                  <c:v>0.39519469759734882</c:v>
                </c:pt>
                <c:pt idx="1">
                  <c:v>0.41369787351560344</c:v>
                </c:pt>
                <c:pt idx="2">
                  <c:v>0.19110742888704776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Stats'!$G$1921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Q3 Diversity Stats'!$G$1923:$G$1925</c:f>
              <c:numCache>
                <c:formatCode>0.0%</c:formatCode>
                <c:ptCount val="3"/>
                <c:pt idx="0">
                  <c:v>0.20521172638436483</c:v>
                </c:pt>
                <c:pt idx="1">
                  <c:v>0.30944625407166126</c:v>
                </c:pt>
                <c:pt idx="2">
                  <c:v>0.48534201954397393</c:v>
                </c:pt>
              </c:numCache>
            </c:numRef>
          </c:val>
        </c:ser>
        <c:axId val="113255168"/>
        <c:axId val="113256704"/>
      </c:barChart>
      <c:barChart>
        <c:barDir val="col"/>
        <c:grouping val="clustered"/>
        <c:ser>
          <c:idx val="2"/>
          <c:order val="2"/>
          <c:tx>
            <c:strRef>
              <c:f>'13.14 Q3 Diversity Stats'!$D$1922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91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Stats'!$D$1923:$D$1925</c:f>
              <c:numCache>
                <c:formatCode>#,##0</c:formatCode>
                <c:ptCount val="3"/>
                <c:pt idx="0">
                  <c:v>1432</c:v>
                </c:pt>
                <c:pt idx="1">
                  <c:v>2324</c:v>
                </c:pt>
                <c:pt idx="2">
                  <c:v>870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Stats'!$F$1923:$F$1925</c:f>
              <c:numCache>
                <c:formatCode>#,##0</c:formatCode>
                <c:ptCount val="3"/>
                <c:pt idx="0">
                  <c:v>1431</c:v>
                </c:pt>
                <c:pt idx="1">
                  <c:v>1498</c:v>
                </c:pt>
                <c:pt idx="2">
                  <c:v>692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Stats'!$H$1923:$H$1925</c:f>
              <c:numCache>
                <c:formatCode>#,##0</c:formatCode>
                <c:ptCount val="3"/>
                <c:pt idx="0">
                  <c:v>63</c:v>
                </c:pt>
                <c:pt idx="1">
                  <c:v>95</c:v>
                </c:pt>
                <c:pt idx="2">
                  <c:v>149</c:v>
                </c:pt>
              </c:numCache>
            </c:numRef>
          </c:val>
        </c:ser>
        <c:axId val="113315840"/>
        <c:axId val="113317376"/>
      </c:barChart>
      <c:catAx>
        <c:axId val="113255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56704"/>
        <c:crosses val="autoZero"/>
        <c:auto val="1"/>
        <c:lblAlgn val="ctr"/>
        <c:lblOffset val="100"/>
      </c:catAx>
      <c:valAx>
        <c:axId val="11325670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55168"/>
        <c:crosses val="autoZero"/>
        <c:crossBetween val="between"/>
      </c:valAx>
      <c:catAx>
        <c:axId val="113315840"/>
        <c:scaling>
          <c:orientation val="minMax"/>
        </c:scaling>
        <c:delete val="1"/>
        <c:axPos val="b"/>
        <c:tickLblPos val="none"/>
        <c:crossAx val="113317376"/>
        <c:crosses val="autoZero"/>
        <c:auto val="1"/>
        <c:lblAlgn val="ctr"/>
        <c:lblOffset val="100"/>
      </c:catAx>
      <c:valAx>
        <c:axId val="1133173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3158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421611883449232"/>
          <c:y val="3.3377638380160751E-2"/>
          <c:w val="0.27702703956778618"/>
          <c:h val="9.434342991248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Stats'!$B$1947</c:f>
          <c:strCache>
            <c:ptCount val="1"/>
            <c:pt idx="0">
              <c:v>Figure 11b: Flexible working by Grade. Data taken from Employee Self Disclosure Database.</c:v>
            </c:pt>
          </c:strCache>
        </c:strRef>
      </c:tx>
      <c:layout>
        <c:manualLayout>
          <c:xMode val="edge"/>
          <c:yMode val="edge"/>
          <c:x val="1.774036309977382E-2"/>
          <c:y val="2.11865856600794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458716774376468E-2"/>
          <c:y val="0.15677966101694921"/>
          <c:w val="0.93141247174741737"/>
          <c:h val="0.6699800407957361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Stats'!$C$1948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Stats'!$C$1950:$C$1958</c:f>
              <c:numCache>
                <c:formatCode>0.0%</c:formatCode>
                <c:ptCount val="9"/>
                <c:pt idx="0">
                  <c:v>6.2200956937799042E-2</c:v>
                </c:pt>
                <c:pt idx="1">
                  <c:v>0.16473000683527</c:v>
                </c:pt>
                <c:pt idx="2">
                  <c:v>0.28879015721120982</c:v>
                </c:pt>
                <c:pt idx="3">
                  <c:v>0.30416951469583048</c:v>
                </c:pt>
                <c:pt idx="4">
                  <c:v>0.11585782638414217</c:v>
                </c:pt>
                <c:pt idx="5">
                  <c:v>3.5543403964456599E-2</c:v>
                </c:pt>
                <c:pt idx="6">
                  <c:v>6.8352699931647299E-3</c:v>
                </c:pt>
                <c:pt idx="7">
                  <c:v>8.544087491455913E-3</c:v>
                </c:pt>
                <c:pt idx="8">
                  <c:v>1.3328776486671223E-2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Stats'!$E$1948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Stats'!$E$1950:$E$1958</c:f>
              <c:numCache>
                <c:formatCode>0.0%</c:formatCode>
                <c:ptCount val="9"/>
                <c:pt idx="0">
                  <c:v>4.1868777125351031E-2</c:v>
                </c:pt>
                <c:pt idx="1">
                  <c:v>0.10365075312739341</c:v>
                </c:pt>
                <c:pt idx="2">
                  <c:v>0.18968598417155988</c:v>
                </c:pt>
                <c:pt idx="3">
                  <c:v>0.31273934133265252</c:v>
                </c:pt>
                <c:pt idx="4">
                  <c:v>0.14066887924431964</c:v>
                </c:pt>
                <c:pt idx="5">
                  <c:v>7.5057441919836612E-2</c:v>
                </c:pt>
                <c:pt idx="6">
                  <c:v>2.118968598417156E-2</c:v>
                </c:pt>
                <c:pt idx="7">
                  <c:v>0.10365075312739341</c:v>
                </c:pt>
                <c:pt idx="8">
                  <c:v>1.148838396732193E-2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Stats'!$G$1948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Stats'!$G$1950:$G$1958</c:f>
              <c:numCache>
                <c:formatCode>0.0%</c:formatCode>
                <c:ptCount val="9"/>
                <c:pt idx="0">
                  <c:v>4.792518994739918E-2</c:v>
                </c:pt>
                <c:pt idx="1">
                  <c:v>0.13325540619520748</c:v>
                </c:pt>
                <c:pt idx="2">
                  <c:v>0.26592635885447108</c:v>
                </c:pt>
                <c:pt idx="3">
                  <c:v>0.27410870835768558</c:v>
                </c:pt>
                <c:pt idx="4">
                  <c:v>0.10286382232612508</c:v>
                </c:pt>
                <c:pt idx="5">
                  <c:v>3.1560490940970194E-2</c:v>
                </c:pt>
                <c:pt idx="6">
                  <c:v>7.0134424313267095E-3</c:v>
                </c:pt>
                <c:pt idx="7">
                  <c:v>0.12741087083576855</c:v>
                </c:pt>
                <c:pt idx="8">
                  <c:v>9.9357101110461726E-3</c:v>
                </c:pt>
              </c:numCache>
            </c:numRef>
          </c:val>
        </c:ser>
        <c:axId val="113582848"/>
        <c:axId val="113584384"/>
      </c:barChart>
      <c:barChart>
        <c:barDir val="col"/>
        <c:grouping val="clustered"/>
        <c:ser>
          <c:idx val="2"/>
          <c:order val="2"/>
          <c:tx>
            <c:strRef>
              <c:f>'13.14 Q3 Diversity Stats'!$D$1949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926E-3"/>
                  <c:y val="5.264869433693713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Stats'!$D$1950:$D$1958</c:f>
              <c:numCache>
                <c:formatCode>#,##0</c:formatCode>
                <c:ptCount val="9"/>
                <c:pt idx="0">
                  <c:v>182</c:v>
                </c:pt>
                <c:pt idx="1">
                  <c:v>482</c:v>
                </c:pt>
                <c:pt idx="2">
                  <c:v>845</c:v>
                </c:pt>
                <c:pt idx="3">
                  <c:v>890</c:v>
                </c:pt>
                <c:pt idx="4">
                  <c:v>339</c:v>
                </c:pt>
                <c:pt idx="5">
                  <c:v>104</c:v>
                </c:pt>
                <c:pt idx="6">
                  <c:v>20</c:v>
                </c:pt>
                <c:pt idx="7">
                  <c:v>25</c:v>
                </c:pt>
                <c:pt idx="8">
                  <c:v>39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Stats'!$F$1950:$F$1958</c:f>
              <c:numCache>
                <c:formatCode>#,##0</c:formatCode>
                <c:ptCount val="9"/>
                <c:pt idx="0">
                  <c:v>164</c:v>
                </c:pt>
                <c:pt idx="1">
                  <c:v>406</c:v>
                </c:pt>
                <c:pt idx="2">
                  <c:v>743</c:v>
                </c:pt>
                <c:pt idx="3">
                  <c:v>1225</c:v>
                </c:pt>
                <c:pt idx="4">
                  <c:v>551</c:v>
                </c:pt>
                <c:pt idx="5">
                  <c:v>294</c:v>
                </c:pt>
                <c:pt idx="6">
                  <c:v>83</c:v>
                </c:pt>
                <c:pt idx="7">
                  <c:v>406</c:v>
                </c:pt>
                <c:pt idx="8">
                  <c:v>45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Stats'!$H$1950:$H$1958</c:f>
              <c:numCache>
                <c:formatCode>#,##0</c:formatCode>
                <c:ptCount val="9"/>
                <c:pt idx="0">
                  <c:v>82</c:v>
                </c:pt>
                <c:pt idx="1">
                  <c:v>228</c:v>
                </c:pt>
                <c:pt idx="2">
                  <c:v>455</c:v>
                </c:pt>
                <c:pt idx="3">
                  <c:v>469</c:v>
                </c:pt>
                <c:pt idx="4">
                  <c:v>176</c:v>
                </c:pt>
                <c:pt idx="5">
                  <c:v>54</c:v>
                </c:pt>
                <c:pt idx="6">
                  <c:v>12</c:v>
                </c:pt>
                <c:pt idx="7">
                  <c:v>218</c:v>
                </c:pt>
                <c:pt idx="8">
                  <c:v>17</c:v>
                </c:pt>
              </c:numCache>
            </c:numRef>
          </c:val>
        </c:ser>
        <c:axId val="113610752"/>
        <c:axId val="113612288"/>
      </c:barChart>
      <c:catAx>
        <c:axId val="1135828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4384"/>
        <c:crosses val="autoZero"/>
        <c:auto val="1"/>
        <c:lblAlgn val="ctr"/>
        <c:lblOffset val="100"/>
      </c:catAx>
      <c:valAx>
        <c:axId val="11358438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2848"/>
        <c:crosses val="autoZero"/>
        <c:crossBetween val="between"/>
      </c:valAx>
      <c:catAx>
        <c:axId val="113610752"/>
        <c:scaling>
          <c:orientation val="minMax"/>
        </c:scaling>
        <c:delete val="1"/>
        <c:axPos val="b"/>
        <c:tickLblPos val="none"/>
        <c:crossAx val="113612288"/>
        <c:crosses val="autoZero"/>
        <c:auto val="1"/>
        <c:lblAlgn val="ctr"/>
        <c:lblOffset val="100"/>
      </c:catAx>
      <c:valAx>
        <c:axId val="1136122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61075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960686365818239"/>
          <c:y val="2.4902068299958325E-2"/>
          <c:w val="0.25316279013510357"/>
          <c:h val="9.472272790413734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Stats'!$B$1981</c:f>
          <c:strCache>
            <c:ptCount val="1"/>
            <c:pt idx="0">
              <c:v>Figure 11c: Flexible working by Age. Data taken from Employee Self Disclosure Database.</c:v>
            </c:pt>
          </c:strCache>
        </c:strRef>
      </c:tx>
      <c:layout>
        <c:manualLayout>
          <c:xMode val="edge"/>
          <c:yMode val="edge"/>
          <c:x val="1.1214228505833389E-2"/>
          <c:y val="2.90484399509232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545676965594243E-2"/>
          <c:y val="0.15189395704235312"/>
          <c:w val="0.92999486696182165"/>
          <c:h val="0.66674897886285389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Stats'!$C$1982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Stats'!$C$1984:$C$1993</c:f>
              <c:numCache>
                <c:formatCode>0.0%</c:formatCode>
                <c:ptCount val="10"/>
                <c:pt idx="0">
                  <c:v>3.4859876965140126E-2</c:v>
                </c:pt>
                <c:pt idx="1">
                  <c:v>0.10799726589200273</c:v>
                </c:pt>
                <c:pt idx="2">
                  <c:v>0.16541353383458646</c:v>
                </c:pt>
                <c:pt idx="3">
                  <c:v>0.17395762132604237</c:v>
                </c:pt>
                <c:pt idx="4">
                  <c:v>0.15755297334244703</c:v>
                </c:pt>
                <c:pt idx="5">
                  <c:v>0.13602187286397813</c:v>
                </c:pt>
                <c:pt idx="6">
                  <c:v>0.10560492139439508</c:v>
                </c:pt>
                <c:pt idx="7">
                  <c:v>7.3479152426520852E-2</c:v>
                </c:pt>
                <c:pt idx="8">
                  <c:v>4.0669856459330141E-2</c:v>
                </c:pt>
                <c:pt idx="9">
                  <c:v>4.4429254955570749E-3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Stats'!$E$1982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Stats'!$E$1984:$E$1993</c:f>
              <c:numCache>
                <c:formatCode>0.0%</c:formatCode>
                <c:ptCount val="10"/>
                <c:pt idx="0">
                  <c:v>1.7104927240234873E-2</c:v>
                </c:pt>
                <c:pt idx="1">
                  <c:v>0.10365075312739341</c:v>
                </c:pt>
                <c:pt idx="2">
                  <c:v>0.17462343630329333</c:v>
                </c:pt>
                <c:pt idx="3">
                  <c:v>0.14781720704620882</c:v>
                </c:pt>
                <c:pt idx="4">
                  <c:v>0.1524125606331376</c:v>
                </c:pt>
                <c:pt idx="5">
                  <c:v>0.16287975491447537</c:v>
                </c:pt>
                <c:pt idx="6">
                  <c:v>0.12050038294613225</c:v>
                </c:pt>
                <c:pt idx="7">
                  <c:v>8.399285167219811E-2</c:v>
                </c:pt>
                <c:pt idx="8">
                  <c:v>3.3699259637477663E-2</c:v>
                </c:pt>
                <c:pt idx="9">
                  <c:v>3.3188664794485574E-3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Stats'!$G$1982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Stats'!$G$1984:$G$1993</c:f>
              <c:numCache>
                <c:formatCode>0.0%</c:formatCode>
                <c:ptCount val="10"/>
                <c:pt idx="0">
                  <c:v>6.1367621274108705E-2</c:v>
                </c:pt>
                <c:pt idx="1">
                  <c:v>0.14202220923436587</c:v>
                </c:pt>
                <c:pt idx="2">
                  <c:v>0.18234950321449445</c:v>
                </c:pt>
                <c:pt idx="3">
                  <c:v>0.14845119812974869</c:v>
                </c:pt>
                <c:pt idx="4">
                  <c:v>0.14728229105786089</c:v>
                </c:pt>
                <c:pt idx="5">
                  <c:v>0.11689070718877849</c:v>
                </c:pt>
                <c:pt idx="6">
                  <c:v>8.5914669783752187E-2</c:v>
                </c:pt>
                <c:pt idx="7">
                  <c:v>7.5394506136762129E-2</c:v>
                </c:pt>
                <c:pt idx="8">
                  <c:v>3.7405026300409115E-2</c:v>
                </c:pt>
                <c:pt idx="9">
                  <c:v>2.9222676797194622E-3</c:v>
                </c:pt>
              </c:numCache>
            </c:numRef>
          </c:val>
        </c:ser>
        <c:axId val="113681152"/>
        <c:axId val="113682688"/>
      </c:barChart>
      <c:barChart>
        <c:barDir val="col"/>
        <c:grouping val="clustered"/>
        <c:ser>
          <c:idx val="2"/>
          <c:order val="2"/>
          <c:tx>
            <c:strRef>
              <c:f>'13.14 Q3 Diversity Stats'!$D$1983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51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Stats'!$D$1984:$D$1993</c:f>
              <c:numCache>
                <c:formatCode>#,##0</c:formatCode>
                <c:ptCount val="10"/>
                <c:pt idx="0">
                  <c:v>102</c:v>
                </c:pt>
                <c:pt idx="1">
                  <c:v>316</c:v>
                </c:pt>
                <c:pt idx="2">
                  <c:v>484</c:v>
                </c:pt>
                <c:pt idx="3">
                  <c:v>509</c:v>
                </c:pt>
                <c:pt idx="4">
                  <c:v>461</c:v>
                </c:pt>
                <c:pt idx="5">
                  <c:v>398</c:v>
                </c:pt>
                <c:pt idx="6">
                  <c:v>309</c:v>
                </c:pt>
                <c:pt idx="7">
                  <c:v>215</c:v>
                </c:pt>
                <c:pt idx="8">
                  <c:v>119</c:v>
                </c:pt>
                <c:pt idx="9">
                  <c:v>13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Stats'!$F$1984:$F$1993</c:f>
              <c:numCache>
                <c:formatCode>#,##0</c:formatCode>
                <c:ptCount val="10"/>
                <c:pt idx="0">
                  <c:v>67</c:v>
                </c:pt>
                <c:pt idx="1">
                  <c:v>406</c:v>
                </c:pt>
                <c:pt idx="2">
                  <c:v>684</c:v>
                </c:pt>
                <c:pt idx="3">
                  <c:v>579</c:v>
                </c:pt>
                <c:pt idx="4">
                  <c:v>597</c:v>
                </c:pt>
                <c:pt idx="5">
                  <c:v>638</c:v>
                </c:pt>
                <c:pt idx="6">
                  <c:v>472</c:v>
                </c:pt>
                <c:pt idx="7">
                  <c:v>329</c:v>
                </c:pt>
                <c:pt idx="8">
                  <c:v>132</c:v>
                </c:pt>
                <c:pt idx="9">
                  <c:v>13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Stats'!$H$1984:$H$1993</c:f>
              <c:numCache>
                <c:formatCode>#,##0</c:formatCode>
                <c:ptCount val="10"/>
                <c:pt idx="0">
                  <c:v>105</c:v>
                </c:pt>
                <c:pt idx="1">
                  <c:v>243</c:v>
                </c:pt>
                <c:pt idx="2">
                  <c:v>312</c:v>
                </c:pt>
                <c:pt idx="3">
                  <c:v>254</c:v>
                </c:pt>
                <c:pt idx="4">
                  <c:v>252</c:v>
                </c:pt>
                <c:pt idx="5">
                  <c:v>200</c:v>
                </c:pt>
                <c:pt idx="6">
                  <c:v>147</c:v>
                </c:pt>
                <c:pt idx="7">
                  <c:v>129</c:v>
                </c:pt>
                <c:pt idx="8">
                  <c:v>64</c:v>
                </c:pt>
                <c:pt idx="9">
                  <c:v>5</c:v>
                </c:pt>
              </c:numCache>
            </c:numRef>
          </c:val>
        </c:ser>
        <c:axId val="113709056"/>
        <c:axId val="113710592"/>
      </c:barChart>
      <c:catAx>
        <c:axId val="1136811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82688"/>
        <c:crosses val="autoZero"/>
        <c:auto val="1"/>
        <c:lblAlgn val="ctr"/>
        <c:lblOffset val="100"/>
      </c:catAx>
      <c:valAx>
        <c:axId val="11368268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81152"/>
        <c:crosses val="autoZero"/>
        <c:crossBetween val="between"/>
      </c:valAx>
      <c:catAx>
        <c:axId val="113709056"/>
        <c:scaling>
          <c:orientation val="minMax"/>
        </c:scaling>
        <c:delete val="1"/>
        <c:axPos val="b"/>
        <c:tickLblPos val="none"/>
        <c:crossAx val="113710592"/>
        <c:crosses val="autoZero"/>
        <c:auto val="1"/>
        <c:lblAlgn val="ctr"/>
        <c:lblOffset val="100"/>
      </c:catAx>
      <c:valAx>
        <c:axId val="1137105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70905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122209646930634"/>
          <c:y val="2.8366025252760538E-2"/>
          <c:w val="0.27702703956778651"/>
          <c:h val="0.105610896271102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en-GB" sz="1400">
                <a:latin typeface="Arial" pitchFamily="34" charset="0"/>
                <a:cs typeface="Arial" pitchFamily="34" charset="0"/>
              </a:rPr>
              <a:t>Figure 6: Employee Survey Results.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0988908656773086"/>
          <c:y val="0.13411071201471117"/>
          <c:w val="0.52934568593244358"/>
          <c:h val="0.73306281139174767"/>
        </c:manualLayout>
      </c:layout>
      <c:barChart>
        <c:barDir val="bar"/>
        <c:grouping val="percentStacked"/>
        <c:ser>
          <c:idx val="0"/>
          <c:order val="0"/>
          <c:tx>
            <c:strRef>
              <c:f>Data!$A$59</c:f>
              <c:strCache>
                <c:ptCount val="1"/>
                <c:pt idx="0">
                  <c:v>Diversity Employee Survey Result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Data!$B$59:$D$59</c:f>
              <c:numCache>
                <c:formatCode>0%</c:formatCode>
                <c:ptCount val="3"/>
                <c:pt idx="0">
                  <c:v>0.79</c:v>
                </c:pt>
                <c:pt idx="1">
                  <c:v>0.8</c:v>
                </c:pt>
                <c:pt idx="2">
                  <c:v>0.86</c:v>
                </c:pt>
              </c:numCache>
            </c:numRef>
          </c:val>
        </c:ser>
        <c:ser>
          <c:idx val="1"/>
          <c:order val="1"/>
          <c:tx>
            <c:strRef>
              <c:f>Data!$A$60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Data!$B$60:$D$60</c:f>
              <c:numCache>
                <c:formatCode>0%</c:formatCode>
                <c:ptCount val="3"/>
                <c:pt idx="0">
                  <c:v>0.11</c:v>
                </c:pt>
                <c:pt idx="1">
                  <c:v>9.9999999999999978E-2</c:v>
                </c:pt>
                <c:pt idx="2">
                  <c:v>4.0000000000000036E-2</c:v>
                </c:pt>
              </c:numCache>
            </c:numRef>
          </c:val>
        </c:ser>
        <c:ser>
          <c:idx val="2"/>
          <c:order val="2"/>
          <c:tx>
            <c:strRef>
              <c:f>Data!$A$61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Data!$B$61:$D$61</c:f>
              <c:numCache>
                <c:formatCode>0%</c:formatCode>
                <c:ptCount val="3"/>
                <c:pt idx="0">
                  <c:v>0.1</c:v>
                </c:pt>
                <c:pt idx="1">
                  <c:v>9.9999999999999978E-2</c:v>
                </c:pt>
                <c:pt idx="2">
                  <c:v>9.9999999999999978E-2</c:v>
                </c:pt>
              </c:numCache>
            </c:numRef>
          </c:val>
        </c:ser>
        <c:overlap val="100"/>
        <c:axId val="161184000"/>
        <c:axId val="82259968"/>
      </c:barChart>
      <c:catAx>
        <c:axId val="161184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Year</a:t>
                </a:r>
                <a:r>
                  <a:rPr lang="en-GB" sz="1200" baseline="0">
                    <a:latin typeface="Arial" pitchFamily="34" charset="0"/>
                    <a:cs typeface="Arial" pitchFamily="34" charset="0"/>
                  </a:rPr>
                  <a:t> of survey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2259968"/>
        <c:crosses val="autoZero"/>
        <c:auto val="1"/>
        <c:lblAlgn val="ctr"/>
        <c:lblOffset val="100"/>
      </c:catAx>
      <c:valAx>
        <c:axId val="82259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 b="1" i="0" u="none" strike="noStrike" baseline="0">
                    <a:latin typeface="Arial" pitchFamily="34" charset="0"/>
                    <a:cs typeface="Arial" pitchFamily="34" charset="0"/>
                  </a:rPr>
                  <a:t>% positive responses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184000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64581605060335923"/>
          <c:y val="0.42201263303625591"/>
          <c:w val="0.31483134199753032"/>
          <c:h val="0.38956038187534409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EF4EC"/>
    </a:solidFill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Stats'!$B$2014</c:f>
          <c:strCache>
            <c:ptCount val="1"/>
            <c:pt idx="0">
              <c:v>Figure 11d: Flexible working by Race. Data taken from Employee Self Disclosure Database.</c:v>
            </c:pt>
          </c:strCache>
        </c:strRef>
      </c:tx>
      <c:layout>
        <c:manualLayout>
          <c:xMode val="edge"/>
          <c:yMode val="edge"/>
          <c:x val="6.7567877883262075E-3"/>
          <c:y val="1.93050102720446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829581416165582E-2"/>
          <c:y val="0.13388458754633509"/>
          <c:w val="0.9297109164998395"/>
          <c:h val="0.6844313820103963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Stats'!$C$2015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Stats'!$C$2017:$C$2024</c:f>
              <c:numCache>
                <c:formatCode>0.0%</c:formatCode>
                <c:ptCount val="8"/>
                <c:pt idx="0">
                  <c:v>1.948051948051948E-2</c:v>
                </c:pt>
                <c:pt idx="1">
                  <c:v>1.1961722488038277E-2</c:v>
                </c:pt>
                <c:pt idx="2">
                  <c:v>3.0758714969241286E-3</c:v>
                </c:pt>
                <c:pt idx="3">
                  <c:v>1.0252904989747095E-3</c:v>
                </c:pt>
                <c:pt idx="4">
                  <c:v>1.77717019822283E-2</c:v>
                </c:pt>
                <c:pt idx="5">
                  <c:v>0.90806561859193435</c:v>
                </c:pt>
                <c:pt idx="6">
                  <c:v>3.8619275461380727E-2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Stats'!$E$2015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Q3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Stats'!$E$2017:$E$2024</c:f>
              <c:numCache>
                <c:formatCode>0.0%</c:formatCode>
                <c:ptCount val="8"/>
                <c:pt idx="0">
                  <c:v>8.6801123308654585E-3</c:v>
                </c:pt>
                <c:pt idx="1">
                  <c:v>7.4036252233852439E-3</c:v>
                </c:pt>
                <c:pt idx="2">
                  <c:v>7.6589226448812867E-4</c:v>
                </c:pt>
                <c:pt idx="3">
                  <c:v>2.0423793719683433E-3</c:v>
                </c:pt>
                <c:pt idx="4">
                  <c:v>1.0211896859841715E-2</c:v>
                </c:pt>
                <c:pt idx="5">
                  <c:v>0.92851672198110802</c:v>
                </c:pt>
                <c:pt idx="6">
                  <c:v>4.237937196834312E-2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Stats'!$G$2015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Q3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Stats'!$G$2017:$G$2024</c:f>
              <c:numCache>
                <c:formatCode>0.0%</c:formatCode>
                <c:ptCount val="8"/>
                <c:pt idx="0">
                  <c:v>1.4026884862653419E-2</c:v>
                </c:pt>
                <c:pt idx="1">
                  <c:v>1.2857977790765635E-2</c:v>
                </c:pt>
                <c:pt idx="2">
                  <c:v>6.4289888953828174E-3</c:v>
                </c:pt>
                <c:pt idx="3">
                  <c:v>0</c:v>
                </c:pt>
                <c:pt idx="4">
                  <c:v>1.2857977790765635E-2</c:v>
                </c:pt>
                <c:pt idx="5">
                  <c:v>0.83167738164815896</c:v>
                </c:pt>
                <c:pt idx="6">
                  <c:v>0.12215078901227353</c:v>
                </c:pt>
                <c:pt idx="7">
                  <c:v>0</c:v>
                </c:pt>
              </c:numCache>
            </c:numRef>
          </c:val>
        </c:ser>
        <c:axId val="113828608"/>
        <c:axId val="113830144"/>
      </c:barChart>
      <c:barChart>
        <c:barDir val="col"/>
        <c:grouping val="clustered"/>
        <c:ser>
          <c:idx val="2"/>
          <c:order val="2"/>
          <c:tx>
            <c:strRef>
              <c:f>'13.14 Q3 Diversity Stats'!$D$2016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715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Stats'!$D$2017:$D$2024</c:f>
              <c:numCache>
                <c:formatCode>#,##0</c:formatCode>
                <c:ptCount val="8"/>
                <c:pt idx="0">
                  <c:v>57</c:v>
                </c:pt>
                <c:pt idx="1">
                  <c:v>35</c:v>
                </c:pt>
                <c:pt idx="2">
                  <c:v>9</c:v>
                </c:pt>
                <c:pt idx="3">
                  <c:v>3</c:v>
                </c:pt>
                <c:pt idx="4">
                  <c:v>52</c:v>
                </c:pt>
                <c:pt idx="5">
                  <c:v>2657</c:v>
                </c:pt>
                <c:pt idx="6">
                  <c:v>113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Stats'!$F$2017:$F$2024</c:f>
              <c:numCache>
                <c:formatCode>#,##0</c:formatCode>
                <c:ptCount val="8"/>
                <c:pt idx="0">
                  <c:v>34</c:v>
                </c:pt>
                <c:pt idx="1">
                  <c:v>29</c:v>
                </c:pt>
                <c:pt idx="2">
                  <c:v>3</c:v>
                </c:pt>
                <c:pt idx="3">
                  <c:v>8</c:v>
                </c:pt>
                <c:pt idx="4">
                  <c:v>40</c:v>
                </c:pt>
                <c:pt idx="5">
                  <c:v>3637</c:v>
                </c:pt>
                <c:pt idx="6">
                  <c:v>166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Stats'!$H$2017:$H$2024</c:f>
              <c:numCache>
                <c:formatCode>#,##0</c:formatCode>
                <c:ptCount val="8"/>
                <c:pt idx="0">
                  <c:v>24</c:v>
                </c:pt>
                <c:pt idx="1">
                  <c:v>22</c:v>
                </c:pt>
                <c:pt idx="2">
                  <c:v>11</c:v>
                </c:pt>
                <c:pt idx="3">
                  <c:v>0</c:v>
                </c:pt>
                <c:pt idx="4">
                  <c:v>22</c:v>
                </c:pt>
                <c:pt idx="5">
                  <c:v>1423</c:v>
                </c:pt>
                <c:pt idx="6">
                  <c:v>209</c:v>
                </c:pt>
                <c:pt idx="7">
                  <c:v>0</c:v>
                </c:pt>
              </c:numCache>
            </c:numRef>
          </c:val>
        </c:ser>
        <c:axId val="113831936"/>
        <c:axId val="113833472"/>
      </c:barChart>
      <c:catAx>
        <c:axId val="1138286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30144"/>
        <c:crosses val="autoZero"/>
        <c:auto val="1"/>
        <c:lblAlgn val="ctr"/>
        <c:lblOffset val="100"/>
      </c:catAx>
      <c:valAx>
        <c:axId val="11383014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28608"/>
        <c:crosses val="autoZero"/>
        <c:crossBetween val="between"/>
      </c:valAx>
      <c:catAx>
        <c:axId val="113831936"/>
        <c:scaling>
          <c:orientation val="minMax"/>
        </c:scaling>
        <c:delete val="1"/>
        <c:axPos val="b"/>
        <c:tickLblPos val="none"/>
        <c:crossAx val="113833472"/>
        <c:crosses val="autoZero"/>
        <c:auto val="1"/>
        <c:lblAlgn val="ctr"/>
        <c:lblOffset val="100"/>
      </c:catAx>
      <c:valAx>
        <c:axId val="1138334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83193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071047431427692"/>
          <c:y val="2.6741824402868881E-2"/>
          <c:w val="0.27702701015020881"/>
          <c:h val="0.1235525921376820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Stats'!$B$20</c:f>
          <c:strCache>
            <c:ptCount val="1"/>
            <c:pt idx="0">
              <c:v>Figure 1a: The distribution of all Environment Agency employees across region. Data taken from HR Employee Database.</c:v>
            </c:pt>
          </c:strCache>
        </c:strRef>
      </c:tx>
      <c:layout>
        <c:manualLayout>
          <c:xMode val="edge"/>
          <c:yMode val="edge"/>
          <c:x val="1.387174852170716E-2"/>
          <c:y val="1.96907687424029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842423415157903E-2"/>
          <c:y val="0.15264843947271758"/>
          <c:w val="0.94465334076595597"/>
          <c:h val="0.6417465006404018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Stats'!$C$21</c:f>
              <c:strCache>
                <c:ptCount val="1"/>
                <c:pt idx="0">
                  <c:v>Head Count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Stats'!$B$22:$B$34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Stats'!$C$22:$C$34</c:f>
              <c:numCache>
                <c:formatCode>#,##0</c:formatCode>
                <c:ptCount val="13"/>
                <c:pt idx="0">
                  <c:v>1210</c:v>
                </c:pt>
                <c:pt idx="1">
                  <c:v>157</c:v>
                </c:pt>
                <c:pt idx="2">
                  <c:v>631</c:v>
                </c:pt>
                <c:pt idx="3">
                  <c:v>276</c:v>
                </c:pt>
                <c:pt idx="4">
                  <c:v>159</c:v>
                </c:pt>
                <c:pt idx="5">
                  <c:v>417</c:v>
                </c:pt>
                <c:pt idx="6">
                  <c:v>659</c:v>
                </c:pt>
                <c:pt idx="7">
                  <c:v>1729</c:v>
                </c:pt>
                <c:pt idx="8">
                  <c:v>1063</c:v>
                </c:pt>
                <c:pt idx="9">
                  <c:v>959</c:v>
                </c:pt>
                <c:pt idx="10">
                  <c:v>902</c:v>
                </c:pt>
                <c:pt idx="11">
                  <c:v>2034</c:v>
                </c:pt>
                <c:pt idx="12">
                  <c:v>937</c:v>
                </c:pt>
              </c:numCache>
            </c:numRef>
          </c:val>
        </c:ser>
        <c:axId val="113857664"/>
        <c:axId val="113889664"/>
      </c:barChart>
      <c:catAx>
        <c:axId val="113857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89664"/>
        <c:crosses val="autoZero"/>
        <c:auto val="1"/>
        <c:lblAlgn val="ctr"/>
        <c:lblOffset val="100"/>
      </c:catAx>
      <c:valAx>
        <c:axId val="11388966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5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5655422449625707"/>
          <c:y val="2.4922150217948368E-2"/>
          <c:w val="0.12288938590847365"/>
          <c:h val="7.47667603496476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8.3056733292954047E-3"/>
          <c:y val="3.1674046284380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03184256794174E-2"/>
          <c:y val="0.14626647770134807"/>
          <c:w val="0.93967913644209489"/>
          <c:h val="0.6998873237636474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Stats'!$C$391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Q3 Diversity Stats'!$C$393:$C$396</c:f>
              <c:numCache>
                <c:formatCode>0.0%</c:formatCode>
                <c:ptCount val="4"/>
                <c:pt idx="0">
                  <c:v>5.0300907212790799E-3</c:v>
                </c:pt>
                <c:pt idx="1">
                  <c:v>0.40303601904248632</c:v>
                </c:pt>
                <c:pt idx="2">
                  <c:v>0</c:v>
                </c:pt>
                <c:pt idx="3">
                  <c:v>0.59193389023623466</c:v>
                </c:pt>
              </c:numCache>
            </c:numRef>
          </c:val>
        </c:ser>
        <c:axId val="113924736"/>
        <c:axId val="11393062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Stats'!$D$393:$D$396</c:f>
              <c:numCache>
                <c:formatCode>#,##0</c:formatCode>
                <c:ptCount val="4"/>
                <c:pt idx="0">
                  <c:v>56</c:v>
                </c:pt>
                <c:pt idx="1">
                  <c:v>4487</c:v>
                </c:pt>
                <c:pt idx="2">
                  <c:v>0</c:v>
                </c:pt>
                <c:pt idx="3">
                  <c:v>6590</c:v>
                </c:pt>
              </c:numCache>
            </c:numRef>
          </c:val>
        </c:ser>
        <c:axId val="113932160"/>
        <c:axId val="113933696"/>
      </c:barChart>
      <c:catAx>
        <c:axId val="113924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930624"/>
        <c:crosses val="autoZero"/>
        <c:auto val="1"/>
        <c:lblAlgn val="ctr"/>
        <c:lblOffset val="100"/>
      </c:catAx>
      <c:valAx>
        <c:axId val="11393062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924736"/>
        <c:crosses val="autoZero"/>
        <c:crossBetween val="between"/>
      </c:valAx>
      <c:catAx>
        <c:axId val="113932160"/>
        <c:scaling>
          <c:orientation val="minMax"/>
        </c:scaling>
        <c:delete val="1"/>
        <c:axPos val="b"/>
        <c:tickLblPos val="none"/>
        <c:crossAx val="113933696"/>
        <c:crosses val="autoZero"/>
        <c:auto val="1"/>
        <c:lblAlgn val="ctr"/>
        <c:lblOffset val="100"/>
      </c:catAx>
      <c:valAx>
        <c:axId val="1139336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9321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0268144558853771"/>
          <c:y val="2.2768774401814792E-2"/>
          <c:w val="0.18231399152029307"/>
          <c:h val="7.87389941908238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558034412365142E-2"/>
          <c:y val="2.26243818970142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646700207612082E-2"/>
          <c:y val="0.13151018065373693"/>
          <c:w val="0.9370216397842287"/>
          <c:h val="0.68601934426704947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Stats'!$E$391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Q3 Diversity Stats'!$E$393:$E$396</c:f>
              <c:numCache>
                <c:formatCode>0.0%</c:formatCode>
                <c:ptCount val="4"/>
                <c:pt idx="0">
                  <c:v>0.13467383680149639</c:v>
                </c:pt>
                <c:pt idx="1">
                  <c:v>0.80441898527004907</c:v>
                </c:pt>
                <c:pt idx="2">
                  <c:v>6.0907177928454521E-2</c:v>
                </c:pt>
                <c:pt idx="3">
                  <c:v>0</c:v>
                </c:pt>
              </c:numCache>
            </c:numRef>
          </c:val>
        </c:ser>
        <c:axId val="113980928"/>
        <c:axId val="11398246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Stats'!$F$393:$F$396</c:f>
              <c:numCache>
                <c:formatCode>#,##0</c:formatCode>
                <c:ptCount val="4"/>
                <c:pt idx="0">
                  <c:v>1152</c:v>
                </c:pt>
                <c:pt idx="1">
                  <c:v>6881</c:v>
                </c:pt>
                <c:pt idx="2">
                  <c:v>521</c:v>
                </c:pt>
                <c:pt idx="3">
                  <c:v>0</c:v>
                </c:pt>
              </c:numCache>
            </c:numRef>
          </c:val>
        </c:ser>
        <c:axId val="114053888"/>
        <c:axId val="114055424"/>
      </c:barChart>
      <c:catAx>
        <c:axId val="1139809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982464"/>
        <c:crosses val="autoZero"/>
        <c:auto val="1"/>
        <c:lblAlgn val="ctr"/>
        <c:lblOffset val="100"/>
      </c:catAx>
      <c:valAx>
        <c:axId val="11398246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980928"/>
        <c:crosses val="autoZero"/>
        <c:crossBetween val="between"/>
      </c:valAx>
      <c:catAx>
        <c:axId val="114053888"/>
        <c:scaling>
          <c:orientation val="minMax"/>
        </c:scaling>
        <c:delete val="1"/>
        <c:axPos val="b"/>
        <c:tickLblPos val="none"/>
        <c:crossAx val="114055424"/>
        <c:crosses val="autoZero"/>
        <c:auto val="1"/>
        <c:lblAlgn val="ctr"/>
        <c:lblOffset val="100"/>
      </c:catAx>
      <c:valAx>
        <c:axId val="1140554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0538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4466154693622"/>
          <c:y val="2.6515856788619889E-2"/>
          <c:w val="0.15109021094585429"/>
          <c:h val="8.986441611925688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6.7476680799516053E-3"/>
          <c:y val="3.83140996264355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5689569971938302E-2"/>
          <c:y val="0.16475157429198917"/>
          <c:w val="0.93486504162637762"/>
          <c:h val="0.6530134910400347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Stats'!$C$1186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Stats'!$C$1188:$C$1195</c:f>
              <c:numCache>
                <c:formatCode>0.0%</c:formatCode>
                <c:ptCount val="8"/>
                <c:pt idx="0">
                  <c:v>1.3114165094763316E-2</c:v>
                </c:pt>
                <c:pt idx="1">
                  <c:v>1.006018144255816E-2</c:v>
                </c:pt>
                <c:pt idx="2">
                  <c:v>2.51504536063954E-3</c:v>
                </c:pt>
                <c:pt idx="3">
                  <c:v>6.5570825473816579E-3</c:v>
                </c:pt>
                <c:pt idx="4">
                  <c:v>3.0539836522051559E-3</c:v>
                </c:pt>
                <c:pt idx="5">
                  <c:v>0.94287254109404472</c:v>
                </c:pt>
                <c:pt idx="6">
                  <c:v>1.015000449115243E-2</c:v>
                </c:pt>
                <c:pt idx="7">
                  <c:v>1.1676996317255007E-2</c:v>
                </c:pt>
              </c:numCache>
            </c:numRef>
          </c:val>
        </c:ser>
        <c:axId val="114148096"/>
        <c:axId val="114149632"/>
      </c:barChart>
      <c:barChart>
        <c:barDir val="col"/>
        <c:grouping val="clustered"/>
        <c:ser>
          <c:idx val="1"/>
          <c:order val="1"/>
          <c:tx>
            <c:strRef>
              <c:f>'13.14 Q3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Stats'!$D$1188:$D$1195</c:f>
              <c:numCache>
                <c:formatCode>_-* #,##0_-;\-* #,##0_-;_-* "-"??_-;_-@_-</c:formatCode>
                <c:ptCount val="8"/>
                <c:pt idx="0">
                  <c:v>146</c:v>
                </c:pt>
                <c:pt idx="1">
                  <c:v>112</c:v>
                </c:pt>
                <c:pt idx="2">
                  <c:v>28</c:v>
                </c:pt>
                <c:pt idx="3">
                  <c:v>73</c:v>
                </c:pt>
                <c:pt idx="4">
                  <c:v>34</c:v>
                </c:pt>
                <c:pt idx="5">
                  <c:v>10497</c:v>
                </c:pt>
                <c:pt idx="6">
                  <c:v>113</c:v>
                </c:pt>
                <c:pt idx="7">
                  <c:v>130</c:v>
                </c:pt>
              </c:numCache>
            </c:numRef>
          </c:val>
        </c:ser>
        <c:axId val="114421760"/>
        <c:axId val="114423296"/>
      </c:barChart>
      <c:catAx>
        <c:axId val="1141480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49632"/>
        <c:crosses val="autoZero"/>
        <c:auto val="1"/>
        <c:lblAlgn val="ctr"/>
        <c:lblOffset val="100"/>
      </c:catAx>
      <c:valAx>
        <c:axId val="11414963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48096"/>
        <c:crosses val="autoZero"/>
        <c:crossBetween val="between"/>
      </c:valAx>
      <c:catAx>
        <c:axId val="114421760"/>
        <c:scaling>
          <c:orientation val="minMax"/>
        </c:scaling>
        <c:delete val="1"/>
        <c:axPos val="b"/>
        <c:tickLblPos val="none"/>
        <c:crossAx val="114423296"/>
        <c:crosses val="autoZero"/>
        <c:auto val="1"/>
        <c:lblAlgn val="ctr"/>
        <c:lblOffset val="100"/>
      </c:catAx>
      <c:valAx>
        <c:axId val="114423296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44217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1490006056943"/>
          <c:y val="3.0651446346984409E-2"/>
          <c:w val="0.14778647284474156"/>
          <c:h val="6.925523198489093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9.5156581177930268E-3"/>
          <c:y val="3.83140834186177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09919523611933E-2"/>
          <c:y val="0.16475157429198917"/>
          <c:w val="0.9375948001263037"/>
          <c:h val="0.6389247043989286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Stats'!$E$1186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Q3 Diversity Stats'!$E$1188:$E$1195</c:f>
              <c:numCache>
                <c:formatCode>0.0%</c:formatCode>
                <c:ptCount val="8"/>
                <c:pt idx="0">
                  <c:v>1.3444002805704933E-2</c:v>
                </c:pt>
                <c:pt idx="1">
                  <c:v>1.005377601122282E-2</c:v>
                </c:pt>
                <c:pt idx="2">
                  <c:v>2.6888005611409868E-3</c:v>
                </c:pt>
                <c:pt idx="3">
                  <c:v>1.2859480944587328E-3</c:v>
                </c:pt>
                <c:pt idx="4">
                  <c:v>1.3327098433481413E-2</c:v>
                </c:pt>
                <c:pt idx="5">
                  <c:v>0.90215104044891281</c:v>
                </c:pt>
                <c:pt idx="6">
                  <c:v>5.7049333645078325E-2</c:v>
                </c:pt>
                <c:pt idx="7">
                  <c:v>0</c:v>
                </c:pt>
              </c:numCache>
            </c:numRef>
          </c:val>
        </c:ser>
        <c:axId val="114622464"/>
        <c:axId val="114624000"/>
      </c:barChart>
      <c:barChart>
        <c:barDir val="col"/>
        <c:grouping val="clustered"/>
        <c:ser>
          <c:idx val="1"/>
          <c:order val="1"/>
          <c:tx>
            <c:strRef>
              <c:f>'13.14 Q3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Stats'!$F$1188:$F$1195</c:f>
              <c:numCache>
                <c:formatCode>_-* #,##0_-;\-* #,##0_-;_-* "-"??_-;_-@_-</c:formatCode>
                <c:ptCount val="8"/>
                <c:pt idx="0">
                  <c:v>115</c:v>
                </c:pt>
                <c:pt idx="1">
                  <c:v>86</c:v>
                </c:pt>
                <c:pt idx="2">
                  <c:v>23</c:v>
                </c:pt>
                <c:pt idx="3">
                  <c:v>11</c:v>
                </c:pt>
                <c:pt idx="4">
                  <c:v>114</c:v>
                </c:pt>
                <c:pt idx="5">
                  <c:v>7717</c:v>
                </c:pt>
                <c:pt idx="6">
                  <c:v>488</c:v>
                </c:pt>
                <c:pt idx="7">
                  <c:v>0</c:v>
                </c:pt>
              </c:numCache>
            </c:numRef>
          </c:val>
        </c:ser>
        <c:axId val="114625536"/>
        <c:axId val="114643712"/>
      </c:barChart>
      <c:catAx>
        <c:axId val="1146224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24000"/>
        <c:crosses val="autoZero"/>
        <c:auto val="1"/>
        <c:lblAlgn val="ctr"/>
        <c:lblOffset val="100"/>
      </c:catAx>
      <c:valAx>
        <c:axId val="11462400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22464"/>
        <c:crosses val="autoZero"/>
        <c:crossBetween val="between"/>
      </c:valAx>
      <c:catAx>
        <c:axId val="114625536"/>
        <c:scaling>
          <c:orientation val="minMax"/>
        </c:scaling>
        <c:delete val="1"/>
        <c:axPos val="b"/>
        <c:tickLblPos val="none"/>
        <c:crossAx val="114643712"/>
        <c:crosses val="autoZero"/>
        <c:auto val="1"/>
        <c:lblAlgn val="ctr"/>
        <c:lblOffset val="100"/>
      </c:catAx>
      <c:valAx>
        <c:axId val="114643712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462553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330405581519463"/>
          <c:y val="2.826681147615169E-2"/>
          <c:w val="0.14001458824575264"/>
          <c:h val="8.6462401748853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8.280627739084577E-3"/>
          <c:y val="1.5627213265008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6479522164559821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Stats'!$G$1186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Stats'!$B$1188:$B$1196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Q3 Diversity Stats'!$G$1188:$G$1196</c:f>
              <c:numCache>
                <c:formatCode>0.0%</c:formatCode>
                <c:ptCount val="9"/>
                <c:pt idx="0">
                  <c:v>1.0329650588340969E-2</c:v>
                </c:pt>
                <c:pt idx="1">
                  <c:v>7.7247821791071591E-3</c:v>
                </c:pt>
                <c:pt idx="2">
                  <c:v>2.0659301176681939E-3</c:v>
                </c:pt>
                <c:pt idx="3">
                  <c:v>9.8805353453696224E-4</c:v>
                </c:pt>
                <c:pt idx="4">
                  <c:v>1.0239827539746699E-2</c:v>
                </c:pt>
                <c:pt idx="5">
                  <c:v>0.69316446600197612</c:v>
                </c:pt>
                <c:pt idx="6">
                  <c:v>4.3833647714003415E-2</c:v>
                </c:pt>
                <c:pt idx="7">
                  <c:v>0</c:v>
                </c:pt>
                <c:pt idx="8">
                  <c:v>0.23165364232462049</c:v>
                </c:pt>
              </c:numCache>
            </c:numRef>
          </c:val>
        </c:ser>
        <c:axId val="114674688"/>
        <c:axId val="114729728"/>
      </c:barChart>
      <c:barChart>
        <c:barDir val="col"/>
        <c:grouping val="clustered"/>
        <c:ser>
          <c:idx val="1"/>
          <c:order val="1"/>
          <c:tx>
            <c:strRef>
              <c:f>'13.14 Q3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Stats'!$H$1188:$H$1196</c:f>
              <c:numCache>
                <c:formatCode>#,##0</c:formatCode>
                <c:ptCount val="9"/>
                <c:pt idx="0">
                  <c:v>115</c:v>
                </c:pt>
                <c:pt idx="1">
                  <c:v>86</c:v>
                </c:pt>
                <c:pt idx="2">
                  <c:v>23</c:v>
                </c:pt>
                <c:pt idx="3">
                  <c:v>11</c:v>
                </c:pt>
                <c:pt idx="4">
                  <c:v>114</c:v>
                </c:pt>
                <c:pt idx="5">
                  <c:v>7717</c:v>
                </c:pt>
                <c:pt idx="6">
                  <c:v>488</c:v>
                </c:pt>
                <c:pt idx="7">
                  <c:v>0</c:v>
                </c:pt>
                <c:pt idx="8">
                  <c:v>2579</c:v>
                </c:pt>
              </c:numCache>
            </c:numRef>
          </c:val>
        </c:ser>
        <c:axId val="114731264"/>
        <c:axId val="114745344"/>
      </c:barChart>
      <c:catAx>
        <c:axId val="1146746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729728"/>
        <c:crosses val="autoZero"/>
        <c:auto val="1"/>
        <c:lblAlgn val="ctr"/>
        <c:lblOffset val="100"/>
      </c:catAx>
      <c:valAx>
        <c:axId val="11472972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74688"/>
        <c:crosses val="autoZero"/>
        <c:crossBetween val="between"/>
      </c:valAx>
      <c:catAx>
        <c:axId val="114731264"/>
        <c:scaling>
          <c:orientation val="minMax"/>
        </c:scaling>
        <c:delete val="1"/>
        <c:axPos val="b"/>
        <c:tickLblPos val="none"/>
        <c:crossAx val="114745344"/>
        <c:crosses val="autoZero"/>
        <c:auto val="1"/>
        <c:lblAlgn val="ctr"/>
        <c:lblOffset val="100"/>
      </c:catAx>
      <c:valAx>
        <c:axId val="1147453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7312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5317165031046096"/>
          <c:y val="3.1974614284325652E-2"/>
          <c:w val="0.23462118043558589"/>
          <c:h val="0.1139274257384494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6.7476165068688799E-3"/>
          <c:y val="3.44824863465881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242891117482886E-2"/>
          <c:y val="0.14106604664547334"/>
          <c:w val="0.94431172048083234"/>
          <c:h val="0.59936130546355759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Stats'!$C$1458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Stats'!$C$1460:$C$1470</c:f>
              <c:numCache>
                <c:formatCode>0.0%</c:formatCode>
                <c:ptCount val="11"/>
                <c:pt idx="0">
                  <c:v>2.6946914578280788E-3</c:v>
                </c:pt>
                <c:pt idx="1">
                  <c:v>0.27997844246833736</c:v>
                </c:pt>
                <c:pt idx="2">
                  <c:v>1.4371687775083086E-3</c:v>
                </c:pt>
                <c:pt idx="3">
                  <c:v>8.9823048594269285E-4</c:v>
                </c:pt>
                <c:pt idx="4">
                  <c:v>1.6168148746968471E-3</c:v>
                </c:pt>
                <c:pt idx="5">
                  <c:v>1.7066379232911165E-3</c:v>
                </c:pt>
                <c:pt idx="6">
                  <c:v>0.7025958861043744</c:v>
                </c:pt>
                <c:pt idx="7">
                  <c:v>0</c:v>
                </c:pt>
                <c:pt idx="8">
                  <c:v>9.0721279080211974E-3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14825472"/>
        <c:axId val="114855936"/>
      </c:barChart>
      <c:barChart>
        <c:barDir val="col"/>
        <c:grouping val="clustered"/>
        <c:ser>
          <c:idx val="1"/>
          <c:order val="1"/>
          <c:tx>
            <c:strRef>
              <c:f>'13.14 Q3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Stats'!$D$1460:$D$1470</c:f>
              <c:numCache>
                <c:formatCode>#,##0</c:formatCode>
                <c:ptCount val="11"/>
                <c:pt idx="0">
                  <c:v>30</c:v>
                </c:pt>
                <c:pt idx="1">
                  <c:v>3117</c:v>
                </c:pt>
                <c:pt idx="2">
                  <c:v>16</c:v>
                </c:pt>
                <c:pt idx="3">
                  <c:v>10</c:v>
                </c:pt>
                <c:pt idx="4">
                  <c:v>18</c:v>
                </c:pt>
                <c:pt idx="5">
                  <c:v>19</c:v>
                </c:pt>
                <c:pt idx="6">
                  <c:v>7822</c:v>
                </c:pt>
                <c:pt idx="7">
                  <c:v>0</c:v>
                </c:pt>
                <c:pt idx="8">
                  <c:v>101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14857472"/>
        <c:axId val="114859008"/>
      </c:barChart>
      <c:catAx>
        <c:axId val="114825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55936"/>
        <c:crosses val="autoZero"/>
        <c:auto val="1"/>
        <c:lblAlgn val="ctr"/>
        <c:lblOffset val="100"/>
      </c:catAx>
      <c:valAx>
        <c:axId val="11485593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25472"/>
        <c:crosses val="autoZero"/>
        <c:crossBetween val="between"/>
      </c:valAx>
      <c:catAx>
        <c:axId val="114857472"/>
        <c:scaling>
          <c:orientation val="minMax"/>
        </c:scaling>
        <c:delete val="1"/>
        <c:axPos val="b"/>
        <c:tickLblPos val="none"/>
        <c:crossAx val="114859008"/>
        <c:crosses val="autoZero"/>
        <c:auto val="1"/>
        <c:lblAlgn val="ctr"/>
        <c:lblOffset val="100"/>
      </c:catAx>
      <c:valAx>
        <c:axId val="114859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85747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582612491713658"/>
          <c:y val="2.8213102888601578E-2"/>
          <c:w val="0.15393217531586956"/>
          <c:h val="8.777429283735069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3450635702000996E-2"/>
          <c:y val="1.9413481136087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190227585238823E-2"/>
          <c:y val="0.14043697853762202"/>
          <c:w val="0.92356753243843581"/>
          <c:h val="0.63650024193903132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Stats'!$G$1458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Stats'!$B$1460:$B$1471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'13.14 Q3 Diversity Stats'!$G$1460:$G$1471</c:f>
              <c:numCache>
                <c:formatCode>0.00%</c:formatCode>
                <c:ptCount val="12"/>
                <c:pt idx="0">
                  <c:v>3.7725680409593102E-3</c:v>
                </c:pt>
                <c:pt idx="1">
                  <c:v>0.32623731249438603</c:v>
                </c:pt>
                <c:pt idx="2">
                  <c:v>3.0539836522051559E-3</c:v>
                </c:pt>
                <c:pt idx="3">
                  <c:v>1.25752268031977E-3</c:v>
                </c:pt>
                <c:pt idx="4">
                  <c:v>4.4013293811191951E-3</c:v>
                </c:pt>
                <c:pt idx="5">
                  <c:v>2.3353992634510016E-3</c:v>
                </c:pt>
                <c:pt idx="6">
                  <c:v>0</c:v>
                </c:pt>
                <c:pt idx="7">
                  <c:v>0.28851163208479297</c:v>
                </c:pt>
                <c:pt idx="8">
                  <c:v>3.916284918710141E-2</c:v>
                </c:pt>
                <c:pt idx="9">
                  <c:v>0</c:v>
                </c:pt>
                <c:pt idx="10">
                  <c:v>9.9613760891044636E-2</c:v>
                </c:pt>
                <c:pt idx="11">
                  <c:v>0.23165364232462049</c:v>
                </c:pt>
              </c:numCache>
            </c:numRef>
          </c:val>
        </c:ser>
        <c:axId val="114910720"/>
        <c:axId val="114912256"/>
      </c:barChart>
      <c:barChart>
        <c:barDir val="col"/>
        <c:grouping val="clustered"/>
        <c:ser>
          <c:idx val="1"/>
          <c:order val="1"/>
          <c:tx>
            <c:strRef>
              <c:f>'13.14 Q3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Stats'!$H$1460:$H$1471</c:f>
              <c:numCache>
                <c:formatCode>#,##0</c:formatCode>
                <c:ptCount val="12"/>
                <c:pt idx="0">
                  <c:v>42</c:v>
                </c:pt>
                <c:pt idx="1">
                  <c:v>3632</c:v>
                </c:pt>
                <c:pt idx="2">
                  <c:v>34</c:v>
                </c:pt>
                <c:pt idx="3">
                  <c:v>14</c:v>
                </c:pt>
                <c:pt idx="4">
                  <c:v>49</c:v>
                </c:pt>
                <c:pt idx="5">
                  <c:v>26</c:v>
                </c:pt>
                <c:pt idx="6">
                  <c:v>0</c:v>
                </c:pt>
                <c:pt idx="7">
                  <c:v>3212</c:v>
                </c:pt>
                <c:pt idx="8">
                  <c:v>436</c:v>
                </c:pt>
                <c:pt idx="9">
                  <c:v>0</c:v>
                </c:pt>
                <c:pt idx="10">
                  <c:v>1109</c:v>
                </c:pt>
                <c:pt idx="11">
                  <c:v>2579</c:v>
                </c:pt>
              </c:numCache>
            </c:numRef>
          </c:val>
        </c:ser>
        <c:axId val="114934528"/>
        <c:axId val="114936064"/>
      </c:barChart>
      <c:catAx>
        <c:axId val="1149107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12256"/>
        <c:crosses val="autoZero"/>
        <c:auto val="1"/>
        <c:lblAlgn val="ctr"/>
        <c:lblOffset val="100"/>
      </c:catAx>
      <c:valAx>
        <c:axId val="1149122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10720"/>
        <c:crosses val="autoZero"/>
        <c:crossBetween val="between"/>
      </c:valAx>
      <c:catAx>
        <c:axId val="114934528"/>
        <c:scaling>
          <c:orientation val="minMax"/>
        </c:scaling>
        <c:delete val="1"/>
        <c:axPos val="b"/>
        <c:tickLblPos val="none"/>
        <c:crossAx val="114936064"/>
        <c:crosses val="autoZero"/>
        <c:auto val="1"/>
        <c:lblAlgn val="ctr"/>
        <c:lblOffset val="100"/>
      </c:catAx>
      <c:valAx>
        <c:axId val="1149360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93452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627048841876982"/>
          <c:y val="2.7483980703529792E-2"/>
          <c:w val="0.1606085217459996"/>
          <c:h val="0.11234974119855128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730130623624559E-2"/>
          <c:y val="2.7025029692517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07016345594593E-2"/>
          <c:y val="0.14106619059548731"/>
          <c:w val="0.94028384550044719"/>
          <c:h val="0.63632281998269768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Stats'!$E$1458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Stats'!$E$1460:$E$1470</c:f>
              <c:numCache>
                <c:formatCode>0.0%</c:formatCode>
                <c:ptCount val="11"/>
                <c:pt idx="0">
                  <c:v>4.9099836333878887E-3</c:v>
                </c:pt>
                <c:pt idx="1">
                  <c:v>0.42459667991582883</c:v>
                </c:pt>
                <c:pt idx="2">
                  <c:v>3.9747486555997196E-3</c:v>
                </c:pt>
                <c:pt idx="3">
                  <c:v>1.6366612111292963E-3</c:v>
                </c:pt>
                <c:pt idx="4">
                  <c:v>5.7283142389525366E-3</c:v>
                </c:pt>
                <c:pt idx="5">
                  <c:v>3.0395136778115501E-3</c:v>
                </c:pt>
                <c:pt idx="6">
                  <c:v>0</c:v>
                </c:pt>
                <c:pt idx="7">
                  <c:v>0.37549684358194996</c:v>
                </c:pt>
                <c:pt idx="8">
                  <c:v>5.0970306289455224E-2</c:v>
                </c:pt>
                <c:pt idx="9">
                  <c:v>0</c:v>
                </c:pt>
                <c:pt idx="10">
                  <c:v>0.12964694879588495</c:v>
                </c:pt>
              </c:numCache>
            </c:numRef>
          </c:val>
        </c:ser>
        <c:axId val="115020544"/>
        <c:axId val="115022080"/>
      </c:barChart>
      <c:barChart>
        <c:barDir val="col"/>
        <c:grouping val="clustered"/>
        <c:ser>
          <c:idx val="1"/>
          <c:order val="1"/>
          <c:tx>
            <c:strRef>
              <c:f>'13.14 Q3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Stats'!$F$1460:$F$1470</c:f>
              <c:numCache>
                <c:formatCode>#,##0</c:formatCode>
                <c:ptCount val="11"/>
                <c:pt idx="0">
                  <c:v>42</c:v>
                </c:pt>
                <c:pt idx="1">
                  <c:v>3632</c:v>
                </c:pt>
                <c:pt idx="2">
                  <c:v>34</c:v>
                </c:pt>
                <c:pt idx="3">
                  <c:v>14</c:v>
                </c:pt>
                <c:pt idx="4">
                  <c:v>49</c:v>
                </c:pt>
                <c:pt idx="5">
                  <c:v>26</c:v>
                </c:pt>
                <c:pt idx="6">
                  <c:v>0</c:v>
                </c:pt>
                <c:pt idx="7">
                  <c:v>3212</c:v>
                </c:pt>
                <c:pt idx="8">
                  <c:v>436</c:v>
                </c:pt>
                <c:pt idx="9">
                  <c:v>0</c:v>
                </c:pt>
                <c:pt idx="10">
                  <c:v>1109</c:v>
                </c:pt>
              </c:numCache>
            </c:numRef>
          </c:val>
        </c:ser>
        <c:axId val="115032064"/>
        <c:axId val="115033600"/>
      </c:barChart>
      <c:catAx>
        <c:axId val="1150205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22080"/>
        <c:crosses val="autoZero"/>
        <c:auto val="1"/>
        <c:lblAlgn val="ctr"/>
        <c:lblOffset val="100"/>
      </c:catAx>
      <c:valAx>
        <c:axId val="11502208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20544"/>
        <c:crosses val="autoZero"/>
        <c:crossBetween val="between"/>
      </c:valAx>
      <c:catAx>
        <c:axId val="115032064"/>
        <c:scaling>
          <c:orientation val="minMax"/>
        </c:scaling>
        <c:delete val="1"/>
        <c:axPos val="b"/>
        <c:tickLblPos val="none"/>
        <c:crossAx val="115033600"/>
        <c:crosses val="autoZero"/>
        <c:auto val="1"/>
        <c:lblAlgn val="ctr"/>
        <c:lblOffset val="100"/>
      </c:catAx>
      <c:valAx>
        <c:axId val="1150336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0320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231037507871321"/>
          <c:y val="3.1347966978987972E-2"/>
          <c:w val="0.13044005862903496"/>
          <c:h val="8.77746008005982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en-GB" sz="1400">
                <a:latin typeface="Arial" pitchFamily="34" charset="0"/>
                <a:cs typeface="Arial" pitchFamily="34" charset="0"/>
              </a:rPr>
              <a:t>Figure 5: Current</a:t>
            </a:r>
            <a:r>
              <a:rPr lang="en-GB" sz="1400" baseline="0">
                <a:latin typeface="Arial" pitchFamily="34" charset="0"/>
                <a:cs typeface="Arial" pitchFamily="34" charset="0"/>
              </a:rPr>
              <a:t> S</a:t>
            </a:r>
            <a:r>
              <a:rPr lang="en-GB" sz="1400">
                <a:latin typeface="Arial" pitchFamily="34" charset="0"/>
                <a:cs typeface="Arial" pitchFamily="34" charset="0"/>
              </a:rPr>
              <a:t>elf Disclosure</a:t>
            </a:r>
            <a:r>
              <a:rPr lang="en-GB" sz="1400" baseline="0">
                <a:latin typeface="Arial" pitchFamily="34" charset="0"/>
                <a:cs typeface="Arial" pitchFamily="34" charset="0"/>
              </a:rPr>
              <a:t> r</a:t>
            </a:r>
            <a:r>
              <a:rPr lang="en-GB" sz="1400">
                <a:latin typeface="Arial" pitchFamily="34" charset="0"/>
                <a:cs typeface="Arial" pitchFamily="34" charset="0"/>
              </a:rPr>
              <a:t>ates. 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Data!$B$48</c:f>
              <c:strCache>
                <c:ptCount val="1"/>
                <c:pt idx="0">
                  <c:v>2013/14 Q3</c:v>
                </c:pt>
              </c:strCache>
            </c:strRef>
          </c:tx>
          <c:spPr>
            <a:ln cap="rnd" cmpd="sng">
              <a:round/>
            </a:ln>
          </c:spPr>
          <c:dPt>
            <c:idx val="0"/>
            <c:spPr>
              <a:solidFill>
                <a:schemeClr val="tx1"/>
              </a:solidFill>
              <a:ln cap="rnd" cmpd="sng">
                <a:round/>
              </a:ln>
            </c:spPr>
          </c:dPt>
          <c:dPt>
            <c:idx val="1"/>
            <c:spPr>
              <a:solidFill>
                <a:srgbClr val="CC9900"/>
              </a:solidFill>
              <a:ln cap="rnd" cmpd="sng">
                <a:round/>
              </a:ln>
            </c:spPr>
          </c:dPt>
          <c:dPt>
            <c:idx val="2"/>
            <c:spPr>
              <a:solidFill>
                <a:schemeClr val="accent1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dPt>
            <c:idx val="4"/>
            <c:spPr>
              <a:solidFill>
                <a:srgbClr val="FFFF99"/>
              </a:solidFill>
              <a:ln cap="rnd" cmpd="sng">
                <a:round/>
              </a:ln>
            </c:spPr>
          </c:dPt>
          <c:dPt>
            <c:idx val="5"/>
            <c:spPr>
              <a:solidFill>
                <a:srgbClr val="969696"/>
              </a:solidFill>
              <a:ln cap="rnd" cmpd="sng">
                <a:round/>
              </a:ln>
            </c:spPr>
          </c:dPt>
          <c:dPt>
            <c:idx val="6"/>
            <c:spPr>
              <a:solidFill>
                <a:schemeClr val="accent4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cat>
            <c:strRef>
              <c:f>Data!$A$49:$A$55</c:f>
              <c:strCache>
                <c:ptCount val="7"/>
                <c:pt idx="0">
                  <c:v>Overall self disclosure rate</c:v>
                </c:pt>
                <c:pt idx="1">
                  <c:v>Age self disclosure rate</c:v>
                </c:pt>
                <c:pt idx="2">
                  <c:v>Disabled self disclosure rate</c:v>
                </c:pt>
                <c:pt idx="3">
                  <c:v>Gender self disclosure rate</c:v>
                </c:pt>
                <c:pt idx="4">
                  <c:v>Race self disclosure rate</c:v>
                </c:pt>
                <c:pt idx="5">
                  <c:v>Religion and belief self disclosure rate</c:v>
                </c:pt>
                <c:pt idx="6">
                  <c:v>Sexual Orientation self disclosure rate</c:v>
                </c:pt>
              </c:strCache>
            </c:strRef>
          </c:cat>
          <c:val>
            <c:numRef>
              <c:f>Data!$B$49:$B$55</c:f>
              <c:numCache>
                <c:formatCode>0%</c:formatCode>
                <c:ptCount val="7"/>
                <c:pt idx="0">
                  <c:v>0.76834635767537951</c:v>
                </c:pt>
                <c:pt idx="1">
                  <c:v>0.76834635767537962</c:v>
                </c:pt>
                <c:pt idx="2">
                  <c:v>0.72154854935776525</c:v>
                </c:pt>
                <c:pt idx="3">
                  <c:v>0.74077068175693883</c:v>
                </c:pt>
                <c:pt idx="4">
                  <c:v>0.72451270996137607</c:v>
                </c:pt>
                <c:pt idx="5">
                  <c:v>0.66873259678433494</c:v>
                </c:pt>
                <c:pt idx="6">
                  <c:v>0.69136800503009066</c:v>
                </c:pt>
              </c:numCache>
            </c:numRef>
          </c:val>
        </c:ser>
        <c:axId val="82310272"/>
        <c:axId val="82312192"/>
      </c:barChart>
      <c:lineChart>
        <c:grouping val="standard"/>
        <c:ser>
          <c:idx val="1"/>
          <c:order val="1"/>
          <c:tx>
            <c:strRef>
              <c:f>Data!$C$48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Data!$A$49:$A$55</c:f>
              <c:strCache>
                <c:ptCount val="7"/>
                <c:pt idx="0">
                  <c:v>Overall self disclosure rate</c:v>
                </c:pt>
                <c:pt idx="1">
                  <c:v>Age self disclosure rate</c:v>
                </c:pt>
                <c:pt idx="2">
                  <c:v>Disabled self disclosure rate</c:v>
                </c:pt>
                <c:pt idx="3">
                  <c:v>Gender self disclosure rate</c:v>
                </c:pt>
                <c:pt idx="4">
                  <c:v>Race self disclosure rate</c:v>
                </c:pt>
                <c:pt idx="5">
                  <c:v>Religion and belief self disclosure rate</c:v>
                </c:pt>
                <c:pt idx="6">
                  <c:v>Sexual Orientation self disclosure rate</c:v>
                </c:pt>
              </c:strCache>
            </c:strRef>
          </c:cat>
          <c:val>
            <c:numRef>
              <c:f>Data!$C$49:$C$55</c:f>
              <c:numCache>
                <c:formatCode>0%</c:formatCode>
                <c:ptCount val="7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</c:numCache>
            </c:numRef>
          </c:val>
        </c:ser>
        <c:marker val="1"/>
        <c:axId val="84874368"/>
        <c:axId val="84875904"/>
      </c:lineChart>
      <c:catAx>
        <c:axId val="8231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2312192"/>
        <c:crosses val="autoZero"/>
        <c:auto val="1"/>
        <c:lblAlgn val="ctr"/>
        <c:lblOffset val="100"/>
      </c:catAx>
      <c:valAx>
        <c:axId val="82312192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 algn="r"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 b="1" i="0" baseline="0">
                    <a:latin typeface="Arial" pitchFamily="34" charset="0"/>
                    <a:cs typeface="Arial" pitchFamily="34" charset="0"/>
                  </a:rPr>
                  <a:t>% Workforce that have self disclosed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2310272"/>
        <c:crosses val="autoZero"/>
        <c:crossBetween val="between"/>
      </c:valAx>
      <c:catAx>
        <c:axId val="84874368"/>
        <c:scaling>
          <c:orientation val="minMax"/>
        </c:scaling>
        <c:delete val="1"/>
        <c:axPos val="b"/>
        <c:tickLblPos val="none"/>
        <c:crossAx val="84875904"/>
        <c:crosses val="autoZero"/>
        <c:auto val="1"/>
        <c:lblAlgn val="ctr"/>
        <c:lblOffset val="100"/>
      </c:catAx>
      <c:valAx>
        <c:axId val="84875904"/>
        <c:scaling>
          <c:orientation val="minMax"/>
        </c:scaling>
        <c:delete val="1"/>
        <c:axPos val="r"/>
        <c:numFmt formatCode="0%" sourceLinked="1"/>
        <c:tickLblPos val="none"/>
        <c:crossAx val="84874368"/>
        <c:crosses val="max"/>
        <c:crossBetween val="between"/>
      </c:valAx>
      <c:spPr>
        <a:solidFill>
          <a:srgbClr val="FEF4EC"/>
        </a:solidFill>
      </c:spPr>
    </c:plotArea>
    <c:legend>
      <c:legendPos val="t"/>
      <c:legendEntry>
        <c:idx val="0"/>
        <c:delete val="1"/>
      </c:legendEntry>
      <c:layout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EF4EC"/>
    </a:solidFill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6.7659196446598034E-3"/>
          <c:y val="2.54915761228170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75314001436933E-2"/>
          <c:y val="0.17105656526995833"/>
          <c:w val="0.94511301099812572"/>
          <c:h val="0.64620185046702172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Stats'!$C$1667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Q3 Diversity Stats'!$C$1669:$C$1671</c:f>
              <c:numCache>
                <c:formatCode>0.0%</c:formatCode>
                <c:ptCount val="3"/>
                <c:pt idx="0">
                  <c:v>0.13428545764843258</c:v>
                </c:pt>
                <c:pt idx="1">
                  <c:v>0.86571454235156742</c:v>
                </c:pt>
              </c:numCache>
            </c:numRef>
          </c:val>
        </c:ser>
        <c:axId val="115068928"/>
        <c:axId val="115070464"/>
      </c:barChart>
      <c:barChart>
        <c:barDir val="col"/>
        <c:grouping val="clustered"/>
        <c:ser>
          <c:idx val="1"/>
          <c:order val="1"/>
          <c:tx>
            <c:strRef>
              <c:f>'13.14 Q3 Diversity Stats'!$D$1668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Stats'!$D$1669:$D$1671</c:f>
              <c:numCache>
                <c:formatCode>#,##0</c:formatCode>
                <c:ptCount val="3"/>
                <c:pt idx="0">
                  <c:v>1495</c:v>
                </c:pt>
                <c:pt idx="1">
                  <c:v>9638</c:v>
                </c:pt>
                <c:pt idx="2">
                  <c:v>0</c:v>
                </c:pt>
              </c:numCache>
            </c:numRef>
          </c:val>
        </c:ser>
        <c:axId val="115072000"/>
        <c:axId val="115077888"/>
      </c:barChart>
      <c:catAx>
        <c:axId val="1150689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70464"/>
        <c:crosses val="autoZero"/>
        <c:auto val="1"/>
        <c:lblAlgn val="ctr"/>
        <c:lblOffset val="100"/>
      </c:catAx>
      <c:valAx>
        <c:axId val="115070464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68928"/>
        <c:crosses val="autoZero"/>
        <c:crossBetween val="between"/>
      </c:valAx>
      <c:catAx>
        <c:axId val="115072000"/>
        <c:scaling>
          <c:orientation val="minMax"/>
        </c:scaling>
        <c:delete val="1"/>
        <c:axPos val="b"/>
        <c:tickLblPos val="none"/>
        <c:crossAx val="115077888"/>
        <c:crosses val="autoZero"/>
        <c:auto val="1"/>
        <c:lblAlgn val="ctr"/>
        <c:lblOffset val="100"/>
      </c:catAx>
      <c:valAx>
        <c:axId val="1150778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07200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786093276802401"/>
          <c:y val="2.5491576122817092E-2"/>
          <c:w val="0.1240210781344635"/>
          <c:h val="9.42198565961378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9490987414102907E-3"/>
          <c:y val="2.567879572156573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65482814191599E-2"/>
          <c:y val="0.16187536836902811"/>
          <c:w val="0.91637516674177388"/>
          <c:h val="0.6450507753383241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Stats'!$E$1667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Q3 Diversity Stats'!$E$1669:$E$1671</c:f>
              <c:numCache>
                <c:formatCode>0.0%</c:formatCode>
                <c:ptCount val="3"/>
                <c:pt idx="0">
                  <c:v>0.11819032031797989</c:v>
                </c:pt>
                <c:pt idx="1">
                  <c:v>0.78454524199205056</c:v>
                </c:pt>
                <c:pt idx="2">
                  <c:v>9.7264437689969604E-2</c:v>
                </c:pt>
              </c:numCache>
            </c:numRef>
          </c:val>
        </c:ser>
        <c:axId val="115231744"/>
        <c:axId val="115409664"/>
      </c:barChart>
      <c:barChart>
        <c:barDir val="col"/>
        <c:grouping val="clustered"/>
        <c:ser>
          <c:idx val="1"/>
          <c:order val="1"/>
          <c:tx>
            <c:strRef>
              <c:f>'13.14 Q3 Diversity Stats'!$F$1668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Stats'!$F$1669:$F$1671</c:f>
              <c:numCache>
                <c:formatCode>#,##0</c:formatCode>
                <c:ptCount val="3"/>
                <c:pt idx="0">
                  <c:v>1011</c:v>
                </c:pt>
                <c:pt idx="1">
                  <c:v>6711</c:v>
                </c:pt>
                <c:pt idx="2">
                  <c:v>832</c:v>
                </c:pt>
              </c:numCache>
            </c:numRef>
          </c:val>
        </c:ser>
        <c:axId val="115411200"/>
        <c:axId val="115425280"/>
      </c:barChart>
      <c:catAx>
        <c:axId val="1152317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09664"/>
        <c:crosses val="autoZero"/>
        <c:auto val="1"/>
        <c:lblAlgn val="ctr"/>
        <c:lblOffset val="100"/>
      </c:catAx>
      <c:valAx>
        <c:axId val="115409664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31744"/>
        <c:crosses val="autoZero"/>
        <c:crossBetween val="between"/>
      </c:valAx>
      <c:catAx>
        <c:axId val="115411200"/>
        <c:scaling>
          <c:orientation val="minMax"/>
        </c:scaling>
        <c:delete val="1"/>
        <c:axPos val="b"/>
        <c:tickLblPos val="none"/>
        <c:crossAx val="115425280"/>
        <c:crosses val="autoZero"/>
        <c:auto val="1"/>
        <c:lblAlgn val="ctr"/>
        <c:lblOffset val="100"/>
      </c:catAx>
      <c:valAx>
        <c:axId val="1154252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41120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7166263570402425"/>
          <c:y val="2.5678795721565739E-2"/>
          <c:w val="0.12197802064580332"/>
          <c:h val="0.1028976670395309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7041674472195414E-3"/>
          <c:y val="2.56786756404054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990306199468203E-2"/>
          <c:y val="0.15443844968939435"/>
          <c:w val="0.93684762705149283"/>
          <c:h val="0.6411278757753046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Stats'!$G$1667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Stats'!$B$1669:$B$1672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Q3 Diversity Stats'!$G$1669:$G$1672</c:f>
              <c:numCache>
                <c:formatCode>0.00%</c:formatCode>
                <c:ptCount val="4"/>
                <c:pt idx="0">
                  <c:v>9.0811102128806248E-2</c:v>
                </c:pt>
                <c:pt idx="1">
                  <c:v>0.60280247911614115</c:v>
                </c:pt>
                <c:pt idx="2">
                  <c:v>7.4732776430432052E-2</c:v>
                </c:pt>
                <c:pt idx="3">
                  <c:v>0.23165364232462049</c:v>
                </c:pt>
              </c:numCache>
            </c:numRef>
          </c:val>
        </c:ser>
        <c:axId val="115476736"/>
        <c:axId val="115486720"/>
      </c:barChart>
      <c:barChart>
        <c:barDir val="col"/>
        <c:grouping val="clustered"/>
        <c:ser>
          <c:idx val="1"/>
          <c:order val="1"/>
          <c:tx>
            <c:strRef>
              <c:f>'13.14 Q3 Diversity Stats'!$H$1668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Stats'!$H$1669:$H$1672</c:f>
              <c:numCache>
                <c:formatCode>#,##0</c:formatCode>
                <c:ptCount val="4"/>
                <c:pt idx="0">
                  <c:v>1011</c:v>
                </c:pt>
                <c:pt idx="1">
                  <c:v>6711</c:v>
                </c:pt>
                <c:pt idx="2">
                  <c:v>832</c:v>
                </c:pt>
                <c:pt idx="3">
                  <c:v>2579</c:v>
                </c:pt>
              </c:numCache>
            </c:numRef>
          </c:val>
        </c:ser>
        <c:axId val="115488256"/>
        <c:axId val="115489792"/>
      </c:barChart>
      <c:catAx>
        <c:axId val="115476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86720"/>
        <c:crosses val="autoZero"/>
        <c:auto val="1"/>
        <c:lblAlgn val="ctr"/>
        <c:lblOffset val="100"/>
      </c:catAx>
      <c:valAx>
        <c:axId val="115486720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76736"/>
        <c:crosses val="autoZero"/>
        <c:crossBetween val="between"/>
      </c:valAx>
      <c:catAx>
        <c:axId val="115488256"/>
        <c:scaling>
          <c:orientation val="minMax"/>
        </c:scaling>
        <c:delete val="1"/>
        <c:axPos val="b"/>
        <c:tickLblPos val="none"/>
        <c:crossAx val="115489792"/>
        <c:crosses val="autoZero"/>
        <c:auto val="1"/>
        <c:lblAlgn val="ctr"/>
        <c:lblOffset val="100"/>
      </c:catAx>
      <c:valAx>
        <c:axId val="1154897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4882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4596096639"/>
          <c:y val="3.0814234812827211E-2"/>
          <c:w val="0.32665687702314639"/>
          <c:h val="9.38764498013167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Stats'!$B$55</c:f>
          <c:strCache>
            <c:ptCount val="1"/>
            <c:pt idx="0">
              <c:v>Figure 1b: The distribution of all Environment Agency employees across region that have completed Self Disclosure. Data taken from Self Disclosure Database.</c:v>
            </c:pt>
          </c:strCache>
        </c:strRef>
      </c:tx>
      <c:layout>
        <c:manualLayout>
          <c:xMode val="edge"/>
          <c:yMode val="edge"/>
          <c:x val="8.8986931108319747E-3"/>
          <c:y val="2.03242927967337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93010953451208E-2"/>
          <c:y val="0.16443015456401291"/>
          <c:w val="0.94372736236566068"/>
          <c:h val="0.652745406824156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Stats'!$E$56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Stats'!$B$57:$B$69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Stats'!$E$57:$E$69</c:f>
              <c:numCache>
                <c:formatCode>0.0%</c:formatCode>
                <c:ptCount val="13"/>
                <c:pt idx="0">
                  <c:v>0.77603305785123966</c:v>
                </c:pt>
                <c:pt idx="1">
                  <c:v>0.82802547770700641</c:v>
                </c:pt>
                <c:pt idx="2">
                  <c:v>0.79080824088748014</c:v>
                </c:pt>
                <c:pt idx="3">
                  <c:v>0.83333333333333337</c:v>
                </c:pt>
                <c:pt idx="4">
                  <c:v>0.90566037735849059</c:v>
                </c:pt>
                <c:pt idx="5">
                  <c:v>0.79376498800959228</c:v>
                </c:pt>
                <c:pt idx="6">
                  <c:v>0.79514415781487102</c:v>
                </c:pt>
                <c:pt idx="7">
                  <c:v>0.76576055523423947</c:v>
                </c:pt>
                <c:pt idx="8">
                  <c:v>0.69614299153339609</c:v>
                </c:pt>
                <c:pt idx="9">
                  <c:v>0.72575599582898853</c:v>
                </c:pt>
                <c:pt idx="10">
                  <c:v>0.77716186252771624</c:v>
                </c:pt>
                <c:pt idx="11">
                  <c:v>0.80580137659783679</c:v>
                </c:pt>
                <c:pt idx="12">
                  <c:v>0.70117395944503735</c:v>
                </c:pt>
              </c:numCache>
            </c:numRef>
          </c:val>
        </c:ser>
        <c:axId val="115254784"/>
        <c:axId val="115256320"/>
      </c:barChart>
      <c:barChart>
        <c:barDir val="col"/>
        <c:grouping val="clustered"/>
        <c:ser>
          <c:idx val="1"/>
          <c:order val="1"/>
          <c:tx>
            <c:strRef>
              <c:f>'13.14 Q3 Diversity Stats'!$C$56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Stats'!$C$57:$C$69</c:f>
              <c:numCache>
                <c:formatCode>#,##0</c:formatCode>
                <c:ptCount val="13"/>
                <c:pt idx="0">
                  <c:v>939</c:v>
                </c:pt>
                <c:pt idx="1">
                  <c:v>130</c:v>
                </c:pt>
                <c:pt idx="2">
                  <c:v>499</c:v>
                </c:pt>
                <c:pt idx="3">
                  <c:v>230</c:v>
                </c:pt>
                <c:pt idx="4">
                  <c:v>144</c:v>
                </c:pt>
                <c:pt idx="5">
                  <c:v>331</c:v>
                </c:pt>
                <c:pt idx="6">
                  <c:v>524</c:v>
                </c:pt>
                <c:pt idx="7">
                  <c:v>1324</c:v>
                </c:pt>
                <c:pt idx="8">
                  <c:v>740</c:v>
                </c:pt>
                <c:pt idx="9">
                  <c:v>696</c:v>
                </c:pt>
                <c:pt idx="10">
                  <c:v>701</c:v>
                </c:pt>
                <c:pt idx="11">
                  <c:v>1639</c:v>
                </c:pt>
                <c:pt idx="12">
                  <c:v>657</c:v>
                </c:pt>
              </c:numCache>
            </c:numRef>
          </c:val>
        </c:ser>
        <c:axId val="115544832"/>
        <c:axId val="115546368"/>
      </c:barChart>
      <c:catAx>
        <c:axId val="115254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56320"/>
        <c:crosses val="autoZero"/>
        <c:auto val="1"/>
        <c:lblAlgn val="ctr"/>
        <c:lblOffset val="100"/>
      </c:catAx>
      <c:valAx>
        <c:axId val="11525632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54784"/>
        <c:crosses val="autoZero"/>
        <c:crossBetween val="between"/>
      </c:valAx>
      <c:catAx>
        <c:axId val="115544832"/>
        <c:scaling>
          <c:orientation val="minMax"/>
        </c:scaling>
        <c:delete val="1"/>
        <c:axPos val="b"/>
        <c:tickLblPos val="none"/>
        <c:crossAx val="115546368"/>
        <c:crosses val="autoZero"/>
        <c:auto val="1"/>
        <c:lblAlgn val="ctr"/>
        <c:lblOffset val="100"/>
      </c:catAx>
      <c:valAx>
        <c:axId val="115546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5448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008888480379661"/>
          <c:y val="2.4961504811898377E-2"/>
          <c:w val="0.16162688807867867"/>
          <c:h val="8.114319043452901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Stats'!$B$1001</c:f>
          <c:strCache>
            <c:ptCount val="1"/>
            <c:pt idx="0">
              <c:v>Figure 7: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8.1149533727638886E-3"/>
          <c:y val="2.46306816104811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313956040036426E-2"/>
          <c:y val="0.13132630008992621"/>
          <c:w val="0.9472266381506097"/>
          <c:h val="0.68889844201230133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Stats'!$C$1002:$H$1002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2013/14 %</c:v>
                </c:pt>
              </c:strCache>
            </c:strRef>
          </c:cat>
          <c:val>
            <c:numRef>
              <c:f>'13.14 Q3 Diversity Stats'!$C$1003:$H$1003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3.5000000000000003E-2</c:v>
                </c:pt>
                <c:pt idx="4">
                  <c:v>3.7820252135014235E-2</c:v>
                </c:pt>
                <c:pt idx="5">
                  <c:v>3.907302613850714E-2</c:v>
                </c:pt>
              </c:numCache>
            </c:numRef>
          </c:val>
        </c:ser>
        <c:axId val="115606656"/>
        <c:axId val="115708288"/>
      </c:barChart>
      <c:catAx>
        <c:axId val="115606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708288"/>
        <c:crosses val="autoZero"/>
        <c:auto val="1"/>
        <c:lblAlgn val="ctr"/>
        <c:lblOffset val="100"/>
      </c:catAx>
      <c:valAx>
        <c:axId val="1157082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60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6785079284449"/>
          <c:y val="2.4050183142149007E-2"/>
          <c:w val="2.4753357443221852E-2"/>
          <c:h val="8.211435966047424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44" r="0.75000000000000444" t="1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Stats'!$B$1025</c:f>
          <c:strCache>
            <c:ptCount val="1"/>
            <c:pt idx="0">
              <c:v>Figure 7a: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1.3243194715956546E-2"/>
          <c:y val="2.830509822635807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5358982883E-2"/>
          <c:y val="0.21674876847290869"/>
          <c:w val="0.94218291477350413"/>
          <c:h val="0.5888262727489642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Stats'!$G$1026:$H$1026</c:f>
              <c:strCache>
                <c:ptCount val="2"/>
                <c:pt idx="0">
                  <c:v>2012/13*</c:v>
                </c:pt>
                <c:pt idx="1">
                  <c:v>2013/14 %</c:v>
                </c:pt>
              </c:strCache>
            </c:strRef>
          </c:cat>
          <c:val>
            <c:numRef>
              <c:f>'13.14 Q3 Diversity Stats'!$G$1027:$H$1027</c:f>
              <c:numCache>
                <c:formatCode>0.00%</c:formatCode>
                <c:ptCount val="2"/>
                <c:pt idx="0">
                  <c:v>3.4648230988206588E-2</c:v>
                </c:pt>
                <c:pt idx="1">
                  <c:v>3.5390281146142101E-2</c:v>
                </c:pt>
              </c:numCache>
            </c:numRef>
          </c:val>
        </c:ser>
        <c:axId val="115718784"/>
        <c:axId val="115726208"/>
      </c:barChart>
      <c:catAx>
        <c:axId val="115718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726208"/>
        <c:crosses val="autoZero"/>
        <c:auto val="1"/>
        <c:lblAlgn val="ctr"/>
        <c:lblOffset val="100"/>
      </c:catAx>
      <c:valAx>
        <c:axId val="1157262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718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84066365263164"/>
          <c:y val="4.6838318763873267E-2"/>
          <c:w val="4.7297273851529875E-2"/>
          <c:h val="7.54638728010240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66" r="0.75000000000000466" t="1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Stats'!$B$91</c:f>
          <c:strCache>
            <c:ptCount val="1"/>
            <c:pt idx="0">
              <c:v>Figure 1c: The distribution of all Environment Agency employees across region by grade. Data taken from Self Disclosure Database.</c:v>
            </c:pt>
          </c:strCache>
        </c:strRef>
      </c:tx>
      <c:layout>
        <c:manualLayout>
          <c:xMode val="edge"/>
          <c:yMode val="edge"/>
          <c:x val="1.1027028500087781E-2"/>
          <c:y val="2.633744855967107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74245577579236E-2"/>
          <c:y val="0.12244450925115911"/>
          <c:w val="0.88540564911557662"/>
          <c:h val="0.65545951200544916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Stats'!$C$92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Stats'!$C$93:$C$105</c:f>
              <c:numCache>
                <c:formatCode>#,##0</c:formatCode>
                <c:ptCount val="13"/>
                <c:pt idx="0">
                  <c:v>45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64</c:v>
                </c:pt>
                <c:pt idx="7">
                  <c:v>176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40</c:v>
                </c:pt>
                <c:pt idx="12">
                  <c:v>29</c:v>
                </c:pt>
              </c:numCache>
            </c:numRef>
          </c:val>
        </c:ser>
        <c:ser>
          <c:idx val="1"/>
          <c:order val="1"/>
          <c:tx>
            <c:strRef>
              <c:f>'13.14 Q3 Diversity Stats'!$D$92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Stats'!$D$93:$D$105</c:f>
              <c:numCache>
                <c:formatCode>#,##0</c:formatCode>
                <c:ptCount val="13"/>
                <c:pt idx="0">
                  <c:v>143</c:v>
                </c:pt>
                <c:pt idx="1">
                  <c:v>3</c:v>
                </c:pt>
                <c:pt idx="2">
                  <c:v>22</c:v>
                </c:pt>
                <c:pt idx="3">
                  <c:v>6</c:v>
                </c:pt>
                <c:pt idx="4">
                  <c:v>7</c:v>
                </c:pt>
                <c:pt idx="5">
                  <c:v>23</c:v>
                </c:pt>
                <c:pt idx="6">
                  <c:v>65</c:v>
                </c:pt>
                <c:pt idx="7">
                  <c:v>223</c:v>
                </c:pt>
                <c:pt idx="8">
                  <c:v>113</c:v>
                </c:pt>
                <c:pt idx="9">
                  <c:v>105</c:v>
                </c:pt>
                <c:pt idx="10">
                  <c:v>102</c:v>
                </c:pt>
                <c:pt idx="11">
                  <c:v>220</c:v>
                </c:pt>
                <c:pt idx="12">
                  <c:v>84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Stats'!$E$92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Stats'!$E$93:$E$105</c:f>
              <c:numCache>
                <c:formatCode>#,##0</c:formatCode>
                <c:ptCount val="13"/>
                <c:pt idx="0">
                  <c:v>248</c:v>
                </c:pt>
                <c:pt idx="1">
                  <c:v>15</c:v>
                </c:pt>
                <c:pt idx="2">
                  <c:v>43</c:v>
                </c:pt>
                <c:pt idx="3">
                  <c:v>36</c:v>
                </c:pt>
                <c:pt idx="4">
                  <c:v>19</c:v>
                </c:pt>
                <c:pt idx="5">
                  <c:v>49</c:v>
                </c:pt>
                <c:pt idx="6">
                  <c:v>72</c:v>
                </c:pt>
                <c:pt idx="7">
                  <c:v>252</c:v>
                </c:pt>
                <c:pt idx="8">
                  <c:v>209</c:v>
                </c:pt>
                <c:pt idx="9">
                  <c:v>202</c:v>
                </c:pt>
                <c:pt idx="10">
                  <c:v>194</c:v>
                </c:pt>
                <c:pt idx="11">
                  <c:v>482</c:v>
                </c:pt>
                <c:pt idx="12">
                  <c:v>222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Stats'!$F$92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Stats'!$F$93:$F$105</c:f>
              <c:numCache>
                <c:formatCode>#,##0</c:formatCode>
                <c:ptCount val="13"/>
                <c:pt idx="0">
                  <c:v>277</c:v>
                </c:pt>
                <c:pt idx="1">
                  <c:v>44</c:v>
                </c:pt>
                <c:pt idx="2">
                  <c:v>143</c:v>
                </c:pt>
                <c:pt idx="3">
                  <c:v>75</c:v>
                </c:pt>
                <c:pt idx="4">
                  <c:v>35</c:v>
                </c:pt>
                <c:pt idx="5">
                  <c:v>93</c:v>
                </c:pt>
                <c:pt idx="6">
                  <c:v>136</c:v>
                </c:pt>
                <c:pt idx="7">
                  <c:v>414</c:v>
                </c:pt>
                <c:pt idx="8">
                  <c:v>259</c:v>
                </c:pt>
                <c:pt idx="9">
                  <c:v>214</c:v>
                </c:pt>
                <c:pt idx="10">
                  <c:v>191</c:v>
                </c:pt>
                <c:pt idx="11">
                  <c:v>518</c:v>
                </c:pt>
                <c:pt idx="12">
                  <c:v>185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Stats'!$G$92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Stats'!$G$93:$G$105</c:f>
              <c:numCache>
                <c:formatCode>#,##0</c:formatCode>
                <c:ptCount val="13"/>
                <c:pt idx="0">
                  <c:v>64</c:v>
                </c:pt>
                <c:pt idx="1">
                  <c:v>37</c:v>
                </c:pt>
                <c:pt idx="2">
                  <c:v>204</c:v>
                </c:pt>
                <c:pt idx="3">
                  <c:v>72</c:v>
                </c:pt>
                <c:pt idx="4">
                  <c:v>41</c:v>
                </c:pt>
                <c:pt idx="5">
                  <c:v>90</c:v>
                </c:pt>
                <c:pt idx="6">
                  <c:v>121</c:v>
                </c:pt>
                <c:pt idx="7">
                  <c:v>191</c:v>
                </c:pt>
                <c:pt idx="8">
                  <c:v>39</c:v>
                </c:pt>
                <c:pt idx="9">
                  <c:v>36</c:v>
                </c:pt>
                <c:pt idx="10">
                  <c:v>48</c:v>
                </c:pt>
                <c:pt idx="11">
                  <c:v>92</c:v>
                </c:pt>
                <c:pt idx="12">
                  <c:v>31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Stats'!$H$92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Stats'!$H$93:$H$105</c:f>
              <c:numCache>
                <c:formatCode>#,##0</c:formatCode>
                <c:ptCount val="13"/>
                <c:pt idx="0">
                  <c:v>27</c:v>
                </c:pt>
                <c:pt idx="1">
                  <c:v>22</c:v>
                </c:pt>
                <c:pt idx="2">
                  <c:v>68</c:v>
                </c:pt>
                <c:pt idx="3">
                  <c:v>32</c:v>
                </c:pt>
                <c:pt idx="4">
                  <c:v>26</c:v>
                </c:pt>
                <c:pt idx="5">
                  <c:v>48</c:v>
                </c:pt>
                <c:pt idx="6">
                  <c:v>53</c:v>
                </c:pt>
                <c:pt idx="7">
                  <c:v>53</c:v>
                </c:pt>
                <c:pt idx="8">
                  <c:v>27</c:v>
                </c:pt>
                <c:pt idx="9">
                  <c:v>25</c:v>
                </c:pt>
                <c:pt idx="10">
                  <c:v>18</c:v>
                </c:pt>
                <c:pt idx="11">
                  <c:v>40</c:v>
                </c:pt>
                <c:pt idx="12">
                  <c:v>13</c:v>
                </c:pt>
              </c:numCache>
            </c:numRef>
          </c:val>
        </c:ser>
        <c:ser>
          <c:idx val="6"/>
          <c:order val="6"/>
          <c:tx>
            <c:strRef>
              <c:f>'13.14 Q3 Diversity Stats'!$I$92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Stats'!$I$93:$I$105</c:f>
              <c:numCache>
                <c:formatCode>#,##0</c:formatCode>
                <c:ptCount val="13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8</c:v>
                </c:pt>
                <c:pt idx="4">
                  <c:v>12</c:v>
                </c:pt>
                <c:pt idx="5">
                  <c:v>19</c:v>
                </c:pt>
                <c:pt idx="6">
                  <c:v>13</c:v>
                </c:pt>
                <c:pt idx="7">
                  <c:v>12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</c:numCache>
            </c:numRef>
          </c:val>
        </c:ser>
        <c:ser>
          <c:idx val="7"/>
          <c:order val="7"/>
          <c:tx>
            <c:strRef>
              <c:f>'13.14 Q3 Diversity Stats'!$J$92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Stats'!$J$93:$J$105</c:f>
              <c:numCache>
                <c:formatCode>#,##0</c:formatCode>
                <c:ptCount val="13"/>
                <c:pt idx="0">
                  <c:v>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64</c:v>
                </c:pt>
                <c:pt idx="9">
                  <c:v>79</c:v>
                </c:pt>
                <c:pt idx="10">
                  <c:v>88</c:v>
                </c:pt>
                <c:pt idx="11">
                  <c:v>209</c:v>
                </c:pt>
                <c:pt idx="12">
                  <c:v>84</c:v>
                </c:pt>
              </c:numCache>
            </c:numRef>
          </c:val>
        </c:ser>
        <c:ser>
          <c:idx val="8"/>
          <c:order val="8"/>
          <c:tx>
            <c:strRef>
              <c:f>'13.14 Q3 Diversity Stats'!$K$92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Q3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Stats'!$K$93:$K$105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32</c:v>
                </c:pt>
                <c:pt idx="11">
                  <c:v>31</c:v>
                </c:pt>
                <c:pt idx="12">
                  <c:v>4</c:v>
                </c:pt>
              </c:numCache>
            </c:numRef>
          </c:val>
        </c:ser>
        <c:overlap val="100"/>
        <c:axId val="115916800"/>
        <c:axId val="115918336"/>
      </c:barChart>
      <c:catAx>
        <c:axId val="1159168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18336"/>
        <c:crosses val="autoZero"/>
        <c:auto val="1"/>
        <c:lblAlgn val="ctr"/>
        <c:lblOffset val="100"/>
      </c:catAx>
      <c:valAx>
        <c:axId val="11591833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168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Stats'!$B$129</c:f>
          <c:strCache>
            <c:ptCount val="1"/>
            <c:pt idx="0">
              <c:v>Figure 1d: The distribution of all Environment Agency employees across region by grade. Data taken from HR Employee Database.</c:v>
            </c:pt>
          </c:strCache>
        </c:strRef>
      </c:tx>
      <c:layout>
        <c:manualLayout>
          <c:xMode val="edge"/>
          <c:yMode val="edge"/>
          <c:x val="8.6004758814622728E-3"/>
          <c:y val="2.4626209322779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084439642933954"/>
          <c:w val="0.88548839022507098"/>
          <c:h val="0.63885954888884677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Stats'!$C$130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Stats'!$C$131:$C$143</c:f>
              <c:numCache>
                <c:formatCode>#,##0</c:formatCode>
                <c:ptCount val="13"/>
                <c:pt idx="0">
                  <c:v>59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92</c:v>
                </c:pt>
                <c:pt idx="7">
                  <c:v>291</c:v>
                </c:pt>
                <c:pt idx="8">
                  <c:v>28</c:v>
                </c:pt>
                <c:pt idx="9">
                  <c:v>35</c:v>
                </c:pt>
                <c:pt idx="10">
                  <c:v>34</c:v>
                </c:pt>
                <c:pt idx="11">
                  <c:v>52</c:v>
                </c:pt>
                <c:pt idx="12">
                  <c:v>48</c:v>
                </c:pt>
              </c:numCache>
            </c:numRef>
          </c:val>
        </c:ser>
        <c:ser>
          <c:idx val="1"/>
          <c:order val="1"/>
          <c:tx>
            <c:strRef>
              <c:f>'13.14 Q3 Diversity Stats'!$D$130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Stats'!$D$131:$D$143</c:f>
              <c:numCache>
                <c:formatCode>#,##0</c:formatCode>
                <c:ptCount val="13"/>
                <c:pt idx="0">
                  <c:v>188</c:v>
                </c:pt>
                <c:pt idx="1">
                  <c:v>6</c:v>
                </c:pt>
                <c:pt idx="2">
                  <c:v>29</c:v>
                </c:pt>
                <c:pt idx="3">
                  <c:v>8</c:v>
                </c:pt>
                <c:pt idx="4">
                  <c:v>8</c:v>
                </c:pt>
                <c:pt idx="5">
                  <c:v>29</c:v>
                </c:pt>
                <c:pt idx="6">
                  <c:v>88</c:v>
                </c:pt>
                <c:pt idx="7">
                  <c:v>296</c:v>
                </c:pt>
                <c:pt idx="8">
                  <c:v>162</c:v>
                </c:pt>
                <c:pt idx="9">
                  <c:v>170</c:v>
                </c:pt>
                <c:pt idx="10">
                  <c:v>134</c:v>
                </c:pt>
                <c:pt idx="11">
                  <c:v>296</c:v>
                </c:pt>
                <c:pt idx="12">
                  <c:v>126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Stats'!$E$130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Stats'!$E$131:$E$143</c:f>
              <c:numCache>
                <c:formatCode>#,##0</c:formatCode>
                <c:ptCount val="13"/>
                <c:pt idx="0">
                  <c:v>320</c:v>
                </c:pt>
                <c:pt idx="1">
                  <c:v>22</c:v>
                </c:pt>
                <c:pt idx="2">
                  <c:v>54</c:v>
                </c:pt>
                <c:pt idx="3">
                  <c:v>40</c:v>
                </c:pt>
                <c:pt idx="4">
                  <c:v>22</c:v>
                </c:pt>
                <c:pt idx="5">
                  <c:v>65</c:v>
                </c:pt>
                <c:pt idx="6">
                  <c:v>86</c:v>
                </c:pt>
                <c:pt idx="7">
                  <c:v>303</c:v>
                </c:pt>
                <c:pt idx="8">
                  <c:v>298</c:v>
                </c:pt>
                <c:pt idx="9">
                  <c:v>278</c:v>
                </c:pt>
                <c:pt idx="10">
                  <c:v>250</c:v>
                </c:pt>
                <c:pt idx="11">
                  <c:v>605</c:v>
                </c:pt>
                <c:pt idx="12">
                  <c:v>320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Stats'!$F$131:$F$143</c:f>
              <c:numCache>
                <c:formatCode>#,##0</c:formatCode>
                <c:ptCount val="13"/>
                <c:pt idx="0">
                  <c:v>334</c:v>
                </c:pt>
                <c:pt idx="1">
                  <c:v>51</c:v>
                </c:pt>
                <c:pt idx="2">
                  <c:v>174</c:v>
                </c:pt>
                <c:pt idx="3">
                  <c:v>97</c:v>
                </c:pt>
                <c:pt idx="4">
                  <c:v>34</c:v>
                </c:pt>
                <c:pt idx="5">
                  <c:v>122</c:v>
                </c:pt>
                <c:pt idx="6">
                  <c:v>159</c:v>
                </c:pt>
                <c:pt idx="7">
                  <c:v>514</c:v>
                </c:pt>
                <c:pt idx="8">
                  <c:v>338</c:v>
                </c:pt>
                <c:pt idx="9">
                  <c:v>284</c:v>
                </c:pt>
                <c:pt idx="10">
                  <c:v>233</c:v>
                </c:pt>
                <c:pt idx="11">
                  <c:v>595</c:v>
                </c:pt>
                <c:pt idx="12">
                  <c:v>257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Stats'!$G$130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Stats'!$G$131:$G$143</c:f>
              <c:numCache>
                <c:formatCode>#,##0</c:formatCode>
                <c:ptCount val="13"/>
                <c:pt idx="0">
                  <c:v>73</c:v>
                </c:pt>
                <c:pt idx="1">
                  <c:v>44</c:v>
                </c:pt>
                <c:pt idx="2">
                  <c:v>253</c:v>
                </c:pt>
                <c:pt idx="3">
                  <c:v>81</c:v>
                </c:pt>
                <c:pt idx="4">
                  <c:v>52</c:v>
                </c:pt>
                <c:pt idx="5">
                  <c:v>112</c:v>
                </c:pt>
                <c:pt idx="6">
                  <c:v>162</c:v>
                </c:pt>
                <c:pt idx="7">
                  <c:v>241</c:v>
                </c:pt>
                <c:pt idx="8">
                  <c:v>49</c:v>
                </c:pt>
                <c:pt idx="9">
                  <c:v>43</c:v>
                </c:pt>
                <c:pt idx="10">
                  <c:v>52</c:v>
                </c:pt>
                <c:pt idx="11">
                  <c:v>104</c:v>
                </c:pt>
                <c:pt idx="12">
                  <c:v>38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Stats'!$H$130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Stats'!$H$131:$H$143</c:f>
              <c:numCache>
                <c:formatCode>#,##0</c:formatCode>
                <c:ptCount val="13"/>
                <c:pt idx="0">
                  <c:v>32</c:v>
                </c:pt>
                <c:pt idx="1">
                  <c:v>24</c:v>
                </c:pt>
                <c:pt idx="2">
                  <c:v>89</c:v>
                </c:pt>
                <c:pt idx="3">
                  <c:v>39</c:v>
                </c:pt>
                <c:pt idx="4">
                  <c:v>30</c:v>
                </c:pt>
                <c:pt idx="5">
                  <c:v>57</c:v>
                </c:pt>
                <c:pt idx="6">
                  <c:v>56</c:v>
                </c:pt>
                <c:pt idx="7">
                  <c:v>60</c:v>
                </c:pt>
                <c:pt idx="8">
                  <c:v>31</c:v>
                </c:pt>
                <c:pt idx="9">
                  <c:v>27</c:v>
                </c:pt>
                <c:pt idx="10">
                  <c:v>19</c:v>
                </c:pt>
                <c:pt idx="11">
                  <c:v>40</c:v>
                </c:pt>
                <c:pt idx="12">
                  <c:v>16</c:v>
                </c:pt>
              </c:numCache>
            </c:numRef>
          </c:val>
        </c:ser>
        <c:ser>
          <c:idx val="6"/>
          <c:order val="6"/>
          <c:tx>
            <c:strRef>
              <c:f>'13.14 Q3 Diversity Stats'!$I$130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Stats'!$I$131:$I$143</c:f>
              <c:numCache>
                <c:formatCode>#,##0</c:formatCode>
                <c:ptCount val="13"/>
                <c:pt idx="0">
                  <c:v>6</c:v>
                </c:pt>
                <c:pt idx="1">
                  <c:v>9</c:v>
                </c:pt>
                <c:pt idx="2">
                  <c:v>19</c:v>
                </c:pt>
                <c:pt idx="3">
                  <c:v>10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20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6</c:v>
                </c:pt>
              </c:numCache>
            </c:numRef>
          </c:val>
        </c:ser>
        <c:ser>
          <c:idx val="7"/>
          <c:order val="7"/>
          <c:tx>
            <c:strRef>
              <c:f>'13.14 Q3 Diversity Stats'!$J$130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Stats'!$J$131:$J$143</c:f>
              <c:numCache>
                <c:formatCode>#,##0</c:formatCode>
                <c:ptCount val="13"/>
                <c:pt idx="0">
                  <c:v>190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144</c:v>
                </c:pt>
                <c:pt idx="9">
                  <c:v>107</c:v>
                </c:pt>
                <c:pt idx="10">
                  <c:v>133</c:v>
                </c:pt>
                <c:pt idx="11">
                  <c:v>299</c:v>
                </c:pt>
                <c:pt idx="12">
                  <c:v>122</c:v>
                </c:pt>
              </c:numCache>
            </c:numRef>
          </c:val>
        </c:ser>
        <c:ser>
          <c:idx val="8"/>
          <c:order val="8"/>
          <c:tx>
            <c:strRef>
              <c:f>'13.14 Q3 Diversity Stats'!$K$130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Q3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Q3 Diversity Stats'!$K$131:$K$143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7</c:v>
                </c:pt>
                <c:pt idx="9">
                  <c:v>10</c:v>
                </c:pt>
                <c:pt idx="10">
                  <c:v>41</c:v>
                </c:pt>
                <c:pt idx="11">
                  <c:v>35</c:v>
                </c:pt>
                <c:pt idx="12">
                  <c:v>4</c:v>
                </c:pt>
              </c:numCache>
            </c:numRef>
          </c:val>
        </c:ser>
        <c:overlap val="100"/>
        <c:axId val="115973504"/>
        <c:axId val="115991680"/>
      </c:barChart>
      <c:catAx>
        <c:axId val="1159735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91680"/>
        <c:crosses val="autoZero"/>
        <c:auto val="1"/>
        <c:lblAlgn val="ctr"/>
        <c:lblOffset val="100"/>
      </c:catAx>
      <c:valAx>
        <c:axId val="11599168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7350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Stats'!$B$267</c:f>
          <c:strCache>
            <c:ptCount val="1"/>
            <c:pt idx="0">
              <c:v>Figure 3b: Age breakdown by Length of Service. Data taken from HR Employee Database.</c:v>
            </c:pt>
          </c:strCache>
        </c:strRef>
      </c:tx>
      <c:layout>
        <c:manualLayout>
          <c:xMode val="edge"/>
          <c:yMode val="edge"/>
          <c:x val="6.4328184573457714E-3"/>
          <c:y val="2.2222222222222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20552956315271E-2"/>
          <c:y val="0.13775007290755317"/>
          <c:w val="0.8734145131319847"/>
          <c:h val="0.68798454359871763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Stats'!$B$269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Stats'!$C$269:$L$269</c:f>
              <c:numCache>
                <c:formatCode>#,##0</c:formatCode>
                <c:ptCount val="10"/>
                <c:pt idx="0">
                  <c:v>179</c:v>
                </c:pt>
                <c:pt idx="1">
                  <c:v>183</c:v>
                </c:pt>
                <c:pt idx="2">
                  <c:v>127</c:v>
                </c:pt>
                <c:pt idx="3">
                  <c:v>80</c:v>
                </c:pt>
                <c:pt idx="4">
                  <c:v>66</c:v>
                </c:pt>
                <c:pt idx="5">
                  <c:v>63</c:v>
                </c:pt>
                <c:pt idx="6">
                  <c:v>36</c:v>
                </c:pt>
                <c:pt idx="7">
                  <c:v>20</c:v>
                </c:pt>
                <c:pt idx="8">
                  <c:v>4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Stats'!$B$270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Stats'!$C$270:$L$270</c:f>
              <c:numCache>
                <c:formatCode>#,##0</c:formatCode>
                <c:ptCount val="10"/>
                <c:pt idx="0">
                  <c:v>167</c:v>
                </c:pt>
                <c:pt idx="1">
                  <c:v>245</c:v>
                </c:pt>
                <c:pt idx="2">
                  <c:v>179</c:v>
                </c:pt>
                <c:pt idx="3">
                  <c:v>108</c:v>
                </c:pt>
                <c:pt idx="4">
                  <c:v>85</c:v>
                </c:pt>
                <c:pt idx="5">
                  <c:v>57</c:v>
                </c:pt>
                <c:pt idx="6">
                  <c:v>40</c:v>
                </c:pt>
                <c:pt idx="7">
                  <c:v>27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Stats'!$B$271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Stats'!$C$271:$L$271</c:f>
              <c:numCache>
                <c:formatCode>#,##0</c:formatCode>
                <c:ptCount val="10"/>
                <c:pt idx="0">
                  <c:v>77</c:v>
                </c:pt>
                <c:pt idx="1">
                  <c:v>349</c:v>
                </c:pt>
                <c:pt idx="2">
                  <c:v>242</c:v>
                </c:pt>
                <c:pt idx="3">
                  <c:v>145</c:v>
                </c:pt>
                <c:pt idx="4">
                  <c:v>109</c:v>
                </c:pt>
                <c:pt idx="5">
                  <c:v>97</c:v>
                </c:pt>
                <c:pt idx="6">
                  <c:v>75</c:v>
                </c:pt>
                <c:pt idx="7">
                  <c:v>35</c:v>
                </c:pt>
                <c:pt idx="8">
                  <c:v>13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Stats'!$B$272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Stats'!$C$272:$L$272</c:f>
              <c:numCache>
                <c:formatCode>#,##0</c:formatCode>
                <c:ptCount val="10"/>
                <c:pt idx="0">
                  <c:v>19</c:v>
                </c:pt>
                <c:pt idx="1">
                  <c:v>461</c:v>
                </c:pt>
                <c:pt idx="2">
                  <c:v>910</c:v>
                </c:pt>
                <c:pt idx="3">
                  <c:v>488</c:v>
                </c:pt>
                <c:pt idx="4">
                  <c:v>314</c:v>
                </c:pt>
                <c:pt idx="5">
                  <c:v>272</c:v>
                </c:pt>
                <c:pt idx="6">
                  <c:v>171</c:v>
                </c:pt>
                <c:pt idx="7">
                  <c:v>112</c:v>
                </c:pt>
                <c:pt idx="8">
                  <c:v>80</c:v>
                </c:pt>
                <c:pt idx="9">
                  <c:v>9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Stats'!$B$273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Stats'!$C$273:$L$273</c:f>
              <c:numCache>
                <c:formatCode>#,##0</c:formatCode>
                <c:ptCount val="10"/>
                <c:pt idx="0">
                  <c:v>0</c:v>
                </c:pt>
                <c:pt idx="1">
                  <c:v>13</c:v>
                </c:pt>
                <c:pt idx="2">
                  <c:v>405</c:v>
                </c:pt>
                <c:pt idx="3">
                  <c:v>872</c:v>
                </c:pt>
                <c:pt idx="4">
                  <c:v>713</c:v>
                </c:pt>
                <c:pt idx="5">
                  <c:v>456</c:v>
                </c:pt>
                <c:pt idx="6">
                  <c:v>287</c:v>
                </c:pt>
                <c:pt idx="7">
                  <c:v>203</c:v>
                </c:pt>
                <c:pt idx="8">
                  <c:v>97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Stats'!$B$274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Stats'!$C$274:$L$274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341</c:v>
                </c:pt>
                <c:pt idx="5">
                  <c:v>684</c:v>
                </c:pt>
                <c:pt idx="6">
                  <c:v>594</c:v>
                </c:pt>
                <c:pt idx="7">
                  <c:v>520</c:v>
                </c:pt>
                <c:pt idx="8">
                  <c:v>234</c:v>
                </c:pt>
                <c:pt idx="9">
                  <c:v>33</c:v>
                </c:pt>
              </c:numCache>
            </c:numRef>
          </c:val>
        </c:ser>
        <c:overlap val="100"/>
        <c:axId val="116054656"/>
        <c:axId val="116142464"/>
      </c:barChart>
      <c:catAx>
        <c:axId val="116054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42464"/>
        <c:crosses val="autoZero"/>
        <c:auto val="1"/>
        <c:lblAlgn val="ctr"/>
        <c:lblOffset val="100"/>
      </c:catAx>
      <c:valAx>
        <c:axId val="11614246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05465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Stats'!$B$296</c:f>
          <c:strCache>
            <c:ptCount val="1"/>
            <c:pt idx="0">
              <c:v>Figure 3c: Age breakdown by Length of Service. Data taken from Employee Self Disclosure</c:v>
            </c:pt>
          </c:strCache>
        </c:strRef>
      </c:tx>
      <c:layout>
        <c:manualLayout>
          <c:xMode val="edge"/>
          <c:yMode val="edge"/>
          <c:x val="1.1815201826255081E-2"/>
          <c:y val="2.6011010462132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813377784601438"/>
          <c:w val="0.87332295431820062"/>
          <c:h val="0.69454346061895467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Stats'!$B$298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Stats'!$C$298:$L$298</c:f>
              <c:numCache>
                <c:formatCode>#,##0</c:formatCode>
                <c:ptCount val="10"/>
                <c:pt idx="0">
                  <c:v>65</c:v>
                </c:pt>
                <c:pt idx="1">
                  <c:v>82</c:v>
                </c:pt>
                <c:pt idx="2">
                  <c:v>73</c:v>
                </c:pt>
                <c:pt idx="3">
                  <c:v>49</c:v>
                </c:pt>
                <c:pt idx="4">
                  <c:v>31</c:v>
                </c:pt>
                <c:pt idx="5">
                  <c:v>25</c:v>
                </c:pt>
                <c:pt idx="6">
                  <c:v>19</c:v>
                </c:pt>
                <c:pt idx="7">
                  <c:v>7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Stats'!$B$299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Stats'!$C$299:$L$299</c:f>
              <c:numCache>
                <c:formatCode>#,##0</c:formatCode>
                <c:ptCount val="10"/>
                <c:pt idx="0">
                  <c:v>133</c:v>
                </c:pt>
                <c:pt idx="1">
                  <c:v>204</c:v>
                </c:pt>
                <c:pt idx="2">
                  <c:v>154</c:v>
                </c:pt>
                <c:pt idx="3">
                  <c:v>84</c:v>
                </c:pt>
                <c:pt idx="4">
                  <c:v>69</c:v>
                </c:pt>
                <c:pt idx="5">
                  <c:v>43</c:v>
                </c:pt>
                <c:pt idx="6">
                  <c:v>33</c:v>
                </c:pt>
                <c:pt idx="7">
                  <c:v>21</c:v>
                </c:pt>
                <c:pt idx="8">
                  <c:v>4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Stats'!$B$300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Stats'!$C$300:$L$300</c:f>
              <c:numCache>
                <c:formatCode>#,##0</c:formatCode>
                <c:ptCount val="10"/>
                <c:pt idx="0">
                  <c:v>64</c:v>
                </c:pt>
                <c:pt idx="1">
                  <c:v>288</c:v>
                </c:pt>
                <c:pt idx="2">
                  <c:v>213</c:v>
                </c:pt>
                <c:pt idx="3">
                  <c:v>123</c:v>
                </c:pt>
                <c:pt idx="4">
                  <c:v>93</c:v>
                </c:pt>
                <c:pt idx="5">
                  <c:v>82</c:v>
                </c:pt>
                <c:pt idx="6">
                  <c:v>63</c:v>
                </c:pt>
                <c:pt idx="7">
                  <c:v>27</c:v>
                </c:pt>
                <c:pt idx="8">
                  <c:v>12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Stats'!$B$301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Stats'!$C$301:$L$301</c:f>
              <c:numCache>
                <c:formatCode>#,##0</c:formatCode>
                <c:ptCount val="10"/>
                <c:pt idx="0">
                  <c:v>12</c:v>
                </c:pt>
                <c:pt idx="1">
                  <c:v>381</c:v>
                </c:pt>
                <c:pt idx="2">
                  <c:v>723</c:v>
                </c:pt>
                <c:pt idx="3">
                  <c:v>375</c:v>
                </c:pt>
                <c:pt idx="4">
                  <c:v>276</c:v>
                </c:pt>
                <c:pt idx="5">
                  <c:v>230</c:v>
                </c:pt>
                <c:pt idx="6">
                  <c:v>147</c:v>
                </c:pt>
                <c:pt idx="7">
                  <c:v>88</c:v>
                </c:pt>
                <c:pt idx="8">
                  <c:v>57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Stats'!$B$302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Stats'!$C$302:$L$302</c:f>
              <c:numCache>
                <c:formatCode>#,##0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317</c:v>
                </c:pt>
                <c:pt idx="3">
                  <c:v>696</c:v>
                </c:pt>
                <c:pt idx="4">
                  <c:v>562</c:v>
                </c:pt>
                <c:pt idx="5">
                  <c:v>343</c:v>
                </c:pt>
                <c:pt idx="6">
                  <c:v>217</c:v>
                </c:pt>
                <c:pt idx="7">
                  <c:v>154</c:v>
                </c:pt>
                <c:pt idx="8">
                  <c:v>64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Stats'!$B$303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Stats'!$C$303:$L$303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279</c:v>
                </c:pt>
                <c:pt idx="5">
                  <c:v>513</c:v>
                </c:pt>
                <c:pt idx="6">
                  <c:v>449</c:v>
                </c:pt>
                <c:pt idx="7">
                  <c:v>376</c:v>
                </c:pt>
                <c:pt idx="8">
                  <c:v>175</c:v>
                </c:pt>
                <c:pt idx="9">
                  <c:v>19</c:v>
                </c:pt>
              </c:numCache>
            </c:numRef>
          </c:val>
        </c:ser>
        <c:overlap val="100"/>
        <c:axId val="116361472"/>
        <c:axId val="116375552"/>
      </c:barChart>
      <c:catAx>
        <c:axId val="116361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375552"/>
        <c:crosses val="autoZero"/>
        <c:auto val="1"/>
        <c:lblAlgn val="ctr"/>
        <c:lblOffset val="100"/>
      </c:catAx>
      <c:valAx>
        <c:axId val="11637555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36147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1.6562022752536421E-2"/>
          <c:y val="2.78235637212016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88791056532134E-2"/>
          <c:y val="0.13013395653091739"/>
          <c:w val="0.93615882319930277"/>
          <c:h val="0.7031953922426366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Stats'!$B$393:$B$397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'13.14 Q3 Diversity Stats'!$G$393:$G$397</c:f>
              <c:numCache>
                <c:formatCode>0.00%</c:formatCode>
                <c:ptCount val="5"/>
                <c:pt idx="0">
                  <c:v>0.10347615198059822</c:v>
                </c:pt>
                <c:pt idx="1">
                  <c:v>0.61807239737716702</c:v>
                </c:pt>
                <c:pt idx="2">
                  <c:v>4.6797808317614299E-2</c:v>
                </c:pt>
                <c:pt idx="3">
                  <c:v>0</c:v>
                </c:pt>
                <c:pt idx="4">
                  <c:v>0.23165364232462049</c:v>
                </c:pt>
              </c:numCache>
            </c:numRef>
          </c:val>
        </c:ser>
        <c:axId val="84887040"/>
        <c:axId val="8488857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Stats'!$H$393:$H$397</c:f>
              <c:numCache>
                <c:formatCode>#,##0</c:formatCode>
                <c:ptCount val="5"/>
                <c:pt idx="0">
                  <c:v>1152</c:v>
                </c:pt>
                <c:pt idx="1">
                  <c:v>6881</c:v>
                </c:pt>
                <c:pt idx="2">
                  <c:v>521</c:v>
                </c:pt>
                <c:pt idx="3">
                  <c:v>0</c:v>
                </c:pt>
                <c:pt idx="4">
                  <c:v>2579</c:v>
                </c:pt>
              </c:numCache>
            </c:numRef>
          </c:val>
        </c:ser>
        <c:axId val="84931328"/>
        <c:axId val="84932864"/>
      </c:barChart>
      <c:catAx>
        <c:axId val="848870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888576"/>
        <c:crosses val="autoZero"/>
        <c:auto val="1"/>
        <c:lblAlgn val="ctr"/>
        <c:lblOffset val="100"/>
      </c:catAx>
      <c:valAx>
        <c:axId val="84888576"/>
        <c:scaling>
          <c:orientation val="minMax"/>
          <c:min val="0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887040"/>
        <c:crosses val="autoZero"/>
        <c:crossBetween val="between"/>
      </c:valAx>
      <c:catAx>
        <c:axId val="84931328"/>
        <c:scaling>
          <c:orientation val="minMax"/>
        </c:scaling>
        <c:delete val="1"/>
        <c:axPos val="b"/>
        <c:tickLblPos val="none"/>
        <c:crossAx val="84932864"/>
        <c:crosses val="autoZero"/>
        <c:auto val="1"/>
        <c:lblAlgn val="ctr"/>
        <c:lblOffset val="100"/>
      </c:catAx>
      <c:valAx>
        <c:axId val="84932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93132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420647553567763"/>
          <c:y val="3.4195100612423743E-2"/>
          <c:w val="0.11067101623826603"/>
          <c:h val="8.53374161563138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Stats'!$B$325</c:f>
          <c:strCache>
            <c:ptCount val="1"/>
            <c:pt idx="0">
              <c:v>Figure 3d: Grade breakdown for each age group and whole organisation shown in %. Data taken from HR Employee Database.</c:v>
            </c:pt>
          </c:strCache>
        </c:strRef>
      </c:tx>
      <c:layout>
        <c:manualLayout>
          <c:xMode val="edge"/>
          <c:yMode val="edge"/>
          <c:x val="1.2586878159767067E-2"/>
          <c:y val="2.209944751381246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6747525512338994E-2"/>
          <c:y val="0.13698902278099337"/>
          <c:w val="0.88475605735717622"/>
          <c:h val="0.6897083858992764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Stats'!$B$327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Stats'!$C$327:$L$327</c:f>
              <c:numCache>
                <c:formatCode>0.0%</c:formatCode>
                <c:ptCount val="10"/>
                <c:pt idx="0">
                  <c:v>0.18778280542986425</c:v>
                </c:pt>
                <c:pt idx="1">
                  <c:v>7.5139888089528373E-2</c:v>
                </c:pt>
                <c:pt idx="2">
                  <c:v>4.1867954911433171E-2</c:v>
                </c:pt>
                <c:pt idx="3">
                  <c:v>3.0356100408639813E-2</c:v>
                </c:pt>
                <c:pt idx="4">
                  <c:v>4.72972972972973E-2</c:v>
                </c:pt>
                <c:pt idx="5">
                  <c:v>4.6040515653775323E-2</c:v>
                </c:pt>
                <c:pt idx="6">
                  <c:v>6.2344139650872821E-2</c:v>
                </c:pt>
                <c:pt idx="7">
                  <c:v>7.9607415485278082E-2</c:v>
                </c:pt>
                <c:pt idx="8">
                  <c:v>8.7759815242494224E-2</c:v>
                </c:pt>
                <c:pt idx="9">
                  <c:v>9.2592592592592587E-2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Stats'!$B$328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Stats'!$C$328:$L$328</c:f>
              <c:numCache>
                <c:formatCode>0.0%</c:formatCode>
                <c:ptCount val="10"/>
                <c:pt idx="0">
                  <c:v>0.4095022624434389</c:v>
                </c:pt>
                <c:pt idx="1">
                  <c:v>0.23261390887290168</c:v>
                </c:pt>
                <c:pt idx="2">
                  <c:v>0.12023617820719271</c:v>
                </c:pt>
                <c:pt idx="3">
                  <c:v>9.8073555166374782E-2</c:v>
                </c:pt>
                <c:pt idx="4">
                  <c:v>0.10073710073710074</c:v>
                </c:pt>
                <c:pt idx="5">
                  <c:v>0.10681399631675875</c:v>
                </c:pt>
                <c:pt idx="6">
                  <c:v>0.11803823773898586</c:v>
                </c:pt>
                <c:pt idx="7">
                  <c:v>0.12431842966194111</c:v>
                </c:pt>
                <c:pt idx="8">
                  <c:v>0.16397228637413394</c:v>
                </c:pt>
                <c:pt idx="9">
                  <c:v>0.20370370370370369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Stats'!$B$329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Stats'!$C$329:$L$329</c:f>
              <c:numCache>
                <c:formatCode>0.0%</c:formatCode>
                <c:ptCount val="10"/>
                <c:pt idx="0">
                  <c:v>0.24886877828054299</c:v>
                </c:pt>
                <c:pt idx="1">
                  <c:v>0.37010391686650679</c:v>
                </c:pt>
                <c:pt idx="2">
                  <c:v>0.26945786366076219</c:v>
                </c:pt>
                <c:pt idx="3">
                  <c:v>0.23934617629889082</c:v>
                </c:pt>
                <c:pt idx="4">
                  <c:v>0.21253071253071254</c:v>
                </c:pt>
                <c:pt idx="5">
                  <c:v>0.18723143032535297</c:v>
                </c:pt>
                <c:pt idx="6">
                  <c:v>0.19866999168744803</c:v>
                </c:pt>
                <c:pt idx="7">
                  <c:v>0.20719738276990185</c:v>
                </c:pt>
                <c:pt idx="8">
                  <c:v>0.20785219399538107</c:v>
                </c:pt>
                <c:pt idx="9">
                  <c:v>0.14814814814814814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Stats'!$B$330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Stats'!$C$330:$L$330</c:f>
              <c:numCache>
                <c:formatCode>0.0%</c:formatCode>
                <c:ptCount val="10"/>
                <c:pt idx="0">
                  <c:v>1.3574660633484163E-2</c:v>
                </c:pt>
                <c:pt idx="1">
                  <c:v>0.22621902478017586</c:v>
                </c:pt>
                <c:pt idx="2">
                  <c:v>0.39720880300590444</c:v>
                </c:pt>
                <c:pt idx="3">
                  <c:v>0.36310566258026855</c:v>
                </c:pt>
                <c:pt idx="4">
                  <c:v>0.3108108108108108</c:v>
                </c:pt>
                <c:pt idx="5">
                  <c:v>0.28667894413750766</c:v>
                </c:pt>
                <c:pt idx="6">
                  <c:v>0.24688279301745636</c:v>
                </c:pt>
                <c:pt idx="7">
                  <c:v>0.19738276990185388</c:v>
                </c:pt>
                <c:pt idx="8">
                  <c:v>0.18475750577367206</c:v>
                </c:pt>
                <c:pt idx="9">
                  <c:v>0.18518518518518517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Stats'!$B$331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Stats'!$C$331:$L$331</c:f>
              <c:numCache>
                <c:formatCode>0.0%</c:formatCode>
                <c:ptCount val="10"/>
                <c:pt idx="0">
                  <c:v>0</c:v>
                </c:pt>
                <c:pt idx="1">
                  <c:v>2.3181454836131096E-2</c:v>
                </c:pt>
                <c:pt idx="2">
                  <c:v>0.10574342458400429</c:v>
                </c:pt>
                <c:pt idx="3">
                  <c:v>0.15178050204319907</c:v>
                </c:pt>
                <c:pt idx="4">
                  <c:v>0.16154791154791154</c:v>
                </c:pt>
                <c:pt idx="5">
                  <c:v>0.15408225905463474</c:v>
                </c:pt>
                <c:pt idx="6">
                  <c:v>0.11388196176226101</c:v>
                </c:pt>
                <c:pt idx="7">
                  <c:v>0.128680479825518</c:v>
                </c:pt>
                <c:pt idx="8">
                  <c:v>9.237875288683603E-2</c:v>
                </c:pt>
                <c:pt idx="9">
                  <c:v>0.16666666666666666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Stats'!$B$332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Stats'!$C$332:$L$332</c:f>
              <c:numCache>
                <c:formatCode>0.0%</c:formatCode>
                <c:ptCount val="10"/>
                <c:pt idx="0">
                  <c:v>0</c:v>
                </c:pt>
                <c:pt idx="1">
                  <c:v>1.5987210231814548E-3</c:v>
                </c:pt>
                <c:pt idx="2">
                  <c:v>1.3419216317767043E-2</c:v>
                </c:pt>
                <c:pt idx="3">
                  <c:v>4.9620548744892003E-2</c:v>
                </c:pt>
                <c:pt idx="4">
                  <c:v>7.125307125307126E-2</c:v>
                </c:pt>
                <c:pt idx="5">
                  <c:v>8.1031307550644568E-2</c:v>
                </c:pt>
                <c:pt idx="6">
                  <c:v>7.065669160432253E-2</c:v>
                </c:pt>
                <c:pt idx="7">
                  <c:v>6.4340239912759001E-2</c:v>
                </c:pt>
                <c:pt idx="8">
                  <c:v>3.695150115473441E-2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Stats'!$B$333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Stats'!$C$333:$L$333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1.0735373054213634E-3</c:v>
                </c:pt>
                <c:pt idx="3">
                  <c:v>8.7565674255691769E-3</c:v>
                </c:pt>
                <c:pt idx="4">
                  <c:v>1.4742014742014743E-2</c:v>
                </c:pt>
                <c:pt idx="5">
                  <c:v>2.4554941682013505E-2</c:v>
                </c:pt>
                <c:pt idx="6">
                  <c:v>3.1587697423108893E-2</c:v>
                </c:pt>
                <c:pt idx="7">
                  <c:v>2.5081788440567066E-2</c:v>
                </c:pt>
                <c:pt idx="8">
                  <c:v>2.3094688221709007E-3</c:v>
                </c:pt>
                <c:pt idx="9">
                  <c:v>1.8518518518518517E-2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Stats'!$B$334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Stats'!$C$334:$L$334</c:f>
              <c:numCache>
                <c:formatCode>0.0%</c:formatCode>
                <c:ptCount val="10"/>
                <c:pt idx="0">
                  <c:v>8.5972850678733032E-2</c:v>
                </c:pt>
                <c:pt idx="1">
                  <c:v>4.9560351718625099E-2</c:v>
                </c:pt>
                <c:pt idx="2">
                  <c:v>4.6162104133118623E-2</c:v>
                </c:pt>
                <c:pt idx="3">
                  <c:v>5.6625802685347344E-2</c:v>
                </c:pt>
                <c:pt idx="4">
                  <c:v>7.063882063882064E-2</c:v>
                </c:pt>
                <c:pt idx="5">
                  <c:v>0.10497237569060773</c:v>
                </c:pt>
                <c:pt idx="6">
                  <c:v>0.14546965918536992</c:v>
                </c:pt>
                <c:pt idx="7">
                  <c:v>0.16248636859323881</c:v>
                </c:pt>
                <c:pt idx="8">
                  <c:v>0.21709006928406466</c:v>
                </c:pt>
                <c:pt idx="9">
                  <c:v>0.14814814814814814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Stats'!$B$335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Stats'!$C$335:$L$335</c:f>
              <c:numCache>
                <c:formatCode>0.0%</c:formatCode>
                <c:ptCount val="10"/>
                <c:pt idx="0">
                  <c:v>5.4298642533936653E-2</c:v>
                </c:pt>
                <c:pt idx="1">
                  <c:v>2.1582733812949641E-2</c:v>
                </c:pt>
                <c:pt idx="2">
                  <c:v>4.830917874396135E-3</c:v>
                </c:pt>
                <c:pt idx="3">
                  <c:v>2.3350846468184472E-3</c:v>
                </c:pt>
                <c:pt idx="4">
                  <c:v>1.0442260442260442E-2</c:v>
                </c:pt>
                <c:pt idx="5">
                  <c:v>8.5942295887047274E-3</c:v>
                </c:pt>
                <c:pt idx="6">
                  <c:v>1.2468827930174564E-2</c:v>
                </c:pt>
                <c:pt idx="7">
                  <c:v>1.0905125408942203E-2</c:v>
                </c:pt>
                <c:pt idx="8">
                  <c:v>6.9284064665127024E-3</c:v>
                </c:pt>
                <c:pt idx="9">
                  <c:v>3.7037037037037035E-2</c:v>
                </c:pt>
              </c:numCache>
            </c:numRef>
          </c:val>
        </c:ser>
        <c:overlap val="100"/>
        <c:axId val="116483200"/>
        <c:axId val="116484736"/>
      </c:barChart>
      <c:catAx>
        <c:axId val="116483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484736"/>
        <c:crosses val="autoZero"/>
        <c:auto val="1"/>
        <c:lblAlgn val="ctr"/>
        <c:lblOffset val="100"/>
      </c:catAx>
      <c:valAx>
        <c:axId val="116484736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4832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Stats'!$B$357</c:f>
          <c:strCache>
            <c:ptCount val="1"/>
            <c:pt idx="0">
              <c:v>Figure 3e: Age / Grade split shown in numbers. Data taken from HR Employee Database.</c:v>
            </c:pt>
          </c:strCache>
        </c:strRef>
      </c:tx>
      <c:layout>
        <c:manualLayout>
          <c:xMode val="edge"/>
          <c:yMode val="edge"/>
          <c:x val="8.2334932446034726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93085072069458E-2"/>
          <c:y val="0.11590663451337324"/>
          <c:w val="0.8872853931282797"/>
          <c:h val="0.70929689499119064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Stats'!$B$359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Stats'!$C$359:$L$359</c:f>
              <c:numCache>
                <c:formatCode>#,##0</c:formatCode>
                <c:ptCount val="10"/>
                <c:pt idx="0">
                  <c:v>83</c:v>
                </c:pt>
                <c:pt idx="1">
                  <c:v>94</c:v>
                </c:pt>
                <c:pt idx="2">
                  <c:v>78</c:v>
                </c:pt>
                <c:pt idx="3">
                  <c:v>52</c:v>
                </c:pt>
                <c:pt idx="4">
                  <c:v>77</c:v>
                </c:pt>
                <c:pt idx="5">
                  <c:v>75</c:v>
                </c:pt>
                <c:pt idx="6">
                  <c:v>75</c:v>
                </c:pt>
                <c:pt idx="7">
                  <c:v>73</c:v>
                </c:pt>
                <c:pt idx="8">
                  <c:v>38</c:v>
                </c:pt>
                <c:pt idx="9">
                  <c:v>5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Stats'!$B$360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Stats'!$C$360:$L$360</c:f>
              <c:numCache>
                <c:formatCode>#,##0</c:formatCode>
                <c:ptCount val="10"/>
                <c:pt idx="0">
                  <c:v>181</c:v>
                </c:pt>
                <c:pt idx="1">
                  <c:v>291</c:v>
                </c:pt>
                <c:pt idx="2">
                  <c:v>224</c:v>
                </c:pt>
                <c:pt idx="3">
                  <c:v>168</c:v>
                </c:pt>
                <c:pt idx="4">
                  <c:v>164</c:v>
                </c:pt>
                <c:pt idx="5">
                  <c:v>174</c:v>
                </c:pt>
                <c:pt idx="6">
                  <c:v>142</c:v>
                </c:pt>
                <c:pt idx="7">
                  <c:v>114</c:v>
                </c:pt>
                <c:pt idx="8">
                  <c:v>71</c:v>
                </c:pt>
                <c:pt idx="9">
                  <c:v>11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Stats'!$B$361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Stats'!$C$361:$L$361</c:f>
              <c:numCache>
                <c:formatCode>#,##0</c:formatCode>
                <c:ptCount val="10"/>
                <c:pt idx="0">
                  <c:v>110</c:v>
                </c:pt>
                <c:pt idx="1">
                  <c:v>463</c:v>
                </c:pt>
                <c:pt idx="2">
                  <c:v>502</c:v>
                </c:pt>
                <c:pt idx="3">
                  <c:v>410</c:v>
                </c:pt>
                <c:pt idx="4">
                  <c:v>346</c:v>
                </c:pt>
                <c:pt idx="5">
                  <c:v>305</c:v>
                </c:pt>
                <c:pt idx="6">
                  <c:v>239</c:v>
                </c:pt>
                <c:pt idx="7">
                  <c:v>190</c:v>
                </c:pt>
                <c:pt idx="8">
                  <c:v>90</c:v>
                </c:pt>
                <c:pt idx="9">
                  <c:v>8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Stats'!$B$362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Stats'!$C$362:$L$362</c:f>
              <c:numCache>
                <c:formatCode>#,##0</c:formatCode>
                <c:ptCount val="10"/>
                <c:pt idx="0">
                  <c:v>6</c:v>
                </c:pt>
                <c:pt idx="1">
                  <c:v>283</c:v>
                </c:pt>
                <c:pt idx="2">
                  <c:v>740</c:v>
                </c:pt>
                <c:pt idx="3">
                  <c:v>622</c:v>
                </c:pt>
                <c:pt idx="4">
                  <c:v>506</c:v>
                </c:pt>
                <c:pt idx="5">
                  <c:v>467</c:v>
                </c:pt>
                <c:pt idx="6">
                  <c:v>297</c:v>
                </c:pt>
                <c:pt idx="7">
                  <c:v>181</c:v>
                </c:pt>
                <c:pt idx="8">
                  <c:v>80</c:v>
                </c:pt>
                <c:pt idx="9">
                  <c:v>10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Stats'!$B$363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Stats'!$C$363:$L$363</c:f>
              <c:numCache>
                <c:formatCode>#,##0</c:formatCode>
                <c:ptCount val="10"/>
                <c:pt idx="0">
                  <c:v>0</c:v>
                </c:pt>
                <c:pt idx="1">
                  <c:v>29</c:v>
                </c:pt>
                <c:pt idx="2">
                  <c:v>197</c:v>
                </c:pt>
                <c:pt idx="3">
                  <c:v>260</c:v>
                </c:pt>
                <c:pt idx="4">
                  <c:v>263</c:v>
                </c:pt>
                <c:pt idx="5">
                  <c:v>251</c:v>
                </c:pt>
                <c:pt idx="6">
                  <c:v>137</c:v>
                </c:pt>
                <c:pt idx="7">
                  <c:v>118</c:v>
                </c:pt>
                <c:pt idx="8">
                  <c:v>40</c:v>
                </c:pt>
                <c:pt idx="9">
                  <c:v>9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Stats'!$B$364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Stats'!$C$364:$L$364</c:f>
              <c:numCache>
                <c:formatCode>#,##0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25</c:v>
                </c:pt>
                <c:pt idx="3">
                  <c:v>85</c:v>
                </c:pt>
                <c:pt idx="4">
                  <c:v>116</c:v>
                </c:pt>
                <c:pt idx="5">
                  <c:v>132</c:v>
                </c:pt>
                <c:pt idx="6">
                  <c:v>85</c:v>
                </c:pt>
                <c:pt idx="7">
                  <c:v>59</c:v>
                </c:pt>
                <c:pt idx="8">
                  <c:v>16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Stats'!$B$365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Stats'!$C$365:$L$365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  <c:pt idx="4">
                  <c:v>24</c:v>
                </c:pt>
                <c:pt idx="5">
                  <c:v>40</c:v>
                </c:pt>
                <c:pt idx="6">
                  <c:v>38</c:v>
                </c:pt>
                <c:pt idx="7">
                  <c:v>23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Stats'!$B$366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Stats'!$C$366:$L$366</c:f>
              <c:numCache>
                <c:formatCode>#,##0</c:formatCode>
                <c:ptCount val="10"/>
                <c:pt idx="0">
                  <c:v>38</c:v>
                </c:pt>
                <c:pt idx="1">
                  <c:v>62</c:v>
                </c:pt>
                <c:pt idx="2">
                  <c:v>86</c:v>
                </c:pt>
                <c:pt idx="3">
                  <c:v>97</c:v>
                </c:pt>
                <c:pt idx="4">
                  <c:v>115</c:v>
                </c:pt>
                <c:pt idx="5">
                  <c:v>171</c:v>
                </c:pt>
                <c:pt idx="6">
                  <c:v>175</c:v>
                </c:pt>
                <c:pt idx="7">
                  <c:v>149</c:v>
                </c:pt>
                <c:pt idx="8">
                  <c:v>94</c:v>
                </c:pt>
                <c:pt idx="9">
                  <c:v>8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Stats'!$B$367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Q3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Q3 Diversity Stats'!$C$367:$L$367</c:f>
              <c:numCache>
                <c:formatCode>#,##0</c:formatCode>
                <c:ptCount val="10"/>
                <c:pt idx="0">
                  <c:v>24</c:v>
                </c:pt>
                <c:pt idx="1">
                  <c:v>27</c:v>
                </c:pt>
                <c:pt idx="2">
                  <c:v>9</c:v>
                </c:pt>
                <c:pt idx="3">
                  <c:v>4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</c:numCache>
            </c:numRef>
          </c:val>
        </c:ser>
        <c:overlap val="100"/>
        <c:axId val="116630272"/>
        <c:axId val="116631808"/>
      </c:barChart>
      <c:catAx>
        <c:axId val="116630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631808"/>
        <c:crosses val="autoZero"/>
        <c:auto val="1"/>
        <c:lblAlgn val="ctr"/>
        <c:lblOffset val="100"/>
      </c:catAx>
      <c:valAx>
        <c:axId val="11663180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63027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Stats'!$B$691</c:f>
          <c:strCache>
            <c:ptCount val="1"/>
            <c:pt idx="0">
              <c:v>Figure 5: Environment Agency gender profile trend information. Data taken from HR Employee Database.</c:v>
            </c:pt>
          </c:strCache>
        </c:strRef>
      </c:tx>
      <c:layout>
        <c:manualLayout>
          <c:xMode val="edge"/>
          <c:yMode val="edge"/>
          <c:x val="1.0350366465529238E-2"/>
          <c:y val="2.236836317248053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628106672581856E-2"/>
          <c:y val="0.13865633296424459"/>
          <c:w val="0.94853893360952968"/>
          <c:h val="0.6971858824909456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Stats'!$B$693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Q3 Diversity Stats'!$C$693:$H$693</c:f>
              <c:numCache>
                <c:formatCode>0.0%</c:formatCode>
                <c:ptCount val="6"/>
                <c:pt idx="0">
                  <c:v>0.59799999999999998</c:v>
                </c:pt>
                <c:pt idx="1">
                  <c:v>0.59099999999999997</c:v>
                </c:pt>
                <c:pt idx="2">
                  <c:v>0.59699999999999998</c:v>
                </c:pt>
                <c:pt idx="3">
                  <c:v>0.59491363596909985</c:v>
                </c:pt>
                <c:pt idx="4">
                  <c:v>0.58430256201708008</c:v>
                </c:pt>
                <c:pt idx="5">
                  <c:v>0.58456840025150458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Stats'!$B$694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Q3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Q3 Diversity Stats'!$C$694:$H$694</c:f>
              <c:numCache>
                <c:formatCode>0.0%</c:formatCode>
                <c:ptCount val="6"/>
                <c:pt idx="0">
                  <c:v>0.40200000000000002</c:v>
                </c:pt>
                <c:pt idx="1">
                  <c:v>0.40899999999999997</c:v>
                </c:pt>
                <c:pt idx="2">
                  <c:v>0.40300000000000002</c:v>
                </c:pt>
                <c:pt idx="3">
                  <c:v>0.40508636403090009</c:v>
                </c:pt>
                <c:pt idx="4">
                  <c:v>0.41569743798291986</c:v>
                </c:pt>
                <c:pt idx="5">
                  <c:v>0.41543159974849547</c:v>
                </c:pt>
              </c:numCache>
            </c:numRef>
          </c:val>
        </c:ser>
        <c:axId val="117009792"/>
        <c:axId val="117032064"/>
      </c:barChart>
      <c:catAx>
        <c:axId val="1170097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032064"/>
        <c:crosses val="autoZero"/>
        <c:auto val="1"/>
        <c:lblAlgn val="ctr"/>
        <c:lblOffset val="100"/>
      </c:catAx>
      <c:valAx>
        <c:axId val="11703206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00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5611996424595"/>
          <c:y val="3.0121556034545947E-2"/>
          <c:w val="0.14292538951462982"/>
          <c:h val="6.772357365943837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Stats'!$B$1257</c:f>
          <c:strCache>
            <c:ptCount val="1"/>
            <c:pt idx="0">
              <c:v>Figure 7g: Grade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9.2717995822279766E-3"/>
          <c:y val="2.102717266442528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043948921636547"/>
          <c:w val="0.87258399314285151"/>
          <c:h val="0.67297934016554883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Stats'!$B$1260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Stats'!$C$1260,'13.14 Q3 Diversity Stats'!$E$1260,'13.14 Q3 Diversity Stats'!$G$1260,'13.14 Q3 Diversity Stats'!$I$1260,'13.14 Q3 Diversity Stats'!$K$1260,'13.14 Q3 Diversity Stats'!$M$1260,'13.14 Q3 Diversity Stats'!$O$1260,'13.14 Q3 Diversity Stats'!$Q$1260)</c:f>
              <c:numCache>
                <c:formatCode>0.0%</c:formatCode>
                <c:ptCount val="8"/>
                <c:pt idx="0">
                  <c:v>0.12328767123287671</c:v>
                </c:pt>
                <c:pt idx="1">
                  <c:v>7.1428571428571425E-2</c:v>
                </c:pt>
                <c:pt idx="2">
                  <c:v>7.1428571428571425E-2</c:v>
                </c:pt>
                <c:pt idx="3">
                  <c:v>5.4794520547945202E-2</c:v>
                </c:pt>
                <c:pt idx="4">
                  <c:v>5.8823529411764705E-2</c:v>
                </c:pt>
                <c:pt idx="5">
                  <c:v>5.6397065828331906E-2</c:v>
                </c:pt>
                <c:pt idx="6">
                  <c:v>0.10619469026548672</c:v>
                </c:pt>
                <c:pt idx="7">
                  <c:v>9.2307692307692313E-2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Stats'!$B$1261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Stats'!$C$1261,'13.14 Q3 Diversity Stats'!$E$1261,'13.14 Q3 Diversity Stats'!$G$1261,'13.14 Q3 Diversity Stats'!$I$1261,'13.14 Q3 Diversity Stats'!$K$1261,'13.14 Q3 Diversity Stats'!$M$1261,'13.14 Q3 Diversity Stats'!$O$1261,'13.14 Q3 Diversity Stats'!$Q$1261)</c:f>
              <c:numCache>
                <c:formatCode>0.0%</c:formatCode>
                <c:ptCount val="8"/>
                <c:pt idx="0">
                  <c:v>0.19178082191780821</c:v>
                </c:pt>
                <c:pt idx="1">
                  <c:v>0.17857142857142858</c:v>
                </c:pt>
                <c:pt idx="2">
                  <c:v>3.5714285714285712E-2</c:v>
                </c:pt>
                <c:pt idx="3">
                  <c:v>0.12328767123287671</c:v>
                </c:pt>
                <c:pt idx="4">
                  <c:v>8.8235294117647065E-2</c:v>
                </c:pt>
                <c:pt idx="5">
                  <c:v>0.13765837858435745</c:v>
                </c:pt>
                <c:pt idx="6">
                  <c:v>7.9646017699115043E-2</c:v>
                </c:pt>
                <c:pt idx="7">
                  <c:v>0.19230769230769232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Stats'!$B$1262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Stats'!$C$1262,'13.14 Q3 Diversity Stats'!$E$1262,'13.14 Q3 Diversity Stats'!$G$1262,'13.14 Q3 Diversity Stats'!$I$1262,'13.14 Q3 Diversity Stats'!$K$1262,'13.14 Q3 Diversity Stats'!$M$1262,'13.14 Q3 Diversity Stats'!$O$1262,'13.14 Q3 Diversity Stats'!$Q$1262)</c:f>
              <c:numCache>
                <c:formatCode>0.0%</c:formatCode>
                <c:ptCount val="8"/>
                <c:pt idx="0">
                  <c:v>0.26712328767123289</c:v>
                </c:pt>
                <c:pt idx="1">
                  <c:v>0.30357142857142855</c:v>
                </c:pt>
                <c:pt idx="2">
                  <c:v>0.42857142857142855</c:v>
                </c:pt>
                <c:pt idx="3">
                  <c:v>0.34246575342465752</c:v>
                </c:pt>
                <c:pt idx="4">
                  <c:v>0.3235294117647059</c:v>
                </c:pt>
                <c:pt idx="5">
                  <c:v>0.2367343050395351</c:v>
                </c:pt>
                <c:pt idx="6">
                  <c:v>0.23893805309734514</c:v>
                </c:pt>
                <c:pt idx="7">
                  <c:v>0.23076923076923078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Stats'!$B$1263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Stats'!$C$1263,'13.14 Q3 Diversity Stats'!$E$1263,'13.14 Q3 Diversity Stats'!$G$1263,'13.14 Q3 Diversity Stats'!$I$1263,'13.14 Q3 Diversity Stats'!$K$1263,'13.14 Q3 Diversity Stats'!$M$1263,'13.14 Q3 Diversity Stats'!$O$1263,'13.14 Q3 Diversity Stats'!$Q$1263)</c:f>
              <c:numCache>
                <c:formatCode>0.0%</c:formatCode>
                <c:ptCount val="8"/>
                <c:pt idx="0">
                  <c:v>0.26027397260273971</c:v>
                </c:pt>
                <c:pt idx="1">
                  <c:v>0.33035714285714285</c:v>
                </c:pt>
                <c:pt idx="2">
                  <c:v>0.25</c:v>
                </c:pt>
                <c:pt idx="3">
                  <c:v>0.21917808219178081</c:v>
                </c:pt>
                <c:pt idx="4">
                  <c:v>0.29411764705882354</c:v>
                </c:pt>
                <c:pt idx="5">
                  <c:v>0.28827283985900731</c:v>
                </c:pt>
                <c:pt idx="6">
                  <c:v>0.31858407079646017</c:v>
                </c:pt>
                <c:pt idx="7">
                  <c:v>0.16923076923076924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Stats'!$B$1264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Stats'!$C$1264,'13.14 Q3 Diversity Stats'!$E$1264,'13.14 Q3 Diversity Stats'!$G$1264,'13.14 Q3 Diversity Stats'!$I$1264,'13.14 Q3 Diversity Stats'!$K$1264,'13.14 Q3 Diversity Stats'!$M$1264,'13.14 Q3 Diversity Stats'!$O$1264,'13.14 Q3 Diversity Stats'!$Q$1264)</c:f>
              <c:numCache>
                <c:formatCode>0.0%</c:formatCode>
                <c:ptCount val="8"/>
                <c:pt idx="0">
                  <c:v>8.2191780821917804E-2</c:v>
                </c:pt>
                <c:pt idx="1">
                  <c:v>6.25E-2</c:v>
                </c:pt>
                <c:pt idx="2">
                  <c:v>0.17857142857142858</c:v>
                </c:pt>
                <c:pt idx="3">
                  <c:v>0.15068493150684931</c:v>
                </c:pt>
                <c:pt idx="4">
                  <c:v>8.8235294117647065E-2</c:v>
                </c:pt>
                <c:pt idx="5">
                  <c:v>0.11889111174621321</c:v>
                </c:pt>
                <c:pt idx="6">
                  <c:v>0.10619469026548672</c:v>
                </c:pt>
                <c:pt idx="7">
                  <c:v>4.6153846153846156E-2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Stats'!$B$1265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Stats'!$C$1265,'13.14 Q3 Diversity Stats'!$E$1265,'13.14 Q3 Diversity Stats'!$G$1265,'13.14 Q3 Diversity Stats'!$I$1265,'13.14 Q3 Diversity Stats'!$K$1265,'13.14 Q3 Diversity Stats'!$M$1265,'13.14 Q3 Diversity Stats'!$O$1265,'13.14 Q3 Diversity Stats'!$Q$1265)</c:f>
              <c:numCache>
                <c:formatCode>0.0%</c:formatCode>
                <c:ptCount val="8"/>
                <c:pt idx="0">
                  <c:v>2.0547945205479451E-2</c:v>
                </c:pt>
                <c:pt idx="1">
                  <c:v>0</c:v>
                </c:pt>
                <c:pt idx="2">
                  <c:v>0</c:v>
                </c:pt>
                <c:pt idx="3">
                  <c:v>4.1095890410958902E-2</c:v>
                </c:pt>
                <c:pt idx="4">
                  <c:v>5.8823529411764705E-2</c:v>
                </c:pt>
                <c:pt idx="5">
                  <c:v>4.8108983519100694E-2</c:v>
                </c:pt>
                <c:pt idx="6">
                  <c:v>6.1946902654867256E-2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Stats'!$B$1266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Stats'!$C$1266,'13.14 Q3 Diversity Stats'!$E$1266,'13.14 Q3 Diversity Stats'!$G$1266,'13.14 Q3 Diversity Stats'!$I$1266,'13.14 Q3 Diversity Stats'!$K$1266,'13.14 Q3 Diversity Stats'!$M$1266,'13.14 Q3 Diversity Stats'!$O$1266,'13.14 Q3 Diversity Stats'!$Q$1266)</c:f>
              <c:numCache>
                <c:formatCode>0.0%</c:formatCode>
                <c:ptCount val="8"/>
                <c:pt idx="0">
                  <c:v>6.8493150684931503E-3</c:v>
                </c:pt>
                <c:pt idx="1">
                  <c:v>0</c:v>
                </c:pt>
                <c:pt idx="2">
                  <c:v>0</c:v>
                </c:pt>
                <c:pt idx="3">
                  <c:v>1.3698630136986301E-2</c:v>
                </c:pt>
                <c:pt idx="4">
                  <c:v>2.9411764705882353E-2</c:v>
                </c:pt>
                <c:pt idx="5">
                  <c:v>1.3146613318090883E-2</c:v>
                </c:pt>
                <c:pt idx="6">
                  <c:v>0</c:v>
                </c:pt>
                <c:pt idx="7">
                  <c:v>2.3076923076923078E-2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Stats'!$B$1267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Stats'!$C$1267,'13.14 Q3 Diversity Stats'!$E$1267,'13.14 Q3 Diversity Stats'!$G$1267,'13.14 Q3 Diversity Stats'!$I$1267,'13.14 Q3 Diversity Stats'!$K$1267,'13.14 Q3 Diversity Stats'!$M$1267,'13.14 Q3 Diversity Stats'!$O$1267,'13.14 Q3 Diversity Stats'!$Q$1267)</c:f>
              <c:numCache>
                <c:formatCode>0.0%</c:formatCode>
                <c:ptCount val="8"/>
                <c:pt idx="0">
                  <c:v>2.7397260273972601E-2</c:v>
                </c:pt>
                <c:pt idx="1">
                  <c:v>4.4642857142857144E-2</c:v>
                </c:pt>
                <c:pt idx="2">
                  <c:v>0</c:v>
                </c:pt>
                <c:pt idx="3">
                  <c:v>5.4794520547945202E-2</c:v>
                </c:pt>
                <c:pt idx="4">
                  <c:v>5.8823529411764705E-2</c:v>
                </c:pt>
                <c:pt idx="5">
                  <c:v>8.9644660379155944E-2</c:v>
                </c:pt>
                <c:pt idx="6">
                  <c:v>8.8495575221238937E-2</c:v>
                </c:pt>
                <c:pt idx="7">
                  <c:v>0.22307692307692309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Stats'!$B$1268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Stats'!$C$1258,'13.14 Q3 Diversity Stats'!$E$1258,'13.14 Q3 Diversity Stats'!$G$1258,'13.14 Q3 Diversity Stats'!$I$1258,'13.14 Q3 Diversity Stats'!$K$1258,'13.14 Q3 Diversity Stats'!$M$1258,'13.14 Q3 Diversity Stats'!$O$1258,'13.14 Q3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Stats'!$C$1268,'13.14 Q3 Diversity Stats'!$E$1268,'13.14 Q3 Diversity Stats'!$G$1268,'13.14 Q3 Diversity Stats'!$I$1268,'13.14 Q3 Diversity Stats'!$K$1268,'13.14 Q3 Diversity Stats'!$M$1268,'13.14 Q3 Diversity Stats'!$O$1268,'13.14 Q3 Diversity Stats'!$Q$1268)</c:f>
              <c:numCache>
                <c:formatCode>0.0%</c:formatCode>
                <c:ptCount val="8"/>
                <c:pt idx="0">
                  <c:v>2.0547945205479451E-2</c:v>
                </c:pt>
                <c:pt idx="1">
                  <c:v>8.9285714285714281E-3</c:v>
                </c:pt>
                <c:pt idx="2">
                  <c:v>3.5714285714285712E-2</c:v>
                </c:pt>
                <c:pt idx="3">
                  <c:v>0</c:v>
                </c:pt>
                <c:pt idx="4">
                  <c:v>0</c:v>
                </c:pt>
                <c:pt idx="5">
                  <c:v>1.1146041726207487E-2</c:v>
                </c:pt>
                <c:pt idx="6">
                  <c:v>0</c:v>
                </c:pt>
                <c:pt idx="7">
                  <c:v>2.3076923076923078E-2</c:v>
                </c:pt>
              </c:numCache>
            </c:numRef>
          </c:val>
        </c:ser>
        <c:overlap val="100"/>
        <c:axId val="117213824"/>
        <c:axId val="117227904"/>
      </c:barChart>
      <c:catAx>
        <c:axId val="1172138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227904"/>
        <c:crosses val="autoZero"/>
        <c:auto val="1"/>
        <c:lblAlgn val="ctr"/>
        <c:lblOffset val="100"/>
      </c:catAx>
      <c:valAx>
        <c:axId val="11722790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21382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Stats'!$B$1291</c:f>
          <c:strCache>
            <c:ptCount val="1"/>
            <c:pt idx="0">
              <c:v>Figure 7h: Grade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9.2717743104198027E-3"/>
          <c:y val="2.10270938354927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42741847231559E-2"/>
          <c:y val="0.13009728686376823"/>
          <c:w val="0.87268157714224881"/>
          <c:h val="0.69132697607572768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Stats'!$B$1294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Stats'!$C$1294,'13.14 Q3 Diversity Stats'!$E$1294,'13.14 Q3 Diversity Stats'!$G$1294,'13.14 Q3 Diversity Stats'!$I$1294,'13.14 Q3 Diversity Stats'!$K$1294,'13.14 Q3 Diversity Stats'!$M$1294,'13.14 Q3 Diversity Stats'!$O$1294,'13.14 Q3 Diversity Stats'!$Q$1294)</c:f>
              <c:numCache>
                <c:formatCode>0.0%</c:formatCode>
                <c:ptCount val="8"/>
                <c:pt idx="0">
                  <c:v>0.11304347826086956</c:v>
                </c:pt>
                <c:pt idx="1">
                  <c:v>4.6511627906976744E-2</c:v>
                </c:pt>
                <c:pt idx="2">
                  <c:v>4.3478260869565216E-2</c:v>
                </c:pt>
                <c:pt idx="3">
                  <c:v>0.18181818181818182</c:v>
                </c:pt>
                <c:pt idx="4">
                  <c:v>1.7543859649122806E-2</c:v>
                </c:pt>
                <c:pt idx="5">
                  <c:v>5.0796941816768172E-2</c:v>
                </c:pt>
                <c:pt idx="6">
                  <c:v>2.8688524590163935E-2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Stats'!$B$1295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Stats'!$C$1295,'13.14 Q3 Diversity Stats'!$E$1295,'13.14 Q3 Diversity Stats'!$G$1295,'13.14 Q3 Diversity Stats'!$I$1295,'13.14 Q3 Diversity Stats'!$K$1295,'13.14 Q3 Diversity Stats'!$M$1295,'13.14 Q3 Diversity Stats'!$O$1295,'13.14 Q3 Diversity Stats'!$Q$1295)</c:f>
              <c:numCache>
                <c:formatCode>0.0%</c:formatCode>
                <c:ptCount val="8"/>
                <c:pt idx="0">
                  <c:v>0.15652173913043479</c:v>
                </c:pt>
                <c:pt idx="1">
                  <c:v>0.18604651162790697</c:v>
                </c:pt>
                <c:pt idx="2">
                  <c:v>4.3478260869565216E-2</c:v>
                </c:pt>
                <c:pt idx="3">
                  <c:v>9.0909090909090912E-2</c:v>
                </c:pt>
                <c:pt idx="4">
                  <c:v>0.12280701754385964</c:v>
                </c:pt>
                <c:pt idx="5">
                  <c:v>0.13152779577556045</c:v>
                </c:pt>
                <c:pt idx="6">
                  <c:v>0.10450819672131148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Stats'!$B$1296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Stats'!$C$1296,'13.14 Q3 Diversity Stats'!$E$1296,'13.14 Q3 Diversity Stats'!$G$1296,'13.14 Q3 Diversity Stats'!$I$1296,'13.14 Q3 Diversity Stats'!$K$1296,'13.14 Q3 Diversity Stats'!$M$1296,'13.14 Q3 Diversity Stats'!$O$1296,'13.14 Q3 Diversity Stats'!$Q$1296)</c:f>
              <c:numCache>
                <c:formatCode>0.0%</c:formatCode>
                <c:ptCount val="8"/>
                <c:pt idx="0">
                  <c:v>0.30434782608695654</c:v>
                </c:pt>
                <c:pt idx="1">
                  <c:v>0.32558139534883723</c:v>
                </c:pt>
                <c:pt idx="2">
                  <c:v>0.47826086956521741</c:v>
                </c:pt>
                <c:pt idx="3">
                  <c:v>0.18181818181818182</c:v>
                </c:pt>
                <c:pt idx="4">
                  <c:v>0.34210526315789475</c:v>
                </c:pt>
                <c:pt idx="5">
                  <c:v>0.23156667098613451</c:v>
                </c:pt>
                <c:pt idx="6">
                  <c:v>0.28893442622950821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Stats'!$B$1297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Stats'!$C$1297,'13.14 Q3 Diversity Stats'!$E$1297,'13.14 Q3 Diversity Stats'!$G$1297,'13.14 Q3 Diversity Stats'!$I$1297,'13.14 Q3 Diversity Stats'!$K$1297,'13.14 Q3 Diversity Stats'!$M$1297,'13.14 Q3 Diversity Stats'!$O$1297,'13.14 Q3 Diversity Stats'!$Q$1297)</c:f>
              <c:numCache>
                <c:formatCode>0.0%</c:formatCode>
                <c:ptCount val="8"/>
                <c:pt idx="0">
                  <c:v>0.31304347826086959</c:v>
                </c:pt>
                <c:pt idx="1">
                  <c:v>0.31395348837209303</c:v>
                </c:pt>
                <c:pt idx="2">
                  <c:v>0.21739130434782608</c:v>
                </c:pt>
                <c:pt idx="3">
                  <c:v>9.0909090909090912E-2</c:v>
                </c:pt>
                <c:pt idx="4">
                  <c:v>0.35087719298245612</c:v>
                </c:pt>
                <c:pt idx="5">
                  <c:v>0.29791369703252557</c:v>
                </c:pt>
                <c:pt idx="6">
                  <c:v>0.36065573770491804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Stats'!$B$1298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Stats'!$C$1298,'13.14 Q3 Diversity Stats'!$E$1298,'13.14 Q3 Diversity Stats'!$G$1298,'13.14 Q3 Diversity Stats'!$I$1298,'13.14 Q3 Diversity Stats'!$K$1298,'13.14 Q3 Diversity Stats'!$M$1298,'13.14 Q3 Diversity Stats'!$O$1298,'13.14 Q3 Diversity Stats'!$Q$1298)</c:f>
              <c:numCache>
                <c:formatCode>0.0%</c:formatCode>
                <c:ptCount val="8"/>
                <c:pt idx="0">
                  <c:v>6.0869565217391307E-2</c:v>
                </c:pt>
                <c:pt idx="1">
                  <c:v>6.9767441860465115E-2</c:v>
                </c:pt>
                <c:pt idx="2">
                  <c:v>0.17391304347826086</c:v>
                </c:pt>
                <c:pt idx="3">
                  <c:v>0.36363636363636365</c:v>
                </c:pt>
                <c:pt idx="4">
                  <c:v>0.11403508771929824</c:v>
                </c:pt>
                <c:pt idx="5">
                  <c:v>0.12608526629519243</c:v>
                </c:pt>
                <c:pt idx="6">
                  <c:v>0.12090163934426229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Stats'!$B$1299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Stats'!$C$1299,'13.14 Q3 Diversity Stats'!$E$1299,'13.14 Q3 Diversity Stats'!$G$1299,'13.14 Q3 Diversity Stats'!$I$1299,'13.14 Q3 Diversity Stats'!$K$1299,'13.14 Q3 Diversity Stats'!$M$1299,'13.14 Q3 Diversity Stats'!$O$1299,'13.14 Q3 Diversity Stats'!$Q$1299)</c:f>
              <c:numCache>
                <c:formatCode>0.0%</c:formatCode>
                <c:ptCount val="8"/>
                <c:pt idx="0">
                  <c:v>1.7391304347826087E-2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1.7543859649122806E-2</c:v>
                </c:pt>
                <c:pt idx="5">
                  <c:v>5.5721135156148766E-2</c:v>
                </c:pt>
                <c:pt idx="6">
                  <c:v>3.6885245901639344E-2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Stats'!$B$1300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Stats'!$C$1300,'13.14 Q3 Diversity Stats'!$E$1300,'13.14 Q3 Diversity Stats'!$G$1300,'13.14 Q3 Diversity Stats'!$I$1300,'13.14 Q3 Diversity Stats'!$K$1300,'13.14 Q3 Diversity Stats'!$M$1300,'13.14 Q3 Diversity Stats'!$O$1300,'13.14 Q3 Diversity Stats'!$Q$1300)</c:f>
              <c:numCache>
                <c:formatCode>0.0%</c:formatCode>
                <c:ptCount val="8"/>
                <c:pt idx="0">
                  <c:v>8.6956521739130436E-3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8.771929824561403E-3</c:v>
                </c:pt>
                <c:pt idx="5">
                  <c:v>1.4383827912401193E-2</c:v>
                </c:pt>
                <c:pt idx="6">
                  <c:v>4.0983606557377051E-3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Stats'!$B$1301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Stats'!$C$1301,'13.14 Q3 Diversity Stats'!$E$1301,'13.14 Q3 Diversity Stats'!$G$1301,'13.14 Q3 Diversity Stats'!$I$1301,'13.14 Q3 Diversity Stats'!$K$1301,'13.14 Q3 Diversity Stats'!$M$1301,'13.14 Q3 Diversity Stats'!$O$1301,'13.14 Q3 Diversity Stats'!$Q$1301)</c:f>
              <c:numCache>
                <c:formatCode>0.0%</c:formatCode>
                <c:ptCount val="8"/>
                <c:pt idx="0">
                  <c:v>1.7391304347826087E-2</c:v>
                </c:pt>
                <c:pt idx="1">
                  <c:v>4.6511627906976744E-2</c:v>
                </c:pt>
                <c:pt idx="2">
                  <c:v>0</c:v>
                </c:pt>
                <c:pt idx="3">
                  <c:v>9.0909090909090912E-2</c:v>
                </c:pt>
                <c:pt idx="4">
                  <c:v>2.6315789473684209E-2</c:v>
                </c:pt>
                <c:pt idx="5">
                  <c:v>8.0471685888298561E-2</c:v>
                </c:pt>
                <c:pt idx="6">
                  <c:v>3.6885245901639344E-2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Stats'!$B$1302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('13.14 Q3 Diversity Stats'!$C$1292,'13.14 Q3 Diversity Stats'!$E$1292,'13.14 Q3 Diversity Stats'!$G$1292,'13.14 Q3 Diversity Stats'!$I$1292,'13.14 Q3 Diversity Stats'!$K$1292,'13.14 Q3 Diversity Stats'!$M$1292,'13.14 Q3 Diversity Stats'!$O$1292,'13.14 Q3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Stats'!$C$1302,'13.14 Q3 Diversity Stats'!$E$1302,'13.14 Q3 Diversity Stats'!$G$1302,'13.14 Q3 Diversity Stats'!$I$1302,'13.14 Q3 Diversity Stats'!$K$1302,'13.14 Q3 Diversity Stats'!$M$1302,'13.14 Q3 Diversity Stats'!$O$1302,'13.14 Q3 Diversity Stats'!$Q$1302)</c:f>
              <c:numCache>
                <c:formatCode>0.0%</c:formatCode>
                <c:ptCount val="8"/>
                <c:pt idx="0">
                  <c:v>8.6956521739130436E-3</c:v>
                </c:pt>
                <c:pt idx="1">
                  <c:v>1.1627906976744186E-2</c:v>
                </c:pt>
                <c:pt idx="2">
                  <c:v>4.3478260869565216E-2</c:v>
                </c:pt>
                <c:pt idx="3">
                  <c:v>0</c:v>
                </c:pt>
                <c:pt idx="4">
                  <c:v>0</c:v>
                </c:pt>
                <c:pt idx="5">
                  <c:v>1.1532979136970324E-2</c:v>
                </c:pt>
                <c:pt idx="6">
                  <c:v>1.8442622950819672E-2</c:v>
                </c:pt>
              </c:numCache>
            </c:numRef>
          </c:val>
        </c:ser>
        <c:overlap val="100"/>
        <c:axId val="117331456"/>
        <c:axId val="117332992"/>
      </c:barChart>
      <c:catAx>
        <c:axId val="1173314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332992"/>
        <c:crosses val="autoZero"/>
        <c:auto val="1"/>
        <c:lblAlgn val="ctr"/>
        <c:lblOffset val="100"/>
      </c:catAx>
      <c:valAx>
        <c:axId val="117332992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33145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Stats'!$B$1326</c:f>
          <c:strCache>
            <c:ptCount val="1"/>
            <c:pt idx="0">
              <c:v>Figure 7i: Length of Service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6.170698348048054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687343248761489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Stats'!$B$1329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Stats'!$C$1329,'13.14 Q3 Diversity Stats'!$E$1329,'13.14 Q3 Diversity Stats'!$G$1329,'13.14 Q3 Diversity Stats'!$I$1329,'13.14 Q3 Diversity Stats'!$K$1329,'13.14 Q3 Diversity Stats'!$M$1329,'13.14 Q3 Diversity Stats'!$O$1329,'13.14 Q3 Diversity Stats'!$Q$1329)</c:f>
              <c:numCache>
                <c:formatCode>0.0%</c:formatCode>
                <c:ptCount val="8"/>
                <c:pt idx="0">
                  <c:v>0.1095890410958904</c:v>
                </c:pt>
                <c:pt idx="1">
                  <c:v>9.8214285714285712E-2</c:v>
                </c:pt>
                <c:pt idx="2">
                  <c:v>7.1428571428571425E-2</c:v>
                </c:pt>
                <c:pt idx="3">
                  <c:v>4.1095890410958902E-2</c:v>
                </c:pt>
                <c:pt idx="4">
                  <c:v>0.11764705882352941</c:v>
                </c:pt>
                <c:pt idx="5">
                  <c:v>6.7924168810136229E-2</c:v>
                </c:pt>
                <c:pt idx="6">
                  <c:v>8.8495575221238937E-3</c:v>
                </c:pt>
                <c:pt idx="7">
                  <c:v>6.1538461538461542E-2</c:v>
                </c:pt>
              </c:numCache>
            </c:numRef>
          </c:val>
        </c:ser>
        <c:ser>
          <c:idx val="2"/>
          <c:order val="1"/>
          <c:tx>
            <c:strRef>
              <c:f>'13.14 Q3 Diversity Stats'!$B$1330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Stats'!$C$1330,'13.14 Q3 Diversity Stats'!$E$1330,'13.14 Q3 Diversity Stats'!$G$1330,'13.14 Q3 Diversity Stats'!$I$1330,'13.14 Q3 Diversity Stats'!$K$1330,'13.14 Q3 Diversity Stats'!$M$1330,'13.14 Q3 Diversity Stats'!$O$1330,'13.14 Q3 Diversity Stats'!$Q$1330)</c:f>
              <c:numCache>
                <c:formatCode>0.0%</c:formatCode>
                <c:ptCount val="8"/>
                <c:pt idx="0">
                  <c:v>0.17123287671232876</c:v>
                </c:pt>
                <c:pt idx="1">
                  <c:v>9.8214285714285712E-2</c:v>
                </c:pt>
                <c:pt idx="2">
                  <c:v>0.17857142857142858</c:v>
                </c:pt>
                <c:pt idx="3">
                  <c:v>0.19178082191780821</c:v>
                </c:pt>
                <c:pt idx="4">
                  <c:v>5.8823529411764705E-2</c:v>
                </c:pt>
                <c:pt idx="5">
                  <c:v>7.7164904258359535E-2</c:v>
                </c:pt>
                <c:pt idx="6">
                  <c:v>0.12389380530973451</c:v>
                </c:pt>
                <c:pt idx="7">
                  <c:v>0.24615384615384617</c:v>
                </c:pt>
              </c:numCache>
            </c:numRef>
          </c:val>
        </c:ser>
        <c:ser>
          <c:idx val="4"/>
          <c:order val="2"/>
          <c:tx>
            <c:strRef>
              <c:f>'13.14 Q3 Diversity Stats'!$B$1331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Stats'!$C$1331,'13.14 Q3 Diversity Stats'!$E$1331,'13.14 Q3 Diversity Stats'!$G$1331,'13.14 Q3 Diversity Stats'!$I$1331,'13.14 Q3 Diversity Stats'!$K$1331,'13.14 Q3 Diversity Stats'!$M$1331,'13.14 Q3 Diversity Stats'!$O$1331,'13.14 Q3 Diversity Stats'!$Q$1331)</c:f>
              <c:numCache>
                <c:formatCode>0.0%</c:formatCode>
                <c:ptCount val="8"/>
                <c:pt idx="0">
                  <c:v>0.17123287671232876</c:v>
                </c:pt>
                <c:pt idx="1">
                  <c:v>0.30357142857142855</c:v>
                </c:pt>
                <c:pt idx="2">
                  <c:v>0.10714285714285714</c:v>
                </c:pt>
                <c:pt idx="3">
                  <c:v>0.15068493150684931</c:v>
                </c:pt>
                <c:pt idx="4">
                  <c:v>5.8823529411764705E-2</c:v>
                </c:pt>
                <c:pt idx="5">
                  <c:v>9.879013051348004E-2</c:v>
                </c:pt>
                <c:pt idx="6">
                  <c:v>0.1415929203539823</c:v>
                </c:pt>
                <c:pt idx="7">
                  <c:v>0.12307692307692308</c:v>
                </c:pt>
              </c:numCache>
            </c:numRef>
          </c:val>
        </c:ser>
        <c:ser>
          <c:idx val="6"/>
          <c:order val="3"/>
          <c:tx>
            <c:strRef>
              <c:f>'13.14 Q3 Diversity Stats'!$B$1332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Stats'!$C$1332,'13.14 Q3 Diversity Stats'!$E$1332,'13.14 Q3 Diversity Stats'!$G$1332,'13.14 Q3 Diversity Stats'!$I$1332,'13.14 Q3 Diversity Stats'!$K$1332,'13.14 Q3 Diversity Stats'!$M$1332,'13.14 Q3 Diversity Stats'!$O$1332,'13.14 Q3 Diversity Stats'!$Q$1332)</c:f>
              <c:numCache>
                <c:formatCode>0.0%</c:formatCode>
                <c:ptCount val="8"/>
                <c:pt idx="0">
                  <c:v>0.28767123287671231</c:v>
                </c:pt>
                <c:pt idx="1">
                  <c:v>0.30357142857142855</c:v>
                </c:pt>
                <c:pt idx="2">
                  <c:v>0.5</c:v>
                </c:pt>
                <c:pt idx="3">
                  <c:v>0.32876712328767121</c:v>
                </c:pt>
                <c:pt idx="4">
                  <c:v>0.41176470588235292</c:v>
                </c:pt>
                <c:pt idx="5">
                  <c:v>0.25188148994950937</c:v>
                </c:pt>
                <c:pt idx="6">
                  <c:v>0.40707964601769914</c:v>
                </c:pt>
                <c:pt idx="7">
                  <c:v>0.13846153846153847</c:v>
                </c:pt>
              </c:numCache>
            </c:numRef>
          </c:val>
        </c:ser>
        <c:ser>
          <c:idx val="8"/>
          <c:order val="4"/>
          <c:tx>
            <c:strRef>
              <c:f>'13.14 Q3 Diversity Stats'!$B$1333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Stats'!$C$1333,'13.14 Q3 Diversity Stats'!$E$1333,'13.14 Q3 Diversity Stats'!$G$1333,'13.14 Q3 Diversity Stats'!$I$1333,'13.14 Q3 Diversity Stats'!$K$1333,'13.14 Q3 Diversity Stats'!$M$1333,'13.14 Q3 Diversity Stats'!$O$1333,'13.14 Q3 Diversity Stats'!$Q$1333)</c:f>
              <c:numCache>
                <c:formatCode>0.0%</c:formatCode>
                <c:ptCount val="8"/>
                <c:pt idx="0">
                  <c:v>0.18493150684931506</c:v>
                </c:pt>
                <c:pt idx="1">
                  <c:v>0.11607142857142858</c:v>
                </c:pt>
                <c:pt idx="2">
                  <c:v>0.14285714285714285</c:v>
                </c:pt>
                <c:pt idx="3">
                  <c:v>0.1095890410958904</c:v>
                </c:pt>
                <c:pt idx="4">
                  <c:v>0.26470588235294118</c:v>
                </c:pt>
                <c:pt idx="5">
                  <c:v>0.28055634943317137</c:v>
                </c:pt>
                <c:pt idx="6">
                  <c:v>0.23008849557522124</c:v>
                </c:pt>
                <c:pt idx="7">
                  <c:v>0.18461538461538463</c:v>
                </c:pt>
              </c:numCache>
            </c:numRef>
          </c:val>
        </c:ser>
        <c:ser>
          <c:idx val="10"/>
          <c:order val="5"/>
          <c:tx>
            <c:strRef>
              <c:f>'13.14 Q3 Diversity Stats'!$B$1334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Stats'!$C$1327,'13.14 Q3 Diversity Stats'!$E$1327,'13.14 Q3 Diversity Stats'!$G$1327,'13.14 Q3 Diversity Stats'!$I$1327,'13.14 Q3 Diversity Stats'!$K$1327,'13.14 Q3 Diversity Stats'!$M$1327,'13.14 Q3 Diversity Stats'!$O$1327,'13.14 Q3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Stats'!$C$1334,'13.14 Q3 Diversity Stats'!$E$1334,'13.14 Q3 Diversity Stats'!$G$1334,'13.14 Q3 Diversity Stats'!$I$1334,'13.14 Q3 Diversity Stats'!$K$1334,'13.14 Q3 Diversity Stats'!$M$1334,'13.14 Q3 Diversity Stats'!$O$1334,'13.14 Q3 Diversity Stats'!$Q$1334)</c:f>
              <c:numCache>
                <c:formatCode>0.0%</c:formatCode>
                <c:ptCount val="8"/>
                <c:pt idx="0">
                  <c:v>7.5342465753424653E-2</c:v>
                </c:pt>
                <c:pt idx="1">
                  <c:v>8.0357142857142863E-2</c:v>
                </c:pt>
                <c:pt idx="2">
                  <c:v>0</c:v>
                </c:pt>
                <c:pt idx="3">
                  <c:v>0.17808219178082191</c:v>
                </c:pt>
                <c:pt idx="4">
                  <c:v>8.8235294117647065E-2</c:v>
                </c:pt>
                <c:pt idx="5">
                  <c:v>0.22368295703534344</c:v>
                </c:pt>
                <c:pt idx="6">
                  <c:v>8.8495575221238937E-2</c:v>
                </c:pt>
                <c:pt idx="7">
                  <c:v>0.24615384615384617</c:v>
                </c:pt>
              </c:numCache>
            </c:numRef>
          </c:val>
        </c:ser>
        <c:overlap val="100"/>
        <c:axId val="117425280"/>
        <c:axId val="117426816"/>
      </c:barChart>
      <c:catAx>
        <c:axId val="1174252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426816"/>
        <c:crosses val="autoZero"/>
        <c:auto val="1"/>
        <c:lblAlgn val="ctr"/>
        <c:lblOffset val="100"/>
      </c:catAx>
      <c:valAx>
        <c:axId val="117426816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42528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Stats'!$B$1357</c:f>
          <c:strCache>
            <c:ptCount val="1"/>
            <c:pt idx="0">
              <c:v>Figure 7j: Length of Service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6.170698348048054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316972878390202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Stats'!$B$1360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Stats'!$C$1360,'13.14 Q3 Diversity Stats'!$E$1360,'13.14 Q3 Diversity Stats'!$G$1360,'13.14 Q3 Diversity Stats'!$I$1360,'13.14 Q3 Diversity Stats'!$K$1360,'13.14 Q3 Diversity Stats'!$M$1360,'13.14 Q3 Diversity Stats'!$O$1360,'13.14 Q3 Diversity Stats'!$Q$1360)</c:f>
              <c:numCache>
                <c:formatCode>0.0%</c:formatCode>
                <c:ptCount val="8"/>
                <c:pt idx="0">
                  <c:v>6.9565217391304349E-2</c:v>
                </c:pt>
                <c:pt idx="1">
                  <c:v>5.8139534883720929E-2</c:v>
                </c:pt>
                <c:pt idx="2">
                  <c:v>4.3478260869565216E-2</c:v>
                </c:pt>
                <c:pt idx="3">
                  <c:v>0</c:v>
                </c:pt>
                <c:pt idx="4">
                  <c:v>5.2631578947368418E-2</c:v>
                </c:pt>
                <c:pt idx="5">
                  <c:v>4.2762731631463005E-2</c:v>
                </c:pt>
                <c:pt idx="6">
                  <c:v>8.1967213114754103E-3</c:v>
                </c:pt>
              </c:numCache>
            </c:numRef>
          </c:val>
        </c:ser>
        <c:ser>
          <c:idx val="2"/>
          <c:order val="1"/>
          <c:tx>
            <c:strRef>
              <c:f>'13.14 Q3 Diversity Stats'!$B$1361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Stats'!$C$1361,'13.14 Q3 Diversity Stats'!$E$1361,'13.14 Q3 Diversity Stats'!$G$1361,'13.14 Q3 Diversity Stats'!$I$1361,'13.14 Q3 Diversity Stats'!$K$1361,'13.14 Q3 Diversity Stats'!$M$1361,'13.14 Q3 Diversity Stats'!$O$1361,'13.14 Q3 Diversity Stats'!$Q$1361)</c:f>
              <c:numCache>
                <c:formatCode>0.0%</c:formatCode>
                <c:ptCount val="8"/>
                <c:pt idx="0">
                  <c:v>0.17391304347826086</c:v>
                </c:pt>
                <c:pt idx="1">
                  <c:v>0.11627906976744186</c:v>
                </c:pt>
                <c:pt idx="2">
                  <c:v>0.17391304347826086</c:v>
                </c:pt>
                <c:pt idx="3">
                  <c:v>0</c:v>
                </c:pt>
                <c:pt idx="4">
                  <c:v>0.10526315789473684</c:v>
                </c:pt>
                <c:pt idx="5">
                  <c:v>8.8376312038356872E-2</c:v>
                </c:pt>
                <c:pt idx="6">
                  <c:v>3.4836065573770489E-2</c:v>
                </c:pt>
              </c:numCache>
            </c:numRef>
          </c:val>
        </c:ser>
        <c:ser>
          <c:idx val="4"/>
          <c:order val="2"/>
          <c:tx>
            <c:strRef>
              <c:f>'13.14 Q3 Diversity Stats'!$B$1362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Stats'!$C$1362,'13.14 Q3 Diversity Stats'!$E$1362,'13.14 Q3 Diversity Stats'!$G$1362,'13.14 Q3 Diversity Stats'!$I$1362,'13.14 Q3 Diversity Stats'!$K$1362,'13.14 Q3 Diversity Stats'!$M$1362,'13.14 Q3 Diversity Stats'!$O$1362,'13.14 Q3 Diversity Stats'!$Q$1362)</c:f>
              <c:numCache>
                <c:formatCode>0.0%</c:formatCode>
                <c:ptCount val="8"/>
                <c:pt idx="0">
                  <c:v>0.2</c:v>
                </c:pt>
                <c:pt idx="1">
                  <c:v>0.30232558139534882</c:v>
                </c:pt>
                <c:pt idx="2">
                  <c:v>8.6956521739130432E-2</c:v>
                </c:pt>
                <c:pt idx="3">
                  <c:v>0</c:v>
                </c:pt>
                <c:pt idx="4">
                  <c:v>0.17543859649122806</c:v>
                </c:pt>
                <c:pt idx="5">
                  <c:v>0.10910975767785409</c:v>
                </c:pt>
                <c:pt idx="6">
                  <c:v>0.11065573770491803</c:v>
                </c:pt>
              </c:numCache>
            </c:numRef>
          </c:val>
        </c:ser>
        <c:ser>
          <c:idx val="6"/>
          <c:order val="3"/>
          <c:tx>
            <c:strRef>
              <c:f>'13.14 Q3 Diversity Stats'!$B$1363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Stats'!$C$1363,'13.14 Q3 Diversity Stats'!$E$1363,'13.14 Q3 Diversity Stats'!$G$1363,'13.14 Q3 Diversity Stats'!$I$1363,'13.14 Q3 Diversity Stats'!$K$1363,'13.14 Q3 Diversity Stats'!$M$1363,'13.14 Q3 Diversity Stats'!$O$1363,'13.14 Q3 Diversity Stats'!$Q$1363)</c:f>
              <c:numCache>
                <c:formatCode>0.0%</c:formatCode>
                <c:ptCount val="8"/>
                <c:pt idx="0">
                  <c:v>0.2608695652173913</c:v>
                </c:pt>
                <c:pt idx="1">
                  <c:v>0.33720930232558138</c:v>
                </c:pt>
                <c:pt idx="2">
                  <c:v>0.56521739130434778</c:v>
                </c:pt>
                <c:pt idx="3">
                  <c:v>0.45454545454545453</c:v>
                </c:pt>
                <c:pt idx="4">
                  <c:v>0.34210526315789475</c:v>
                </c:pt>
                <c:pt idx="5">
                  <c:v>0.26266683944538033</c:v>
                </c:pt>
                <c:pt idx="6">
                  <c:v>0.30737704918032788</c:v>
                </c:pt>
              </c:numCache>
            </c:numRef>
          </c:val>
        </c:ser>
        <c:ser>
          <c:idx val="8"/>
          <c:order val="4"/>
          <c:tx>
            <c:strRef>
              <c:f>'13.14 Q3 Diversity Stats'!$B$1364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Stats'!$C$1364,'13.14 Q3 Diversity Stats'!$E$1364,'13.14 Q3 Diversity Stats'!$G$1364,'13.14 Q3 Diversity Stats'!$I$1364,'13.14 Q3 Diversity Stats'!$K$1364,'13.14 Q3 Diversity Stats'!$M$1364,'13.14 Q3 Diversity Stats'!$O$1364,'13.14 Q3 Diversity Stats'!$Q$1364)</c:f>
              <c:numCache>
                <c:formatCode>0.0%</c:formatCode>
                <c:ptCount val="8"/>
                <c:pt idx="0">
                  <c:v>0.20869565217391303</c:v>
                </c:pt>
                <c:pt idx="1">
                  <c:v>0.10465116279069768</c:v>
                </c:pt>
                <c:pt idx="2">
                  <c:v>0.13043478260869565</c:v>
                </c:pt>
                <c:pt idx="3">
                  <c:v>0.27272727272727271</c:v>
                </c:pt>
                <c:pt idx="4">
                  <c:v>0.22807017543859648</c:v>
                </c:pt>
                <c:pt idx="5">
                  <c:v>0.27899442788648438</c:v>
                </c:pt>
                <c:pt idx="6">
                  <c:v>0.3094262295081967</c:v>
                </c:pt>
              </c:numCache>
            </c:numRef>
          </c:val>
        </c:ser>
        <c:ser>
          <c:idx val="10"/>
          <c:order val="5"/>
          <c:tx>
            <c:strRef>
              <c:f>'13.14 Q3 Diversity Stats'!$B$1365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Q3 Diversity Stats'!$C$1358,'13.14 Q3 Diversity Stats'!$E$1358,'13.14 Q3 Diversity Stats'!$G$1358,'13.14 Q3 Diversity Stats'!$I$1358,'13.14 Q3 Diversity Stats'!$K$1358,'13.14 Q3 Diversity Stats'!$M$1358,'13.14 Q3 Diversity Stats'!$O$1358,'13.14 Q3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Q3 Diversity Stats'!$C$1365,'13.14 Q3 Diversity Stats'!$E$1365,'13.14 Q3 Diversity Stats'!$G$1365,'13.14 Q3 Diversity Stats'!$I$1365,'13.14 Q3 Diversity Stats'!$K$1365,'13.14 Q3 Diversity Stats'!$M$1365,'13.14 Q3 Diversity Stats'!$O$1365,'13.14 Q3 Diversity Stats'!$Q$1365)</c:f>
              <c:numCache>
                <c:formatCode>0.0%</c:formatCode>
                <c:ptCount val="8"/>
                <c:pt idx="0">
                  <c:v>8.6956521739130432E-2</c:v>
                </c:pt>
                <c:pt idx="1">
                  <c:v>8.1395348837209308E-2</c:v>
                </c:pt>
                <c:pt idx="2">
                  <c:v>0</c:v>
                </c:pt>
                <c:pt idx="3">
                  <c:v>0.27272727272727271</c:v>
                </c:pt>
                <c:pt idx="4">
                  <c:v>9.6491228070175433E-2</c:v>
                </c:pt>
                <c:pt idx="5">
                  <c:v>0.21808993132046131</c:v>
                </c:pt>
                <c:pt idx="6">
                  <c:v>0.22950819672131148</c:v>
                </c:pt>
              </c:numCache>
            </c:numRef>
          </c:val>
        </c:ser>
        <c:overlap val="100"/>
        <c:axId val="117506432"/>
        <c:axId val="117507968"/>
      </c:barChart>
      <c:catAx>
        <c:axId val="1175064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07968"/>
        <c:crosses val="autoZero"/>
        <c:auto val="1"/>
        <c:lblAlgn val="ctr"/>
        <c:lblOffset val="100"/>
      </c:catAx>
      <c:valAx>
        <c:axId val="11750796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0643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Stats'!$B$1531</c:f>
          <c:strCache>
            <c:ptCount val="1"/>
            <c:pt idx="0">
              <c:v>Figure 8a: Religion and Belief by Grade. Data taken from HR Employee Database.</c:v>
            </c:pt>
          </c:strCache>
        </c:strRef>
      </c:tx>
      <c:layout>
        <c:manualLayout>
          <c:xMode val="edge"/>
          <c:yMode val="edge"/>
          <c:x val="1.1436470031410149E-2"/>
          <c:y val="1.75901495162708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69213913852995E-2"/>
          <c:y val="0.13084439642933954"/>
          <c:w val="0.88736222274160514"/>
          <c:h val="0.636062853620879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Stats'!$C$1532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Stats'!$C$1533:$C$1543</c:f>
              <c:numCache>
                <c:formatCode>#,##0</c:formatCode>
                <c:ptCount val="11"/>
                <c:pt idx="0">
                  <c:v>0</c:v>
                </c:pt>
                <c:pt idx="1">
                  <c:v>130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513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Q3 Diversity Stats'!$D$1532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Stats'!$D$1533:$D$1543</c:f>
              <c:numCache>
                <c:formatCode>#,##0</c:formatCode>
                <c:ptCount val="11"/>
                <c:pt idx="0">
                  <c:v>5</c:v>
                </c:pt>
                <c:pt idx="1">
                  <c:v>307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1211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Stats'!$E$1532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Stats'!$E$1533:$E$1543</c:f>
              <c:numCache>
                <c:formatCode>#,##0</c:formatCode>
                <c:ptCount val="11"/>
                <c:pt idx="0">
                  <c:v>6</c:v>
                </c:pt>
                <c:pt idx="1">
                  <c:v>646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1966</c:v>
                </c:pt>
                <c:pt idx="8">
                  <c:v>28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Stats'!$F$1532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Stats'!$F$1533:$F$1543</c:f>
              <c:numCache>
                <c:formatCode>#,##0</c:formatCode>
                <c:ptCount val="11"/>
                <c:pt idx="0">
                  <c:v>8</c:v>
                </c:pt>
                <c:pt idx="1">
                  <c:v>950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2174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Stats'!$G$1532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Stats'!$G$1533:$G$1543</c:f>
              <c:numCache>
                <c:formatCode>#,##0</c:formatCode>
                <c:ptCount val="11"/>
                <c:pt idx="0">
                  <c:v>8</c:v>
                </c:pt>
                <c:pt idx="1">
                  <c:v>449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822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Stats'!$H$1532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Stats'!$H$1533:$H$1543</c:f>
              <c:numCache>
                <c:formatCode>#,##0</c:formatCode>
                <c:ptCount val="11"/>
                <c:pt idx="0">
                  <c:v>1</c:v>
                </c:pt>
                <c:pt idx="1">
                  <c:v>248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264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Q3 Diversity Stats'!$I$1532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Stats'!$I$1533:$I$1543</c:f>
              <c:numCache>
                <c:formatCode>#,##0</c:formatCode>
                <c:ptCount val="11"/>
                <c:pt idx="0">
                  <c:v>1</c:v>
                </c:pt>
                <c:pt idx="1">
                  <c:v>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Q3 Diversity Stats'!$J$1532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Stats'!$J$1533:$J$1543</c:f>
              <c:numCache>
                <c:formatCode>#,##0</c:formatCode>
                <c:ptCount val="11"/>
                <c:pt idx="0">
                  <c:v>1</c:v>
                </c:pt>
                <c:pt idx="1">
                  <c:v>296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695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'13.14 Q3 Diversity Stats'!$K$1532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Q3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Stats'!$K$1533:$K$1543</c:f>
              <c:numCache>
                <c:formatCode>#,##0</c:formatCode>
                <c:ptCount val="11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overlap val="100"/>
        <c:axId val="117596160"/>
        <c:axId val="117597696"/>
      </c:barChart>
      <c:catAx>
        <c:axId val="1175961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97696"/>
        <c:crosses val="autoZero"/>
        <c:auto val="1"/>
        <c:lblAlgn val="ctr"/>
        <c:lblOffset val="100"/>
      </c:catAx>
      <c:valAx>
        <c:axId val="11759769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9616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Stats'!$B$1566</c:f>
          <c:strCache>
            <c:ptCount val="1"/>
            <c:pt idx="0">
              <c:v>Figure 8b: Religion and Belief by Grade. Data taken from Employee Self Disclosure Database.</c:v>
            </c:pt>
          </c:strCache>
        </c:strRef>
      </c:tx>
      <c:layout>
        <c:manualLayout>
          <c:xMode val="edge"/>
          <c:yMode val="edge"/>
          <c:x val="8.1675197298902227E-3"/>
          <c:y val="2.229502475625455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396655305679644E-2"/>
          <c:y val="0.1382017576839791"/>
          <c:w val="0.87346286296229159"/>
          <c:h val="0.62703979177118163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Stats'!$C$1567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Stats'!$C$1568:$C$1578</c:f>
              <c:numCache>
                <c:formatCode>#,##0</c:formatCode>
                <c:ptCount val="11"/>
                <c:pt idx="0">
                  <c:v>1</c:v>
                </c:pt>
                <c:pt idx="1">
                  <c:v>211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141</c:v>
                </c:pt>
                <c:pt idx="8">
                  <c:v>27</c:v>
                </c:pt>
                <c:pt idx="9">
                  <c:v>0</c:v>
                </c:pt>
                <c:pt idx="10">
                  <c:v>36</c:v>
                </c:pt>
              </c:numCache>
            </c:numRef>
          </c:val>
        </c:ser>
        <c:ser>
          <c:idx val="1"/>
          <c:order val="1"/>
          <c:tx>
            <c:strRef>
              <c:f>'13.14 Q3 Diversity Stats'!$D$1567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Stats'!$D$1568:$D$1578</c:f>
              <c:numCache>
                <c:formatCode>#,##0</c:formatCode>
                <c:ptCount val="11"/>
                <c:pt idx="0">
                  <c:v>8</c:v>
                </c:pt>
                <c:pt idx="1">
                  <c:v>475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440</c:v>
                </c:pt>
                <c:pt idx="8">
                  <c:v>60</c:v>
                </c:pt>
                <c:pt idx="9">
                  <c:v>0</c:v>
                </c:pt>
                <c:pt idx="10">
                  <c:v>119</c:v>
                </c:pt>
              </c:numCache>
            </c:numRef>
          </c:val>
        </c:ser>
        <c:ser>
          <c:idx val="2"/>
          <c:order val="2"/>
          <c:tx>
            <c:strRef>
              <c:f>'13.14 Q3 Diversity Stats'!$E$1567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Stats'!$E$1568:$E$1578</c:f>
              <c:numCache>
                <c:formatCode>#,##0</c:formatCode>
                <c:ptCount val="11"/>
                <c:pt idx="0">
                  <c:v>16</c:v>
                </c:pt>
                <c:pt idx="1">
                  <c:v>804</c:v>
                </c:pt>
                <c:pt idx="2">
                  <c:v>10</c:v>
                </c:pt>
                <c:pt idx="3">
                  <c:v>3</c:v>
                </c:pt>
                <c:pt idx="4">
                  <c:v>17</c:v>
                </c:pt>
                <c:pt idx="5">
                  <c:v>6</c:v>
                </c:pt>
                <c:pt idx="6">
                  <c:v>0</c:v>
                </c:pt>
                <c:pt idx="7">
                  <c:v>777</c:v>
                </c:pt>
                <c:pt idx="8">
                  <c:v>123</c:v>
                </c:pt>
                <c:pt idx="9">
                  <c:v>0</c:v>
                </c:pt>
                <c:pt idx="10">
                  <c:v>287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Stats'!$F$1567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Stats'!$F$1568:$F$1578</c:f>
              <c:numCache>
                <c:formatCode>#,##0</c:formatCode>
                <c:ptCount val="11"/>
                <c:pt idx="0">
                  <c:v>6</c:v>
                </c:pt>
                <c:pt idx="1">
                  <c:v>1046</c:v>
                </c:pt>
                <c:pt idx="2">
                  <c:v>7</c:v>
                </c:pt>
                <c:pt idx="3">
                  <c:v>6</c:v>
                </c:pt>
                <c:pt idx="4">
                  <c:v>15</c:v>
                </c:pt>
                <c:pt idx="5">
                  <c:v>9</c:v>
                </c:pt>
                <c:pt idx="6">
                  <c:v>0</c:v>
                </c:pt>
                <c:pt idx="7">
                  <c:v>1015</c:v>
                </c:pt>
                <c:pt idx="8">
                  <c:v>139</c:v>
                </c:pt>
                <c:pt idx="9">
                  <c:v>0</c:v>
                </c:pt>
                <c:pt idx="10">
                  <c:v>341</c:v>
                </c:pt>
              </c:numCache>
            </c:numRef>
          </c:val>
        </c:ser>
        <c:ser>
          <c:idx val="4"/>
          <c:order val="4"/>
          <c:tx>
            <c:strRef>
              <c:f>'13.14 Q3 Diversity Stats'!$G$1567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Stats'!$G$1568:$G$1578</c:f>
              <c:numCache>
                <c:formatCode>#,##0</c:formatCode>
                <c:ptCount val="11"/>
                <c:pt idx="0">
                  <c:v>6</c:v>
                </c:pt>
                <c:pt idx="1">
                  <c:v>456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415</c:v>
                </c:pt>
                <c:pt idx="8">
                  <c:v>42</c:v>
                </c:pt>
                <c:pt idx="9">
                  <c:v>0</c:v>
                </c:pt>
                <c:pt idx="10">
                  <c:v>136</c:v>
                </c:pt>
              </c:numCache>
            </c:numRef>
          </c:val>
        </c:ser>
        <c:ser>
          <c:idx val="5"/>
          <c:order val="5"/>
          <c:tx>
            <c:strRef>
              <c:f>'13.14 Q3 Diversity Stats'!$H$1567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Stats'!$H$1568:$H$1578</c:f>
              <c:numCache>
                <c:formatCode>#,##0</c:formatCode>
                <c:ptCount val="11"/>
                <c:pt idx="0">
                  <c:v>1</c:v>
                </c:pt>
                <c:pt idx="1">
                  <c:v>207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181</c:v>
                </c:pt>
                <c:pt idx="8">
                  <c:v>15</c:v>
                </c:pt>
                <c:pt idx="9">
                  <c:v>0</c:v>
                </c:pt>
                <c:pt idx="10">
                  <c:v>45</c:v>
                </c:pt>
              </c:numCache>
            </c:numRef>
          </c:val>
        </c:ser>
        <c:ser>
          <c:idx val="6"/>
          <c:order val="6"/>
          <c:tx>
            <c:strRef>
              <c:f>'13.14 Q3 Diversity Stats'!$I$1567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Stats'!$I$1568:$I$1578</c:f>
              <c:numCache>
                <c:formatCode>#,##0</c:formatCode>
                <c:ptCount val="11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3</c:v>
                </c:pt>
                <c:pt idx="9">
                  <c:v>0</c:v>
                </c:pt>
                <c:pt idx="10">
                  <c:v>11</c:v>
                </c:pt>
              </c:numCache>
            </c:numRef>
          </c:val>
        </c:ser>
        <c:ser>
          <c:idx val="7"/>
          <c:order val="7"/>
          <c:tx>
            <c:strRef>
              <c:f>'13.14 Q3 Diversity Stats'!$J$1567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Stats'!$J$1568:$J$1578</c:f>
              <c:numCache>
                <c:formatCode>#,##0</c:formatCode>
                <c:ptCount val="11"/>
                <c:pt idx="0">
                  <c:v>4</c:v>
                </c:pt>
                <c:pt idx="1">
                  <c:v>331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164</c:v>
                </c:pt>
                <c:pt idx="8">
                  <c:v>24</c:v>
                </c:pt>
                <c:pt idx="9">
                  <c:v>0</c:v>
                </c:pt>
                <c:pt idx="10">
                  <c:v>118</c:v>
                </c:pt>
              </c:numCache>
            </c:numRef>
          </c:val>
        </c:ser>
        <c:ser>
          <c:idx val="8"/>
          <c:order val="8"/>
          <c:tx>
            <c:strRef>
              <c:f>'13.14 Q3 Diversity Stats'!$K$1567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Q3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Q3 Diversity Stats'!$K$1568:$K$1578</c:f>
              <c:numCache>
                <c:formatCode>#,##0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</c:v>
                </c:pt>
                <c:pt idx="8">
                  <c:v>3</c:v>
                </c:pt>
                <c:pt idx="9">
                  <c:v>0</c:v>
                </c:pt>
                <c:pt idx="10">
                  <c:v>16</c:v>
                </c:pt>
              </c:numCache>
            </c:numRef>
          </c:val>
        </c:ser>
        <c:overlap val="100"/>
        <c:axId val="117689728"/>
        <c:axId val="117769344"/>
      </c:barChart>
      <c:catAx>
        <c:axId val="1176897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69344"/>
        <c:crosses val="autoZero"/>
        <c:auto val="1"/>
        <c:lblAlgn val="ctr"/>
        <c:lblOffset val="100"/>
      </c:catAx>
      <c:valAx>
        <c:axId val="11776934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8972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Stats'!$B$1632</c:f>
          <c:strCache>
            <c:ptCount val="1"/>
            <c:pt idx="0">
              <c:v>Figure 9a: Grade breakdown – Gay, Lesbian and Bisexual population**. Data taken from Employee Self Disclosure Database.</c:v>
            </c:pt>
          </c:strCache>
        </c:strRef>
      </c:tx>
      <c:layout>
        <c:manualLayout>
          <c:xMode val="edge"/>
          <c:yMode val="edge"/>
          <c:x val="6.0436800238679884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2436101814E-2"/>
          <c:y val="0.13820171724802607"/>
          <c:w val="0.94710649922089185"/>
          <c:h val="0.6684315574759286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Stats'!$C$1633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Stats'!$B$1634:$B$1642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Stats'!$C$1634:$C$1642</c:f>
              <c:numCache>
                <c:formatCode>0.0%</c:formatCode>
                <c:ptCount val="9"/>
                <c:pt idx="0">
                  <c:v>9.7457627118644072E-2</c:v>
                </c:pt>
                <c:pt idx="1">
                  <c:v>0.16949152542372881</c:v>
                </c:pt>
                <c:pt idx="2">
                  <c:v>0.23728813559322035</c:v>
                </c:pt>
                <c:pt idx="3">
                  <c:v>0.23728813559322035</c:v>
                </c:pt>
                <c:pt idx="4">
                  <c:v>0.1271186440677966</c:v>
                </c:pt>
                <c:pt idx="5">
                  <c:v>1.2711864406779662E-2</c:v>
                </c:pt>
                <c:pt idx="6">
                  <c:v>1.6949152542372881E-2</c:v>
                </c:pt>
                <c:pt idx="7">
                  <c:v>9.3220338983050849E-2</c:v>
                </c:pt>
                <c:pt idx="8">
                  <c:v>8.4745762711864406E-3</c:v>
                </c:pt>
              </c:numCache>
            </c:numRef>
          </c:val>
        </c:ser>
        <c:axId val="117795840"/>
        <c:axId val="117846784"/>
      </c:barChart>
      <c:barChart>
        <c:barDir val="col"/>
        <c:grouping val="clustered"/>
        <c:ser>
          <c:idx val="1"/>
          <c:order val="1"/>
          <c:tx>
            <c:strRef>
              <c:f>'13.14 Q3 Diversity Stats'!$D$1633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Stats'!$D$1634:$D$1642</c:f>
              <c:numCache>
                <c:formatCode>General</c:formatCode>
                <c:ptCount val="9"/>
                <c:pt idx="0">
                  <c:v>23</c:v>
                </c:pt>
                <c:pt idx="1">
                  <c:v>40</c:v>
                </c:pt>
                <c:pt idx="2">
                  <c:v>56</c:v>
                </c:pt>
                <c:pt idx="3">
                  <c:v>56</c:v>
                </c:pt>
                <c:pt idx="4">
                  <c:v>30</c:v>
                </c:pt>
                <c:pt idx="5">
                  <c:v>3</c:v>
                </c:pt>
                <c:pt idx="6">
                  <c:v>4</c:v>
                </c:pt>
                <c:pt idx="7">
                  <c:v>22</c:v>
                </c:pt>
                <c:pt idx="8">
                  <c:v>2</c:v>
                </c:pt>
              </c:numCache>
            </c:numRef>
          </c:val>
        </c:ser>
        <c:axId val="117848320"/>
        <c:axId val="117854208"/>
      </c:barChart>
      <c:catAx>
        <c:axId val="117795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846784"/>
        <c:crosses val="autoZero"/>
        <c:auto val="1"/>
        <c:lblAlgn val="ctr"/>
        <c:lblOffset val="100"/>
      </c:catAx>
      <c:valAx>
        <c:axId val="11784678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95840"/>
        <c:crosses val="autoZero"/>
        <c:crossBetween val="between"/>
      </c:valAx>
      <c:catAx>
        <c:axId val="117848320"/>
        <c:scaling>
          <c:orientation val="minMax"/>
        </c:scaling>
        <c:delete val="1"/>
        <c:axPos val="b"/>
        <c:tickLblPos val="none"/>
        <c:crossAx val="117854208"/>
        <c:crosses val="autoZero"/>
        <c:auto val="1"/>
        <c:lblAlgn val="ctr"/>
        <c:lblOffset val="100"/>
      </c:catAx>
      <c:valAx>
        <c:axId val="117854208"/>
        <c:scaling>
          <c:orientation val="minMax"/>
        </c:scaling>
        <c:axPos val="r"/>
        <c:numFmt formatCode="General" sourceLinked="1"/>
        <c:tickLblPos val="none"/>
        <c:spPr>
          <a:noFill/>
          <a:ln>
            <a:noFill/>
          </a:ln>
        </c:spPr>
        <c:crossAx val="1178483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6201644149320042"/>
          <c:y val="2.8100512505574812E-2"/>
          <c:w val="2.4734327563893415E-2"/>
          <c:h val="6.716030969666400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Stats'!$B$744</c:f>
          <c:strCache>
            <c:ptCount val="1"/>
            <c:pt idx="0">
              <c:v>Figure 5b: The gender breakdown for each grade - the total employees for each grade broken down by gender i.e. the percentage of Grade x that are male / female. Data taken from HR Employee Database.</c:v>
            </c:pt>
          </c:strCache>
        </c:strRef>
      </c:tx>
      <c:layout>
        <c:manualLayout>
          <c:xMode val="edge"/>
          <c:yMode val="edge"/>
          <c:x val="1.7557340305559423E-2"/>
          <c:y val="3.4558521410450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086418143249198E-2"/>
          <c:y val="0.20338502255463192"/>
          <c:w val="0.93988092139164559"/>
          <c:h val="0.63495536595530011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Q3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Stats'!$C$746:$C$754</c:f>
              <c:numCache>
                <c:formatCode>0.0%</c:formatCode>
                <c:ptCount val="9"/>
                <c:pt idx="0">
                  <c:v>4.0258143822987091E-2</c:v>
                </c:pt>
                <c:pt idx="1">
                  <c:v>0.10802089735709895</c:v>
                </c:pt>
                <c:pt idx="2">
                  <c:v>0.22495390288875231</c:v>
                </c:pt>
                <c:pt idx="3">
                  <c:v>0.26889981561155502</c:v>
                </c:pt>
                <c:pt idx="4">
                  <c:v>0.12476951444376153</c:v>
                </c:pt>
                <c:pt idx="5">
                  <c:v>5.3933620159803318E-2</c:v>
                </c:pt>
                <c:pt idx="6">
                  <c:v>1.505838967424708E-2</c:v>
                </c:pt>
                <c:pt idx="7">
                  <c:v>0.1496619545175169</c:v>
                </c:pt>
                <c:pt idx="8">
                  <c:v>1.4443761524277812E-2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Stats'!$E$745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Q3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Q3 Diversity Stats'!$E$746:$E$754</c:f>
              <c:numCache>
                <c:formatCode>0.0%</c:formatCode>
                <c:ptCount val="9"/>
                <c:pt idx="0">
                  <c:v>8.389189189189189E-2</c:v>
                </c:pt>
                <c:pt idx="1">
                  <c:v>0.18097297297297296</c:v>
                </c:pt>
                <c:pt idx="2">
                  <c:v>0.25924324324324327</c:v>
                </c:pt>
                <c:pt idx="3">
                  <c:v>0.3117837837837838</c:v>
                </c:pt>
                <c:pt idx="4">
                  <c:v>0.10637837837837838</c:v>
                </c:pt>
                <c:pt idx="5">
                  <c:v>3.6540540540540539E-2</c:v>
                </c:pt>
                <c:pt idx="6">
                  <c:v>9.945945945945946E-3</c:v>
                </c:pt>
                <c:pt idx="7">
                  <c:v>4.5405405405405403E-3</c:v>
                </c:pt>
                <c:pt idx="8">
                  <c:v>6.7027027027027029E-3</c:v>
                </c:pt>
              </c:numCache>
            </c:numRef>
          </c:val>
        </c:ser>
        <c:axId val="94849664"/>
        <c:axId val="94835072"/>
      </c:barChart>
      <c:barChart>
        <c:barDir val="col"/>
        <c:grouping val="clustered"/>
        <c:ser>
          <c:idx val="2"/>
          <c:order val="2"/>
          <c:tx>
            <c:strRef>
              <c:f>'13.14 Q3 Diversity Stats'!$D$745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Stats'!$D$746:$D$754</c:f>
              <c:numCache>
                <c:formatCode>#,##0</c:formatCode>
                <c:ptCount val="9"/>
                <c:pt idx="0">
                  <c:v>262</c:v>
                </c:pt>
                <c:pt idx="1">
                  <c:v>703</c:v>
                </c:pt>
                <c:pt idx="2">
                  <c:v>1464</c:v>
                </c:pt>
                <c:pt idx="3">
                  <c:v>1750</c:v>
                </c:pt>
                <c:pt idx="4">
                  <c:v>812</c:v>
                </c:pt>
                <c:pt idx="5">
                  <c:v>351</c:v>
                </c:pt>
                <c:pt idx="6">
                  <c:v>98</c:v>
                </c:pt>
                <c:pt idx="7">
                  <c:v>974</c:v>
                </c:pt>
                <c:pt idx="8">
                  <c:v>94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Stats'!$F$745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Q3 Diversity Stats'!$F$746:$F$754</c:f>
              <c:numCache>
                <c:formatCode>#,##0</c:formatCode>
                <c:ptCount val="9"/>
                <c:pt idx="0">
                  <c:v>388</c:v>
                </c:pt>
                <c:pt idx="1">
                  <c:v>837</c:v>
                </c:pt>
                <c:pt idx="2">
                  <c:v>1199</c:v>
                </c:pt>
                <c:pt idx="3">
                  <c:v>1442</c:v>
                </c:pt>
                <c:pt idx="4">
                  <c:v>492</c:v>
                </c:pt>
                <c:pt idx="5">
                  <c:v>169</c:v>
                </c:pt>
                <c:pt idx="6">
                  <c:v>46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</c:ser>
        <c:axId val="94836608"/>
        <c:axId val="94838144"/>
      </c:barChart>
      <c:catAx>
        <c:axId val="94849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4835072"/>
        <c:crosses val="autoZero"/>
        <c:auto val="1"/>
        <c:lblAlgn val="ctr"/>
        <c:lblOffset val="100"/>
      </c:catAx>
      <c:valAx>
        <c:axId val="9483507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4849664"/>
        <c:crosses val="autoZero"/>
        <c:crossBetween val="between"/>
      </c:valAx>
      <c:catAx>
        <c:axId val="94836608"/>
        <c:scaling>
          <c:orientation val="minMax"/>
        </c:scaling>
        <c:delete val="1"/>
        <c:axPos val="b"/>
        <c:tickLblPos val="none"/>
        <c:crossAx val="94838144"/>
        <c:crosses val="autoZero"/>
        <c:auto val="1"/>
        <c:lblAlgn val="ctr"/>
        <c:lblOffset val="100"/>
      </c:catAx>
      <c:valAx>
        <c:axId val="948381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483660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883895085750714"/>
          <c:y val="3.5439065938484712E-2"/>
          <c:w val="0.16244052122231856"/>
          <c:h val="5.92327769613758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Stats'!$B$1892</c:f>
          <c:strCache>
            <c:ptCount val="1"/>
            <c:pt idx="0">
              <c:v>Figure 11: Flexible working. Data taken from Employee Self Disclosure Database.</c:v>
            </c:pt>
          </c:strCache>
        </c:strRef>
      </c:tx>
      <c:layout>
        <c:manualLayout>
          <c:xMode val="edge"/>
          <c:yMode val="edge"/>
          <c:x val="1.2837992025190275E-2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5785822905E-2"/>
          <c:y val="0.1382017576839791"/>
          <c:w val="0.94718325003032344"/>
          <c:h val="0.6832876391843777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Stats'!$E$1893</c:f>
              <c:strCache>
                <c:ptCount val="1"/>
                <c:pt idx="0">
                  <c:v>% of total employees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Q3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Q3 Diversity Stats'!$E$1895:$E$1898</c:f>
              <c:numCache>
                <c:formatCode>0.0%</c:formatCode>
                <c:ptCount val="4"/>
                <c:pt idx="0">
                  <c:v>0.26282224018683192</c:v>
                </c:pt>
                <c:pt idx="1">
                  <c:v>0.35183688134375279</c:v>
                </c:pt>
                <c:pt idx="2">
                  <c:v>0.15368723614479476</c:v>
                </c:pt>
                <c:pt idx="3">
                  <c:v>0.23165364232462049</c:v>
                </c:pt>
              </c:numCache>
            </c:numRef>
          </c:val>
        </c:ser>
        <c:axId val="117885184"/>
        <c:axId val="117968896"/>
      </c:barChart>
      <c:barChart>
        <c:barDir val="col"/>
        <c:grouping val="clustered"/>
        <c:ser>
          <c:idx val="1"/>
          <c:order val="1"/>
          <c:tx>
            <c:strRef>
              <c:f>'13.14 Q3 Diversity Stats'!$F$1894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Q3 Diversity Stats'!$F$1895:$F$1898</c:f>
              <c:numCache>
                <c:formatCode>#,##0</c:formatCode>
                <c:ptCount val="4"/>
                <c:pt idx="0">
                  <c:v>2926</c:v>
                </c:pt>
                <c:pt idx="1">
                  <c:v>3917</c:v>
                </c:pt>
                <c:pt idx="2">
                  <c:v>1711</c:v>
                </c:pt>
                <c:pt idx="3">
                  <c:v>2579</c:v>
                </c:pt>
              </c:numCache>
            </c:numRef>
          </c:val>
        </c:ser>
        <c:axId val="117970432"/>
        <c:axId val="117971968"/>
      </c:barChart>
      <c:catAx>
        <c:axId val="117885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968896"/>
        <c:crosses val="autoZero"/>
        <c:auto val="1"/>
        <c:lblAlgn val="ctr"/>
        <c:lblOffset val="100"/>
      </c:catAx>
      <c:valAx>
        <c:axId val="11796889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885184"/>
        <c:crosses val="autoZero"/>
        <c:crossBetween val="between"/>
      </c:valAx>
      <c:catAx>
        <c:axId val="117970432"/>
        <c:scaling>
          <c:orientation val="minMax"/>
        </c:scaling>
        <c:delete val="1"/>
        <c:axPos val="b"/>
        <c:numFmt formatCode="General" sourceLinked="1"/>
        <c:tickLblPos val="none"/>
        <c:crossAx val="117971968"/>
        <c:crosses val="autoZero"/>
        <c:auto val="1"/>
        <c:lblAlgn val="ctr"/>
        <c:lblOffset val="100"/>
      </c:catAx>
      <c:valAx>
        <c:axId val="117971968"/>
        <c:scaling>
          <c:orientation val="minMax"/>
        </c:scaling>
        <c:axPos val="r"/>
        <c:numFmt formatCode="#,##0" sourceLinked="1"/>
        <c:tickLblPos val="none"/>
        <c:spPr>
          <a:noFill/>
          <a:ln>
            <a:noFill/>
          </a:ln>
        </c:spPr>
        <c:crossAx val="1179704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7146711499772158"/>
          <c:y val="3.5531770227886082E-2"/>
          <c:w val="0.20438074272973988"/>
          <c:h val="6.73477653733394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Stats'!$B$2079</c:f>
          <c:strCache>
            <c:ptCount val="1"/>
            <c:pt idx="0">
              <c:v>Figure 12a: Length of Service by Grade. Data taken from HR Employee Database</c:v>
            </c:pt>
          </c:strCache>
        </c:strRef>
      </c:tx>
      <c:layout>
        <c:manualLayout>
          <c:xMode val="edge"/>
          <c:yMode val="edge"/>
          <c:x val="1.0318168338104547E-2"/>
          <c:y val="2.333340985438043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15670053550474E-2"/>
          <c:y val="0.14463758920713821"/>
          <c:w val="0.87795812697237363"/>
          <c:h val="0.6412726282828196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Q3 Diversity Stats'!$B$2081</c:f>
              <c:strCache>
                <c:ptCount val="1"/>
                <c:pt idx="0">
                  <c:v>AS1 and AS22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Stats'!$C$2081:$H$2081</c:f>
              <c:numCache>
                <c:formatCode>0.0%</c:formatCode>
                <c:ptCount val="6"/>
                <c:pt idx="0">
                  <c:v>0.17282321899736147</c:v>
                </c:pt>
                <c:pt idx="1">
                  <c:v>0.12157721796276014</c:v>
                </c:pt>
                <c:pt idx="2">
                  <c:v>8.6538461538461536E-2</c:v>
                </c:pt>
                <c:pt idx="3">
                  <c:v>5.7827926657263752E-2</c:v>
                </c:pt>
                <c:pt idx="4">
                  <c:v>2.356020942408377E-2</c:v>
                </c:pt>
                <c:pt idx="5">
                  <c:v>3.0090684253915912E-2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Stats'!$B$2082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Stats'!$C$2082:$H$2082</c:f>
              <c:numCache>
                <c:formatCode>0.0%</c:formatCode>
                <c:ptCount val="6"/>
                <c:pt idx="0">
                  <c:v>0.31266490765171506</c:v>
                </c:pt>
                <c:pt idx="1">
                  <c:v>0.32749178532311063</c:v>
                </c:pt>
                <c:pt idx="2">
                  <c:v>0.1687062937062937</c:v>
                </c:pt>
                <c:pt idx="3">
                  <c:v>0.10966149506346967</c:v>
                </c:pt>
                <c:pt idx="4">
                  <c:v>9.947643979057591E-2</c:v>
                </c:pt>
                <c:pt idx="5">
                  <c:v>8.0791426215993403E-2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Stats'!$B$2083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Stats'!$C$2083:$H$2083</c:f>
              <c:numCache>
                <c:formatCode>0.0%</c:formatCode>
                <c:ptCount val="6"/>
                <c:pt idx="0">
                  <c:v>0.21372031662269128</c:v>
                </c:pt>
                <c:pt idx="1">
                  <c:v>0.25520262869660459</c:v>
                </c:pt>
                <c:pt idx="2">
                  <c:v>0.30594405594405594</c:v>
                </c:pt>
                <c:pt idx="3">
                  <c:v>0.29019746121297602</c:v>
                </c:pt>
                <c:pt idx="4">
                  <c:v>0.20517015706806283</c:v>
                </c:pt>
                <c:pt idx="5">
                  <c:v>0.19291014014839242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Stats'!$B$2084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Stats'!$C$2084:$H$2084</c:f>
              <c:numCache>
                <c:formatCode>0.0%</c:formatCode>
                <c:ptCount val="6"/>
                <c:pt idx="0">
                  <c:v>0.15039577836411611</c:v>
                </c:pt>
                <c:pt idx="1">
                  <c:v>0.17305585980284777</c:v>
                </c:pt>
                <c:pt idx="2">
                  <c:v>0.2395104895104895</c:v>
                </c:pt>
                <c:pt idx="3">
                  <c:v>0.33921015514809588</c:v>
                </c:pt>
                <c:pt idx="4">
                  <c:v>0.33802356020942409</c:v>
                </c:pt>
                <c:pt idx="5">
                  <c:v>0.26834295136026382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Stats'!$B$2085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Stats'!$C$2085:$H$2085</c:f>
              <c:numCache>
                <c:formatCode>0.0%</c:formatCode>
                <c:ptCount val="6"/>
                <c:pt idx="0">
                  <c:v>5.5408970976253295E-2</c:v>
                </c:pt>
                <c:pt idx="1">
                  <c:v>4.7097480832420595E-2</c:v>
                </c:pt>
                <c:pt idx="2">
                  <c:v>8.0419580419580416E-2</c:v>
                </c:pt>
                <c:pt idx="3">
                  <c:v>0.1033145275035261</c:v>
                </c:pt>
                <c:pt idx="4">
                  <c:v>0.16001308900523561</c:v>
                </c:pt>
                <c:pt idx="5">
                  <c:v>0.14220939818631492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Stats'!$B$2086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Stats'!$C$2086:$H$2086</c:f>
              <c:numCache>
                <c:formatCode>0.0%</c:formatCode>
                <c:ptCount val="6"/>
                <c:pt idx="0">
                  <c:v>0</c:v>
                </c:pt>
                <c:pt idx="1">
                  <c:v>5.4764512595837896E-3</c:v>
                </c:pt>
                <c:pt idx="2">
                  <c:v>1.5734265734265736E-2</c:v>
                </c:pt>
                <c:pt idx="3">
                  <c:v>2.609308885754584E-2</c:v>
                </c:pt>
                <c:pt idx="4">
                  <c:v>6.25E-2</c:v>
                </c:pt>
                <c:pt idx="5">
                  <c:v>9.5630667765869745E-2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Stats'!$B$2087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Stats'!$C$2087:$H$2087</c:f>
              <c:numCache>
                <c:formatCode>0.0%</c:formatCode>
                <c:ptCount val="6"/>
                <c:pt idx="0">
                  <c:v>5.2770448548812663E-3</c:v>
                </c:pt>
                <c:pt idx="1">
                  <c:v>4.3811610076670317E-3</c:v>
                </c:pt>
                <c:pt idx="2">
                  <c:v>9.6153846153846159E-3</c:v>
                </c:pt>
                <c:pt idx="3">
                  <c:v>7.052186177715092E-3</c:v>
                </c:pt>
                <c:pt idx="4">
                  <c:v>1.3416230366492147E-2</c:v>
                </c:pt>
                <c:pt idx="5">
                  <c:v>2.6380873866446827E-2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Stats'!$B$2088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Stats'!$C$2088:$H$2088</c:f>
              <c:numCache>
                <c:formatCode>0.0%</c:formatCode>
                <c:ptCount val="6"/>
                <c:pt idx="0">
                  <c:v>6.7282321899736153E-2</c:v>
                </c:pt>
                <c:pt idx="1">
                  <c:v>4.4906900328587074E-2</c:v>
                </c:pt>
                <c:pt idx="2">
                  <c:v>7.6923076923076927E-2</c:v>
                </c:pt>
                <c:pt idx="3">
                  <c:v>5.7475317348377998E-2</c:v>
                </c:pt>
                <c:pt idx="4">
                  <c:v>8.9986910994764399E-2</c:v>
                </c:pt>
                <c:pt idx="5">
                  <c:v>0.15539983511953834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Stats'!$B$2089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Q3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Q3 Diversity Stats'!$C$2089:$H$2089</c:f>
              <c:numCache>
                <c:formatCode>0.0%</c:formatCode>
                <c:ptCount val="6"/>
                <c:pt idx="0">
                  <c:v>2.2427440633245383E-2</c:v>
                </c:pt>
                <c:pt idx="1">
                  <c:v>2.0810514786418401E-2</c:v>
                </c:pt>
                <c:pt idx="2">
                  <c:v>1.6608391608391608E-2</c:v>
                </c:pt>
                <c:pt idx="3">
                  <c:v>9.1678420310296188E-3</c:v>
                </c:pt>
                <c:pt idx="4">
                  <c:v>7.8534031413612562E-3</c:v>
                </c:pt>
                <c:pt idx="5">
                  <c:v>8.2440230832646327E-3</c:v>
                </c:pt>
              </c:numCache>
            </c:numRef>
          </c:val>
        </c:ser>
        <c:overlap val="100"/>
        <c:axId val="118067200"/>
        <c:axId val="118068736"/>
      </c:barChart>
      <c:catAx>
        <c:axId val="118067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68736"/>
        <c:crosses val="autoZero"/>
        <c:auto val="1"/>
        <c:lblAlgn val="ctr"/>
        <c:lblOffset val="100"/>
      </c:catAx>
      <c:valAx>
        <c:axId val="118068736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6720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Stats'!$B$2046</c:f>
          <c:strCache>
            <c:ptCount val="1"/>
            <c:pt idx="0">
              <c:v>Figure 12: Length of Service by Grade. Data taken from HR Employee Database</c:v>
            </c:pt>
          </c:strCache>
        </c:strRef>
      </c:tx>
      <c:layout>
        <c:manualLayout>
          <c:xMode val="edge"/>
          <c:yMode val="edge"/>
          <c:x val="1.1393372451620833E-2"/>
          <c:y val="7.4666783970440175E-3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811271877534133E-2"/>
          <c:y val="0.12358272977782862"/>
          <c:w val="0.8813454901607416"/>
          <c:h val="0.68582444633495465"/>
        </c:manualLayout>
      </c:layout>
      <c:barChart>
        <c:barDir val="col"/>
        <c:grouping val="stacked"/>
        <c:ser>
          <c:idx val="0"/>
          <c:order val="0"/>
          <c:tx>
            <c:strRef>
              <c:f>'13.14 Q3 Diversity Stats'!$B$2048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Stats'!$C$2048:$H$2048</c:f>
              <c:numCache>
                <c:formatCode>#,##0_ ;\-#,##0\ </c:formatCode>
                <c:ptCount val="6"/>
                <c:pt idx="0">
                  <c:v>131</c:v>
                </c:pt>
                <c:pt idx="1">
                  <c:v>111</c:v>
                </c:pt>
                <c:pt idx="2">
                  <c:v>99</c:v>
                </c:pt>
                <c:pt idx="3">
                  <c:v>164</c:v>
                </c:pt>
                <c:pt idx="4">
                  <c:v>72</c:v>
                </c:pt>
                <c:pt idx="5">
                  <c:v>73</c:v>
                </c:pt>
              </c:numCache>
            </c:numRef>
          </c:val>
        </c:ser>
        <c:ser>
          <c:idx val="1"/>
          <c:order val="1"/>
          <c:tx>
            <c:strRef>
              <c:f>'13.14 Q3 Diversity Stats'!$B$2049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Stats'!$C$2049:$H$2049</c:f>
              <c:numCache>
                <c:formatCode>#,##0_ ;\-#,##0\ </c:formatCode>
                <c:ptCount val="6"/>
                <c:pt idx="0">
                  <c:v>237</c:v>
                </c:pt>
                <c:pt idx="1">
                  <c:v>299</c:v>
                </c:pt>
                <c:pt idx="2">
                  <c:v>193</c:v>
                </c:pt>
                <c:pt idx="3">
                  <c:v>311</c:v>
                </c:pt>
                <c:pt idx="4">
                  <c:v>304</c:v>
                </c:pt>
                <c:pt idx="5">
                  <c:v>196</c:v>
                </c:pt>
              </c:numCache>
            </c:numRef>
          </c:val>
        </c:ser>
        <c:ser>
          <c:idx val="2"/>
          <c:order val="2"/>
          <c:tx>
            <c:strRef>
              <c:f>'13.14 Q3 Diversity Stats'!$B$2050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Stats'!$C$2050:$H$2050</c:f>
              <c:numCache>
                <c:formatCode>#,##0_ ;\-#,##0\ </c:formatCode>
                <c:ptCount val="6"/>
                <c:pt idx="0">
                  <c:v>162</c:v>
                </c:pt>
                <c:pt idx="1">
                  <c:v>233</c:v>
                </c:pt>
                <c:pt idx="2">
                  <c:v>350</c:v>
                </c:pt>
                <c:pt idx="3">
                  <c:v>823</c:v>
                </c:pt>
                <c:pt idx="4">
                  <c:v>627</c:v>
                </c:pt>
                <c:pt idx="5">
                  <c:v>468</c:v>
                </c:pt>
              </c:numCache>
            </c:numRef>
          </c:val>
        </c:ser>
        <c:ser>
          <c:idx val="3"/>
          <c:order val="3"/>
          <c:tx>
            <c:strRef>
              <c:f>'13.14 Q3 Diversity Stats'!$B$2051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Stats'!$C$2051:$H$2051</c:f>
              <c:numCache>
                <c:formatCode>#,##0_ ;\-#,##0\ </c:formatCode>
                <c:ptCount val="6"/>
                <c:pt idx="0">
                  <c:v>114</c:v>
                </c:pt>
                <c:pt idx="1">
                  <c:v>158</c:v>
                </c:pt>
                <c:pt idx="2">
                  <c:v>274</c:v>
                </c:pt>
                <c:pt idx="3">
                  <c:v>962</c:v>
                </c:pt>
                <c:pt idx="4">
                  <c:v>1033</c:v>
                </c:pt>
                <c:pt idx="5">
                  <c:v>651</c:v>
                </c:pt>
              </c:numCache>
            </c:numRef>
          </c:val>
        </c:ser>
        <c:ser>
          <c:idx val="4"/>
          <c:order val="4"/>
          <c:tx>
            <c:strRef>
              <c:f>'13.14 Q3 Diversity Stats'!$B$2052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Stats'!$C$2052:$H$2052</c:f>
              <c:numCache>
                <c:formatCode>#,##0_ ;\-#,##0\ </c:formatCode>
                <c:ptCount val="6"/>
                <c:pt idx="0">
                  <c:v>42</c:v>
                </c:pt>
                <c:pt idx="1">
                  <c:v>43</c:v>
                </c:pt>
                <c:pt idx="2">
                  <c:v>92</c:v>
                </c:pt>
                <c:pt idx="3">
                  <c:v>293</c:v>
                </c:pt>
                <c:pt idx="4">
                  <c:v>489</c:v>
                </c:pt>
                <c:pt idx="5">
                  <c:v>345</c:v>
                </c:pt>
              </c:numCache>
            </c:numRef>
          </c:val>
        </c:ser>
        <c:ser>
          <c:idx val="5"/>
          <c:order val="5"/>
          <c:tx>
            <c:strRef>
              <c:f>'13.14 Q3 Diversity Stats'!$B$2053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Stats'!$C$2053:$H$2053</c:f>
              <c:numCache>
                <c:formatCode>#,##0_ ;\-#,##0\ 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18</c:v>
                </c:pt>
                <c:pt idx="3">
                  <c:v>74</c:v>
                </c:pt>
                <c:pt idx="4">
                  <c:v>191</c:v>
                </c:pt>
                <c:pt idx="5">
                  <c:v>232</c:v>
                </c:pt>
              </c:numCache>
            </c:numRef>
          </c:val>
        </c:ser>
        <c:ser>
          <c:idx val="6"/>
          <c:order val="6"/>
          <c:tx>
            <c:strRef>
              <c:f>'13.14 Q3 Diversity Stats'!$B$2054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Stats'!$C$2054:$H$2054</c:f>
              <c:numCache>
                <c:formatCode>#,##0_ ;\-#,##0\ </c:formatCode>
                <c:ptCount val="6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20</c:v>
                </c:pt>
                <c:pt idx="4">
                  <c:v>41</c:v>
                </c:pt>
                <c:pt idx="5">
                  <c:v>64</c:v>
                </c:pt>
              </c:numCache>
            </c:numRef>
          </c:val>
        </c:ser>
        <c:ser>
          <c:idx val="7"/>
          <c:order val="7"/>
          <c:tx>
            <c:strRef>
              <c:f>'13.14 Q3 Diversity Stats'!$B$2055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Stats'!$C$2055:$H$2055</c:f>
              <c:numCache>
                <c:formatCode>#,##0_ ;\-#,##0\ </c:formatCode>
                <c:ptCount val="6"/>
                <c:pt idx="0">
                  <c:v>51</c:v>
                </c:pt>
                <c:pt idx="1">
                  <c:v>41</c:v>
                </c:pt>
                <c:pt idx="2">
                  <c:v>88</c:v>
                </c:pt>
                <c:pt idx="3">
                  <c:v>163</c:v>
                </c:pt>
                <c:pt idx="4">
                  <c:v>275</c:v>
                </c:pt>
                <c:pt idx="5">
                  <c:v>377</c:v>
                </c:pt>
              </c:numCache>
            </c:numRef>
          </c:val>
        </c:ser>
        <c:ser>
          <c:idx val="8"/>
          <c:order val="8"/>
          <c:tx>
            <c:strRef>
              <c:f>'13.14 Q3 Diversity Stats'!$B$2056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Q3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Q3 Diversity Stats'!$C$2056:$H$2056</c:f>
              <c:numCache>
                <c:formatCode>#,##0_ ;\-#,##0\ </c:formatCode>
                <c:ptCount val="6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24</c:v>
                </c:pt>
                <c:pt idx="5">
                  <c:v>20</c:v>
                </c:pt>
              </c:numCache>
            </c:numRef>
          </c:val>
        </c:ser>
        <c:overlap val="100"/>
        <c:axId val="119009664"/>
        <c:axId val="119011200"/>
      </c:barChart>
      <c:catAx>
        <c:axId val="119009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011200"/>
        <c:crosses val="autoZero"/>
        <c:auto val="1"/>
        <c:lblAlgn val="ctr"/>
        <c:lblOffset val="100"/>
      </c:catAx>
      <c:valAx>
        <c:axId val="119011200"/>
        <c:scaling>
          <c:orientation val="minMax"/>
        </c:scaling>
        <c:axPos val="l"/>
        <c:majorGridlines/>
        <c:numFmt formatCode="#,##0_ ;\-#,##0\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00966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1.6562022752536421E-2"/>
          <c:y val="2.78235637212016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88791056532307E-2"/>
          <c:y val="0.13013395653091739"/>
          <c:w val="0.93615882319930388"/>
          <c:h val="0.703195392242636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Stats'!$B$393:$B$397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'13.14 Q2 Diversity Stats'!$G$393:$G$397</c:f>
              <c:numCache>
                <c:formatCode>0.00%</c:formatCode>
                <c:ptCount val="5"/>
                <c:pt idx="0">
                  <c:v>0.1081724411531341</c:v>
                </c:pt>
                <c:pt idx="1">
                  <c:v>0.63184342766463897</c:v>
                </c:pt>
                <c:pt idx="2">
                  <c:v>4.787093361544565E-2</c:v>
                </c:pt>
                <c:pt idx="3">
                  <c:v>0</c:v>
                </c:pt>
                <c:pt idx="4">
                  <c:v>0.21211319756678126</c:v>
                </c:pt>
              </c:numCache>
            </c:numRef>
          </c:val>
        </c:ser>
        <c:axId val="120154752"/>
        <c:axId val="12061529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Stats'!$H$393:$H$397</c:f>
              <c:numCache>
                <c:formatCode>#,##0</c:formatCode>
                <c:ptCount val="5"/>
                <c:pt idx="0">
                  <c:v>1227</c:v>
                </c:pt>
                <c:pt idx="1">
                  <c:v>7167</c:v>
                </c:pt>
                <c:pt idx="2">
                  <c:v>543</c:v>
                </c:pt>
                <c:pt idx="3">
                  <c:v>0</c:v>
                </c:pt>
                <c:pt idx="4">
                  <c:v>2406</c:v>
                </c:pt>
              </c:numCache>
            </c:numRef>
          </c:val>
        </c:ser>
        <c:axId val="120616832"/>
        <c:axId val="120618368"/>
      </c:barChart>
      <c:catAx>
        <c:axId val="120154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615296"/>
        <c:crosses val="autoZero"/>
        <c:auto val="1"/>
        <c:lblAlgn val="ctr"/>
        <c:lblOffset val="100"/>
      </c:catAx>
      <c:valAx>
        <c:axId val="120615296"/>
        <c:scaling>
          <c:orientation val="minMax"/>
          <c:min val="0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154752"/>
        <c:crosses val="autoZero"/>
        <c:crossBetween val="between"/>
      </c:valAx>
      <c:catAx>
        <c:axId val="120616832"/>
        <c:scaling>
          <c:orientation val="minMax"/>
        </c:scaling>
        <c:delete val="1"/>
        <c:axPos val="b"/>
        <c:tickLblPos val="none"/>
        <c:crossAx val="120618368"/>
        <c:crosses val="autoZero"/>
        <c:auto val="1"/>
        <c:lblAlgn val="ctr"/>
        <c:lblOffset val="100"/>
      </c:catAx>
      <c:valAx>
        <c:axId val="120618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6168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420647553567763"/>
          <c:y val="3.4195100612423833E-2"/>
          <c:w val="0.11067101623826603"/>
          <c:h val="8.53374161563138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Stats'!$B$744</c:f>
          <c:strCache>
            <c:ptCount val="1"/>
            <c:pt idx="0">
              <c:v>Figure 5b: The gender breakdown for each grade - the total employees for each grade broken down by gender i.e. the percentage of Grade x that are male / female. Data taken from HR Employee Database.</c:v>
            </c:pt>
          </c:strCache>
        </c:strRef>
      </c:tx>
      <c:layout>
        <c:manualLayout>
          <c:xMode val="edge"/>
          <c:yMode val="edge"/>
          <c:x val="1.7557340305559423E-2"/>
          <c:y val="3.4558521410450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086418143249357E-2"/>
          <c:y val="0.20338502255463192"/>
          <c:w val="0.93988092139164559"/>
          <c:h val="0.6349553659553001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Stats'!$C$746:$C$754</c:f>
              <c:numCache>
                <c:formatCode>0.0%</c:formatCode>
                <c:ptCount val="9"/>
                <c:pt idx="0">
                  <c:v>4.4640145763741271E-2</c:v>
                </c:pt>
                <c:pt idx="1">
                  <c:v>0.11220771333130884</c:v>
                </c:pt>
                <c:pt idx="2">
                  <c:v>0.2227452171272396</c:v>
                </c:pt>
                <c:pt idx="3">
                  <c:v>0.26525964166413607</c:v>
                </c:pt>
                <c:pt idx="4">
                  <c:v>0.12359550561797752</c:v>
                </c:pt>
                <c:pt idx="5">
                  <c:v>5.3902216823565136E-2</c:v>
                </c:pt>
                <c:pt idx="6">
                  <c:v>1.4728211357424841E-2</c:v>
                </c:pt>
                <c:pt idx="7">
                  <c:v>0.14910416034011539</c:v>
                </c:pt>
                <c:pt idx="8">
                  <c:v>1.3817187974491345E-2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Stats'!$E$745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Stats'!$E$746:$E$754</c:f>
              <c:numCache>
                <c:formatCode>0.0%</c:formatCode>
                <c:ptCount val="9"/>
                <c:pt idx="0">
                  <c:v>9.1444187513138528E-2</c:v>
                </c:pt>
                <c:pt idx="1">
                  <c:v>0.18772335505570739</c:v>
                </c:pt>
                <c:pt idx="2">
                  <c:v>0.25268026066848853</c:v>
                </c:pt>
                <c:pt idx="3">
                  <c:v>0.30880807231448393</c:v>
                </c:pt>
                <c:pt idx="4">
                  <c:v>0.10384696237124239</c:v>
                </c:pt>
                <c:pt idx="5">
                  <c:v>3.4685726298087027E-2</c:v>
                </c:pt>
                <c:pt idx="6">
                  <c:v>9.4597435358419173E-3</c:v>
                </c:pt>
                <c:pt idx="7">
                  <c:v>4.8349800294303132E-3</c:v>
                </c:pt>
                <c:pt idx="8">
                  <c:v>6.5167122135799871E-3</c:v>
                </c:pt>
              </c:numCache>
            </c:numRef>
          </c:val>
        </c:ser>
        <c:axId val="120770560"/>
        <c:axId val="120772096"/>
      </c:barChart>
      <c:barChart>
        <c:barDir val="col"/>
        <c:grouping val="clustered"/>
        <c:ser>
          <c:idx val="2"/>
          <c:order val="2"/>
          <c:tx>
            <c:strRef>
              <c:f>'13.14 Q2 Diversity Stats'!$D$745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Stats'!$D$746:$D$754</c:f>
              <c:numCache>
                <c:formatCode>#,##0</c:formatCode>
                <c:ptCount val="9"/>
                <c:pt idx="0">
                  <c:v>294</c:v>
                </c:pt>
                <c:pt idx="1">
                  <c:v>739</c:v>
                </c:pt>
                <c:pt idx="2">
                  <c:v>1467</c:v>
                </c:pt>
                <c:pt idx="3">
                  <c:v>1747</c:v>
                </c:pt>
                <c:pt idx="4">
                  <c:v>814</c:v>
                </c:pt>
                <c:pt idx="5">
                  <c:v>355</c:v>
                </c:pt>
                <c:pt idx="6">
                  <c:v>97</c:v>
                </c:pt>
                <c:pt idx="7">
                  <c:v>982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Stats'!$F$745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Stats'!$F$746:$F$754</c:f>
              <c:numCache>
                <c:formatCode>#,##0</c:formatCode>
                <c:ptCount val="9"/>
                <c:pt idx="0">
                  <c:v>435</c:v>
                </c:pt>
                <c:pt idx="1">
                  <c:v>893</c:v>
                </c:pt>
                <c:pt idx="2">
                  <c:v>1202</c:v>
                </c:pt>
                <c:pt idx="3">
                  <c:v>1469</c:v>
                </c:pt>
                <c:pt idx="4">
                  <c:v>494</c:v>
                </c:pt>
                <c:pt idx="5">
                  <c:v>165</c:v>
                </c:pt>
                <c:pt idx="6">
                  <c:v>45</c:v>
                </c:pt>
                <c:pt idx="7">
                  <c:v>23</c:v>
                </c:pt>
                <c:pt idx="8">
                  <c:v>31</c:v>
                </c:pt>
              </c:numCache>
            </c:numRef>
          </c:val>
        </c:ser>
        <c:axId val="120773632"/>
        <c:axId val="120853248"/>
      </c:barChart>
      <c:catAx>
        <c:axId val="120770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772096"/>
        <c:crosses val="autoZero"/>
        <c:auto val="1"/>
        <c:lblAlgn val="ctr"/>
        <c:lblOffset val="100"/>
      </c:catAx>
      <c:valAx>
        <c:axId val="12077209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770560"/>
        <c:crosses val="autoZero"/>
        <c:crossBetween val="between"/>
      </c:valAx>
      <c:catAx>
        <c:axId val="120773632"/>
        <c:scaling>
          <c:orientation val="minMax"/>
        </c:scaling>
        <c:delete val="1"/>
        <c:axPos val="b"/>
        <c:tickLblPos val="none"/>
        <c:crossAx val="120853248"/>
        <c:crosses val="autoZero"/>
        <c:auto val="1"/>
        <c:lblAlgn val="ctr"/>
        <c:lblOffset val="100"/>
      </c:catAx>
      <c:valAx>
        <c:axId val="1208532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077363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883895085750714"/>
          <c:y val="3.5439065938484712E-2"/>
          <c:w val="0.16244052122231856"/>
          <c:h val="5.92327769613758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Stats'!$B$777</c:f>
          <c:strCache>
            <c:ptCount val="1"/>
            <c:pt idx="0">
              <c:v>Figure 5c: The grade breakdown for each gender - the total employees for male and female broken down by grade i.e. the percentage of men / women that are Grade x. Data taken from HR Employee Database.</c:v>
            </c:pt>
          </c:strCache>
        </c:strRef>
      </c:tx>
      <c:layout>
        <c:manualLayout>
          <c:xMode val="edge"/>
          <c:yMode val="edge"/>
          <c:x val="1.0287102446806582E-2"/>
          <c:y val="3.18689272476038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46259361910957E-2"/>
          <c:y val="0.18658127344110023"/>
          <c:w val="0.93564471490929191"/>
          <c:h val="0.634842775572273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('13.14 Q2 Diversity Stats'!$B$779:$B$781,'13.14 Q2 Diversity Stats'!$B$783:$B$786,'13.14 Q2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Q2 Diversity Stats'!$C$779:$C$781,'13.14 Q2 Diversity Stats'!$C$783:$C$786,'13.14 Q2 Diversity Stats'!$C$788:$C$789)</c:f>
              <c:numCache>
                <c:formatCode>0.00%</c:formatCode>
                <c:ptCount val="9"/>
                <c:pt idx="0">
                  <c:v>0.40329218106995884</c:v>
                </c:pt>
                <c:pt idx="1">
                  <c:v>0.45281862745098039</c:v>
                </c:pt>
                <c:pt idx="2">
                  <c:v>0.54964406144623457</c:v>
                </c:pt>
                <c:pt idx="3">
                  <c:v>0.54322139303482586</c:v>
                </c:pt>
                <c:pt idx="4">
                  <c:v>0.6223241590214067</c:v>
                </c:pt>
                <c:pt idx="5">
                  <c:v>0.68269230769230771</c:v>
                </c:pt>
                <c:pt idx="6">
                  <c:v>0.68309859154929575</c:v>
                </c:pt>
                <c:pt idx="7">
                  <c:v>0.97711442786069647</c:v>
                </c:pt>
                <c:pt idx="8">
                  <c:v>0.74590163934426235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Stats'!$E$778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('13.14 Q2 Diversity Stats'!$B$779:$B$781,'13.14 Q2 Diversity Stats'!$B$783:$B$786,'13.14 Q2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Q2 Diversity Stats'!$E$779:$E$781,'13.14 Q2 Diversity Stats'!$E$783:$E$786,'13.14 Q2 Diversity Stats'!$E$788:$E$789)</c:f>
              <c:numCache>
                <c:formatCode>0.00%</c:formatCode>
                <c:ptCount val="9"/>
                <c:pt idx="0">
                  <c:v>0.5967078189300411</c:v>
                </c:pt>
                <c:pt idx="1">
                  <c:v>0.54718137254901966</c:v>
                </c:pt>
                <c:pt idx="2">
                  <c:v>0.45035593855376543</c:v>
                </c:pt>
                <c:pt idx="3">
                  <c:v>0.45677860696517414</c:v>
                </c:pt>
                <c:pt idx="4">
                  <c:v>0.37767584097859325</c:v>
                </c:pt>
                <c:pt idx="5">
                  <c:v>0.31730769230769229</c:v>
                </c:pt>
                <c:pt idx="6">
                  <c:v>0.31690140845070425</c:v>
                </c:pt>
                <c:pt idx="7">
                  <c:v>2.2885572139303482E-2</c:v>
                </c:pt>
                <c:pt idx="8">
                  <c:v>0.25409836065573771</c:v>
                </c:pt>
              </c:numCache>
            </c:numRef>
          </c:val>
        </c:ser>
        <c:axId val="120919936"/>
        <c:axId val="120921472"/>
      </c:barChart>
      <c:barChart>
        <c:barDir val="col"/>
        <c:grouping val="clustered"/>
        <c:ser>
          <c:idx val="2"/>
          <c:order val="2"/>
          <c:tx>
            <c:strRef>
              <c:f>'13.14 Q2 Diversity Stats'!$D$778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Q2 Diversity Stats'!$D$779:$D$781,'13.14 Q2 Diversity Stats'!$D$783:$D$786,'13.14 Q2 Diversity Stats'!$D$788:$D$789)</c:f>
              <c:numCache>
                <c:formatCode>#,##0</c:formatCode>
                <c:ptCount val="9"/>
                <c:pt idx="0">
                  <c:v>294</c:v>
                </c:pt>
                <c:pt idx="1">
                  <c:v>739</c:v>
                </c:pt>
                <c:pt idx="2">
                  <c:v>1467</c:v>
                </c:pt>
                <c:pt idx="3">
                  <c:v>1747</c:v>
                </c:pt>
                <c:pt idx="4">
                  <c:v>814</c:v>
                </c:pt>
                <c:pt idx="5">
                  <c:v>355</c:v>
                </c:pt>
                <c:pt idx="6">
                  <c:v>97</c:v>
                </c:pt>
                <c:pt idx="7">
                  <c:v>982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Stats'!$F$778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Q2 Diversity Stats'!$F$779:$F$781,'13.14 Q2 Diversity Stats'!$F$783:$F$786,'13.14 Q2 Diversity Stats'!$F$788:$F$789)</c:f>
              <c:numCache>
                <c:formatCode>#,##0</c:formatCode>
                <c:ptCount val="9"/>
                <c:pt idx="0">
                  <c:v>435</c:v>
                </c:pt>
                <c:pt idx="1">
                  <c:v>893</c:v>
                </c:pt>
                <c:pt idx="2">
                  <c:v>1202</c:v>
                </c:pt>
                <c:pt idx="3">
                  <c:v>1469</c:v>
                </c:pt>
                <c:pt idx="4">
                  <c:v>494</c:v>
                </c:pt>
                <c:pt idx="5">
                  <c:v>165</c:v>
                </c:pt>
                <c:pt idx="6">
                  <c:v>45</c:v>
                </c:pt>
                <c:pt idx="7">
                  <c:v>23</c:v>
                </c:pt>
                <c:pt idx="8">
                  <c:v>31</c:v>
                </c:pt>
              </c:numCache>
            </c:numRef>
          </c:val>
        </c:ser>
        <c:axId val="120943744"/>
        <c:axId val="120945280"/>
      </c:barChart>
      <c:catAx>
        <c:axId val="1209199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921472"/>
        <c:crosses val="autoZero"/>
        <c:auto val="1"/>
        <c:lblAlgn val="ctr"/>
        <c:lblOffset val="100"/>
      </c:catAx>
      <c:valAx>
        <c:axId val="120921472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919936"/>
        <c:crosses val="autoZero"/>
        <c:crossBetween val="between"/>
      </c:valAx>
      <c:catAx>
        <c:axId val="120943744"/>
        <c:scaling>
          <c:orientation val="minMax"/>
        </c:scaling>
        <c:delete val="1"/>
        <c:axPos val="b"/>
        <c:tickLblPos val="none"/>
        <c:crossAx val="120945280"/>
        <c:crosses val="autoZero"/>
        <c:auto val="1"/>
        <c:lblAlgn val="ctr"/>
        <c:lblOffset val="100"/>
      </c:catAx>
      <c:valAx>
        <c:axId val="120945280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2094374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096137925199876"/>
          <c:y val="3.8666754399432367E-2"/>
          <c:w val="0.15601106270004794"/>
          <c:h val="6.490002120208518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</c:f>
          <c:strCache>
            <c:ptCount val="1"/>
            <c:pt idx="0">
              <c:v>Figure 2: The distribution of all Environment Agency employees across grades. Data taken from HR Employee Database.</c:v>
            </c:pt>
          </c:strCache>
        </c:strRef>
      </c:tx>
      <c:layout>
        <c:manualLayout>
          <c:xMode val="edge"/>
          <c:yMode val="edge"/>
          <c:x val="1.0706887445520941E-2"/>
          <c:y val="2.56484699189137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03371693922874E-2"/>
          <c:y val="0.13117026356849709"/>
          <c:w val="0.94701457702402581"/>
          <c:h val="0.6937394976466029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Stats'!$B$168:$B$176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Stats'!$C$168:$C$176</c:f>
              <c:numCache>
                <c:formatCode>0.0%</c:formatCode>
                <c:ptCount val="9"/>
                <c:pt idx="0">
                  <c:v>6.4268711980957419E-2</c:v>
                </c:pt>
                <c:pt idx="1">
                  <c:v>0.14387728114255488</c:v>
                </c:pt>
                <c:pt idx="2">
                  <c:v>0.23529930353521997</c:v>
                </c:pt>
                <c:pt idx="3">
                  <c:v>0.28352287754562283</c:v>
                </c:pt>
                <c:pt idx="4">
                  <c:v>0.11531340915101825</c:v>
                </c:pt>
                <c:pt idx="5">
                  <c:v>4.5843251344441505E-2</c:v>
                </c:pt>
                <c:pt idx="6">
                  <c:v>1.2518734020982103E-2</c:v>
                </c:pt>
                <c:pt idx="7">
                  <c:v>8.8600899233007138E-2</c:v>
                </c:pt>
                <c:pt idx="8">
                  <c:v>1.0755532046195893E-2</c:v>
                </c:pt>
              </c:numCache>
            </c:numRef>
          </c:val>
        </c:ser>
        <c:axId val="121054336"/>
        <c:axId val="121055872"/>
      </c:barChart>
      <c:barChart>
        <c:barDir val="col"/>
        <c:grouping val="clustered"/>
        <c:ser>
          <c:idx val="1"/>
          <c:order val="1"/>
          <c:tx>
            <c:strRef>
              <c:f>'13.14 Q2 Diversity Stats'!$D$167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Stats'!$D$168:$D$176</c:f>
              <c:numCache>
                <c:formatCode>#,##0</c:formatCode>
                <c:ptCount val="9"/>
                <c:pt idx="0">
                  <c:v>729</c:v>
                </c:pt>
                <c:pt idx="1">
                  <c:v>1632</c:v>
                </c:pt>
                <c:pt idx="2">
                  <c:v>2669</c:v>
                </c:pt>
                <c:pt idx="3">
                  <c:v>3216</c:v>
                </c:pt>
                <c:pt idx="4">
                  <c:v>1308</c:v>
                </c:pt>
                <c:pt idx="5">
                  <c:v>520</c:v>
                </c:pt>
                <c:pt idx="6">
                  <c:v>142</c:v>
                </c:pt>
                <c:pt idx="7">
                  <c:v>1005</c:v>
                </c:pt>
                <c:pt idx="8">
                  <c:v>122</c:v>
                </c:pt>
              </c:numCache>
            </c:numRef>
          </c:val>
        </c:ser>
        <c:gapWidth val="490"/>
        <c:axId val="121086336"/>
        <c:axId val="121087872"/>
      </c:barChart>
      <c:catAx>
        <c:axId val="121054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055872"/>
        <c:crosses val="autoZero"/>
        <c:auto val="1"/>
        <c:lblAlgn val="ctr"/>
        <c:lblOffset val="100"/>
      </c:catAx>
      <c:valAx>
        <c:axId val="12105587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054336"/>
        <c:crosses val="autoZero"/>
        <c:crossBetween val="between"/>
      </c:valAx>
      <c:catAx>
        <c:axId val="121086336"/>
        <c:scaling>
          <c:orientation val="minMax"/>
        </c:scaling>
        <c:delete val="1"/>
        <c:axPos val="b"/>
        <c:tickLblPos val="none"/>
        <c:crossAx val="121087872"/>
        <c:crosses val="autoZero"/>
        <c:auto val="1"/>
        <c:lblAlgn val="ctr"/>
        <c:lblOffset val="100"/>
      </c:catAx>
      <c:valAx>
        <c:axId val="1210878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108633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40365520015"/>
          <c:y val="3.5087904514729547E-2"/>
          <c:w val="0.11891892545689775"/>
          <c:h val="7.17975336881772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 paperSize="9" orientation="landscape" horizontalDpi="200" verticalDpi="20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Stats'!$B$1858</c:f>
          <c:strCache>
            <c:ptCount val="1"/>
            <c:pt idx="0">
              <c:v>Figure 10e: Part Time by Age. Data taken from HR Employee Database.</c:v>
            </c:pt>
          </c:strCache>
        </c:strRef>
      </c:tx>
      <c:layout>
        <c:manualLayout>
          <c:xMode val="edge"/>
          <c:yMode val="edge"/>
          <c:x val="1.1584680947139703E-2"/>
          <c:y val="1.9084150793999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027705231391504E-2"/>
          <c:y val="0.14503843824255699"/>
          <c:w val="0.93188668943159214"/>
          <c:h val="0.6493329814220145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Stats'!$C$1859</c:f>
              <c:strCache>
                <c:ptCount val="1"/>
                <c:pt idx="0">
                  <c:v>Parttime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Stats'!$B$1861:$B$1870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Stats'!$C$1861:$C$1870</c:f>
              <c:numCache>
                <c:formatCode>0.0%</c:formatCode>
                <c:ptCount val="10"/>
                <c:pt idx="0">
                  <c:v>1.3360053440213762E-3</c:v>
                </c:pt>
                <c:pt idx="1">
                  <c:v>3.2732130928523714E-2</c:v>
                </c:pt>
                <c:pt idx="2">
                  <c:v>0.17100868403473615</c:v>
                </c:pt>
                <c:pt idx="3">
                  <c:v>0.26386105544422178</c:v>
                </c:pt>
                <c:pt idx="4">
                  <c:v>0.21843687374749499</c:v>
                </c:pt>
                <c:pt idx="5">
                  <c:v>0.11957247828991316</c:v>
                </c:pt>
                <c:pt idx="6">
                  <c:v>6.4128256513026047E-2</c:v>
                </c:pt>
                <c:pt idx="7">
                  <c:v>5.0768203072812289E-2</c:v>
                </c:pt>
                <c:pt idx="8">
                  <c:v>6.2124248496993988E-2</c:v>
                </c:pt>
                <c:pt idx="9">
                  <c:v>1.6032064128256512E-2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Stats'!$E$1859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Stats'!$E$1861:$E$1870</c:f>
              <c:numCache>
                <c:formatCode>0.0%</c:formatCode>
                <c:ptCount val="10"/>
                <c:pt idx="0">
                  <c:v>4.9055453991468614E-2</c:v>
                </c:pt>
                <c:pt idx="1">
                  <c:v>0.13183018484663822</c:v>
                </c:pt>
                <c:pt idx="2">
                  <c:v>0.16697135892748324</c:v>
                </c:pt>
                <c:pt idx="3">
                  <c:v>0.13558805606337598</c:v>
                </c:pt>
                <c:pt idx="4">
                  <c:v>0.13599431241113141</c:v>
                </c:pt>
                <c:pt idx="5">
                  <c:v>0.14564290067032298</c:v>
                </c:pt>
                <c:pt idx="6">
                  <c:v>0.11425959780621572</c:v>
                </c:pt>
                <c:pt idx="7">
                  <c:v>8.521226894170221E-2</c:v>
                </c:pt>
                <c:pt idx="8">
                  <c:v>3.3109892342067848E-2</c:v>
                </c:pt>
                <c:pt idx="9">
                  <c:v>2.3359739995937436E-3</c:v>
                </c:pt>
              </c:numCache>
            </c:numRef>
          </c:val>
        </c:ser>
        <c:axId val="121137408"/>
        <c:axId val="121155584"/>
      </c:barChart>
      <c:barChart>
        <c:barDir val="col"/>
        <c:grouping val="clustered"/>
        <c:ser>
          <c:idx val="2"/>
          <c:order val="2"/>
          <c:tx>
            <c:strRef>
              <c:f>'13.14 Q2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Stats'!$D$1861:$D$1870</c:f>
              <c:numCache>
                <c:formatCode>#,##0</c:formatCode>
                <c:ptCount val="10"/>
                <c:pt idx="0">
                  <c:v>2</c:v>
                </c:pt>
                <c:pt idx="1">
                  <c:v>49</c:v>
                </c:pt>
                <c:pt idx="2">
                  <c:v>256</c:v>
                </c:pt>
                <c:pt idx="3">
                  <c:v>395</c:v>
                </c:pt>
                <c:pt idx="4">
                  <c:v>327</c:v>
                </c:pt>
                <c:pt idx="5">
                  <c:v>179</c:v>
                </c:pt>
                <c:pt idx="6">
                  <c:v>96</c:v>
                </c:pt>
                <c:pt idx="7">
                  <c:v>76</c:v>
                </c:pt>
                <c:pt idx="8">
                  <c:v>93</c:v>
                </c:pt>
                <c:pt idx="9">
                  <c:v>24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Stats'!$F$1861:$F$1870</c:f>
              <c:numCache>
                <c:formatCode>#,##0</c:formatCode>
                <c:ptCount val="10"/>
                <c:pt idx="0">
                  <c:v>483</c:v>
                </c:pt>
                <c:pt idx="1">
                  <c:v>1298</c:v>
                </c:pt>
                <c:pt idx="2">
                  <c:v>1644</c:v>
                </c:pt>
                <c:pt idx="3">
                  <c:v>1335</c:v>
                </c:pt>
                <c:pt idx="4">
                  <c:v>1339</c:v>
                </c:pt>
                <c:pt idx="5">
                  <c:v>1434</c:v>
                </c:pt>
                <c:pt idx="6">
                  <c:v>1125</c:v>
                </c:pt>
                <c:pt idx="7">
                  <c:v>839</c:v>
                </c:pt>
                <c:pt idx="8">
                  <c:v>326</c:v>
                </c:pt>
                <c:pt idx="9">
                  <c:v>23</c:v>
                </c:pt>
              </c:numCache>
            </c:numRef>
          </c:val>
        </c:ser>
        <c:axId val="121157120"/>
        <c:axId val="121158656"/>
      </c:barChart>
      <c:catAx>
        <c:axId val="1211374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155584"/>
        <c:crosses val="autoZero"/>
        <c:auto val="1"/>
        <c:lblAlgn val="ctr"/>
        <c:lblOffset val="100"/>
      </c:catAx>
      <c:valAx>
        <c:axId val="12115558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137408"/>
        <c:crosses val="autoZero"/>
        <c:crossBetween val="between"/>
      </c:valAx>
      <c:catAx>
        <c:axId val="121157120"/>
        <c:scaling>
          <c:orientation val="minMax"/>
        </c:scaling>
        <c:delete val="1"/>
        <c:axPos val="b"/>
        <c:tickLblPos val="none"/>
        <c:crossAx val="121158656"/>
        <c:crosses val="autoZero"/>
        <c:auto val="1"/>
        <c:lblAlgn val="ctr"/>
        <c:lblOffset val="100"/>
      </c:catAx>
      <c:valAx>
        <c:axId val="1211586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11571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0740665481330953"/>
          <c:y val="3.0358509655566798E-2"/>
          <c:w val="0.17924541690353221"/>
          <c:h val="8.87537940439008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Stats'!$B$1389</c:f>
          <c:strCache>
            <c:ptCount val="1"/>
            <c:pt idx="0">
              <c:v>Figure 7k: Race (BAME) by Age: Data taken from HR Employee Database.</c:v>
            </c:pt>
          </c:strCache>
        </c:strRef>
      </c:tx>
      <c:layout>
        <c:manualLayout>
          <c:xMode val="edge"/>
          <c:yMode val="edge"/>
          <c:x val="7.6926674488269724E-3"/>
          <c:y val="1.94552409672195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620472440944872E-2"/>
          <c:y val="0.13618677042801416"/>
          <c:w val="0.9338306480920654"/>
          <c:h val="0.6885950733730961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Stats'!$C$1390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Stats'!$C$1392:$C$1401</c:f>
              <c:numCache>
                <c:formatCode>0.0%</c:formatCode>
                <c:ptCount val="10"/>
                <c:pt idx="0">
                  <c:v>3.9473684210526314E-2</c:v>
                </c:pt>
                <c:pt idx="1">
                  <c:v>0.16666666666666666</c:v>
                </c:pt>
                <c:pt idx="2">
                  <c:v>0.25219298245614036</c:v>
                </c:pt>
                <c:pt idx="3">
                  <c:v>0.19298245614035087</c:v>
                </c:pt>
                <c:pt idx="4">
                  <c:v>0.1206140350877193</c:v>
                </c:pt>
                <c:pt idx="5">
                  <c:v>9.4298245614035089E-2</c:v>
                </c:pt>
                <c:pt idx="6">
                  <c:v>7.6754385964912283E-2</c:v>
                </c:pt>
                <c:pt idx="7">
                  <c:v>3.5087719298245612E-2</c:v>
                </c:pt>
                <c:pt idx="8">
                  <c:v>1.7543859649122806E-2</c:v>
                </c:pt>
                <c:pt idx="9">
                  <c:v>4.3859649122807015E-3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Stats'!$E$1390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Stats'!$E$1392:$E$1401</c:f>
              <c:numCache>
                <c:formatCode>0.0%</c:formatCode>
                <c:ptCount val="10"/>
                <c:pt idx="0">
                  <c:v>4.2895196105446863E-2</c:v>
                </c:pt>
                <c:pt idx="1">
                  <c:v>0.11674474143473867</c:v>
                </c:pt>
                <c:pt idx="2">
                  <c:v>0.16395701295122622</c:v>
                </c:pt>
                <c:pt idx="3">
                  <c:v>0.15082208138146413</c:v>
                </c:pt>
                <c:pt idx="4">
                  <c:v>0.14797464866354368</c:v>
                </c:pt>
                <c:pt idx="5">
                  <c:v>0.14420868926242308</c:v>
                </c:pt>
                <c:pt idx="6">
                  <c:v>0.10893726462753743</c:v>
                </c:pt>
                <c:pt idx="7">
                  <c:v>8.2575548819693215E-2</c:v>
                </c:pt>
                <c:pt idx="8">
                  <c:v>3.7751446679526041E-2</c:v>
                </c:pt>
                <c:pt idx="9">
                  <c:v>4.1333700744006618E-3</c:v>
                </c:pt>
              </c:numCache>
            </c:numRef>
          </c:val>
        </c:ser>
        <c:axId val="123375616"/>
        <c:axId val="123377152"/>
      </c:barChart>
      <c:barChart>
        <c:barDir val="col"/>
        <c:grouping val="clustered"/>
        <c:ser>
          <c:idx val="2"/>
          <c:order val="2"/>
          <c:tx>
            <c:strRef>
              <c:f>'13.14 Q2 Diversity Stats'!$D$1391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Stats'!$D$1392:$D$1401</c:f>
              <c:numCache>
                <c:formatCode>#,##0</c:formatCode>
                <c:ptCount val="10"/>
                <c:pt idx="0">
                  <c:v>18</c:v>
                </c:pt>
                <c:pt idx="1">
                  <c:v>76</c:v>
                </c:pt>
                <c:pt idx="2">
                  <c:v>115</c:v>
                </c:pt>
                <c:pt idx="3">
                  <c:v>88</c:v>
                </c:pt>
                <c:pt idx="4">
                  <c:v>55</c:v>
                </c:pt>
                <c:pt idx="5">
                  <c:v>43</c:v>
                </c:pt>
                <c:pt idx="6">
                  <c:v>35</c:v>
                </c:pt>
                <c:pt idx="7">
                  <c:v>16</c:v>
                </c:pt>
                <c:pt idx="8">
                  <c:v>8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Stats'!$F$1392:$F$1401</c:f>
              <c:numCache>
                <c:formatCode>0</c:formatCode>
                <c:ptCount val="10"/>
                <c:pt idx="0">
                  <c:v>467</c:v>
                </c:pt>
                <c:pt idx="1">
                  <c:v>1271</c:v>
                </c:pt>
                <c:pt idx="2">
                  <c:v>1785</c:v>
                </c:pt>
                <c:pt idx="3">
                  <c:v>1642</c:v>
                </c:pt>
                <c:pt idx="4">
                  <c:v>1611</c:v>
                </c:pt>
                <c:pt idx="5">
                  <c:v>1570</c:v>
                </c:pt>
                <c:pt idx="6">
                  <c:v>1186</c:v>
                </c:pt>
                <c:pt idx="7">
                  <c:v>899</c:v>
                </c:pt>
                <c:pt idx="8">
                  <c:v>411</c:v>
                </c:pt>
                <c:pt idx="9">
                  <c:v>45</c:v>
                </c:pt>
              </c:numCache>
            </c:numRef>
          </c:val>
        </c:ser>
        <c:axId val="123378688"/>
        <c:axId val="123437824"/>
      </c:barChart>
      <c:catAx>
        <c:axId val="123375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77152"/>
        <c:crosses val="autoZero"/>
        <c:auto val="1"/>
        <c:lblAlgn val="ctr"/>
        <c:lblOffset val="100"/>
      </c:catAx>
      <c:valAx>
        <c:axId val="12337715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75616"/>
        <c:crosses val="autoZero"/>
        <c:crossBetween val="between"/>
      </c:valAx>
      <c:catAx>
        <c:axId val="123378688"/>
        <c:scaling>
          <c:orientation val="minMax"/>
        </c:scaling>
        <c:delete val="1"/>
        <c:axPos val="b"/>
        <c:tickLblPos val="none"/>
        <c:crossAx val="123437824"/>
        <c:crosses val="autoZero"/>
        <c:auto val="1"/>
        <c:lblAlgn val="ctr"/>
        <c:lblOffset val="100"/>
      </c:catAx>
      <c:valAx>
        <c:axId val="123437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3786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63384012482363"/>
          <c:y val="2.9903110515441225E-2"/>
          <c:w val="0.19959327664687021"/>
          <c:h val="7.657452392918971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Stats'!$B$812</c:f>
          <c:strCache>
            <c:ptCount val="1"/>
            <c:pt idx="0">
              <c:v>Figure 5d: Gender by Age. Data taken from HR Employee Database</c:v>
            </c:pt>
          </c:strCache>
        </c:strRef>
      </c:tx>
      <c:layout>
        <c:manualLayout>
          <c:xMode val="edge"/>
          <c:yMode val="edge"/>
          <c:x val="1.1053537662631006E-2"/>
          <c:y val="3.01211816608030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440935386375636E-2"/>
          <c:y val="0.1456692913385827"/>
          <c:w val="0.94308749883936749"/>
          <c:h val="0.6604732719755677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Stats'!$C$813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Stats'!$C$815:$C$824</c:f>
              <c:numCache>
                <c:formatCode>0.0%</c:formatCode>
                <c:ptCount val="10"/>
                <c:pt idx="0">
                  <c:v>3.507440024293957E-2</c:v>
                </c:pt>
                <c:pt idx="1">
                  <c:v>9.6568478590950496E-2</c:v>
                </c:pt>
                <c:pt idx="2">
                  <c:v>0.13877922866686912</c:v>
                </c:pt>
                <c:pt idx="3">
                  <c:v>0.13437594898269056</c:v>
                </c:pt>
                <c:pt idx="4">
                  <c:v>0.14348618281202552</c:v>
                </c:pt>
                <c:pt idx="5">
                  <c:v>0.15882174309140601</c:v>
                </c:pt>
                <c:pt idx="6">
                  <c:v>0.13255390221682356</c:v>
                </c:pt>
                <c:pt idx="7">
                  <c:v>0.10233829334952931</c:v>
                </c:pt>
                <c:pt idx="8">
                  <c:v>5.2232007288187061E-2</c:v>
                </c:pt>
                <c:pt idx="9">
                  <c:v>5.7698147585788038E-3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Stats'!$E$813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Stats'!$E$815:$E$824</c:f>
              <c:numCache>
                <c:formatCode>0.0%</c:formatCode>
                <c:ptCount val="10"/>
                <c:pt idx="0">
                  <c:v>5.3394996846752155E-2</c:v>
                </c:pt>
                <c:pt idx="1">
                  <c:v>0.14946394786630229</c:v>
                </c:pt>
                <c:pt idx="2">
                  <c:v>0.20727349169644735</c:v>
                </c:pt>
                <c:pt idx="3">
                  <c:v>0.17763296195080933</c:v>
                </c:pt>
                <c:pt idx="4">
                  <c:v>0.15156611309648937</c:v>
                </c:pt>
                <c:pt idx="5">
                  <c:v>0.11919276855160815</c:v>
                </c:pt>
                <c:pt idx="6">
                  <c:v>7.3155350010510822E-2</c:v>
                </c:pt>
                <c:pt idx="7">
                  <c:v>5.0662182047508934E-2</c:v>
                </c:pt>
                <c:pt idx="8">
                  <c:v>1.5766239226403196E-2</c:v>
                </c:pt>
                <c:pt idx="9">
                  <c:v>1.8919487071683834E-3</c:v>
                </c:pt>
              </c:numCache>
            </c:numRef>
          </c:val>
        </c:ser>
        <c:axId val="123508224"/>
        <c:axId val="123509760"/>
      </c:barChart>
      <c:barChart>
        <c:barDir val="col"/>
        <c:grouping val="clustered"/>
        <c:ser>
          <c:idx val="2"/>
          <c:order val="2"/>
          <c:tx>
            <c:strRef>
              <c:f>'13.14 Q2 Diversity Stats'!$D$814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Stats'!$D$815:$D$824</c:f>
              <c:numCache>
                <c:formatCode>#,##0</c:formatCode>
                <c:ptCount val="10"/>
                <c:pt idx="0">
                  <c:v>231</c:v>
                </c:pt>
                <c:pt idx="1">
                  <c:v>636</c:v>
                </c:pt>
                <c:pt idx="2">
                  <c:v>914</c:v>
                </c:pt>
                <c:pt idx="3">
                  <c:v>885</c:v>
                </c:pt>
                <c:pt idx="4">
                  <c:v>945</c:v>
                </c:pt>
                <c:pt idx="5">
                  <c:v>1046</c:v>
                </c:pt>
                <c:pt idx="6">
                  <c:v>873</c:v>
                </c:pt>
                <c:pt idx="7">
                  <c:v>674</c:v>
                </c:pt>
                <c:pt idx="8">
                  <c:v>344</c:v>
                </c:pt>
                <c:pt idx="9">
                  <c:v>38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Stats'!$F$815:$F$824</c:f>
              <c:numCache>
                <c:formatCode>#,##0</c:formatCode>
                <c:ptCount val="10"/>
                <c:pt idx="0">
                  <c:v>254</c:v>
                </c:pt>
                <c:pt idx="1">
                  <c:v>711</c:v>
                </c:pt>
                <c:pt idx="2">
                  <c:v>986</c:v>
                </c:pt>
                <c:pt idx="3">
                  <c:v>845</c:v>
                </c:pt>
                <c:pt idx="4">
                  <c:v>721</c:v>
                </c:pt>
                <c:pt idx="5">
                  <c:v>567</c:v>
                </c:pt>
                <c:pt idx="6">
                  <c:v>348</c:v>
                </c:pt>
                <c:pt idx="7">
                  <c:v>241</c:v>
                </c:pt>
                <c:pt idx="8">
                  <c:v>75</c:v>
                </c:pt>
                <c:pt idx="9">
                  <c:v>9</c:v>
                </c:pt>
              </c:numCache>
            </c:numRef>
          </c:val>
        </c:ser>
        <c:axId val="123577088"/>
        <c:axId val="123578624"/>
      </c:barChart>
      <c:catAx>
        <c:axId val="1235082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509760"/>
        <c:crosses val="autoZero"/>
        <c:auto val="1"/>
        <c:lblAlgn val="ctr"/>
        <c:lblOffset val="100"/>
      </c:catAx>
      <c:valAx>
        <c:axId val="12350976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508224"/>
        <c:crosses val="autoZero"/>
        <c:crossBetween val="between"/>
      </c:valAx>
      <c:catAx>
        <c:axId val="123577088"/>
        <c:scaling>
          <c:orientation val="minMax"/>
        </c:scaling>
        <c:delete val="1"/>
        <c:axPos val="b"/>
        <c:tickLblPos val="none"/>
        <c:crossAx val="123578624"/>
        <c:crosses val="autoZero"/>
        <c:auto val="1"/>
        <c:lblAlgn val="ctr"/>
        <c:lblOffset val="100"/>
      </c:catAx>
      <c:valAx>
        <c:axId val="1235786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5770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158000411238916"/>
          <c:y val="2.7100575194058191E-2"/>
          <c:w val="0.19621119940652754"/>
          <c:h val="7.07834924889708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Q3 Diversity Stats'!$B$777</c:f>
          <c:strCache>
            <c:ptCount val="1"/>
            <c:pt idx="0">
              <c:v>Figure 5c: The grade breakdown for each gender - the total employees for male and female broken down by grade i.e. the percentage of men / women that are Grade x. Data taken from HR Employee Database.</c:v>
            </c:pt>
          </c:strCache>
        </c:strRef>
      </c:tx>
      <c:layout>
        <c:manualLayout>
          <c:xMode val="edge"/>
          <c:yMode val="edge"/>
          <c:x val="1.0287102446806582E-2"/>
          <c:y val="3.18689272476038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46259361910957E-2"/>
          <c:y val="0.18658127344109982"/>
          <c:w val="0.93564471490929069"/>
          <c:h val="0.63484277557227364"/>
        </c:manualLayout>
      </c:layout>
      <c:barChart>
        <c:barDir val="col"/>
        <c:grouping val="clustered"/>
        <c:ser>
          <c:idx val="0"/>
          <c:order val="0"/>
          <c:tx>
            <c:strRef>
              <c:f>'13.14 Q3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('13.14 Q3 Diversity Stats'!$B$779:$B$781,'13.14 Q3 Diversity Stats'!$B$783:$B$786,'13.14 Q3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Q3 Diversity Stats'!$C$779:$C$781,'13.14 Q3 Diversity Stats'!$C$783:$C$786,'13.14 Q3 Diversity Stats'!$C$788:$C$789)</c:f>
              <c:numCache>
                <c:formatCode>0.00%</c:formatCode>
                <c:ptCount val="9"/>
                <c:pt idx="0">
                  <c:v>0.40307692307692305</c:v>
                </c:pt>
                <c:pt idx="1">
                  <c:v>0.45649350649350651</c:v>
                </c:pt>
                <c:pt idx="2">
                  <c:v>0.54975591438227567</c:v>
                </c:pt>
                <c:pt idx="3">
                  <c:v>0.54824561403508776</c:v>
                </c:pt>
                <c:pt idx="4">
                  <c:v>0.62269938650306744</c:v>
                </c:pt>
                <c:pt idx="5">
                  <c:v>0.67500000000000004</c:v>
                </c:pt>
                <c:pt idx="6">
                  <c:v>0.68055555555555558</c:v>
                </c:pt>
                <c:pt idx="7">
                  <c:v>0.97889447236180904</c:v>
                </c:pt>
                <c:pt idx="8">
                  <c:v>0.752</c:v>
                </c:pt>
              </c:numCache>
            </c:numRef>
          </c:val>
        </c:ser>
        <c:ser>
          <c:idx val="1"/>
          <c:order val="1"/>
          <c:tx>
            <c:strRef>
              <c:f>'13.14 Q3 Diversity Stats'!$E$778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('13.14 Q3 Diversity Stats'!$B$779:$B$781,'13.14 Q3 Diversity Stats'!$B$783:$B$786,'13.14 Q3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Q3 Diversity Stats'!$E$779:$E$781,'13.14 Q3 Diversity Stats'!$E$783:$E$786,'13.14 Q3 Diversity Stats'!$E$788:$E$789)</c:f>
              <c:numCache>
                <c:formatCode>0.00%</c:formatCode>
                <c:ptCount val="9"/>
                <c:pt idx="0">
                  <c:v>0.59692307692307689</c:v>
                </c:pt>
                <c:pt idx="1">
                  <c:v>0.54350649350649349</c:v>
                </c:pt>
                <c:pt idx="2">
                  <c:v>0.45024408561772439</c:v>
                </c:pt>
                <c:pt idx="3">
                  <c:v>0.4517543859649123</c:v>
                </c:pt>
                <c:pt idx="4">
                  <c:v>0.3773006134969325</c:v>
                </c:pt>
                <c:pt idx="5">
                  <c:v>0.32500000000000001</c:v>
                </c:pt>
                <c:pt idx="6">
                  <c:v>0.31944444444444442</c:v>
                </c:pt>
                <c:pt idx="7">
                  <c:v>2.1105527638190954E-2</c:v>
                </c:pt>
                <c:pt idx="8">
                  <c:v>0.248</c:v>
                </c:pt>
              </c:numCache>
            </c:numRef>
          </c:val>
        </c:ser>
        <c:axId val="97903360"/>
        <c:axId val="97904896"/>
      </c:barChart>
      <c:barChart>
        <c:barDir val="col"/>
        <c:grouping val="clustered"/>
        <c:ser>
          <c:idx val="2"/>
          <c:order val="2"/>
          <c:tx>
            <c:strRef>
              <c:f>'13.14 Q3 Diversity Stats'!$D$778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Q3 Diversity Stats'!$D$779:$D$781,'13.14 Q3 Diversity Stats'!$D$783:$D$786,'13.14 Q3 Diversity Stats'!$D$788:$D$789)</c:f>
              <c:numCache>
                <c:formatCode>#,##0</c:formatCode>
                <c:ptCount val="9"/>
                <c:pt idx="0">
                  <c:v>262</c:v>
                </c:pt>
                <c:pt idx="1">
                  <c:v>703</c:v>
                </c:pt>
                <c:pt idx="2">
                  <c:v>1464</c:v>
                </c:pt>
                <c:pt idx="3">
                  <c:v>1750</c:v>
                </c:pt>
                <c:pt idx="4">
                  <c:v>812</c:v>
                </c:pt>
                <c:pt idx="5">
                  <c:v>351</c:v>
                </c:pt>
                <c:pt idx="6">
                  <c:v>98</c:v>
                </c:pt>
                <c:pt idx="7">
                  <c:v>974</c:v>
                </c:pt>
                <c:pt idx="8">
                  <c:v>94</c:v>
                </c:pt>
              </c:numCache>
            </c:numRef>
          </c:val>
        </c:ser>
        <c:ser>
          <c:idx val="3"/>
          <c:order val="3"/>
          <c:tx>
            <c:strRef>
              <c:f>'13.14 Q3 Diversity Stats'!$F$778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Q3 Diversity Stats'!$F$779:$F$781,'13.14 Q3 Diversity Stats'!$F$783:$F$786,'13.14 Q3 Diversity Stats'!$F$788:$F$789)</c:f>
              <c:numCache>
                <c:formatCode>#,##0</c:formatCode>
                <c:ptCount val="9"/>
                <c:pt idx="0">
                  <c:v>388</c:v>
                </c:pt>
                <c:pt idx="1">
                  <c:v>837</c:v>
                </c:pt>
                <c:pt idx="2">
                  <c:v>1199</c:v>
                </c:pt>
                <c:pt idx="3">
                  <c:v>1442</c:v>
                </c:pt>
                <c:pt idx="4">
                  <c:v>492</c:v>
                </c:pt>
                <c:pt idx="5">
                  <c:v>169</c:v>
                </c:pt>
                <c:pt idx="6">
                  <c:v>46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</c:ser>
        <c:axId val="101449728"/>
        <c:axId val="101451264"/>
      </c:barChart>
      <c:catAx>
        <c:axId val="979033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904896"/>
        <c:crosses val="autoZero"/>
        <c:auto val="1"/>
        <c:lblAlgn val="ctr"/>
        <c:lblOffset val="100"/>
      </c:catAx>
      <c:valAx>
        <c:axId val="97904896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903360"/>
        <c:crosses val="autoZero"/>
        <c:crossBetween val="between"/>
      </c:valAx>
      <c:catAx>
        <c:axId val="101449728"/>
        <c:scaling>
          <c:orientation val="minMax"/>
        </c:scaling>
        <c:delete val="1"/>
        <c:axPos val="b"/>
        <c:tickLblPos val="none"/>
        <c:crossAx val="101451264"/>
        <c:crosses val="autoZero"/>
        <c:auto val="1"/>
        <c:lblAlgn val="ctr"/>
        <c:lblOffset val="100"/>
      </c:catAx>
      <c:valAx>
        <c:axId val="101451264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014497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096137925199876"/>
          <c:y val="3.8666754399432367E-2"/>
          <c:w val="0.15601106270004794"/>
          <c:h val="6.490002120208518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422" r="0.75000000000000422" t="1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Stats'!$B$558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1.0967784821218183E-2"/>
          <c:y val="2.66192909730299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778960297486422E-2"/>
          <c:y val="0.1412216372361739"/>
          <c:w val="0.9477615615397168"/>
          <c:h val="0.6717569771234308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Stats'!$C$559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Stats'!$C$561:$C$570</c:f>
              <c:numCache>
                <c:formatCode>0.0%</c:formatCode>
                <c:ptCount val="10"/>
                <c:pt idx="0">
                  <c:v>2.3634881825590873E-2</c:v>
                </c:pt>
                <c:pt idx="1">
                  <c:v>9.8614506927465359E-2</c:v>
                </c:pt>
                <c:pt idx="2">
                  <c:v>0.14506927465362673</c:v>
                </c:pt>
                <c:pt idx="3">
                  <c:v>0.12143439282803586</c:v>
                </c:pt>
                <c:pt idx="4">
                  <c:v>0.15892420537897312</c:v>
                </c:pt>
                <c:pt idx="5">
                  <c:v>0.13936430317848411</c:v>
                </c:pt>
                <c:pt idx="6">
                  <c:v>0.14343928280358598</c:v>
                </c:pt>
                <c:pt idx="7">
                  <c:v>0.11654441727791361</c:v>
                </c:pt>
                <c:pt idx="8">
                  <c:v>4.8899755501222497E-2</c:v>
                </c:pt>
                <c:pt idx="9">
                  <c:v>4.0749796251018742E-3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Stats'!$E$559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Stats'!$E$561:$E$570</c:f>
              <c:numCache>
                <c:formatCode>0.0%</c:formatCode>
                <c:ptCount val="10"/>
                <c:pt idx="0">
                  <c:v>4.0184177480117204E-2</c:v>
                </c:pt>
                <c:pt idx="1">
                  <c:v>0.12543602623133807</c:v>
                </c:pt>
                <c:pt idx="2">
                  <c:v>0.18222408260080927</c:v>
                </c:pt>
                <c:pt idx="3">
                  <c:v>0.16143435189060973</c:v>
                </c:pt>
                <c:pt idx="4">
                  <c:v>0.15041160876238316</c:v>
                </c:pt>
                <c:pt idx="5">
                  <c:v>0.13924933724012836</c:v>
                </c:pt>
                <c:pt idx="6">
                  <c:v>9.808846100181387E-2</c:v>
                </c:pt>
                <c:pt idx="7">
                  <c:v>6.8927026649923256E-2</c:v>
                </c:pt>
                <c:pt idx="8">
                  <c:v>3.0835775080228826E-2</c:v>
                </c:pt>
                <c:pt idx="9">
                  <c:v>3.2091530626482487E-3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Stats'!$G$559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Stats'!$G$561:$G$570</c:f>
              <c:numCache>
                <c:formatCode>0.0%</c:formatCode>
                <c:ptCount val="10"/>
                <c:pt idx="0">
                  <c:v>1.289134438305709E-2</c:v>
                </c:pt>
                <c:pt idx="1">
                  <c:v>8.2872928176795577E-2</c:v>
                </c:pt>
                <c:pt idx="2">
                  <c:v>0.13627992633517497</c:v>
                </c:pt>
                <c:pt idx="3">
                  <c:v>0.13443830570902393</c:v>
                </c:pt>
                <c:pt idx="4">
                  <c:v>0.1860036832412523</c:v>
                </c:pt>
                <c:pt idx="5">
                  <c:v>0.15653775322283608</c:v>
                </c:pt>
                <c:pt idx="6">
                  <c:v>0.13996316758747698</c:v>
                </c:pt>
                <c:pt idx="7">
                  <c:v>9.9447513812154692E-2</c:v>
                </c:pt>
                <c:pt idx="8">
                  <c:v>4.9723756906077346E-2</c:v>
                </c:pt>
                <c:pt idx="9">
                  <c:v>1.841620626151013E-3</c:v>
                </c:pt>
              </c:numCache>
            </c:numRef>
          </c:val>
        </c:ser>
        <c:axId val="123716736"/>
        <c:axId val="123718272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Stats'!$D$561:$D$570</c:f>
              <c:numCache>
                <c:formatCode>#,##0</c:formatCode>
                <c:ptCount val="10"/>
                <c:pt idx="0">
                  <c:v>29</c:v>
                </c:pt>
                <c:pt idx="1">
                  <c:v>121</c:v>
                </c:pt>
                <c:pt idx="2">
                  <c:v>178</c:v>
                </c:pt>
                <c:pt idx="3">
                  <c:v>149</c:v>
                </c:pt>
                <c:pt idx="4">
                  <c:v>195</c:v>
                </c:pt>
                <c:pt idx="5">
                  <c:v>171</c:v>
                </c:pt>
                <c:pt idx="6">
                  <c:v>176</c:v>
                </c:pt>
                <c:pt idx="7">
                  <c:v>143</c:v>
                </c:pt>
                <c:pt idx="8">
                  <c:v>60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Stats'!$F$561:$F$570</c:f>
              <c:numCache>
                <c:formatCode>#,##0</c:formatCode>
                <c:ptCount val="10"/>
                <c:pt idx="0">
                  <c:v>288</c:v>
                </c:pt>
                <c:pt idx="1">
                  <c:v>899</c:v>
                </c:pt>
                <c:pt idx="2">
                  <c:v>1306</c:v>
                </c:pt>
                <c:pt idx="3">
                  <c:v>1157</c:v>
                </c:pt>
                <c:pt idx="4">
                  <c:v>1078</c:v>
                </c:pt>
                <c:pt idx="5">
                  <c:v>998</c:v>
                </c:pt>
                <c:pt idx="6">
                  <c:v>703</c:v>
                </c:pt>
                <c:pt idx="7">
                  <c:v>494</c:v>
                </c:pt>
                <c:pt idx="8">
                  <c:v>221</c:v>
                </c:pt>
                <c:pt idx="9">
                  <c:v>23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Stats'!$H$561:$H$570</c:f>
              <c:numCache>
                <c:formatCode>#,##0</c:formatCode>
                <c:ptCount val="10"/>
                <c:pt idx="0">
                  <c:v>7</c:v>
                </c:pt>
                <c:pt idx="1">
                  <c:v>45</c:v>
                </c:pt>
                <c:pt idx="2">
                  <c:v>74</c:v>
                </c:pt>
                <c:pt idx="3">
                  <c:v>73</c:v>
                </c:pt>
                <c:pt idx="4">
                  <c:v>101</c:v>
                </c:pt>
                <c:pt idx="5">
                  <c:v>85</c:v>
                </c:pt>
                <c:pt idx="6">
                  <c:v>76</c:v>
                </c:pt>
                <c:pt idx="7">
                  <c:v>54</c:v>
                </c:pt>
                <c:pt idx="8">
                  <c:v>27</c:v>
                </c:pt>
                <c:pt idx="9">
                  <c:v>1</c:v>
                </c:pt>
              </c:numCache>
            </c:numRef>
          </c:val>
        </c:ser>
        <c:axId val="123720064"/>
        <c:axId val="123721600"/>
      </c:barChart>
      <c:catAx>
        <c:axId val="123716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718272"/>
        <c:crosses val="autoZero"/>
        <c:auto val="1"/>
        <c:lblAlgn val="ctr"/>
        <c:lblOffset val="100"/>
      </c:catAx>
      <c:valAx>
        <c:axId val="123718272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716736"/>
        <c:crosses val="autoZero"/>
        <c:crossBetween val="between"/>
      </c:valAx>
      <c:catAx>
        <c:axId val="123720064"/>
        <c:scaling>
          <c:orientation val="minMax"/>
        </c:scaling>
        <c:delete val="1"/>
        <c:axPos val="b"/>
        <c:tickLblPos val="none"/>
        <c:crossAx val="123721600"/>
        <c:crosses val="autoZero"/>
        <c:auto val="1"/>
        <c:lblAlgn val="ctr"/>
        <c:lblOffset val="100"/>
      </c:catAx>
      <c:valAx>
        <c:axId val="1237216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7200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494991368596779"/>
          <c:y val="3.0435958736355812E-2"/>
          <c:w val="0.19594595955628552"/>
          <c:h val="0.1010070259323434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Stats'!$B$1423</c:f>
          <c:strCache>
            <c:ptCount val="1"/>
            <c:pt idx="0">
              <c:v>Figure 7l: Race (BAME) by Age: Data taken from HR Employee Database.</c:v>
            </c:pt>
          </c:strCache>
        </c:strRef>
      </c:tx>
      <c:layout>
        <c:manualLayout>
          <c:xMode val="edge"/>
          <c:yMode val="edge"/>
          <c:x val="1.036459152283384E-2"/>
          <c:y val="2.66380869058034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253825964062146E-2"/>
          <c:y val="0.14615384615384616"/>
          <c:w val="0.93830082778114277"/>
          <c:h val="0.6616809565471100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Stats'!$C$1424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dLbls>
            <c:delete val="1"/>
          </c:dLbls>
          <c:cat>
            <c:strRef>
              <c:f>'13.14 Q2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Stats'!$C$1426:$C$1435</c:f>
              <c:numCache>
                <c:formatCode>0.0%</c:formatCode>
                <c:ptCount val="10"/>
                <c:pt idx="0">
                  <c:v>3.9473684210526314E-2</c:v>
                </c:pt>
                <c:pt idx="1">
                  <c:v>0.14692982456140352</c:v>
                </c:pt>
                <c:pt idx="2">
                  <c:v>0.20175438596491227</c:v>
                </c:pt>
                <c:pt idx="3">
                  <c:v>0.17763157894736842</c:v>
                </c:pt>
                <c:pt idx="4">
                  <c:v>0.11842105263157894</c:v>
                </c:pt>
                <c:pt idx="5">
                  <c:v>9.4298245614035089E-2</c:v>
                </c:pt>
                <c:pt idx="6">
                  <c:v>7.6754385964912283E-2</c:v>
                </c:pt>
                <c:pt idx="7">
                  <c:v>3.5087719298245612E-2</c:v>
                </c:pt>
                <c:pt idx="8">
                  <c:v>1.7543859649122806E-2</c:v>
                </c:pt>
                <c:pt idx="9">
                  <c:v>4.3859649122807015E-3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Stats'!$E$1424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'13.14 Q2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Stats'!$E$1426:$E$1435</c:f>
              <c:numCache>
                <c:formatCode>0.0%</c:formatCode>
                <c:ptCount val="10"/>
                <c:pt idx="0">
                  <c:v>4.2895196105446863E-2</c:v>
                </c:pt>
                <c:pt idx="1">
                  <c:v>0.11757141544961881</c:v>
                </c:pt>
                <c:pt idx="2">
                  <c:v>0.16606962432258657</c:v>
                </c:pt>
                <c:pt idx="3">
                  <c:v>0.15146505005970423</c:v>
                </c:pt>
                <c:pt idx="4">
                  <c:v>0.14806650133186369</c:v>
                </c:pt>
                <c:pt idx="5">
                  <c:v>0.14420868926242308</c:v>
                </c:pt>
                <c:pt idx="6">
                  <c:v>0.10893726462753743</c:v>
                </c:pt>
                <c:pt idx="7">
                  <c:v>8.2575548819693215E-2</c:v>
                </c:pt>
                <c:pt idx="8">
                  <c:v>3.7751446679526041E-2</c:v>
                </c:pt>
                <c:pt idx="9">
                  <c:v>4.1333700744006618E-3</c:v>
                </c:pt>
              </c:numCache>
            </c:numRef>
          </c:val>
        </c:ser>
        <c:dLbls>
          <c:showVal val="1"/>
        </c:dLbls>
        <c:axId val="130780544"/>
        <c:axId val="130790528"/>
      </c:barChart>
      <c:barChart>
        <c:barDir val="col"/>
        <c:grouping val="clustered"/>
        <c:ser>
          <c:idx val="2"/>
          <c:order val="2"/>
          <c:tx>
            <c:strRef>
              <c:f>'13.14 Q2 Diversity Stats'!$D$1425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Stats'!$D$1426:$D$1435</c:f>
              <c:numCache>
                <c:formatCode>#,##0</c:formatCode>
                <c:ptCount val="10"/>
                <c:pt idx="0">
                  <c:v>18</c:v>
                </c:pt>
                <c:pt idx="1">
                  <c:v>67</c:v>
                </c:pt>
                <c:pt idx="2">
                  <c:v>92</c:v>
                </c:pt>
                <c:pt idx="3">
                  <c:v>81</c:v>
                </c:pt>
                <c:pt idx="4">
                  <c:v>54</c:v>
                </c:pt>
                <c:pt idx="5">
                  <c:v>43</c:v>
                </c:pt>
                <c:pt idx="6">
                  <c:v>35</c:v>
                </c:pt>
                <c:pt idx="7">
                  <c:v>16</c:v>
                </c:pt>
                <c:pt idx="8">
                  <c:v>8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Stats'!$F$1426:$F$1435</c:f>
              <c:numCache>
                <c:formatCode>#,##0</c:formatCode>
                <c:ptCount val="10"/>
                <c:pt idx="0">
                  <c:v>467</c:v>
                </c:pt>
                <c:pt idx="1">
                  <c:v>1280</c:v>
                </c:pt>
                <c:pt idx="2">
                  <c:v>1808</c:v>
                </c:pt>
                <c:pt idx="3">
                  <c:v>1649</c:v>
                </c:pt>
                <c:pt idx="4">
                  <c:v>1612</c:v>
                </c:pt>
                <c:pt idx="5">
                  <c:v>1570</c:v>
                </c:pt>
                <c:pt idx="6">
                  <c:v>1186</c:v>
                </c:pt>
                <c:pt idx="7">
                  <c:v>899</c:v>
                </c:pt>
                <c:pt idx="8">
                  <c:v>411</c:v>
                </c:pt>
                <c:pt idx="9">
                  <c:v>45</c:v>
                </c:pt>
              </c:numCache>
            </c:numRef>
          </c:val>
        </c:ser>
        <c:dLbls>
          <c:showVal val="1"/>
        </c:dLbls>
        <c:axId val="130792064"/>
        <c:axId val="130797952"/>
      </c:barChart>
      <c:catAx>
        <c:axId val="1307805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790528"/>
        <c:crosses val="autoZero"/>
        <c:auto val="1"/>
        <c:lblAlgn val="ctr"/>
        <c:lblOffset val="100"/>
      </c:catAx>
      <c:valAx>
        <c:axId val="13079052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780544"/>
        <c:crosses val="autoZero"/>
        <c:crossBetween val="between"/>
      </c:valAx>
      <c:catAx>
        <c:axId val="130792064"/>
        <c:scaling>
          <c:orientation val="minMax"/>
        </c:scaling>
        <c:delete val="1"/>
        <c:axPos val="b"/>
        <c:tickLblPos val="none"/>
        <c:crossAx val="130797952"/>
        <c:crosses val="autoZero"/>
        <c:auto val="1"/>
        <c:lblAlgn val="ctr"/>
        <c:lblOffset val="100"/>
      </c:catAx>
      <c:valAx>
        <c:axId val="130797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079206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886022311727167"/>
          <c:y val="1.9230679498396224E-2"/>
          <c:w val="0.18224770290810421"/>
          <c:h val="8.262117235345586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7.2018387673448994E-2</c:v>
              </c:pt>
              <c:pt idx="1">
                <c:v>0.44360262194602884</c:v>
              </c:pt>
              <c:pt idx="2">
                <c:v>3.2689197241848995E-2</c:v>
              </c:pt>
              <c:pt idx="3">
                <c:v>0</c:v>
              </c:pt>
              <c:pt idx="4">
                <c:v>0.45168979313867702</c:v>
              </c:pt>
            </c:numLit>
          </c:val>
        </c:ser>
        <c:axId val="130818048"/>
        <c:axId val="130821120"/>
      </c:barChart>
      <c:catAx>
        <c:axId val="130818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821120"/>
        <c:crosses val="autoZero"/>
        <c:auto val="1"/>
        <c:lblAlgn val="ctr"/>
        <c:lblOffset val="100"/>
      </c:catAx>
      <c:valAx>
        <c:axId val="1308211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818048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0.12167409751186539</c:v>
              </c:pt>
              <c:pt idx="2">
                <c:v>0.22781533151157951</c:v>
              </c:pt>
              <c:pt idx="3">
                <c:v>0.25945634977707482</c:v>
              </c:pt>
              <c:pt idx="4">
                <c:v>0.11304472889400258</c:v>
              </c:pt>
              <c:pt idx="5">
                <c:v>5.4221199482237886E-2</c:v>
              </c:pt>
              <c:pt idx="6">
                <c:v>1.5101395081259891E-2</c:v>
              </c:pt>
              <c:pt idx="7">
                <c:v>0.15676686322450742</c:v>
              </c:pt>
              <c:pt idx="8">
                <c:v>1.2656407306198764E-2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0.19086357947434288</c:v>
              </c:pt>
              <c:pt idx="2">
                <c:v>0.27012932832707581</c:v>
              </c:pt>
              <c:pt idx="3">
                <c:v>0.28473091364205338</c:v>
              </c:pt>
              <c:pt idx="4">
                <c:v>9.6787651230704819E-2</c:v>
              </c:pt>
              <c:pt idx="5">
                <c:v>3.4835210680017312E-2</c:v>
              </c:pt>
              <c:pt idx="6">
                <c:v>8.3437630371298067E-3</c:v>
              </c:pt>
              <c:pt idx="7">
                <c:v>4.5890696704214322E-3</c:v>
              </c:pt>
              <c:pt idx="8">
                <c:v>6.8836045056321071E-3</c:v>
              </c:pt>
            </c:numLit>
          </c:val>
        </c:ser>
        <c:axId val="130858368"/>
        <c:axId val="130868736"/>
      </c:barChart>
      <c:catAx>
        <c:axId val="130858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868736"/>
        <c:crosses val="autoZero"/>
        <c:auto val="1"/>
        <c:lblAlgn val="ctr"/>
        <c:lblOffset val="100"/>
      </c:catAx>
      <c:valAx>
        <c:axId val="1308687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85836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0.35639686684073446</c:v>
              </c:pt>
              <c:pt idx="1">
                <c:v>0.48040885860306642</c:v>
              </c:pt>
              <c:pt idx="2">
                <c:v>0.55019103855506002</c:v>
              </c:pt>
              <c:pt idx="3">
                <c:v>0.56926475228778795</c:v>
              </c:pt>
              <c:pt idx="4">
                <c:v>0.62880000000000646</c:v>
              </c:pt>
              <c:pt idx="5">
                <c:v>0.69301470588234515</c:v>
              </c:pt>
              <c:pt idx="6">
                <c:v>0.72413793103448365</c:v>
              </c:pt>
              <c:pt idx="7">
                <c:v>0.98021582733812962</c:v>
              </c:pt>
              <c:pt idx="8">
                <c:v>0.72727272727272729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0.51959114139692741</c:v>
              </c:pt>
              <c:pt idx="2">
                <c:v>0.44980896144495236</c:v>
              </c:pt>
              <c:pt idx="3">
                <c:v>0.43073524771221205</c:v>
              </c:pt>
              <c:pt idx="4">
                <c:v>0.37120000000000031</c:v>
              </c:pt>
              <c:pt idx="5">
                <c:v>0.30698529411765296</c:v>
              </c:pt>
              <c:pt idx="6">
                <c:v>0.2758620689655204</c:v>
              </c:pt>
              <c:pt idx="7">
                <c:v>1.9784172661870766E-2</c:v>
              </c:pt>
              <c:pt idx="8">
                <c:v>0.27272727272727282</c:v>
              </c:pt>
            </c:numLit>
          </c:val>
        </c:ser>
        <c:axId val="130976000"/>
        <c:axId val="130982272"/>
      </c:barChart>
      <c:catAx>
        <c:axId val="130976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982272"/>
        <c:crosses val="autoZero"/>
        <c:auto val="1"/>
        <c:lblAlgn val="ctr"/>
        <c:lblOffset val="100"/>
      </c:catAx>
      <c:valAx>
        <c:axId val="130982272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9760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2.6899798251513499E-3</c:v>
              </c:pt>
              <c:pt idx="1">
                <c:v>3.9677202420982362E-2</c:v>
              </c:pt>
              <c:pt idx="2">
                <c:v>0.21116341627437793</c:v>
              </c:pt>
              <c:pt idx="3">
                <c:v>0.25622057834566636</c:v>
              </c:pt>
              <c:pt idx="4">
                <c:v>0.20712844653665141</c:v>
              </c:pt>
              <c:pt idx="5">
                <c:v>0.11701412239408204</c:v>
              </c:pt>
              <c:pt idx="6">
                <c:v>5.648957632817754E-2</c:v>
              </c:pt>
              <c:pt idx="7">
                <c:v>5.1782111634162784E-2</c:v>
              </c:pt>
              <c:pt idx="8">
                <c:v>5.7834566240753192E-2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4.4152046783625727E-2</c:v>
              </c:pt>
              <c:pt idx="1">
                <c:v>0.13430799220272904</c:v>
              </c:pt>
              <c:pt idx="2">
                <c:v>0.16423001949317739</c:v>
              </c:pt>
              <c:pt idx="3">
                <c:v>0.14005847953216594</c:v>
              </c:pt>
              <c:pt idx="4">
                <c:v>0.14863547758284759</c:v>
              </c:pt>
              <c:pt idx="5">
                <c:v>0.13791423001949649</c:v>
              </c:pt>
              <c:pt idx="6">
                <c:v>0.11140350877193066</c:v>
              </c:pt>
              <c:pt idx="7">
                <c:v>8.5477582846003902E-2</c:v>
              </c:pt>
              <c:pt idx="8">
                <c:v>3.3820662768031189E-2</c:v>
              </c:pt>
            </c:numLit>
          </c:val>
        </c:ser>
        <c:axId val="131077248"/>
        <c:axId val="131079168"/>
      </c:barChart>
      <c:catAx>
        <c:axId val="131077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079168"/>
        <c:crosses val="autoZero"/>
        <c:auto val="1"/>
        <c:lblAlgn val="ctr"/>
        <c:lblOffset val="100"/>
      </c:catAx>
      <c:valAx>
        <c:axId val="1310791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07724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3.6319612590799216E-2</c:v>
              </c:pt>
              <c:pt idx="1">
                <c:v>0.18886198547215707</c:v>
              </c:pt>
              <c:pt idx="2">
                <c:v>0.26150121065375304</c:v>
              </c:pt>
              <c:pt idx="3">
                <c:v>0.17191283292978221</c:v>
              </c:pt>
              <c:pt idx="4">
                <c:v>0.11864406779661107</c:v>
              </c:pt>
              <c:pt idx="5">
                <c:v>9.4430992736078703E-2</c:v>
              </c:pt>
              <c:pt idx="6">
                <c:v>6.7796610169492511E-2</c:v>
              </c:pt>
              <c:pt idx="7">
                <c:v>4.1162227602905582E-2</c:v>
              </c:pt>
              <c:pt idx="8">
                <c:v>1.9370460048426328E-2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0.11990471148756029</c:v>
              </c:pt>
              <c:pt idx="2">
                <c:v>0.16684312687488972</c:v>
              </c:pt>
              <c:pt idx="3">
                <c:v>0.1541379918828332</c:v>
              </c:pt>
              <c:pt idx="4">
                <c:v>0.15740250573495676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3.7497794247397215E-2</c:v>
              </c:pt>
            </c:numLit>
          </c:val>
        </c:ser>
        <c:axId val="131121152"/>
        <c:axId val="131123072"/>
      </c:barChart>
      <c:catAx>
        <c:axId val="131121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23072"/>
        <c:crosses val="autoZero"/>
        <c:auto val="1"/>
        <c:lblAlgn val="ctr"/>
        <c:lblOffset val="100"/>
      </c:catAx>
      <c:valAx>
        <c:axId val="1311230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2115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2.3640661938534268E-2</c:v>
              </c:pt>
              <c:pt idx="1">
                <c:v>0.10638297872340426</c:v>
              </c:pt>
              <c:pt idx="2">
                <c:v>0.15130023640661941</c:v>
              </c:pt>
              <c:pt idx="3">
                <c:v>0.13002364066193853</c:v>
              </c:pt>
              <c:pt idx="4">
                <c:v>0.13829787234042709</c:v>
              </c:pt>
              <c:pt idx="5">
                <c:v>0.15011820330969294</c:v>
              </c:pt>
              <c:pt idx="6">
                <c:v>0.15130023640661941</c:v>
              </c:pt>
              <c:pt idx="7">
                <c:v>0.1111111111111111</c:v>
              </c:pt>
              <c:pt idx="8">
                <c:v>3.7825059101654845E-2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3.5309921320284016E-2</c:v>
              </c:pt>
              <c:pt idx="1">
                <c:v>0.13241220495106679</c:v>
              </c:pt>
              <c:pt idx="2">
                <c:v>0.18518518518518676</c:v>
              </c:pt>
              <c:pt idx="3">
                <c:v>0.16753022452504321</c:v>
              </c:pt>
              <c:pt idx="4">
                <c:v>0.16561120706198426</c:v>
              </c:pt>
              <c:pt idx="5">
                <c:v>0.13049318748800773</c:v>
              </c:pt>
              <c:pt idx="6">
                <c:v>9.1920936480521978E-2</c:v>
              </c:pt>
              <c:pt idx="7">
                <c:v>6.8125119938591439E-2</c:v>
              </c:pt>
              <c:pt idx="8">
                <c:v>2.3412013049318749E-2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1.8229166666666723E-2</c:v>
              </c:pt>
              <c:pt idx="1">
                <c:v>0.11197916666666655</c:v>
              </c:pt>
              <c:pt idx="2">
                <c:v>0.15104166666666671</c:v>
              </c:pt>
              <c:pt idx="3">
                <c:v>0.15104166666666671</c:v>
              </c:pt>
              <c:pt idx="4">
                <c:v>0.17708333333333492</c:v>
              </c:pt>
              <c:pt idx="5">
                <c:v>0.1328125</c:v>
              </c:pt>
              <c:pt idx="6">
                <c:v>0.13020833333333492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31157376"/>
        <c:axId val="131171840"/>
      </c:barChart>
      <c:catAx>
        <c:axId val="131157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71840"/>
        <c:crosses val="autoZero"/>
        <c:auto val="1"/>
        <c:lblAlgn val="ctr"/>
        <c:lblOffset val="100"/>
      </c:catAx>
      <c:valAx>
        <c:axId val="1311718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5737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3.0634258593413257E-2</c:v>
              </c:pt>
              <c:pt idx="1">
                <c:v>0.10024449877750612</c:v>
              </c:pt>
              <c:pt idx="2">
                <c:v>0.13792607507550697</c:v>
              </c:pt>
              <c:pt idx="3">
                <c:v>0.13461815043865957</c:v>
              </c:pt>
              <c:pt idx="4">
                <c:v>0.16036243348195178</c:v>
              </c:pt>
              <c:pt idx="5">
                <c:v>0.15317129296706491</c:v>
              </c:pt>
              <c:pt idx="6">
                <c:v>0.12771465554437081</c:v>
              </c:pt>
              <c:pt idx="7">
                <c:v>0.10297713217316265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5.0896954526492171E-2</c:v>
              </c:pt>
              <c:pt idx="1">
                <c:v>0.15435961618690044</c:v>
              </c:pt>
              <c:pt idx="2">
                <c:v>0.21693783896537575</c:v>
              </c:pt>
              <c:pt idx="3">
                <c:v>0.18397997496871088</c:v>
              </c:pt>
              <c:pt idx="4">
                <c:v>0.14977054651648031</c:v>
              </c:pt>
              <c:pt idx="5">
                <c:v>0.10930329578640072</c:v>
              </c:pt>
              <c:pt idx="6">
                <c:v>7.0713391739674933E-2</c:v>
              </c:pt>
              <c:pt idx="7">
                <c:v>4.9645390070921988E-2</c:v>
              </c:pt>
              <c:pt idx="8">
                <c:v>1.4392991239048811E-2</c:v>
              </c:pt>
            </c:numLit>
          </c:val>
        </c:ser>
        <c:axId val="131205376"/>
        <c:axId val="131211648"/>
      </c:barChart>
      <c:catAx>
        <c:axId val="131205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211648"/>
        <c:crosses val="autoZero"/>
        <c:auto val="1"/>
        <c:lblAlgn val="ctr"/>
        <c:lblOffset val="100"/>
      </c:catAx>
      <c:valAx>
        <c:axId val="1312116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20537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3.6319612590799216E-2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9.4430992736078703E-2</c:v>
              </c:pt>
              <c:pt idx="6">
                <c:v>6.7796610169492511E-2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2.4213075060532802E-3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0.15440268219516787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31241088"/>
        <c:axId val="131243008"/>
      </c:barChart>
      <c:catAx>
        <c:axId val="13124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243008"/>
        <c:crosses val="autoZero"/>
        <c:auto val="1"/>
        <c:lblAlgn val="ctr"/>
        <c:lblOffset val="100"/>
      </c:catAx>
      <c:valAx>
        <c:axId val="1312430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24108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4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9" Type="http://schemas.openxmlformats.org/officeDocument/2006/relationships/chart" Target="../charts/chart197.xml"/><Relationship Id="rId21" Type="http://schemas.openxmlformats.org/officeDocument/2006/relationships/chart" Target="../charts/chart179.xml"/><Relationship Id="rId34" Type="http://schemas.openxmlformats.org/officeDocument/2006/relationships/chart" Target="../charts/chart192.xml"/><Relationship Id="rId42" Type="http://schemas.openxmlformats.org/officeDocument/2006/relationships/chart" Target="../charts/chart200.xml"/><Relationship Id="rId47" Type="http://schemas.openxmlformats.org/officeDocument/2006/relationships/chart" Target="../charts/chart205.xml"/><Relationship Id="rId50" Type="http://schemas.openxmlformats.org/officeDocument/2006/relationships/chart" Target="../charts/chart208.xml"/><Relationship Id="rId55" Type="http://schemas.openxmlformats.org/officeDocument/2006/relationships/chart" Target="../charts/chart213.xml"/><Relationship Id="rId63" Type="http://schemas.openxmlformats.org/officeDocument/2006/relationships/chart" Target="../charts/chart221.xml"/><Relationship Id="rId68" Type="http://schemas.openxmlformats.org/officeDocument/2006/relationships/chart" Target="../charts/chart226.xml"/><Relationship Id="rId7" Type="http://schemas.openxmlformats.org/officeDocument/2006/relationships/chart" Target="../charts/chart165.xml"/><Relationship Id="rId71" Type="http://schemas.openxmlformats.org/officeDocument/2006/relationships/chart" Target="../charts/chart229.xml"/><Relationship Id="rId2" Type="http://schemas.openxmlformats.org/officeDocument/2006/relationships/chart" Target="../charts/chart160.xml"/><Relationship Id="rId16" Type="http://schemas.openxmlformats.org/officeDocument/2006/relationships/chart" Target="../charts/chart174.xml"/><Relationship Id="rId29" Type="http://schemas.openxmlformats.org/officeDocument/2006/relationships/chart" Target="../charts/chart187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32" Type="http://schemas.openxmlformats.org/officeDocument/2006/relationships/chart" Target="../charts/chart190.xml"/><Relationship Id="rId37" Type="http://schemas.openxmlformats.org/officeDocument/2006/relationships/chart" Target="../charts/chart195.xml"/><Relationship Id="rId40" Type="http://schemas.openxmlformats.org/officeDocument/2006/relationships/chart" Target="../charts/chart198.xml"/><Relationship Id="rId45" Type="http://schemas.openxmlformats.org/officeDocument/2006/relationships/chart" Target="../charts/chart203.xml"/><Relationship Id="rId53" Type="http://schemas.openxmlformats.org/officeDocument/2006/relationships/chart" Target="../charts/chart211.xml"/><Relationship Id="rId58" Type="http://schemas.openxmlformats.org/officeDocument/2006/relationships/chart" Target="../charts/chart216.xml"/><Relationship Id="rId66" Type="http://schemas.openxmlformats.org/officeDocument/2006/relationships/chart" Target="../charts/chart224.xml"/><Relationship Id="rId74" Type="http://schemas.openxmlformats.org/officeDocument/2006/relationships/chart" Target="../charts/chart232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36" Type="http://schemas.openxmlformats.org/officeDocument/2006/relationships/chart" Target="../charts/chart194.xml"/><Relationship Id="rId49" Type="http://schemas.openxmlformats.org/officeDocument/2006/relationships/chart" Target="../charts/chart207.xml"/><Relationship Id="rId57" Type="http://schemas.openxmlformats.org/officeDocument/2006/relationships/chart" Target="../charts/chart215.xml"/><Relationship Id="rId61" Type="http://schemas.openxmlformats.org/officeDocument/2006/relationships/chart" Target="../charts/chart219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31" Type="http://schemas.openxmlformats.org/officeDocument/2006/relationships/chart" Target="../charts/chart189.xml"/><Relationship Id="rId44" Type="http://schemas.openxmlformats.org/officeDocument/2006/relationships/chart" Target="../charts/chart202.xml"/><Relationship Id="rId52" Type="http://schemas.openxmlformats.org/officeDocument/2006/relationships/chart" Target="../charts/chart210.xml"/><Relationship Id="rId60" Type="http://schemas.openxmlformats.org/officeDocument/2006/relationships/chart" Target="../charts/chart218.xml"/><Relationship Id="rId65" Type="http://schemas.openxmlformats.org/officeDocument/2006/relationships/chart" Target="../charts/chart223.xml"/><Relationship Id="rId73" Type="http://schemas.openxmlformats.org/officeDocument/2006/relationships/chart" Target="../charts/chart231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Relationship Id="rId30" Type="http://schemas.openxmlformats.org/officeDocument/2006/relationships/chart" Target="../charts/chart188.xml"/><Relationship Id="rId35" Type="http://schemas.openxmlformats.org/officeDocument/2006/relationships/chart" Target="../charts/chart193.xml"/><Relationship Id="rId43" Type="http://schemas.openxmlformats.org/officeDocument/2006/relationships/chart" Target="../charts/chart201.xml"/><Relationship Id="rId48" Type="http://schemas.openxmlformats.org/officeDocument/2006/relationships/chart" Target="../charts/chart206.xml"/><Relationship Id="rId56" Type="http://schemas.openxmlformats.org/officeDocument/2006/relationships/chart" Target="../charts/chart214.xml"/><Relationship Id="rId64" Type="http://schemas.openxmlformats.org/officeDocument/2006/relationships/chart" Target="../charts/chart222.xml"/><Relationship Id="rId69" Type="http://schemas.openxmlformats.org/officeDocument/2006/relationships/chart" Target="../charts/chart227.xml"/><Relationship Id="rId8" Type="http://schemas.openxmlformats.org/officeDocument/2006/relationships/chart" Target="../charts/chart166.xml"/><Relationship Id="rId51" Type="http://schemas.openxmlformats.org/officeDocument/2006/relationships/chart" Target="../charts/chart209.xml"/><Relationship Id="rId72" Type="http://schemas.openxmlformats.org/officeDocument/2006/relationships/chart" Target="../charts/chart230.xml"/><Relationship Id="rId3" Type="http://schemas.openxmlformats.org/officeDocument/2006/relationships/chart" Target="../charts/chart161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33" Type="http://schemas.openxmlformats.org/officeDocument/2006/relationships/chart" Target="../charts/chart191.xml"/><Relationship Id="rId38" Type="http://schemas.openxmlformats.org/officeDocument/2006/relationships/chart" Target="../charts/chart196.xml"/><Relationship Id="rId46" Type="http://schemas.openxmlformats.org/officeDocument/2006/relationships/chart" Target="../charts/chart204.xml"/><Relationship Id="rId59" Type="http://schemas.openxmlformats.org/officeDocument/2006/relationships/chart" Target="../charts/chart217.xml"/><Relationship Id="rId67" Type="http://schemas.openxmlformats.org/officeDocument/2006/relationships/chart" Target="../charts/chart225.xml"/><Relationship Id="rId20" Type="http://schemas.openxmlformats.org/officeDocument/2006/relationships/chart" Target="../charts/chart178.xml"/><Relationship Id="rId41" Type="http://schemas.openxmlformats.org/officeDocument/2006/relationships/chart" Target="../charts/chart199.xml"/><Relationship Id="rId54" Type="http://schemas.openxmlformats.org/officeDocument/2006/relationships/chart" Target="../charts/chart212.xml"/><Relationship Id="rId62" Type="http://schemas.openxmlformats.org/officeDocument/2006/relationships/chart" Target="../charts/chart220.xml"/><Relationship Id="rId70" Type="http://schemas.openxmlformats.org/officeDocument/2006/relationships/chart" Target="../charts/chart228.xml"/><Relationship Id="rId75" Type="http://schemas.openxmlformats.org/officeDocument/2006/relationships/chart" Target="../charts/chart233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6.xml"/><Relationship Id="rId18" Type="http://schemas.openxmlformats.org/officeDocument/2006/relationships/chart" Target="../charts/chart251.xml"/><Relationship Id="rId26" Type="http://schemas.openxmlformats.org/officeDocument/2006/relationships/chart" Target="../charts/chart259.xml"/><Relationship Id="rId39" Type="http://schemas.openxmlformats.org/officeDocument/2006/relationships/chart" Target="../charts/chart272.xml"/><Relationship Id="rId21" Type="http://schemas.openxmlformats.org/officeDocument/2006/relationships/chart" Target="../charts/chart254.xml"/><Relationship Id="rId34" Type="http://schemas.openxmlformats.org/officeDocument/2006/relationships/chart" Target="../charts/chart267.xml"/><Relationship Id="rId42" Type="http://schemas.openxmlformats.org/officeDocument/2006/relationships/chart" Target="../charts/chart275.xml"/><Relationship Id="rId47" Type="http://schemas.openxmlformats.org/officeDocument/2006/relationships/chart" Target="../charts/chart280.xml"/><Relationship Id="rId50" Type="http://schemas.openxmlformats.org/officeDocument/2006/relationships/chart" Target="../charts/chart283.xml"/><Relationship Id="rId55" Type="http://schemas.openxmlformats.org/officeDocument/2006/relationships/chart" Target="../charts/chart288.xml"/><Relationship Id="rId7" Type="http://schemas.openxmlformats.org/officeDocument/2006/relationships/chart" Target="../charts/chart240.xml"/><Relationship Id="rId12" Type="http://schemas.openxmlformats.org/officeDocument/2006/relationships/chart" Target="../charts/chart245.xml"/><Relationship Id="rId17" Type="http://schemas.openxmlformats.org/officeDocument/2006/relationships/chart" Target="../charts/chart250.xml"/><Relationship Id="rId25" Type="http://schemas.openxmlformats.org/officeDocument/2006/relationships/chart" Target="../charts/chart258.xml"/><Relationship Id="rId33" Type="http://schemas.openxmlformats.org/officeDocument/2006/relationships/chart" Target="../charts/chart266.xml"/><Relationship Id="rId38" Type="http://schemas.openxmlformats.org/officeDocument/2006/relationships/chart" Target="../charts/chart271.xml"/><Relationship Id="rId46" Type="http://schemas.openxmlformats.org/officeDocument/2006/relationships/chart" Target="../charts/chart279.xml"/><Relationship Id="rId2" Type="http://schemas.openxmlformats.org/officeDocument/2006/relationships/chart" Target="../charts/chart235.xml"/><Relationship Id="rId16" Type="http://schemas.openxmlformats.org/officeDocument/2006/relationships/chart" Target="../charts/chart249.xml"/><Relationship Id="rId20" Type="http://schemas.openxmlformats.org/officeDocument/2006/relationships/chart" Target="../charts/chart253.xml"/><Relationship Id="rId29" Type="http://schemas.openxmlformats.org/officeDocument/2006/relationships/chart" Target="../charts/chart262.xml"/><Relationship Id="rId41" Type="http://schemas.openxmlformats.org/officeDocument/2006/relationships/chart" Target="../charts/chart274.xml"/><Relationship Id="rId54" Type="http://schemas.openxmlformats.org/officeDocument/2006/relationships/chart" Target="../charts/chart287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1" Type="http://schemas.openxmlformats.org/officeDocument/2006/relationships/chart" Target="../charts/chart244.xml"/><Relationship Id="rId24" Type="http://schemas.openxmlformats.org/officeDocument/2006/relationships/chart" Target="../charts/chart257.xml"/><Relationship Id="rId32" Type="http://schemas.openxmlformats.org/officeDocument/2006/relationships/chart" Target="../charts/chart265.xml"/><Relationship Id="rId37" Type="http://schemas.openxmlformats.org/officeDocument/2006/relationships/chart" Target="../charts/chart270.xml"/><Relationship Id="rId40" Type="http://schemas.openxmlformats.org/officeDocument/2006/relationships/chart" Target="../charts/chart273.xml"/><Relationship Id="rId45" Type="http://schemas.openxmlformats.org/officeDocument/2006/relationships/chart" Target="../charts/chart278.xml"/><Relationship Id="rId53" Type="http://schemas.openxmlformats.org/officeDocument/2006/relationships/chart" Target="../charts/chart286.xml"/><Relationship Id="rId5" Type="http://schemas.openxmlformats.org/officeDocument/2006/relationships/chart" Target="../charts/chart238.xml"/><Relationship Id="rId15" Type="http://schemas.openxmlformats.org/officeDocument/2006/relationships/chart" Target="../charts/chart248.xml"/><Relationship Id="rId23" Type="http://schemas.openxmlformats.org/officeDocument/2006/relationships/chart" Target="../charts/chart256.xml"/><Relationship Id="rId28" Type="http://schemas.openxmlformats.org/officeDocument/2006/relationships/chart" Target="../charts/chart261.xml"/><Relationship Id="rId36" Type="http://schemas.openxmlformats.org/officeDocument/2006/relationships/chart" Target="../charts/chart269.xml"/><Relationship Id="rId49" Type="http://schemas.openxmlformats.org/officeDocument/2006/relationships/chart" Target="../charts/chart282.xml"/><Relationship Id="rId57" Type="http://schemas.openxmlformats.org/officeDocument/2006/relationships/chart" Target="../charts/chart290.xml"/><Relationship Id="rId10" Type="http://schemas.openxmlformats.org/officeDocument/2006/relationships/chart" Target="../charts/chart243.xml"/><Relationship Id="rId19" Type="http://schemas.openxmlformats.org/officeDocument/2006/relationships/chart" Target="../charts/chart252.xml"/><Relationship Id="rId31" Type="http://schemas.openxmlformats.org/officeDocument/2006/relationships/chart" Target="../charts/chart264.xml"/><Relationship Id="rId44" Type="http://schemas.openxmlformats.org/officeDocument/2006/relationships/chart" Target="../charts/chart277.xml"/><Relationship Id="rId52" Type="http://schemas.openxmlformats.org/officeDocument/2006/relationships/chart" Target="../charts/chart285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Relationship Id="rId14" Type="http://schemas.openxmlformats.org/officeDocument/2006/relationships/chart" Target="../charts/chart247.xml"/><Relationship Id="rId22" Type="http://schemas.openxmlformats.org/officeDocument/2006/relationships/chart" Target="../charts/chart255.xml"/><Relationship Id="rId27" Type="http://schemas.openxmlformats.org/officeDocument/2006/relationships/chart" Target="../charts/chart260.xml"/><Relationship Id="rId30" Type="http://schemas.openxmlformats.org/officeDocument/2006/relationships/chart" Target="../charts/chart263.xml"/><Relationship Id="rId35" Type="http://schemas.openxmlformats.org/officeDocument/2006/relationships/chart" Target="../charts/chart268.xml"/><Relationship Id="rId43" Type="http://schemas.openxmlformats.org/officeDocument/2006/relationships/chart" Target="../charts/chart276.xml"/><Relationship Id="rId48" Type="http://schemas.openxmlformats.org/officeDocument/2006/relationships/chart" Target="../charts/chart281.xml"/><Relationship Id="rId56" Type="http://schemas.openxmlformats.org/officeDocument/2006/relationships/chart" Target="../charts/chart289.xml"/><Relationship Id="rId8" Type="http://schemas.openxmlformats.org/officeDocument/2006/relationships/chart" Target="../charts/chart241.xml"/><Relationship Id="rId51" Type="http://schemas.openxmlformats.org/officeDocument/2006/relationships/chart" Target="../charts/chart284.xml"/><Relationship Id="rId3" Type="http://schemas.openxmlformats.org/officeDocument/2006/relationships/chart" Target="../charts/chart236.xml"/></Relationships>
</file>

<file path=xl/drawings/_rels/drawing2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03.xml"/><Relationship Id="rId18" Type="http://schemas.openxmlformats.org/officeDocument/2006/relationships/chart" Target="../charts/chart308.xml"/><Relationship Id="rId26" Type="http://schemas.openxmlformats.org/officeDocument/2006/relationships/chart" Target="../charts/chart316.xml"/><Relationship Id="rId39" Type="http://schemas.openxmlformats.org/officeDocument/2006/relationships/chart" Target="../charts/chart329.xml"/><Relationship Id="rId21" Type="http://schemas.openxmlformats.org/officeDocument/2006/relationships/chart" Target="../charts/chart311.xml"/><Relationship Id="rId34" Type="http://schemas.openxmlformats.org/officeDocument/2006/relationships/chart" Target="../charts/chart324.xml"/><Relationship Id="rId42" Type="http://schemas.openxmlformats.org/officeDocument/2006/relationships/chart" Target="../charts/chart332.xml"/><Relationship Id="rId47" Type="http://schemas.openxmlformats.org/officeDocument/2006/relationships/chart" Target="../charts/chart337.xml"/><Relationship Id="rId50" Type="http://schemas.openxmlformats.org/officeDocument/2006/relationships/chart" Target="../charts/chart340.xml"/><Relationship Id="rId55" Type="http://schemas.openxmlformats.org/officeDocument/2006/relationships/chart" Target="../charts/chart345.xml"/><Relationship Id="rId7" Type="http://schemas.openxmlformats.org/officeDocument/2006/relationships/chart" Target="../charts/chart297.xml"/><Relationship Id="rId12" Type="http://schemas.openxmlformats.org/officeDocument/2006/relationships/chart" Target="../charts/chart302.xml"/><Relationship Id="rId17" Type="http://schemas.openxmlformats.org/officeDocument/2006/relationships/chart" Target="../charts/chart307.xml"/><Relationship Id="rId25" Type="http://schemas.openxmlformats.org/officeDocument/2006/relationships/chart" Target="../charts/chart315.xml"/><Relationship Id="rId33" Type="http://schemas.openxmlformats.org/officeDocument/2006/relationships/chart" Target="../charts/chart323.xml"/><Relationship Id="rId38" Type="http://schemas.openxmlformats.org/officeDocument/2006/relationships/chart" Target="../charts/chart328.xml"/><Relationship Id="rId46" Type="http://schemas.openxmlformats.org/officeDocument/2006/relationships/chart" Target="../charts/chart336.xml"/><Relationship Id="rId2" Type="http://schemas.openxmlformats.org/officeDocument/2006/relationships/chart" Target="../charts/chart292.xml"/><Relationship Id="rId16" Type="http://schemas.openxmlformats.org/officeDocument/2006/relationships/chart" Target="../charts/chart306.xml"/><Relationship Id="rId20" Type="http://schemas.openxmlformats.org/officeDocument/2006/relationships/chart" Target="../charts/chart310.xml"/><Relationship Id="rId29" Type="http://schemas.openxmlformats.org/officeDocument/2006/relationships/chart" Target="../charts/chart319.xml"/><Relationship Id="rId41" Type="http://schemas.openxmlformats.org/officeDocument/2006/relationships/chart" Target="../charts/chart331.xml"/><Relationship Id="rId54" Type="http://schemas.openxmlformats.org/officeDocument/2006/relationships/chart" Target="../charts/chart344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11" Type="http://schemas.openxmlformats.org/officeDocument/2006/relationships/chart" Target="../charts/chart301.xml"/><Relationship Id="rId24" Type="http://schemas.openxmlformats.org/officeDocument/2006/relationships/chart" Target="../charts/chart314.xml"/><Relationship Id="rId32" Type="http://schemas.openxmlformats.org/officeDocument/2006/relationships/chart" Target="../charts/chart322.xml"/><Relationship Id="rId37" Type="http://schemas.openxmlformats.org/officeDocument/2006/relationships/chart" Target="../charts/chart327.xml"/><Relationship Id="rId40" Type="http://schemas.openxmlformats.org/officeDocument/2006/relationships/chart" Target="../charts/chart330.xml"/><Relationship Id="rId45" Type="http://schemas.openxmlformats.org/officeDocument/2006/relationships/chart" Target="../charts/chart335.xml"/><Relationship Id="rId53" Type="http://schemas.openxmlformats.org/officeDocument/2006/relationships/chart" Target="../charts/chart343.xml"/><Relationship Id="rId5" Type="http://schemas.openxmlformats.org/officeDocument/2006/relationships/chart" Target="../charts/chart295.xml"/><Relationship Id="rId15" Type="http://schemas.openxmlformats.org/officeDocument/2006/relationships/chart" Target="../charts/chart305.xml"/><Relationship Id="rId23" Type="http://schemas.openxmlformats.org/officeDocument/2006/relationships/chart" Target="../charts/chart313.xml"/><Relationship Id="rId28" Type="http://schemas.openxmlformats.org/officeDocument/2006/relationships/chart" Target="../charts/chart318.xml"/><Relationship Id="rId36" Type="http://schemas.openxmlformats.org/officeDocument/2006/relationships/chart" Target="../charts/chart326.xml"/><Relationship Id="rId49" Type="http://schemas.openxmlformats.org/officeDocument/2006/relationships/chart" Target="../charts/chart339.xml"/><Relationship Id="rId57" Type="http://schemas.openxmlformats.org/officeDocument/2006/relationships/chart" Target="../charts/chart347.xml"/><Relationship Id="rId10" Type="http://schemas.openxmlformats.org/officeDocument/2006/relationships/chart" Target="../charts/chart300.xml"/><Relationship Id="rId19" Type="http://schemas.openxmlformats.org/officeDocument/2006/relationships/chart" Target="../charts/chart309.xml"/><Relationship Id="rId31" Type="http://schemas.openxmlformats.org/officeDocument/2006/relationships/chart" Target="../charts/chart321.xml"/><Relationship Id="rId44" Type="http://schemas.openxmlformats.org/officeDocument/2006/relationships/chart" Target="../charts/chart334.xml"/><Relationship Id="rId52" Type="http://schemas.openxmlformats.org/officeDocument/2006/relationships/chart" Target="../charts/chart342.xml"/><Relationship Id="rId4" Type="http://schemas.openxmlformats.org/officeDocument/2006/relationships/chart" Target="../charts/chart294.xml"/><Relationship Id="rId9" Type="http://schemas.openxmlformats.org/officeDocument/2006/relationships/chart" Target="../charts/chart299.xml"/><Relationship Id="rId14" Type="http://schemas.openxmlformats.org/officeDocument/2006/relationships/chart" Target="../charts/chart304.xml"/><Relationship Id="rId22" Type="http://schemas.openxmlformats.org/officeDocument/2006/relationships/chart" Target="../charts/chart312.xml"/><Relationship Id="rId27" Type="http://schemas.openxmlformats.org/officeDocument/2006/relationships/chart" Target="../charts/chart317.xml"/><Relationship Id="rId30" Type="http://schemas.openxmlformats.org/officeDocument/2006/relationships/chart" Target="../charts/chart320.xml"/><Relationship Id="rId35" Type="http://schemas.openxmlformats.org/officeDocument/2006/relationships/chart" Target="../charts/chart325.xml"/><Relationship Id="rId43" Type="http://schemas.openxmlformats.org/officeDocument/2006/relationships/chart" Target="../charts/chart333.xml"/><Relationship Id="rId48" Type="http://schemas.openxmlformats.org/officeDocument/2006/relationships/chart" Target="../charts/chart338.xml"/><Relationship Id="rId56" Type="http://schemas.openxmlformats.org/officeDocument/2006/relationships/chart" Target="../charts/chart346.xml"/><Relationship Id="rId8" Type="http://schemas.openxmlformats.org/officeDocument/2006/relationships/chart" Target="../charts/chart298.xml"/><Relationship Id="rId51" Type="http://schemas.openxmlformats.org/officeDocument/2006/relationships/chart" Target="../charts/chart341.xml"/><Relationship Id="rId3" Type="http://schemas.openxmlformats.org/officeDocument/2006/relationships/chart" Target="../charts/chart293.xml"/></Relationships>
</file>

<file path=xl/drawings/_rels/drawing2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0.xml"/><Relationship Id="rId18" Type="http://schemas.openxmlformats.org/officeDocument/2006/relationships/chart" Target="../charts/chart365.xml"/><Relationship Id="rId26" Type="http://schemas.openxmlformats.org/officeDocument/2006/relationships/chart" Target="../charts/chart373.xml"/><Relationship Id="rId39" Type="http://schemas.openxmlformats.org/officeDocument/2006/relationships/chart" Target="../charts/chart386.xml"/><Relationship Id="rId21" Type="http://schemas.openxmlformats.org/officeDocument/2006/relationships/chart" Target="../charts/chart368.xml"/><Relationship Id="rId34" Type="http://schemas.openxmlformats.org/officeDocument/2006/relationships/chart" Target="../charts/chart381.xml"/><Relationship Id="rId42" Type="http://schemas.openxmlformats.org/officeDocument/2006/relationships/chart" Target="../charts/chart389.xml"/><Relationship Id="rId47" Type="http://schemas.openxmlformats.org/officeDocument/2006/relationships/chart" Target="../charts/chart394.xml"/><Relationship Id="rId50" Type="http://schemas.openxmlformats.org/officeDocument/2006/relationships/chart" Target="../charts/chart397.xml"/><Relationship Id="rId55" Type="http://schemas.openxmlformats.org/officeDocument/2006/relationships/chart" Target="../charts/chart402.xml"/><Relationship Id="rId7" Type="http://schemas.openxmlformats.org/officeDocument/2006/relationships/chart" Target="../charts/chart354.xml"/><Relationship Id="rId12" Type="http://schemas.openxmlformats.org/officeDocument/2006/relationships/chart" Target="../charts/chart359.xml"/><Relationship Id="rId17" Type="http://schemas.openxmlformats.org/officeDocument/2006/relationships/chart" Target="../charts/chart364.xml"/><Relationship Id="rId25" Type="http://schemas.openxmlformats.org/officeDocument/2006/relationships/chart" Target="../charts/chart372.xml"/><Relationship Id="rId33" Type="http://schemas.openxmlformats.org/officeDocument/2006/relationships/chart" Target="../charts/chart380.xml"/><Relationship Id="rId38" Type="http://schemas.openxmlformats.org/officeDocument/2006/relationships/chart" Target="../charts/chart385.xml"/><Relationship Id="rId46" Type="http://schemas.openxmlformats.org/officeDocument/2006/relationships/chart" Target="../charts/chart393.xml"/><Relationship Id="rId2" Type="http://schemas.openxmlformats.org/officeDocument/2006/relationships/chart" Target="../charts/chart349.xml"/><Relationship Id="rId16" Type="http://schemas.openxmlformats.org/officeDocument/2006/relationships/chart" Target="../charts/chart363.xml"/><Relationship Id="rId20" Type="http://schemas.openxmlformats.org/officeDocument/2006/relationships/chart" Target="../charts/chart367.xml"/><Relationship Id="rId29" Type="http://schemas.openxmlformats.org/officeDocument/2006/relationships/chart" Target="../charts/chart376.xml"/><Relationship Id="rId41" Type="http://schemas.openxmlformats.org/officeDocument/2006/relationships/chart" Target="../charts/chart388.xml"/><Relationship Id="rId54" Type="http://schemas.openxmlformats.org/officeDocument/2006/relationships/chart" Target="../charts/chart401.xml"/><Relationship Id="rId1" Type="http://schemas.openxmlformats.org/officeDocument/2006/relationships/chart" Target="../charts/chart348.xml"/><Relationship Id="rId6" Type="http://schemas.openxmlformats.org/officeDocument/2006/relationships/chart" Target="../charts/chart353.xml"/><Relationship Id="rId11" Type="http://schemas.openxmlformats.org/officeDocument/2006/relationships/chart" Target="../charts/chart358.xml"/><Relationship Id="rId24" Type="http://schemas.openxmlformats.org/officeDocument/2006/relationships/chart" Target="../charts/chart371.xml"/><Relationship Id="rId32" Type="http://schemas.openxmlformats.org/officeDocument/2006/relationships/chart" Target="../charts/chart379.xml"/><Relationship Id="rId37" Type="http://schemas.openxmlformats.org/officeDocument/2006/relationships/chart" Target="../charts/chart384.xml"/><Relationship Id="rId40" Type="http://schemas.openxmlformats.org/officeDocument/2006/relationships/chart" Target="../charts/chart387.xml"/><Relationship Id="rId45" Type="http://schemas.openxmlformats.org/officeDocument/2006/relationships/chart" Target="../charts/chart392.xml"/><Relationship Id="rId53" Type="http://schemas.openxmlformats.org/officeDocument/2006/relationships/chart" Target="../charts/chart400.xml"/><Relationship Id="rId5" Type="http://schemas.openxmlformats.org/officeDocument/2006/relationships/chart" Target="../charts/chart352.xml"/><Relationship Id="rId15" Type="http://schemas.openxmlformats.org/officeDocument/2006/relationships/chart" Target="../charts/chart362.xml"/><Relationship Id="rId23" Type="http://schemas.openxmlformats.org/officeDocument/2006/relationships/chart" Target="../charts/chart370.xml"/><Relationship Id="rId28" Type="http://schemas.openxmlformats.org/officeDocument/2006/relationships/chart" Target="../charts/chart375.xml"/><Relationship Id="rId36" Type="http://schemas.openxmlformats.org/officeDocument/2006/relationships/chart" Target="../charts/chart383.xml"/><Relationship Id="rId49" Type="http://schemas.openxmlformats.org/officeDocument/2006/relationships/chart" Target="../charts/chart396.xml"/><Relationship Id="rId57" Type="http://schemas.openxmlformats.org/officeDocument/2006/relationships/chart" Target="../charts/chart404.xml"/><Relationship Id="rId10" Type="http://schemas.openxmlformats.org/officeDocument/2006/relationships/chart" Target="../charts/chart357.xml"/><Relationship Id="rId19" Type="http://schemas.openxmlformats.org/officeDocument/2006/relationships/chart" Target="../charts/chart366.xml"/><Relationship Id="rId31" Type="http://schemas.openxmlformats.org/officeDocument/2006/relationships/chart" Target="../charts/chart378.xml"/><Relationship Id="rId44" Type="http://schemas.openxmlformats.org/officeDocument/2006/relationships/chart" Target="../charts/chart391.xml"/><Relationship Id="rId52" Type="http://schemas.openxmlformats.org/officeDocument/2006/relationships/chart" Target="../charts/chart399.xml"/><Relationship Id="rId4" Type="http://schemas.openxmlformats.org/officeDocument/2006/relationships/chart" Target="../charts/chart351.xml"/><Relationship Id="rId9" Type="http://schemas.openxmlformats.org/officeDocument/2006/relationships/chart" Target="../charts/chart356.xml"/><Relationship Id="rId14" Type="http://schemas.openxmlformats.org/officeDocument/2006/relationships/chart" Target="../charts/chart361.xml"/><Relationship Id="rId22" Type="http://schemas.openxmlformats.org/officeDocument/2006/relationships/chart" Target="../charts/chart369.xml"/><Relationship Id="rId27" Type="http://schemas.openxmlformats.org/officeDocument/2006/relationships/chart" Target="../charts/chart374.xml"/><Relationship Id="rId30" Type="http://schemas.openxmlformats.org/officeDocument/2006/relationships/chart" Target="../charts/chart377.xml"/><Relationship Id="rId35" Type="http://schemas.openxmlformats.org/officeDocument/2006/relationships/chart" Target="../charts/chart382.xml"/><Relationship Id="rId43" Type="http://schemas.openxmlformats.org/officeDocument/2006/relationships/chart" Target="../charts/chart390.xml"/><Relationship Id="rId48" Type="http://schemas.openxmlformats.org/officeDocument/2006/relationships/chart" Target="../charts/chart395.xml"/><Relationship Id="rId56" Type="http://schemas.openxmlformats.org/officeDocument/2006/relationships/chart" Target="../charts/chart403.xml"/><Relationship Id="rId8" Type="http://schemas.openxmlformats.org/officeDocument/2006/relationships/chart" Target="../charts/chart355.xml"/><Relationship Id="rId51" Type="http://schemas.openxmlformats.org/officeDocument/2006/relationships/chart" Target="../charts/chart398.xml"/><Relationship Id="rId3" Type="http://schemas.openxmlformats.org/officeDocument/2006/relationships/chart" Target="../charts/chart350.xml"/></Relationships>
</file>

<file path=xl/drawings/_rels/drawing2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2.xml"/><Relationship Id="rId3" Type="http://schemas.openxmlformats.org/officeDocument/2006/relationships/chart" Target="../charts/chart407.xml"/><Relationship Id="rId7" Type="http://schemas.openxmlformats.org/officeDocument/2006/relationships/chart" Target="../charts/chart411.xml"/><Relationship Id="rId2" Type="http://schemas.openxmlformats.org/officeDocument/2006/relationships/chart" Target="../charts/chart406.xml"/><Relationship Id="rId1" Type="http://schemas.openxmlformats.org/officeDocument/2006/relationships/chart" Target="../charts/chart405.xml"/><Relationship Id="rId6" Type="http://schemas.openxmlformats.org/officeDocument/2006/relationships/chart" Target="../charts/chart410.xml"/><Relationship Id="rId5" Type="http://schemas.openxmlformats.org/officeDocument/2006/relationships/chart" Target="../charts/chart409.xml"/><Relationship Id="rId4" Type="http://schemas.openxmlformats.org/officeDocument/2006/relationships/chart" Target="../charts/chart408.xml"/></Relationships>
</file>

<file path=xl/drawings/_rels/drawing7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9" Type="http://schemas.openxmlformats.org/officeDocument/2006/relationships/chart" Target="../charts/chart121.xml"/><Relationship Id="rId21" Type="http://schemas.openxmlformats.org/officeDocument/2006/relationships/chart" Target="../charts/chart103.xml"/><Relationship Id="rId34" Type="http://schemas.openxmlformats.org/officeDocument/2006/relationships/chart" Target="../charts/chart116.xml"/><Relationship Id="rId42" Type="http://schemas.openxmlformats.org/officeDocument/2006/relationships/chart" Target="../charts/chart124.xml"/><Relationship Id="rId47" Type="http://schemas.openxmlformats.org/officeDocument/2006/relationships/chart" Target="../charts/chart129.xml"/><Relationship Id="rId50" Type="http://schemas.openxmlformats.org/officeDocument/2006/relationships/chart" Target="../charts/chart132.xml"/><Relationship Id="rId55" Type="http://schemas.openxmlformats.org/officeDocument/2006/relationships/chart" Target="../charts/chart137.xml"/><Relationship Id="rId63" Type="http://schemas.openxmlformats.org/officeDocument/2006/relationships/chart" Target="../charts/chart145.xml"/><Relationship Id="rId68" Type="http://schemas.openxmlformats.org/officeDocument/2006/relationships/chart" Target="../charts/chart150.xml"/><Relationship Id="rId76" Type="http://schemas.openxmlformats.org/officeDocument/2006/relationships/chart" Target="../charts/chart158.xml"/><Relationship Id="rId7" Type="http://schemas.openxmlformats.org/officeDocument/2006/relationships/chart" Target="../charts/chart89.xml"/><Relationship Id="rId71" Type="http://schemas.openxmlformats.org/officeDocument/2006/relationships/chart" Target="../charts/chart153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9" Type="http://schemas.openxmlformats.org/officeDocument/2006/relationships/chart" Target="../charts/chart111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37" Type="http://schemas.openxmlformats.org/officeDocument/2006/relationships/chart" Target="../charts/chart119.xml"/><Relationship Id="rId40" Type="http://schemas.openxmlformats.org/officeDocument/2006/relationships/chart" Target="../charts/chart122.xml"/><Relationship Id="rId45" Type="http://schemas.openxmlformats.org/officeDocument/2006/relationships/chart" Target="../charts/chart127.xml"/><Relationship Id="rId53" Type="http://schemas.openxmlformats.org/officeDocument/2006/relationships/chart" Target="../charts/chart135.xml"/><Relationship Id="rId58" Type="http://schemas.openxmlformats.org/officeDocument/2006/relationships/chart" Target="../charts/chart140.xml"/><Relationship Id="rId66" Type="http://schemas.openxmlformats.org/officeDocument/2006/relationships/chart" Target="../charts/chart148.xml"/><Relationship Id="rId74" Type="http://schemas.openxmlformats.org/officeDocument/2006/relationships/chart" Target="../charts/chart156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36" Type="http://schemas.openxmlformats.org/officeDocument/2006/relationships/chart" Target="../charts/chart118.xml"/><Relationship Id="rId49" Type="http://schemas.openxmlformats.org/officeDocument/2006/relationships/chart" Target="../charts/chart131.xml"/><Relationship Id="rId57" Type="http://schemas.openxmlformats.org/officeDocument/2006/relationships/chart" Target="../charts/chart139.xml"/><Relationship Id="rId61" Type="http://schemas.openxmlformats.org/officeDocument/2006/relationships/chart" Target="../charts/chart143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4" Type="http://schemas.openxmlformats.org/officeDocument/2006/relationships/chart" Target="../charts/chart126.xml"/><Relationship Id="rId52" Type="http://schemas.openxmlformats.org/officeDocument/2006/relationships/chart" Target="../charts/chart134.xml"/><Relationship Id="rId60" Type="http://schemas.openxmlformats.org/officeDocument/2006/relationships/chart" Target="../charts/chart142.xml"/><Relationship Id="rId65" Type="http://schemas.openxmlformats.org/officeDocument/2006/relationships/chart" Target="../charts/chart147.xml"/><Relationship Id="rId73" Type="http://schemas.openxmlformats.org/officeDocument/2006/relationships/chart" Target="../charts/chart155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Relationship Id="rId35" Type="http://schemas.openxmlformats.org/officeDocument/2006/relationships/chart" Target="../charts/chart117.xml"/><Relationship Id="rId43" Type="http://schemas.openxmlformats.org/officeDocument/2006/relationships/chart" Target="../charts/chart125.xml"/><Relationship Id="rId48" Type="http://schemas.openxmlformats.org/officeDocument/2006/relationships/chart" Target="../charts/chart130.xml"/><Relationship Id="rId56" Type="http://schemas.openxmlformats.org/officeDocument/2006/relationships/chart" Target="../charts/chart138.xml"/><Relationship Id="rId64" Type="http://schemas.openxmlformats.org/officeDocument/2006/relationships/chart" Target="../charts/chart146.xml"/><Relationship Id="rId69" Type="http://schemas.openxmlformats.org/officeDocument/2006/relationships/chart" Target="../charts/chart151.xml"/><Relationship Id="rId8" Type="http://schemas.openxmlformats.org/officeDocument/2006/relationships/chart" Target="../charts/chart90.xml"/><Relationship Id="rId51" Type="http://schemas.openxmlformats.org/officeDocument/2006/relationships/chart" Target="../charts/chart133.xml"/><Relationship Id="rId72" Type="http://schemas.openxmlformats.org/officeDocument/2006/relationships/chart" Target="../charts/chart154.xml"/><Relationship Id="rId3" Type="http://schemas.openxmlformats.org/officeDocument/2006/relationships/chart" Target="../charts/chart85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33" Type="http://schemas.openxmlformats.org/officeDocument/2006/relationships/chart" Target="../charts/chart115.xml"/><Relationship Id="rId38" Type="http://schemas.openxmlformats.org/officeDocument/2006/relationships/chart" Target="../charts/chart120.xml"/><Relationship Id="rId46" Type="http://schemas.openxmlformats.org/officeDocument/2006/relationships/chart" Target="../charts/chart128.xml"/><Relationship Id="rId59" Type="http://schemas.openxmlformats.org/officeDocument/2006/relationships/chart" Target="../charts/chart141.xml"/><Relationship Id="rId67" Type="http://schemas.openxmlformats.org/officeDocument/2006/relationships/chart" Target="../charts/chart149.xml"/><Relationship Id="rId20" Type="http://schemas.openxmlformats.org/officeDocument/2006/relationships/chart" Target="../charts/chart102.xml"/><Relationship Id="rId41" Type="http://schemas.openxmlformats.org/officeDocument/2006/relationships/chart" Target="../charts/chart123.xml"/><Relationship Id="rId54" Type="http://schemas.openxmlformats.org/officeDocument/2006/relationships/chart" Target="../charts/chart136.xml"/><Relationship Id="rId62" Type="http://schemas.openxmlformats.org/officeDocument/2006/relationships/chart" Target="../charts/chart144.xml"/><Relationship Id="rId70" Type="http://schemas.openxmlformats.org/officeDocument/2006/relationships/chart" Target="../charts/chart152.xml"/><Relationship Id="rId75" Type="http://schemas.openxmlformats.org/officeDocument/2006/relationships/chart" Target="../charts/chart157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2.xml"/><Relationship Id="rId39" Type="http://schemas.openxmlformats.org/officeDocument/2006/relationships/chart" Target="../charts/chart45.xml"/><Relationship Id="rId21" Type="http://schemas.openxmlformats.org/officeDocument/2006/relationships/chart" Target="../charts/chart27.xml"/><Relationship Id="rId34" Type="http://schemas.openxmlformats.org/officeDocument/2006/relationships/chart" Target="../charts/chart40.xml"/><Relationship Id="rId42" Type="http://schemas.openxmlformats.org/officeDocument/2006/relationships/chart" Target="../charts/chart48.xml"/><Relationship Id="rId47" Type="http://schemas.openxmlformats.org/officeDocument/2006/relationships/chart" Target="../charts/chart53.xml"/><Relationship Id="rId50" Type="http://schemas.openxmlformats.org/officeDocument/2006/relationships/chart" Target="../charts/chart56.xml"/><Relationship Id="rId55" Type="http://schemas.openxmlformats.org/officeDocument/2006/relationships/chart" Target="../charts/chart61.xml"/><Relationship Id="rId63" Type="http://schemas.openxmlformats.org/officeDocument/2006/relationships/chart" Target="../charts/chart69.xml"/><Relationship Id="rId68" Type="http://schemas.openxmlformats.org/officeDocument/2006/relationships/chart" Target="../charts/chart74.xml"/><Relationship Id="rId76" Type="http://schemas.openxmlformats.org/officeDocument/2006/relationships/chart" Target="../charts/chart82.xml"/><Relationship Id="rId7" Type="http://schemas.openxmlformats.org/officeDocument/2006/relationships/chart" Target="../charts/chart13.xml"/><Relationship Id="rId71" Type="http://schemas.openxmlformats.org/officeDocument/2006/relationships/chart" Target="../charts/chart77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9" Type="http://schemas.openxmlformats.org/officeDocument/2006/relationships/chart" Target="../charts/chart35.xml"/><Relationship Id="rId11" Type="http://schemas.openxmlformats.org/officeDocument/2006/relationships/chart" Target="../charts/chart17.xml"/><Relationship Id="rId24" Type="http://schemas.openxmlformats.org/officeDocument/2006/relationships/chart" Target="../charts/chart30.xml"/><Relationship Id="rId32" Type="http://schemas.openxmlformats.org/officeDocument/2006/relationships/chart" Target="../charts/chart38.xml"/><Relationship Id="rId37" Type="http://schemas.openxmlformats.org/officeDocument/2006/relationships/chart" Target="../charts/chart43.xml"/><Relationship Id="rId40" Type="http://schemas.openxmlformats.org/officeDocument/2006/relationships/chart" Target="../charts/chart46.xml"/><Relationship Id="rId45" Type="http://schemas.openxmlformats.org/officeDocument/2006/relationships/chart" Target="../charts/chart51.xml"/><Relationship Id="rId53" Type="http://schemas.openxmlformats.org/officeDocument/2006/relationships/chart" Target="../charts/chart59.xml"/><Relationship Id="rId58" Type="http://schemas.openxmlformats.org/officeDocument/2006/relationships/chart" Target="../charts/chart64.xml"/><Relationship Id="rId66" Type="http://schemas.openxmlformats.org/officeDocument/2006/relationships/chart" Target="../charts/chart72.xml"/><Relationship Id="rId74" Type="http://schemas.openxmlformats.org/officeDocument/2006/relationships/chart" Target="../charts/chart80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9.xml"/><Relationship Id="rId28" Type="http://schemas.openxmlformats.org/officeDocument/2006/relationships/chart" Target="../charts/chart34.xml"/><Relationship Id="rId36" Type="http://schemas.openxmlformats.org/officeDocument/2006/relationships/chart" Target="../charts/chart42.xml"/><Relationship Id="rId49" Type="http://schemas.openxmlformats.org/officeDocument/2006/relationships/chart" Target="../charts/chart55.xml"/><Relationship Id="rId57" Type="http://schemas.openxmlformats.org/officeDocument/2006/relationships/chart" Target="../charts/chart63.xml"/><Relationship Id="rId61" Type="http://schemas.openxmlformats.org/officeDocument/2006/relationships/chart" Target="../charts/chart6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31" Type="http://schemas.openxmlformats.org/officeDocument/2006/relationships/chart" Target="../charts/chart37.xml"/><Relationship Id="rId44" Type="http://schemas.openxmlformats.org/officeDocument/2006/relationships/chart" Target="../charts/chart50.xml"/><Relationship Id="rId52" Type="http://schemas.openxmlformats.org/officeDocument/2006/relationships/chart" Target="../charts/chart58.xml"/><Relationship Id="rId60" Type="http://schemas.openxmlformats.org/officeDocument/2006/relationships/chart" Target="../charts/chart66.xml"/><Relationship Id="rId65" Type="http://schemas.openxmlformats.org/officeDocument/2006/relationships/chart" Target="../charts/chart71.xml"/><Relationship Id="rId73" Type="http://schemas.openxmlformats.org/officeDocument/2006/relationships/chart" Target="../charts/chart79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8.xml"/><Relationship Id="rId27" Type="http://schemas.openxmlformats.org/officeDocument/2006/relationships/chart" Target="../charts/chart33.xml"/><Relationship Id="rId30" Type="http://schemas.openxmlformats.org/officeDocument/2006/relationships/chart" Target="../charts/chart36.xml"/><Relationship Id="rId35" Type="http://schemas.openxmlformats.org/officeDocument/2006/relationships/chart" Target="../charts/chart41.xml"/><Relationship Id="rId43" Type="http://schemas.openxmlformats.org/officeDocument/2006/relationships/chart" Target="../charts/chart49.xml"/><Relationship Id="rId48" Type="http://schemas.openxmlformats.org/officeDocument/2006/relationships/chart" Target="../charts/chart54.xml"/><Relationship Id="rId56" Type="http://schemas.openxmlformats.org/officeDocument/2006/relationships/chart" Target="../charts/chart62.xml"/><Relationship Id="rId64" Type="http://schemas.openxmlformats.org/officeDocument/2006/relationships/chart" Target="../charts/chart70.xml"/><Relationship Id="rId69" Type="http://schemas.openxmlformats.org/officeDocument/2006/relationships/chart" Target="../charts/chart75.xml"/><Relationship Id="rId8" Type="http://schemas.openxmlformats.org/officeDocument/2006/relationships/chart" Target="../charts/chart14.xml"/><Relationship Id="rId51" Type="http://schemas.openxmlformats.org/officeDocument/2006/relationships/chart" Target="../charts/chart57.xml"/><Relationship Id="rId72" Type="http://schemas.openxmlformats.org/officeDocument/2006/relationships/chart" Target="../charts/chart78.xml"/><Relationship Id="rId3" Type="http://schemas.openxmlformats.org/officeDocument/2006/relationships/chart" Target="../charts/chart9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31.xml"/><Relationship Id="rId33" Type="http://schemas.openxmlformats.org/officeDocument/2006/relationships/chart" Target="../charts/chart39.xml"/><Relationship Id="rId38" Type="http://schemas.openxmlformats.org/officeDocument/2006/relationships/chart" Target="../charts/chart44.xml"/><Relationship Id="rId46" Type="http://schemas.openxmlformats.org/officeDocument/2006/relationships/chart" Target="../charts/chart52.xml"/><Relationship Id="rId59" Type="http://schemas.openxmlformats.org/officeDocument/2006/relationships/chart" Target="../charts/chart65.xml"/><Relationship Id="rId67" Type="http://schemas.openxmlformats.org/officeDocument/2006/relationships/chart" Target="../charts/chart73.xml"/><Relationship Id="rId20" Type="http://schemas.openxmlformats.org/officeDocument/2006/relationships/chart" Target="../charts/chart26.xml"/><Relationship Id="rId41" Type="http://schemas.openxmlformats.org/officeDocument/2006/relationships/chart" Target="../charts/chart47.xml"/><Relationship Id="rId54" Type="http://schemas.openxmlformats.org/officeDocument/2006/relationships/chart" Target="../charts/chart60.xml"/><Relationship Id="rId62" Type="http://schemas.openxmlformats.org/officeDocument/2006/relationships/chart" Target="../charts/chart68.xml"/><Relationship Id="rId70" Type="http://schemas.openxmlformats.org/officeDocument/2006/relationships/chart" Target="../charts/chart76.xml"/><Relationship Id="rId75" Type="http://schemas.openxmlformats.org/officeDocument/2006/relationships/chart" Target="../charts/chart81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304800</xdr:rowOff>
    </xdr:from>
    <xdr:to>
      <xdr:col>8</xdr:col>
      <xdr:colOff>9525</xdr:colOff>
      <xdr:row>19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0</xdr:row>
      <xdr:rowOff>304800</xdr:rowOff>
    </xdr:from>
    <xdr:to>
      <xdr:col>16</xdr:col>
      <xdr:colOff>190500</xdr:colOff>
      <xdr:row>19</xdr:row>
      <xdr:rowOff>180975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19</xdr:row>
      <xdr:rowOff>171450</xdr:rowOff>
    </xdr:from>
    <xdr:to>
      <xdr:col>16</xdr:col>
      <xdr:colOff>190500</xdr:colOff>
      <xdr:row>39</xdr:row>
      <xdr:rowOff>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161925</xdr:rowOff>
    </xdr:from>
    <xdr:to>
      <xdr:col>8</xdr:col>
      <xdr:colOff>9525</xdr:colOff>
      <xdr:row>39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752475</xdr:colOff>
      <xdr:row>39</xdr:row>
      <xdr:rowOff>9525</xdr:rowOff>
    </xdr:from>
    <xdr:to>
      <xdr:col>16</xdr:col>
      <xdr:colOff>190500</xdr:colOff>
      <xdr:row>58</xdr:row>
      <xdr:rowOff>0</xdr:rowOff>
    </xdr:to>
    <xdr:graphicFrame macro="">
      <xdr:nvGraphicFramePr>
        <xdr:cNvPr id="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8</xdr:col>
      <xdr:colOff>0</xdr:colOff>
      <xdr:row>58</xdr:row>
      <xdr:rowOff>9525</xdr:rowOff>
    </xdr:to>
    <xdr:graphicFrame macro="">
      <xdr:nvGraphicFramePr>
        <xdr:cNvPr id="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0.91758</cdr:y>
    </cdr:from>
    <cdr:to>
      <cdr:x>0.99133</cdr:x>
      <cdr:y>0.99344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11118" y="313764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F22DBC1-EF89-4F03-8219-9B4E87849A3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0.01278</cdr:x>
      <cdr:y>0.91103</cdr:y>
    </cdr:from>
    <cdr:to>
      <cdr:x>0.36228</cdr:x>
      <cdr:y>0.97329</cdr:y>
    </cdr:to>
    <cdr:sp macro="" textlink="'13.14 Q3 Diversity Stats'!$E$764">
      <cdr:nvSpPr>
        <cdr:cNvPr id="3" name="TextBox 2"/>
        <cdr:cNvSpPr txBox="1"/>
      </cdr:nvSpPr>
      <cdr:spPr>
        <a:xfrm xmlns:a="http://schemas.openxmlformats.org/drawingml/2006/main">
          <a:off x="158565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0.90775</cdr:y>
    </cdr:from>
    <cdr:to>
      <cdr:x>0.98862</cdr:x>
      <cdr:y>0.98361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30E3AD-33F1-405C-B969-6174D159F64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0.9012</cdr:y>
    </cdr:from>
    <cdr:to>
      <cdr:x>0.99028</cdr:x>
      <cdr:y>0.97705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88706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31E49D-89D7-425A-BFD7-98F770D386F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0.01175</cdr:x>
      <cdr:y>0.91758</cdr:y>
    </cdr:from>
    <cdr:to>
      <cdr:x>0.16178</cdr:x>
      <cdr:y>0.97378</cdr:y>
    </cdr:to>
    <cdr:sp macro="" textlink=" '13.14 Q2 Diversity Stats'!$E$1069">
      <cdr:nvSpPr>
        <cdr:cNvPr id="3" name="TextBox 1"/>
        <cdr:cNvSpPr txBox="1"/>
      </cdr:nvSpPr>
      <cdr:spPr>
        <a:xfrm xmlns:a="http://schemas.openxmlformats.org/drawingml/2006/main">
          <a:off x="145676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0.15184</cdr:x>
      <cdr:y>0.91807</cdr:y>
    </cdr:from>
    <cdr:to>
      <cdr:x>0.49709</cdr:x>
      <cdr:y>0.98034</cdr:y>
    </cdr:to>
    <cdr:sp macro="" textlink="'13.14 Q2 Diversity Stats'!$E$1070">
      <cdr:nvSpPr>
        <cdr:cNvPr id="4" name="TextBox 1"/>
        <cdr:cNvSpPr txBox="1"/>
      </cdr:nvSpPr>
      <cdr:spPr>
        <a:xfrm xmlns:a="http://schemas.openxmlformats.org/drawingml/2006/main">
          <a:off x="1882588" y="3139329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0.90775</cdr:y>
    </cdr:from>
    <cdr:to>
      <cdr:x>0.99133</cdr:x>
      <cdr:y>0.98361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7C7660B-0A29-41DA-AC18-9B71748828C6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0.91758</cdr:y>
    </cdr:from>
    <cdr:to>
      <cdr:x>0.15714</cdr:x>
      <cdr:y>0.97378</cdr:y>
    </cdr:to>
    <cdr:sp macro="" textlink="'13.14 Q2 Diversity Stats'!$E$1103">
      <cdr:nvSpPr>
        <cdr:cNvPr id="3" name="TextBox 1"/>
        <cdr:cNvSpPr txBox="1"/>
      </cdr:nvSpPr>
      <cdr:spPr>
        <a:xfrm xmlns:a="http://schemas.openxmlformats.org/drawingml/2006/main">
          <a:off x="89647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798CFF5-E431-4558-BFDA-97323F433D9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0.13727</cdr:x>
      <cdr:y>0.92086</cdr:y>
    </cdr:from>
    <cdr:to>
      <cdr:x>0.48225</cdr:x>
      <cdr:y>0.98312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03294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0.90523</cdr:y>
    </cdr:from>
    <cdr:to>
      <cdr:x>0.99133</cdr:x>
      <cdr:y>0.98088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7BEE2A9-A8D7-4981-B95D-D2DEEBF62D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0.18152</cdr:x>
      <cdr:y>0.9183</cdr:y>
    </cdr:from>
    <cdr:to>
      <cdr:x>0.52651</cdr:x>
      <cdr:y>0.98039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2382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0.01897</cdr:x>
      <cdr:y>0.92484</cdr:y>
    </cdr:from>
    <cdr:to>
      <cdr:x>0.16888</cdr:x>
      <cdr:y>0.98088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5324" y="3171265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 marL="0" indent="0"/>
            <a:t>includes Eastern Europeans</a:t>
          </a:fld>
          <a:endParaRPr lang="en-GB" sz="1000" b="0" i="0" u="none" strike="noStrike">
            <a:solidFill>
              <a:srgbClr val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0.89385</cdr:y>
    </cdr:from>
    <cdr:to>
      <cdr:x>0.98786</cdr:x>
      <cdr:y>0.96992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C7C4B2-F853-4DB2-A9C7-B68876E981E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0.91686</cdr:y>
    </cdr:from>
    <cdr:to>
      <cdr:x>0.15792</cdr:x>
      <cdr:y>0.97322</cdr:y>
    </cdr:to>
    <cdr:sp macro="" textlink="'13.14 Q2 Diversity Stats'!$I$1172">
      <cdr:nvSpPr>
        <cdr:cNvPr id="3" name="TextBox 1"/>
        <cdr:cNvSpPr txBox="1"/>
      </cdr:nvSpPr>
      <cdr:spPr>
        <a:xfrm xmlns:a="http://schemas.openxmlformats.org/drawingml/2006/main">
          <a:off x="100853" y="3126441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F0DB09-F836-424F-A9BE-389215A72FA3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0.13536</cdr:x>
      <cdr:y>0.91357</cdr:y>
    </cdr:from>
    <cdr:to>
      <cdr:x>0.48008</cdr:x>
      <cdr:y>0.97601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80882" y="3115236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0.8462</cdr:x>
      <cdr:y>0.9036</cdr:y>
    </cdr:from>
    <cdr:to>
      <cdr:x>0.99042</cdr:x>
      <cdr:y>0.97524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1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D05FCB9-48A9-4BE8-A8D4-F90B1C9EEC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0.8431</cdr:x>
      <cdr:y>0.89136</cdr:y>
    </cdr:from>
    <cdr:to>
      <cdr:x>0.9871</cdr:x>
      <cdr:y>0.96722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44C297-399B-47CA-B199-186B33851B71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0.84696</cdr:x>
      <cdr:y>0.89464</cdr:y>
    </cdr:from>
    <cdr:to>
      <cdr:x>0.99085</cdr:x>
      <cdr:y>0.9705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3352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E55F17F-3264-4249-8CFC-D59831800E0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0.00811</cdr:x>
      <cdr:y>0.90447</cdr:y>
    </cdr:from>
    <cdr:to>
      <cdr:x>0.3209</cdr:x>
      <cdr:y>0.96625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092824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0.8462</cdr:x>
      <cdr:y>0.89057</cdr:y>
    </cdr:from>
    <cdr:to>
      <cdr:x>0.99042</cdr:x>
      <cdr:y>0.96664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2" y="30367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A1CAE9B-FB39-400C-82DF-ACC5470CDC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0.89432</cdr:y>
    </cdr:from>
    <cdr:to>
      <cdr:x>0.99161</cdr:x>
      <cdr:y>0.96595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33530" y="32385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D268DC4-5E60-41D4-BB90-99540AF035FB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0.84581</cdr:x>
      <cdr:y>0.90447</cdr:y>
    </cdr:from>
    <cdr:to>
      <cdr:x>0.98981</cdr:x>
      <cdr:y>0.98033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11118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9937E34-1617-40B7-8568-0AD819572B23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0.00541</cdr:x>
      <cdr:y>0.91758</cdr:y>
    </cdr:from>
    <cdr:to>
      <cdr:x>0.35437</cdr:x>
      <cdr:y>0.97985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6" y="3137647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0.8453</cdr:x>
      <cdr:y>0.9012</cdr:y>
    </cdr:from>
    <cdr:to>
      <cdr:x>0.98952</cdr:x>
      <cdr:y>0.97705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8870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70BFAE2-A539-4F41-B4DA-ED7F774ECCA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0.84285</cdr:x>
      <cdr:y>0.9012</cdr:y>
    </cdr:from>
    <cdr:to>
      <cdr:x>0.98696</cdr:x>
      <cdr:y>0.97705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66294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EFF6470-5FEC-471E-ABE7-AAC6040B1BC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0.9143</cdr:y>
    </cdr:from>
    <cdr:to>
      <cdr:x>0.32229</cdr:x>
      <cdr:y>0.97608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126441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0.89802</cdr:y>
    </cdr:from>
    <cdr:to>
      <cdr:x>0.98862</cdr:x>
      <cdr:y>0.97859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477500" y="2891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1FBE406-7810-496A-9B85-AC2CF013B5C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0.89792</cdr:y>
    </cdr:from>
    <cdr:to>
      <cdr:x>0.99071</cdr:x>
      <cdr:y>0.97378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522324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296BD13-D2F5-429C-B83F-CBD77734513A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0.85562</cdr:x>
      <cdr:y>0.89884</cdr:y>
    </cdr:from>
    <cdr:to>
      <cdr:x>0.98195</cdr:x>
      <cdr:y>0.97519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624856" y="2902324"/>
          <a:ext cx="1568825" cy="24652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2DE959-A683-4840-AFCE-9B7FFB3485D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0.01446</cdr:x>
      <cdr:y>0.92553</cdr:y>
    </cdr:from>
    <cdr:to>
      <cdr:x>0.22441</cdr:x>
      <cdr:y>0.98892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294" y="3182471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0.84233</cdr:x>
      <cdr:y>0.90924</cdr:y>
    </cdr:from>
    <cdr:to>
      <cdr:x>0.98667</cdr:x>
      <cdr:y>0.98468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443882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3642D4-5F47-47AC-9145-B0AD49015B4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0.0136</cdr:x>
      <cdr:y>0.92623</cdr:y>
    </cdr:from>
    <cdr:to>
      <cdr:x>0.2242</cdr:x>
      <cdr:y>0.98944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088" y="3193676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0.84584</cdr:x>
      <cdr:y>0.90673</cdr:y>
    </cdr:from>
    <cdr:to>
      <cdr:x>0.99062</cdr:x>
      <cdr:y>0.98196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455089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B8066B0-AF5D-4083-A51A-B304F5C651D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0.91049</cdr:y>
    </cdr:from>
    <cdr:to>
      <cdr:x>0.99028</cdr:x>
      <cdr:y>0.98194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88706" y="3305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565FEE0-F474-4B96-8422-2C5167F0A6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0.8475</cdr:x>
      <cdr:y>0.90361</cdr:y>
    </cdr:from>
    <cdr:to>
      <cdr:x>0.99195</cdr:x>
      <cdr:y>0.97524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2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1EA4711-A8B8-4060-B354-9D30EB602E2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0.8475</cdr:x>
      <cdr:y>0.91358</cdr:y>
    </cdr:from>
    <cdr:to>
      <cdr:x>0.99195</cdr:x>
      <cdr:y>0.98502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2" y="331694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772EF41-D7F3-4587-BAB8-C3E7D8ADB7D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0.86541</cdr:x>
      <cdr:y>0.90371</cdr:y>
    </cdr:from>
    <cdr:to>
      <cdr:x>0.99174</cdr:x>
      <cdr:y>0.97601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746441" y="3081618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DFF3D0-37F7-48CC-955D-871F8D0F6CF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0.00769</cdr:x>
      <cdr:y>0.90184</cdr:y>
    </cdr:from>
    <cdr:to>
      <cdr:x>0.39534</cdr:x>
      <cdr:y>0.97085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5250" y="3075214"/>
          <a:ext cx="4801711" cy="2353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0.86233</cdr:x>
      <cdr:y>0.89464</cdr:y>
    </cdr:from>
    <cdr:to>
      <cdr:x>0.99079</cdr:x>
      <cdr:y>0.9705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2012706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E6D3E8D-D8C7-481D-BF7C-C64193A0688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0.86093</cdr:x>
      <cdr:y>0.90043</cdr:y>
    </cdr:from>
    <cdr:to>
      <cdr:x>0.9893</cdr:x>
      <cdr:y>0.9765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2001500" y="307041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9BFBF56-AF69-4A2D-B017-EB24BAEA3E8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0.86024</cdr:x>
      <cdr:y>0.90043</cdr:y>
    </cdr:from>
    <cdr:to>
      <cdr:x>0.98851</cdr:x>
      <cdr:y>0.9765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2001500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0B647F1-7C24-44D7-881F-3EB8E04A9BA7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0.84414</cdr:x>
      <cdr:y>0.90371</cdr:y>
    </cdr:from>
    <cdr:to>
      <cdr:x>0.98847</cdr:x>
      <cdr:y>0.97978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6629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4EAF061-3089-47FF-948E-B6C0B24371D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0.84389</cdr:x>
      <cdr:y>0.89464</cdr:y>
    </cdr:from>
    <cdr:to>
      <cdr:x>0.98833</cdr:x>
      <cdr:y>0.9705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5508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AF93244-5981-4615-95D4-4C09BCCC03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0.89385</cdr:y>
    </cdr:from>
    <cdr:to>
      <cdr:x>0.99161</cdr:x>
      <cdr:y>0.96992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3353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0D6AD2E-FCDA-43FA-BC28-0DD22CA5276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0.86477</cdr:x>
      <cdr:y>0.9085</cdr:y>
    </cdr:from>
    <cdr:to>
      <cdr:x>0.99368</cdr:x>
      <cdr:y>0.97712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738595" y="3115236"/>
          <a:ext cx="1600763" cy="23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FBF4F1AB-6734-4636-9AA8-9916712AFEB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0.84375</cdr:x>
      <cdr:y>0.90775</cdr:y>
    </cdr:from>
    <cdr:to>
      <cdr:x>0.98786</cdr:x>
      <cdr:y>0.98361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A56DEE8-BD59-4420-95D3-E3D508CC62E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0.01457</cdr:x>
      <cdr:y>0.91807</cdr:y>
    </cdr:from>
    <cdr:to>
      <cdr:x>0.15535</cdr:x>
      <cdr:y>0.97051</cdr:y>
    </cdr:to>
    <cdr:sp macro="" textlink="'13.14 Q2 Diversity Stats'!$F$1012">
      <cdr:nvSpPr>
        <cdr:cNvPr id="3" name="TextBox 2"/>
        <cdr:cNvSpPr txBox="1"/>
      </cdr:nvSpPr>
      <cdr:spPr>
        <a:xfrm xmlns:a="http://schemas.openxmlformats.org/drawingml/2006/main">
          <a:off x="180976" y="3139328"/>
          <a:ext cx="1748118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BB9105-3516-4D2F-B27E-48A7122B5AF4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0.15251</cdr:x>
      <cdr:y>0.9148</cdr:y>
    </cdr:from>
    <cdr:to>
      <cdr:x>0.29251</cdr:x>
      <cdr:y>0.96674</cdr:y>
    </cdr:to>
    <cdr:sp macro="" textlink="'13.14 Q2 Diversity Stats'!$E$1012">
      <cdr:nvSpPr>
        <cdr:cNvPr id="4" name="TextBox 1"/>
        <cdr:cNvSpPr txBox="1"/>
      </cdr:nvSpPr>
      <cdr:spPr>
        <a:xfrm xmlns:a="http://schemas.openxmlformats.org/drawingml/2006/main">
          <a:off x="1893794" y="3128122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0.84711</cdr:x>
      <cdr:y>0.89451</cdr:y>
    </cdr:from>
    <cdr:to>
      <cdr:x>0.99133</cdr:x>
      <cdr:y>0.96953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11117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B61C684-CCAD-49DF-8F5C-CD408ACE677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0.01084</cdr:x>
      <cdr:y>0.91719</cdr:y>
    </cdr:from>
    <cdr:to>
      <cdr:x>0.23661</cdr:x>
      <cdr:y>0.96905</cdr:y>
    </cdr:to>
    <cdr:sp macro="" textlink="'13.14 Q2 Diversity Stats'!$F$1036">
      <cdr:nvSpPr>
        <cdr:cNvPr id="3" name="TextBox 1"/>
        <cdr:cNvSpPr txBox="1"/>
      </cdr:nvSpPr>
      <cdr:spPr>
        <a:xfrm xmlns:a="http://schemas.openxmlformats.org/drawingml/2006/main">
          <a:off x="134471" y="3171264"/>
          <a:ext cx="2801471" cy="17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8940CDF-B461-41BE-B624-7387EE4D0642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0.14991</cdr:x>
      <cdr:y>0.92368</cdr:y>
    </cdr:from>
    <cdr:to>
      <cdr:x>0.29003</cdr:x>
      <cdr:y>0.97504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60177" y="3193676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*As at March 31</a:t>
          </a:fld>
          <a:endParaRPr lang="en-GB" sz="1000">
            <a:latin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0.87297</cdr:x>
      <cdr:y>0.92084</cdr:y>
    </cdr:from>
    <cdr:to>
      <cdr:x>0.99209</cdr:x>
      <cdr:y>0.98475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497236" y="3552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BFDE1B63-CA45-4194-A99C-81992B4D301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0.00936</cdr:x>
      <cdr:y>0.92084</cdr:y>
    </cdr:from>
    <cdr:to>
      <cdr:x>0.33864</cdr:x>
      <cdr:y>0.97603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3264" y="3552265"/>
          <a:ext cx="4336676" cy="21291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0.84014</cdr:x>
      <cdr:y>0.89714</cdr:y>
    </cdr:from>
    <cdr:to>
      <cdr:x>0.98425</cdr:x>
      <cdr:y>0.97321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32677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DFCE04-29A9-4D0B-8170-2C5B194033D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0.87234</cdr:x>
      <cdr:y>0.90951</cdr:y>
    </cdr:from>
    <cdr:to>
      <cdr:x>0.99137</cdr:x>
      <cdr:y>0.97781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497235" y="3283323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5CDAA0F-9AFA-48D5-8E88-EF80FCBA5157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0.0085</cdr:x>
      <cdr:y>0.91572</cdr:y>
    </cdr:from>
    <cdr:to>
      <cdr:x>0.33597</cdr:x>
      <cdr:y>0.98091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305735"/>
          <a:ext cx="4315946" cy="23532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0.87426</cdr:x>
      <cdr:y>0.9085</cdr:y>
    </cdr:from>
    <cdr:to>
      <cdr:x>0.9932</cdr:x>
      <cdr:y>0.98039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530853" y="3115236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69F3421-E780-458E-BD24-63D7056CB2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0.90775</cdr:y>
    </cdr:from>
    <cdr:to>
      <cdr:x>0.99307</cdr:x>
      <cdr:y>0.97985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519648" y="3104030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B414B6E-3A1F-4308-8DE0-0963291A4E7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0.91973</cdr:y>
    </cdr:from>
    <cdr:to>
      <cdr:x>0.99307</cdr:x>
      <cdr:y>0.99123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519647" y="3171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1430BCF-54B7-4BAA-96F2-C843CFDC19E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0.00765</cdr:x>
      <cdr:y>0.91323</cdr:y>
    </cdr:from>
    <cdr:to>
      <cdr:x>0.33669</cdr:x>
      <cdr:y>0.97498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148853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0.87659</cdr:x>
      <cdr:y>0.91758</cdr:y>
    </cdr:from>
    <cdr:to>
      <cdr:x>0.99562</cdr:x>
      <cdr:y>0.98968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553264" y="31376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8BCBBD6-E56C-4026-A024-DA63F4A040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0.0051</cdr:x>
      <cdr:y>0.92414</cdr:y>
    </cdr:from>
    <cdr:to>
      <cdr:x>0.33414</cdr:x>
      <cdr:y>0.9864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5" y="3160059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0.8444</cdr:x>
      <cdr:y>0.91029</cdr:y>
    </cdr:from>
    <cdr:to>
      <cdr:x>0.98862</cdr:x>
      <cdr:y>0.98636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73AF9CE-E4E1-4109-BBC4-B447DC57E9E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0.01097</cdr:x>
      <cdr:y>0.91078</cdr:y>
    </cdr:from>
    <cdr:to>
      <cdr:x>0.12476</cdr:x>
      <cdr:y>0.9765</cdr:y>
    </cdr:to>
    <cdr:sp macro="" textlink="'13.14 Q2 Diversity Stats'!$E$703">
      <cdr:nvSpPr>
        <cdr:cNvPr id="3" name="TextBox 2"/>
        <cdr:cNvSpPr txBox="1"/>
      </cdr:nvSpPr>
      <cdr:spPr>
        <a:xfrm xmlns:a="http://schemas.openxmlformats.org/drawingml/2006/main">
          <a:off x="136152" y="3105708"/>
          <a:ext cx="1411941" cy="224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8FC3B9-C04B-4F7A-B5BC-6884A0497165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0.10024</cdr:x>
      <cdr:y>0.91078</cdr:y>
    </cdr:from>
    <cdr:to>
      <cdr:x>0.25571</cdr:x>
      <cdr:y>0.97601</cdr:y>
    </cdr:to>
    <cdr:sp macro="" textlink="'13.14 Q2 Diversity Stats'!$F$703">
      <cdr:nvSpPr>
        <cdr:cNvPr id="4" name="TextBox 1"/>
        <cdr:cNvSpPr txBox="1"/>
      </cdr:nvSpPr>
      <cdr:spPr>
        <a:xfrm xmlns:a="http://schemas.openxmlformats.org/drawingml/2006/main">
          <a:off x="1243853" y="3105710"/>
          <a:ext cx="1929093" cy="22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1B6E940-C8F5-4865-B572-5B0A14038EA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0.844</cdr:x>
      <cdr:y>0.90051</cdr:y>
    </cdr:from>
    <cdr:to>
      <cdr:x>0.988</cdr:x>
      <cdr:y>0.97214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88706" y="32609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6B1CE9E-F738-4ECA-8E76-A8A5ECE49DA6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0.91289</cdr:y>
    </cdr:from>
    <cdr:to>
      <cdr:x>0.35167</cdr:x>
      <cdr:y>0.97168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3057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0.00811</cdr:x>
      <cdr:y>0.92593</cdr:y>
    </cdr:from>
    <cdr:to>
      <cdr:x>0.3523</cdr:x>
      <cdr:y>0.98457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853" y="336176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0.84696</cdr:x>
      <cdr:y>0.91049</cdr:y>
    </cdr:from>
    <cdr:to>
      <cdr:x>0.99085</cdr:x>
      <cdr:y>0.98194</cdr:y>
    </cdr:to>
    <cdr:sp macro="" textlink="ptrDateTag_Main_Sep">
      <cdr:nvSpPr>
        <cdr:cNvPr id="4" name="TextBox 1"/>
        <cdr:cNvSpPr txBox="1"/>
      </cdr:nvSpPr>
      <cdr:spPr>
        <a:xfrm xmlns:a="http://schemas.openxmlformats.org/drawingml/2006/main">
          <a:off x="10533530" y="3305735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B9ABA70-C499-42FE-95D2-89C3BAB9854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0.89869</cdr:y>
    </cdr:from>
    <cdr:to>
      <cdr:x>0.99251</cdr:x>
      <cdr:y>0.97434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544735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8B5574F-7013-460E-BBB8-DD6EC97D44E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0.9085</cdr:y>
    </cdr:from>
    <cdr:to>
      <cdr:x>0.35257</cdr:x>
      <cdr:y>0.97059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853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0.8431</cdr:x>
      <cdr:y>0.90196</cdr:y>
    </cdr:from>
    <cdr:to>
      <cdr:x>0.9871</cdr:x>
      <cdr:y>0.97761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7939641-4B3C-4F99-B6E6-D2C1240421F4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0.9085</cdr:y>
    </cdr:from>
    <cdr:to>
      <cdr:x>0.35347</cdr:x>
      <cdr:y>0.97059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8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0.90641</cdr:y>
    </cdr:from>
    <cdr:to>
      <cdr:x>0.98966</cdr:x>
      <cdr:y>0.97827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1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6E7E1F5-BBDB-4363-B11C-BA358E559B6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0.00361</cdr:x>
      <cdr:y>0.91929</cdr:y>
    </cdr:from>
    <cdr:to>
      <cdr:x>0.18423</cdr:x>
      <cdr:y>0.97781</cdr:y>
    </cdr:to>
    <cdr:sp macro="" textlink="'13.14 Q3 Diversity Stats'!$J$1410">
      <cdr:nvSpPr>
        <cdr:cNvPr id="3" name="TextBox 1"/>
        <cdr:cNvSpPr txBox="1"/>
      </cdr:nvSpPr>
      <cdr:spPr>
        <a:xfrm xmlns:a="http://schemas.openxmlformats.org/drawingml/2006/main">
          <a:off x="44823" y="3318622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EBBABB2C-CF5C-4135-8831-CE2B0CA9260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 marL="0" indent="0"/>
            <a:t> </a:t>
          </a:fld>
          <a:endParaRPr lang="en-GB" sz="1000" b="0" i="0" u="none" strike="noStrike">
            <a:solidFill>
              <a:srgbClr val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0.86367</cdr:x>
      <cdr:y>0.90641</cdr:y>
    </cdr:from>
    <cdr:to>
      <cdr:x>0.99185</cdr:x>
      <cdr:y>0.97826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2057530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3124BE8-D241-4333-AAEF-CDA2DA295E5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0.00803</cdr:x>
      <cdr:y>0.90951</cdr:y>
    </cdr:from>
    <cdr:to>
      <cdr:x>0.31464</cdr:x>
      <cdr:y>0.96849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2833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0.00884</cdr:x>
      <cdr:y>0.89946</cdr:y>
    </cdr:from>
    <cdr:to>
      <cdr:x>0.31566</cdr:x>
      <cdr:y>0.96138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265" y="30928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0.86185</cdr:x>
      <cdr:y>0.89946</cdr:y>
    </cdr:from>
    <cdr:to>
      <cdr:x>0.99012</cdr:x>
      <cdr:y>0.9749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2023912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256E374-9768-48F8-BBD5-0540EA22866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0.84194</cdr:x>
      <cdr:y>0.89792</cdr:y>
    </cdr:from>
    <cdr:to>
      <cdr:x>0.98605</cdr:x>
      <cdr:y>0.97378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55089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02049F-13E9-41EF-894D-07B777553E7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0.91152</cdr:y>
    </cdr:from>
    <cdr:to>
      <cdr:x>0.32049</cdr:x>
      <cdr:y>0.97329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116915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0.33569</cdr:x>
      <cdr:y>0.90496</cdr:y>
    </cdr:from>
    <cdr:to>
      <cdr:x>0.76628</cdr:x>
      <cdr:y>0.97329</cdr:y>
    </cdr:to>
    <cdr:sp macro="" textlink="'13.14 Q2 Diversity Stats'!$E$1653">
      <cdr:nvSpPr>
        <cdr:cNvPr id="4" name="TextBox 1"/>
        <cdr:cNvSpPr txBox="1"/>
      </cdr:nvSpPr>
      <cdr:spPr>
        <a:xfrm xmlns:a="http://schemas.openxmlformats.org/drawingml/2006/main">
          <a:off x="4168588" y="3094505"/>
          <a:ext cx="5346888" cy="233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3498B5F-77C8-45DE-AF2A-1058A750595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0.89464</cdr:y>
    </cdr:from>
    <cdr:to>
      <cdr:x>0.98786</cdr:x>
      <cdr:y>0.9705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49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E08B5F0-BDB7-4226-AA10-F6F201F7DC0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0.0099</cdr:x>
      <cdr:y>0.90539</cdr:y>
    </cdr:from>
    <cdr:to>
      <cdr:x>0.44884</cdr:x>
      <cdr:y>0.98039</cdr:y>
    </cdr:to>
    <cdr:sp macro="" textlink="ptrGrades_Note_Main">
      <cdr:nvSpPr>
        <cdr:cNvPr id="3" name="TextBox 1"/>
        <cdr:cNvSpPr txBox="1"/>
      </cdr:nvSpPr>
      <cdr:spPr>
        <a:xfrm xmlns:a="http://schemas.openxmlformats.org/drawingml/2006/main">
          <a:off x="122842" y="2957977"/>
          <a:ext cx="5446488" cy="245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0.84169</cdr:x>
      <cdr:y>0.89522</cdr:y>
    </cdr:from>
    <cdr:to>
      <cdr:x>0.98591</cdr:x>
      <cdr:y>0.97461</cdr:y>
    </cdr:to>
    <cdr:sp macro="" textlink="ptrDateTag_Main_Sep">
      <cdr:nvSpPr>
        <cdr:cNvPr id="4" name="TextBox 1"/>
        <cdr:cNvSpPr txBox="1"/>
      </cdr:nvSpPr>
      <cdr:spPr>
        <a:xfrm xmlns:a="http://schemas.openxmlformats.org/drawingml/2006/main">
          <a:off x="10443882" y="2924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8AC3D79-89F6-458E-A1E8-230F8851E34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0.00659</cdr:x>
      <cdr:y>0.9</cdr:y>
    </cdr:from>
    <cdr:to>
      <cdr:x>0.44457</cdr:x>
      <cdr:y>0.972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643" y="3061608"/>
          <a:ext cx="5429250" cy="2449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0.84581</cdr:x>
      <cdr:y>0.89714</cdr:y>
    </cdr:from>
    <cdr:to>
      <cdr:x>0.98981</cdr:x>
      <cdr:y>0.97321</cdr:y>
    </cdr:to>
    <cdr:sp macro="" textlink="ptrDateTag_Main_Sep">
      <cdr:nvSpPr>
        <cdr:cNvPr id="4" name="TextBox 1"/>
        <cdr:cNvSpPr txBox="1"/>
      </cdr:nvSpPr>
      <cdr:spPr>
        <a:xfrm xmlns:a="http://schemas.openxmlformats.org/drawingml/2006/main">
          <a:off x="10511118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36C91B8-2431-47EF-84B3-879E26C706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399</xdr:row>
      <xdr:rowOff>180975</xdr:rowOff>
    </xdr:from>
    <xdr:to>
      <xdr:col>11</xdr:col>
      <xdr:colOff>0</xdr:colOff>
      <xdr:row>417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756</xdr:row>
      <xdr:rowOff>190500</xdr:rowOff>
    </xdr:from>
    <xdr:to>
      <xdr:col>10</xdr:col>
      <xdr:colOff>752475</xdr:colOff>
      <xdr:row>774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11</xdr:col>
      <xdr:colOff>0</xdr:colOff>
      <xdr:row>809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179</xdr:row>
      <xdr:rowOff>9525</xdr:rowOff>
    </xdr:from>
    <xdr:to>
      <xdr:col>11</xdr:col>
      <xdr:colOff>19050</xdr:colOff>
      <xdr:row>196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1846</xdr:row>
      <xdr:rowOff>9525</xdr:rowOff>
    </xdr:from>
    <xdr:to>
      <xdr:col>10</xdr:col>
      <xdr:colOff>762000</xdr:colOff>
      <xdr:row>1863</xdr:row>
      <xdr:rowOff>180975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1377</xdr:row>
      <xdr:rowOff>9525</xdr:rowOff>
    </xdr:from>
    <xdr:to>
      <xdr:col>11</xdr:col>
      <xdr:colOff>0</xdr:colOff>
      <xdr:row>1394</xdr:row>
      <xdr:rowOff>190500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826</xdr:row>
      <xdr:rowOff>9525</xdr:rowOff>
    </xdr:from>
    <xdr:to>
      <xdr:col>11</xdr:col>
      <xdr:colOff>0</xdr:colOff>
      <xdr:row>843</xdr:row>
      <xdr:rowOff>190500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572</xdr:row>
      <xdr:rowOff>0</xdr:rowOff>
    </xdr:from>
    <xdr:to>
      <xdr:col>11</xdr:col>
      <xdr:colOff>0</xdr:colOff>
      <xdr:row>589</xdr:row>
      <xdr:rowOff>180975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1410</xdr:row>
      <xdr:rowOff>180975</xdr:rowOff>
    </xdr:from>
    <xdr:to>
      <xdr:col>11</xdr:col>
      <xdr:colOff>0</xdr:colOff>
      <xdr:row>1428</xdr:row>
      <xdr:rowOff>180975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363</xdr:row>
      <xdr:rowOff>123825</xdr:rowOff>
    </xdr:from>
    <xdr:to>
      <xdr:col>23</xdr:col>
      <xdr:colOff>0</xdr:colOff>
      <xdr:row>391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718</xdr:row>
      <xdr:rowOff>47625</xdr:rowOff>
    </xdr:from>
    <xdr:to>
      <xdr:col>23</xdr:col>
      <xdr:colOff>0</xdr:colOff>
      <xdr:row>748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750</xdr:row>
      <xdr:rowOff>123825</xdr:rowOff>
    </xdr:from>
    <xdr:to>
      <xdr:col>23</xdr:col>
      <xdr:colOff>0</xdr:colOff>
      <xdr:row>782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1778</xdr:row>
      <xdr:rowOff>0</xdr:rowOff>
    </xdr:from>
    <xdr:to>
      <xdr:col>23</xdr:col>
      <xdr:colOff>0</xdr:colOff>
      <xdr:row>1810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1264</xdr:row>
      <xdr:rowOff>161925</xdr:rowOff>
    </xdr:from>
    <xdr:to>
      <xdr:col>23</xdr:col>
      <xdr:colOff>0</xdr:colOff>
      <xdr:row>1277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529</xdr:row>
      <xdr:rowOff>123825</xdr:rowOff>
    </xdr:from>
    <xdr:to>
      <xdr:col>23</xdr:col>
      <xdr:colOff>0</xdr:colOff>
      <xdr:row>563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785</xdr:row>
      <xdr:rowOff>19050</xdr:rowOff>
    </xdr:from>
    <xdr:to>
      <xdr:col>23</xdr:col>
      <xdr:colOff>0</xdr:colOff>
      <xdr:row>818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1279</xdr:row>
      <xdr:rowOff>161925</xdr:rowOff>
    </xdr:from>
    <xdr:to>
      <xdr:col>23</xdr:col>
      <xdr:colOff>0</xdr:colOff>
      <xdr:row>1373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381000</xdr:colOff>
      <xdr:row>605</xdr:row>
      <xdr:rowOff>9525</xdr:rowOff>
    </xdr:from>
    <xdr:to>
      <xdr:col>11</xdr:col>
      <xdr:colOff>0</xdr:colOff>
      <xdr:row>623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9525</xdr:colOff>
      <xdr:row>213</xdr:row>
      <xdr:rowOff>9525</xdr:rowOff>
    </xdr:from>
    <xdr:to>
      <xdr:col>11</xdr:col>
      <xdr:colOff>0</xdr:colOff>
      <xdr:row>230</xdr:row>
      <xdr:rowOff>180975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9525</xdr:colOff>
      <xdr:row>248</xdr:row>
      <xdr:rowOff>0</xdr:rowOff>
    </xdr:from>
    <xdr:to>
      <xdr:col>11</xdr:col>
      <xdr:colOff>0</xdr:colOff>
      <xdr:row>265</xdr:row>
      <xdr:rowOff>0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9525</xdr:colOff>
      <xdr:row>468</xdr:row>
      <xdr:rowOff>0</xdr:rowOff>
    </xdr:from>
    <xdr:to>
      <xdr:col>10</xdr:col>
      <xdr:colOff>752475</xdr:colOff>
      <xdr:row>485</xdr:row>
      <xdr:rowOff>161925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11</xdr:col>
      <xdr:colOff>9525</xdr:colOff>
      <xdr:row>516</xdr:row>
      <xdr:rowOff>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535</xdr:row>
      <xdr:rowOff>180975</xdr:rowOff>
    </xdr:from>
    <xdr:to>
      <xdr:col>12</xdr:col>
      <xdr:colOff>762000</xdr:colOff>
      <xdr:row>556</xdr:row>
      <xdr:rowOff>161925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</xdr:colOff>
      <xdr:row>638</xdr:row>
      <xdr:rowOff>9525</xdr:rowOff>
    </xdr:from>
    <xdr:to>
      <xdr:col>11</xdr:col>
      <xdr:colOff>0</xdr:colOff>
      <xdr:row>655</xdr:row>
      <xdr:rowOff>180975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671</xdr:row>
      <xdr:rowOff>9525</xdr:rowOff>
    </xdr:from>
    <xdr:to>
      <xdr:col>10</xdr:col>
      <xdr:colOff>752475</xdr:colOff>
      <xdr:row>689</xdr:row>
      <xdr:rowOff>0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724</xdr:row>
      <xdr:rowOff>9525</xdr:rowOff>
    </xdr:from>
    <xdr:to>
      <xdr:col>11</xdr:col>
      <xdr:colOff>0</xdr:colOff>
      <xdr:row>742</xdr:row>
      <xdr:rowOff>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856</xdr:row>
      <xdr:rowOff>0</xdr:rowOff>
    </xdr:from>
    <xdr:to>
      <xdr:col>11</xdr:col>
      <xdr:colOff>0</xdr:colOff>
      <xdr:row>873</xdr:row>
      <xdr:rowOff>180975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381000</xdr:colOff>
      <xdr:row>885</xdr:row>
      <xdr:rowOff>180975</xdr:rowOff>
    </xdr:from>
    <xdr:to>
      <xdr:col>10</xdr:col>
      <xdr:colOff>762000</xdr:colOff>
      <xdr:row>904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918</xdr:row>
      <xdr:rowOff>190500</xdr:rowOff>
    </xdr:from>
    <xdr:to>
      <xdr:col>11</xdr:col>
      <xdr:colOff>9525</xdr:colOff>
      <xdr:row>937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951</xdr:row>
      <xdr:rowOff>180975</xdr:rowOff>
    </xdr:from>
    <xdr:to>
      <xdr:col>10</xdr:col>
      <xdr:colOff>752475</xdr:colOff>
      <xdr:row>970</xdr:row>
      <xdr:rowOff>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1037</xdr:row>
      <xdr:rowOff>9525</xdr:rowOff>
    </xdr:from>
    <xdr:to>
      <xdr:col>10</xdr:col>
      <xdr:colOff>733425</xdr:colOff>
      <xdr:row>1055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9525</xdr:colOff>
      <xdr:row>1071</xdr:row>
      <xdr:rowOff>9525</xdr:rowOff>
    </xdr:from>
    <xdr:to>
      <xdr:col>10</xdr:col>
      <xdr:colOff>752475</xdr:colOff>
      <xdr:row>1089</xdr:row>
      <xdr:rowOff>0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1105</xdr:row>
      <xdr:rowOff>0</xdr:rowOff>
    </xdr:from>
    <xdr:to>
      <xdr:col>10</xdr:col>
      <xdr:colOff>752475</xdr:colOff>
      <xdr:row>1123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1139</xdr:row>
      <xdr:rowOff>9525</xdr:rowOff>
    </xdr:from>
    <xdr:to>
      <xdr:col>11</xdr:col>
      <xdr:colOff>0</xdr:colOff>
      <xdr:row>1156</xdr:row>
      <xdr:rowOff>180975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1586</xdr:row>
      <xdr:rowOff>9525</xdr:rowOff>
    </xdr:from>
    <xdr:to>
      <xdr:col>10</xdr:col>
      <xdr:colOff>762000</xdr:colOff>
      <xdr:row>1604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381000</xdr:colOff>
      <xdr:row>1712</xdr:row>
      <xdr:rowOff>0</xdr:rowOff>
    </xdr:from>
    <xdr:to>
      <xdr:col>11</xdr:col>
      <xdr:colOff>0</xdr:colOff>
      <xdr:row>1729</xdr:row>
      <xdr:rowOff>180975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1748</xdr:row>
      <xdr:rowOff>9525</xdr:rowOff>
    </xdr:from>
    <xdr:to>
      <xdr:col>11</xdr:col>
      <xdr:colOff>9525</xdr:colOff>
      <xdr:row>1766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9525</xdr:colOff>
      <xdr:row>1780</xdr:row>
      <xdr:rowOff>9525</xdr:rowOff>
    </xdr:from>
    <xdr:to>
      <xdr:col>10</xdr:col>
      <xdr:colOff>752475</xdr:colOff>
      <xdr:row>1797</xdr:row>
      <xdr:rowOff>180975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1812</xdr:row>
      <xdr:rowOff>9525</xdr:rowOff>
    </xdr:from>
    <xdr:to>
      <xdr:col>11</xdr:col>
      <xdr:colOff>9525</xdr:colOff>
      <xdr:row>1830</xdr:row>
      <xdr:rowOff>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19050</xdr:colOff>
      <xdr:row>1901</xdr:row>
      <xdr:rowOff>0</xdr:rowOff>
    </xdr:from>
    <xdr:to>
      <xdr:col>11</xdr:col>
      <xdr:colOff>0</xdr:colOff>
      <xdr:row>1918</xdr:row>
      <xdr:rowOff>180975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9525</xdr:colOff>
      <xdr:row>1935</xdr:row>
      <xdr:rowOff>9525</xdr:rowOff>
    </xdr:from>
    <xdr:to>
      <xdr:col>10</xdr:col>
      <xdr:colOff>762000</xdr:colOff>
      <xdr:row>1953</xdr:row>
      <xdr:rowOff>0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1969</xdr:row>
      <xdr:rowOff>9525</xdr:rowOff>
    </xdr:from>
    <xdr:to>
      <xdr:col>10</xdr:col>
      <xdr:colOff>752475</xdr:colOff>
      <xdr:row>1985</xdr:row>
      <xdr:rowOff>180975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381000</xdr:colOff>
      <xdr:row>2000</xdr:row>
      <xdr:rowOff>9525</xdr:rowOff>
    </xdr:from>
    <xdr:to>
      <xdr:col>10</xdr:col>
      <xdr:colOff>762000</xdr:colOff>
      <xdr:row>2018</xdr:row>
      <xdr:rowOff>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9525</xdr:colOff>
      <xdr:row>36</xdr:row>
      <xdr:rowOff>0</xdr:rowOff>
    </xdr:from>
    <xdr:to>
      <xdr:col>14</xdr:col>
      <xdr:colOff>0</xdr:colOff>
      <xdr:row>52</xdr:row>
      <xdr:rowOff>180975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419</xdr:row>
      <xdr:rowOff>28575</xdr:rowOff>
    </xdr:from>
    <xdr:to>
      <xdr:col>10</xdr:col>
      <xdr:colOff>742950</xdr:colOff>
      <xdr:row>437</xdr:row>
      <xdr:rowOff>38100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28575</xdr:colOff>
      <xdr:row>438</xdr:row>
      <xdr:rowOff>0</xdr:rowOff>
    </xdr:from>
    <xdr:to>
      <xdr:col>10</xdr:col>
      <xdr:colOff>723900</xdr:colOff>
      <xdr:row>456</xdr:row>
      <xdr:rowOff>19050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9525</xdr:colOff>
      <xdr:row>1172</xdr:row>
      <xdr:rowOff>0</xdr:rowOff>
    </xdr:from>
    <xdr:to>
      <xdr:col>10</xdr:col>
      <xdr:colOff>742950</xdr:colOff>
      <xdr:row>1190</xdr:row>
      <xdr:rowOff>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19050</xdr:colOff>
      <xdr:row>1191</xdr:row>
      <xdr:rowOff>9525</xdr:rowOff>
    </xdr:from>
    <xdr:to>
      <xdr:col>10</xdr:col>
      <xdr:colOff>742950</xdr:colOff>
      <xdr:row>1209</xdr:row>
      <xdr:rowOff>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1210</xdr:row>
      <xdr:rowOff>9525</xdr:rowOff>
    </xdr:from>
    <xdr:to>
      <xdr:col>10</xdr:col>
      <xdr:colOff>742950</xdr:colOff>
      <xdr:row>1228</xdr:row>
      <xdr:rowOff>9525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9525</xdr:colOff>
      <xdr:row>1447</xdr:row>
      <xdr:rowOff>0</xdr:rowOff>
    </xdr:from>
    <xdr:to>
      <xdr:col>12</xdr:col>
      <xdr:colOff>752475</xdr:colOff>
      <xdr:row>1464</xdr:row>
      <xdr:rowOff>180975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1485</xdr:row>
      <xdr:rowOff>9525</xdr:rowOff>
    </xdr:from>
    <xdr:to>
      <xdr:col>12</xdr:col>
      <xdr:colOff>752475</xdr:colOff>
      <xdr:row>1502</xdr:row>
      <xdr:rowOff>180975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1465</xdr:row>
      <xdr:rowOff>180975</xdr:rowOff>
    </xdr:from>
    <xdr:to>
      <xdr:col>13</xdr:col>
      <xdr:colOff>0</xdr:colOff>
      <xdr:row>1483</xdr:row>
      <xdr:rowOff>161925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9525</xdr:colOff>
      <xdr:row>1648</xdr:row>
      <xdr:rowOff>9525</xdr:rowOff>
    </xdr:from>
    <xdr:to>
      <xdr:col>10</xdr:col>
      <xdr:colOff>742950</xdr:colOff>
      <xdr:row>1665</xdr:row>
      <xdr:rowOff>180975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19050</xdr:colOff>
      <xdr:row>1666</xdr:row>
      <xdr:rowOff>190500</xdr:rowOff>
    </xdr:from>
    <xdr:to>
      <xdr:col>10</xdr:col>
      <xdr:colOff>742950</xdr:colOff>
      <xdr:row>1684</xdr:row>
      <xdr:rowOff>180975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381000</xdr:colOff>
      <xdr:row>1686</xdr:row>
      <xdr:rowOff>19050</xdr:rowOff>
    </xdr:from>
    <xdr:to>
      <xdr:col>11</xdr:col>
      <xdr:colOff>0</xdr:colOff>
      <xdr:row>1704</xdr:row>
      <xdr:rowOff>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9525</xdr:colOff>
      <xdr:row>71</xdr:row>
      <xdr:rowOff>0</xdr:rowOff>
    </xdr:from>
    <xdr:to>
      <xdr:col>14</xdr:col>
      <xdr:colOff>0</xdr:colOff>
      <xdr:row>89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9525</xdr:colOff>
      <xdr:row>979</xdr:row>
      <xdr:rowOff>9525</xdr:rowOff>
    </xdr:from>
    <xdr:to>
      <xdr:col>10</xdr:col>
      <xdr:colOff>762000</xdr:colOff>
      <xdr:row>997</xdr:row>
      <xdr:rowOff>0</xdr:rowOff>
    </xdr:to>
    <xdr:graphicFrame macro="">
      <xdr:nvGraphicFramePr>
        <xdr:cNvPr id="59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28575</xdr:colOff>
      <xdr:row>1002</xdr:row>
      <xdr:rowOff>161925</xdr:rowOff>
    </xdr:from>
    <xdr:to>
      <xdr:col>11</xdr:col>
      <xdr:colOff>9525</xdr:colOff>
      <xdr:row>1021</xdr:row>
      <xdr:rowOff>0</xdr:rowOff>
    </xdr:to>
    <xdr:graphicFrame macro="">
      <xdr:nvGraphicFramePr>
        <xdr:cNvPr id="6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106</xdr:row>
      <xdr:rowOff>171450</xdr:rowOff>
    </xdr:from>
    <xdr:to>
      <xdr:col>14</xdr:col>
      <xdr:colOff>0</xdr:colOff>
      <xdr:row>127</xdr:row>
      <xdr:rowOff>28575</xdr:rowOff>
    </xdr:to>
    <xdr:graphicFrame macro="">
      <xdr:nvGraphicFramePr>
        <xdr:cNvPr id="6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9525</xdr:colOff>
      <xdr:row>145</xdr:row>
      <xdr:rowOff>0</xdr:rowOff>
    </xdr:from>
    <xdr:to>
      <xdr:col>13</xdr:col>
      <xdr:colOff>752475</xdr:colOff>
      <xdr:row>163</xdr:row>
      <xdr:rowOff>180975</xdr:rowOff>
    </xdr:to>
    <xdr:graphicFrame macro="">
      <xdr:nvGraphicFramePr>
        <xdr:cNvPr id="62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276</xdr:row>
      <xdr:rowOff>0</xdr:rowOff>
    </xdr:from>
    <xdr:to>
      <xdr:col>12</xdr:col>
      <xdr:colOff>0</xdr:colOff>
      <xdr:row>294</xdr:row>
      <xdr:rowOff>0</xdr:rowOff>
    </xdr:to>
    <xdr:graphicFrame macro="">
      <xdr:nvGraphicFramePr>
        <xdr:cNvPr id="63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9525</xdr:colOff>
      <xdr:row>305</xdr:row>
      <xdr:rowOff>9525</xdr:rowOff>
    </xdr:from>
    <xdr:to>
      <xdr:col>12</xdr:col>
      <xdr:colOff>0</xdr:colOff>
      <xdr:row>323</xdr:row>
      <xdr:rowOff>0</xdr:rowOff>
    </xdr:to>
    <xdr:graphicFrame macro="">
      <xdr:nvGraphicFramePr>
        <xdr:cNvPr id="64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336</xdr:row>
      <xdr:rowOff>171450</xdr:rowOff>
    </xdr:from>
    <xdr:to>
      <xdr:col>12</xdr:col>
      <xdr:colOff>0</xdr:colOff>
      <xdr:row>355</xdr:row>
      <xdr:rowOff>0</xdr:rowOff>
    </xdr:to>
    <xdr:graphicFrame macro="">
      <xdr:nvGraphicFramePr>
        <xdr:cNvPr id="65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9525</xdr:colOff>
      <xdr:row>370</xdr:row>
      <xdr:rowOff>9525</xdr:rowOff>
    </xdr:from>
    <xdr:to>
      <xdr:col>12</xdr:col>
      <xdr:colOff>0</xdr:colOff>
      <xdr:row>388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696</xdr:row>
      <xdr:rowOff>9525</xdr:rowOff>
    </xdr:from>
    <xdr:to>
      <xdr:col>10</xdr:col>
      <xdr:colOff>752475</xdr:colOff>
      <xdr:row>713</xdr:row>
      <xdr:rowOff>180975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1245</xdr:row>
      <xdr:rowOff>9525</xdr:rowOff>
    </xdr:from>
    <xdr:to>
      <xdr:col>11</xdr:col>
      <xdr:colOff>9525</xdr:colOff>
      <xdr:row>1263</xdr:row>
      <xdr:rowOff>0</xdr:rowOff>
    </xdr:to>
    <xdr:graphicFrame macro="">
      <xdr:nvGraphicFramePr>
        <xdr:cNvPr id="68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1280</xdr:row>
      <xdr:rowOff>0</xdr:rowOff>
    </xdr:from>
    <xdr:to>
      <xdr:col>11</xdr:col>
      <xdr:colOff>9525</xdr:colOff>
      <xdr:row>1298</xdr:row>
      <xdr:rowOff>0</xdr:rowOff>
    </xdr:to>
    <xdr:graphicFrame macro="">
      <xdr:nvGraphicFramePr>
        <xdr:cNvPr id="69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1311</xdr:row>
      <xdr:rowOff>0</xdr:rowOff>
    </xdr:from>
    <xdr:to>
      <xdr:col>11</xdr:col>
      <xdr:colOff>0</xdr:colOff>
      <xdr:row>1329</xdr:row>
      <xdr:rowOff>0</xdr:rowOff>
    </xdr:to>
    <xdr:graphicFrame macro="">
      <xdr:nvGraphicFramePr>
        <xdr:cNvPr id="70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1343</xdr:row>
      <xdr:rowOff>0</xdr:rowOff>
    </xdr:from>
    <xdr:to>
      <xdr:col>11</xdr:col>
      <xdr:colOff>0</xdr:colOff>
      <xdr:row>1361</xdr:row>
      <xdr:rowOff>0</xdr:rowOff>
    </xdr:to>
    <xdr:graphicFrame macro="">
      <xdr:nvGraphicFramePr>
        <xdr:cNvPr id="71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1520</xdr:row>
      <xdr:rowOff>9525</xdr:rowOff>
    </xdr:from>
    <xdr:to>
      <xdr:col>13</xdr:col>
      <xdr:colOff>9525</xdr:colOff>
      <xdr:row>1538</xdr:row>
      <xdr:rowOff>190500</xdr:rowOff>
    </xdr:to>
    <xdr:graphicFrame macro="">
      <xdr:nvGraphicFramePr>
        <xdr:cNvPr id="72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1555</xdr:row>
      <xdr:rowOff>9525</xdr:rowOff>
    </xdr:from>
    <xdr:to>
      <xdr:col>13</xdr:col>
      <xdr:colOff>0</xdr:colOff>
      <xdr:row>1573</xdr:row>
      <xdr:rowOff>19050</xdr:rowOff>
    </xdr:to>
    <xdr:graphicFrame macro="">
      <xdr:nvGraphicFramePr>
        <xdr:cNvPr id="73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9525</xdr:colOff>
      <xdr:row>1620</xdr:row>
      <xdr:rowOff>9525</xdr:rowOff>
    </xdr:from>
    <xdr:to>
      <xdr:col>11</xdr:col>
      <xdr:colOff>0</xdr:colOff>
      <xdr:row>1638</xdr:row>
      <xdr:rowOff>0</xdr:rowOff>
    </xdr:to>
    <xdr:graphicFrame macro="">
      <xdr:nvGraphicFramePr>
        <xdr:cNvPr id="74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0</xdr:colOff>
      <xdr:row>1874</xdr:row>
      <xdr:rowOff>0</xdr:rowOff>
    </xdr:from>
    <xdr:to>
      <xdr:col>10</xdr:col>
      <xdr:colOff>752475</xdr:colOff>
      <xdr:row>1891</xdr:row>
      <xdr:rowOff>180975</xdr:rowOff>
    </xdr:to>
    <xdr:graphicFrame macro="">
      <xdr:nvGraphicFramePr>
        <xdr:cNvPr id="75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9525</xdr:colOff>
      <xdr:row>2065</xdr:row>
      <xdr:rowOff>0</xdr:rowOff>
    </xdr:from>
    <xdr:to>
      <xdr:col>10</xdr:col>
      <xdr:colOff>752475</xdr:colOff>
      <xdr:row>2082</xdr:row>
      <xdr:rowOff>28575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9525</xdr:colOff>
      <xdr:row>2033</xdr:row>
      <xdr:rowOff>9525</xdr:rowOff>
    </xdr:from>
    <xdr:to>
      <xdr:col>11</xdr:col>
      <xdr:colOff>9525</xdr:colOff>
      <xdr:row>2050</xdr:row>
      <xdr:rowOff>180975</xdr:rowOff>
    </xdr:to>
    <xdr:graphicFrame macro="">
      <xdr:nvGraphicFramePr>
        <xdr:cNvPr id="77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0.84196</cdr:x>
      <cdr:y>0.91454</cdr:y>
    </cdr:from>
    <cdr:to>
      <cdr:x>0.98618</cdr:x>
      <cdr:y>0.9902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47244" y="3135967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719A538-2236-4FA5-BD05-8A8030E5931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0.01174</cdr:x>
      <cdr:y>0.93415</cdr:y>
    </cdr:from>
    <cdr:to>
      <cdr:x>0.22153</cdr:x>
      <cdr:y>0.98039</cdr:y>
    </cdr:to>
    <cdr:sp macro="" textlink="'13.14 Q1 Diversity Stats'!$E$407">
      <cdr:nvSpPr>
        <cdr:cNvPr id="3" name="TextBox 1"/>
        <cdr:cNvSpPr txBox="1"/>
      </cdr:nvSpPr>
      <cdr:spPr>
        <a:xfrm xmlns:a="http://schemas.openxmlformats.org/drawingml/2006/main">
          <a:off x="145676" y="3203201"/>
          <a:ext cx="2603127" cy="1585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 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0.91758</cdr:y>
    </cdr:from>
    <cdr:to>
      <cdr:x>0.99133</cdr:x>
      <cdr:y>0.99344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3764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F22DBC1-EF89-4F03-8219-9B4E87849A3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0.01278</cdr:x>
      <cdr:y>0.91103</cdr:y>
    </cdr:from>
    <cdr:to>
      <cdr:x>0.36228</cdr:x>
      <cdr:y>0.97329</cdr:y>
    </cdr:to>
    <cdr:sp macro="" textlink="'13.14 Q1 Diversity Stats'!$E$764">
      <cdr:nvSpPr>
        <cdr:cNvPr id="3" name="TextBox 2"/>
        <cdr:cNvSpPr txBox="1"/>
      </cdr:nvSpPr>
      <cdr:spPr>
        <a:xfrm xmlns:a="http://schemas.openxmlformats.org/drawingml/2006/main">
          <a:off x="158565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0.84581</cdr:x>
      <cdr:y>0.90447</cdr:y>
    </cdr:from>
    <cdr:to>
      <cdr:x>0.98981</cdr:x>
      <cdr:y>0.98033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9937E34-1617-40B7-8568-0AD819572B23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0.00541</cdr:x>
      <cdr:y>0.91758</cdr:y>
    </cdr:from>
    <cdr:to>
      <cdr:x>0.35437</cdr:x>
      <cdr:y>0.97985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6" y="3137647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0.84285</cdr:x>
      <cdr:y>0.89399</cdr:y>
    </cdr:from>
    <cdr:to>
      <cdr:x>0.98696</cdr:x>
      <cdr:y>0.96585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66294" y="32272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21FD4A5-8E38-4AE0-BBEB-E4660547D71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0.86541</cdr:x>
      <cdr:y>0.90371</cdr:y>
    </cdr:from>
    <cdr:to>
      <cdr:x>0.99174</cdr:x>
      <cdr:y>0.97601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46441" y="3081618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DFF3D0-37F7-48CC-955D-871F8D0F6CF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0.00769</cdr:x>
      <cdr:y>0.90184</cdr:y>
    </cdr:from>
    <cdr:to>
      <cdr:x>0.39534</cdr:x>
      <cdr:y>0.97085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5250" y="3075214"/>
          <a:ext cx="4801711" cy="2353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0.84014</cdr:x>
      <cdr:y>0.89714</cdr:y>
    </cdr:from>
    <cdr:to>
      <cdr:x>0.98425</cdr:x>
      <cdr:y>0.97321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32677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DFCE04-29A9-4D0B-8170-2C5B194033D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0.90641</cdr:y>
    </cdr:from>
    <cdr:to>
      <cdr:x>0.98966</cdr:x>
      <cdr:y>0.97827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1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6E7E1F5-BBDB-4363-B11C-BA358E559B6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0.00361</cdr:x>
      <cdr:y>0.91929</cdr:y>
    </cdr:from>
    <cdr:to>
      <cdr:x>0.18423</cdr:x>
      <cdr:y>0.97781</cdr:y>
    </cdr:to>
    <cdr:sp macro="" textlink="'13.14 Q1 Diversity Stats'!$J$1410">
      <cdr:nvSpPr>
        <cdr:cNvPr id="3" name="TextBox 1"/>
        <cdr:cNvSpPr txBox="1"/>
      </cdr:nvSpPr>
      <cdr:spPr>
        <a:xfrm xmlns:a="http://schemas.openxmlformats.org/drawingml/2006/main">
          <a:off x="44823" y="3318622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EBBABB2C-CF5C-4135-8831-CE2B0CA9260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 marL="0" indent="0"/>
            <a:t> </a:t>
          </a:fld>
          <a:endParaRPr lang="en-GB" sz="1000" b="0" i="0" u="none" strike="noStrike">
            <a:solidFill>
              <a:srgbClr val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0.84285</cdr:x>
      <cdr:y>0.89399</cdr:y>
    </cdr:from>
    <cdr:to>
      <cdr:x>0.98696</cdr:x>
      <cdr:y>0.96585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4" y="32272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21FD4A5-8E38-4AE0-BBEB-E4660547D71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0.89464</cdr:y>
    </cdr:from>
    <cdr:to>
      <cdr:x>0.99071</cdr:x>
      <cdr:y>0.97051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4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FE42208A-DCD4-4636-B061-FCA5DAEC0B0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0.00722</cdr:x>
      <cdr:y>0.92157</cdr:y>
    </cdr:from>
    <cdr:to>
      <cdr:x>0.18784</cdr:x>
      <cdr:y>0.98317</cdr:y>
    </cdr:to>
    <cdr:sp macro="" textlink="'13.14 Q1 Diversity Stats'!$J$1444">
      <cdr:nvSpPr>
        <cdr:cNvPr id="2" name="TextBox 1"/>
        <cdr:cNvSpPr txBox="1"/>
      </cdr:nvSpPr>
      <cdr:spPr>
        <a:xfrm xmlns:a="http://schemas.openxmlformats.org/drawingml/2006/main">
          <a:off x="89647" y="3160059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BC2EF667-A57A-4DE1-9258-4DD6EE5E771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0.84285</cdr:x>
      <cdr:y>0.90196</cdr:y>
    </cdr:from>
    <cdr:to>
      <cdr:x>0.98696</cdr:x>
      <cdr:y>0.97761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66294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8E6D32A-DA74-44DA-9087-D1A176B28AF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0.84491</cdr:x>
      <cdr:y>0.90447</cdr:y>
    </cdr:from>
    <cdr:to>
      <cdr:x>0.98891</cdr:x>
      <cdr:y>0.98034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499912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AEC6DCD-C91A-4444-8173-2E79F094908C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0.91103</cdr:y>
    </cdr:from>
    <cdr:to>
      <cdr:x>0.35618</cdr:x>
      <cdr:y>0.97329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9647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0.86721</cdr:x>
      <cdr:y>0.91029</cdr:y>
    </cdr:from>
    <cdr:to>
      <cdr:x>0.99355</cdr:x>
      <cdr:y>0.98258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68853" y="3104029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3F00F2B-A6E0-4B8D-9DE2-F33C42E9C9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0.8636</cdr:x>
      <cdr:y>0.91003</cdr:y>
    </cdr:from>
    <cdr:to>
      <cdr:x>0.98994</cdr:x>
      <cdr:y>0.98616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24030" y="29471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8692222-38C1-45FC-B8D2-BEE05126B21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0.91613</cdr:y>
    </cdr:from>
    <cdr:to>
      <cdr:x>0.2134</cdr:x>
      <cdr:y>0.98023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823" y="3115235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0.00197</cdr:x>
      <cdr:y>0.00717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0.84801</cdr:x>
      <cdr:y>0.90954</cdr:y>
    </cdr:from>
    <cdr:to>
      <cdr:x>0.99223</cdr:x>
      <cdr:y>0.98583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22323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826ECA3-B1CA-41E6-8D55-F4063D3F8C2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0.89464</cdr:y>
    </cdr:from>
    <cdr:to>
      <cdr:x>0.99071</cdr:x>
      <cdr:y>0.97051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22324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FE42208A-DCD4-4636-B061-FCA5DAEC0B0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0.01622</cdr:x>
      <cdr:y>0.90523</cdr:y>
    </cdr:from>
    <cdr:to>
      <cdr:x>0.22553</cdr:x>
      <cdr:y>0.96879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06" y="3104029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0.84966</cdr:x>
      <cdr:y>0.9085</cdr:y>
    </cdr:from>
    <cdr:to>
      <cdr:x>0.99356</cdr:x>
      <cdr:y>0.98415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67147" y="3115235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C034683-9B80-4D3B-9E62-512C53B170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0.8604</cdr:x>
      <cdr:y>0.89502</cdr:y>
    </cdr:from>
    <cdr:to>
      <cdr:x>0.98893</cdr:x>
      <cdr:y>0.96017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979088" y="3563470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7A568B-2FBB-4B05-89CC-C842B9142E1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0.84465</cdr:x>
      <cdr:y>0.907</cdr:y>
    </cdr:from>
    <cdr:to>
      <cdr:x>0.98877</cdr:x>
      <cdr:y>0.98308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5FB0BDF-EC08-4552-8617-A2C576E3D23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0.89464</cdr:y>
    </cdr:from>
    <cdr:to>
      <cdr:x>0.98862</cdr:x>
      <cdr:y>0.97051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D69F3E0-7968-42B1-ACE5-5573079E07D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0.84671</cdr:x>
      <cdr:y>0.90775</cdr:y>
    </cdr:from>
    <cdr:to>
      <cdr:x>0.99071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3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479DE60-D075-4637-834E-AD1FD619247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0.90775</cdr:y>
    </cdr:from>
    <cdr:to>
      <cdr:x>0.98966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7E83C4-5A01-4678-95C8-CEB4864ECD6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0.8962</cdr:y>
    </cdr:from>
    <cdr:to>
      <cdr:x>0.99251</cdr:x>
      <cdr:y>0.97164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4473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4074455-F015-4919-A24F-46F30FDB0FA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0.84606</cdr:x>
      <cdr:y>0.89869</cdr:y>
    </cdr:from>
    <cdr:to>
      <cdr:x>0.98995</cdr:x>
      <cdr:y>0.97434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4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0B31E4C-C98A-48D2-B519-947AE075D4D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0.90598</cdr:y>
    </cdr:from>
    <cdr:to>
      <cdr:x>0.98862</cdr:x>
      <cdr:y>0.98142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152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DF39316-26FF-4BDF-A20A-789EFB8E931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0.9012</cdr:y>
    </cdr:from>
    <cdr:to>
      <cdr:x>0.99028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31E49D-89D7-425A-BFD7-98F770D386F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0.01175</cdr:x>
      <cdr:y>0.91758</cdr:y>
    </cdr:from>
    <cdr:to>
      <cdr:x>0.16178</cdr:x>
      <cdr:y>0.97378</cdr:y>
    </cdr:to>
    <cdr:sp macro="" textlink=" '13.14 Q1 Diversity Stats'!$E$1069">
      <cdr:nvSpPr>
        <cdr:cNvPr id="3" name="TextBox 1"/>
        <cdr:cNvSpPr txBox="1"/>
      </cdr:nvSpPr>
      <cdr:spPr>
        <a:xfrm xmlns:a="http://schemas.openxmlformats.org/drawingml/2006/main">
          <a:off x="145676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0.15184</cdr:x>
      <cdr:y>0.91807</cdr:y>
    </cdr:from>
    <cdr:to>
      <cdr:x>0.49709</cdr:x>
      <cdr:y>0.98034</cdr:y>
    </cdr:to>
    <cdr:sp macro="" textlink="'13.14 Q1 Diversity Stats'!$E$1070">
      <cdr:nvSpPr>
        <cdr:cNvPr id="4" name="TextBox 1"/>
        <cdr:cNvSpPr txBox="1"/>
      </cdr:nvSpPr>
      <cdr:spPr>
        <a:xfrm xmlns:a="http://schemas.openxmlformats.org/drawingml/2006/main">
          <a:off x="1882588" y="3139329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0.00722</cdr:x>
      <cdr:y>0.92157</cdr:y>
    </cdr:from>
    <cdr:to>
      <cdr:x>0.18784</cdr:x>
      <cdr:y>0.98317</cdr:y>
    </cdr:to>
    <cdr:sp macro="" textlink="'13.14 Q3 Diversity Stats'!$J$1444">
      <cdr:nvSpPr>
        <cdr:cNvPr id="2" name="TextBox 1"/>
        <cdr:cNvSpPr txBox="1"/>
      </cdr:nvSpPr>
      <cdr:spPr>
        <a:xfrm xmlns:a="http://schemas.openxmlformats.org/drawingml/2006/main">
          <a:off x="89647" y="3160059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BC2EF667-A57A-4DE1-9258-4DD6EE5E771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0.84285</cdr:x>
      <cdr:y>0.90196</cdr:y>
    </cdr:from>
    <cdr:to>
      <cdr:x>0.98696</cdr:x>
      <cdr:y>0.97761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466294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8E6D32A-DA74-44DA-9087-D1A176B28AF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0.90775</cdr:y>
    </cdr:from>
    <cdr:to>
      <cdr:x>0.99133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7C7660B-0A29-41DA-AC18-9B71748828C6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0.91758</cdr:y>
    </cdr:from>
    <cdr:to>
      <cdr:x>0.15714</cdr:x>
      <cdr:y>0.97378</cdr:y>
    </cdr:to>
    <cdr:sp macro="" textlink="'13.14 Q1 Diversity Stats'!$E$1103">
      <cdr:nvSpPr>
        <cdr:cNvPr id="3" name="TextBox 1"/>
        <cdr:cNvSpPr txBox="1"/>
      </cdr:nvSpPr>
      <cdr:spPr>
        <a:xfrm xmlns:a="http://schemas.openxmlformats.org/drawingml/2006/main">
          <a:off x="89647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798CFF5-E431-4558-BFDA-97323F433D9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0.13727</cdr:x>
      <cdr:y>0.92086</cdr:y>
    </cdr:from>
    <cdr:to>
      <cdr:x>0.48225</cdr:x>
      <cdr:y>0.98312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03294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0.90523</cdr:y>
    </cdr:from>
    <cdr:to>
      <cdr:x>0.99133</cdr:x>
      <cdr:y>0.98088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7BEE2A9-A8D7-4981-B95D-D2DEEBF62D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0.18152</cdr:x>
      <cdr:y>0.9183</cdr:y>
    </cdr:from>
    <cdr:to>
      <cdr:x>0.52651</cdr:x>
      <cdr:y>0.98039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2382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0.01897</cdr:x>
      <cdr:y>0.92484</cdr:y>
    </cdr:from>
    <cdr:to>
      <cdr:x>0.16888</cdr:x>
      <cdr:y>0.98088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5324" y="3171265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 marL="0" indent="0"/>
            <a:t>includes Eastern Europeans</a:t>
          </a:fld>
          <a:endParaRPr lang="en-GB" sz="1000" b="0" i="0" u="none" strike="noStrike">
            <a:solidFill>
              <a:srgbClr val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0.89385</cdr:y>
    </cdr:from>
    <cdr:to>
      <cdr:x>0.98786</cdr:x>
      <cdr:y>0.96992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C7C4B2-F853-4DB2-A9C7-B68876E981E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0.91686</cdr:y>
    </cdr:from>
    <cdr:to>
      <cdr:x>0.15792</cdr:x>
      <cdr:y>0.97322</cdr:y>
    </cdr:to>
    <cdr:sp macro="" textlink="'13.14 Q1 Diversity Stats'!$I$1172">
      <cdr:nvSpPr>
        <cdr:cNvPr id="3" name="TextBox 1"/>
        <cdr:cNvSpPr txBox="1"/>
      </cdr:nvSpPr>
      <cdr:spPr>
        <a:xfrm xmlns:a="http://schemas.openxmlformats.org/drawingml/2006/main">
          <a:off x="100853" y="3126441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F0DB09-F836-424F-A9BE-389215A72FA3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0.13536</cdr:x>
      <cdr:y>0.91357</cdr:y>
    </cdr:from>
    <cdr:to>
      <cdr:x>0.48008</cdr:x>
      <cdr:y>0.97601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80882" y="3115236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0.8462</cdr:x>
      <cdr:y>0.9036</cdr:y>
    </cdr:from>
    <cdr:to>
      <cdr:x>0.99042</cdr:x>
      <cdr:y>0.97524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1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D05FCB9-48A9-4BE8-A8D4-F90B1C9EEC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0.8431</cdr:x>
      <cdr:y>0.89136</cdr:y>
    </cdr:from>
    <cdr:to>
      <cdr:x>0.9871</cdr:x>
      <cdr:y>0.96722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44C297-399B-47CA-B199-186B33851B71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0.84696</cdr:x>
      <cdr:y>0.89464</cdr:y>
    </cdr:from>
    <cdr:to>
      <cdr:x>0.99085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2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E55F17F-3264-4249-8CFC-D59831800E0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0.00811</cdr:x>
      <cdr:y>0.90447</cdr:y>
    </cdr:from>
    <cdr:to>
      <cdr:x>0.3209</cdr:x>
      <cdr:y>0.96625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092824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0.8462</cdr:x>
      <cdr:y>0.89057</cdr:y>
    </cdr:from>
    <cdr:to>
      <cdr:x>0.99042</cdr:x>
      <cdr:y>0.96664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0367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A1CAE9B-FB39-400C-82DF-ACC5470CDC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0.89432</cdr:y>
    </cdr:from>
    <cdr:to>
      <cdr:x>0.99161</cdr:x>
      <cdr:y>0.96595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30" y="32385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D268DC4-5E60-41D4-BB90-99540AF035FB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0.8453</cdr:x>
      <cdr:y>0.9012</cdr:y>
    </cdr:from>
    <cdr:to>
      <cdr:x>0.98952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70BFAE2-A539-4F41-B4DA-ED7F774ECCA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0.84285</cdr:x>
      <cdr:y>0.9012</cdr:y>
    </cdr:from>
    <cdr:to>
      <cdr:x>0.98696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4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EFF6470-5FEC-471E-ABE7-AAC6040B1BC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0.9143</cdr:y>
    </cdr:from>
    <cdr:to>
      <cdr:x>0.32229</cdr:x>
      <cdr:y>0.97608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126441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0.84491</cdr:x>
      <cdr:y>0.90447</cdr:y>
    </cdr:from>
    <cdr:to>
      <cdr:x>0.98891</cdr:x>
      <cdr:y>0.98034</cdr:y>
    </cdr:to>
    <cdr:sp macro="" textlink="ptrDateTag_Main_Dec">
      <cdr:nvSpPr>
        <cdr:cNvPr id="4" name="TextBox 1"/>
        <cdr:cNvSpPr txBox="1"/>
      </cdr:nvSpPr>
      <cdr:spPr>
        <a:xfrm xmlns:a="http://schemas.openxmlformats.org/drawingml/2006/main">
          <a:off x="10499912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AEC6DCD-C91A-4444-8173-2E79F094908C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0.91103</cdr:y>
    </cdr:from>
    <cdr:to>
      <cdr:x>0.35618</cdr:x>
      <cdr:y>0.97329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9647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0.89802</cdr:y>
    </cdr:from>
    <cdr:to>
      <cdr:x>0.98862</cdr:x>
      <cdr:y>0.97859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77500" y="2891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1FBE406-7810-496A-9B85-AC2CF013B5C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0.89792</cdr:y>
    </cdr:from>
    <cdr:to>
      <cdr:x>0.99071</cdr:x>
      <cdr:y>0.97378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22324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296BD13-D2F5-429C-B83F-CBD77734513A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0.85562</cdr:x>
      <cdr:y>0.89884</cdr:y>
    </cdr:from>
    <cdr:to>
      <cdr:x>0.98195</cdr:x>
      <cdr:y>0.97519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624856" y="2902324"/>
          <a:ext cx="1568825" cy="24652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2DE959-A683-4840-AFCE-9B7FFB3485D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0.01446</cdr:x>
      <cdr:y>0.92553</cdr:y>
    </cdr:from>
    <cdr:to>
      <cdr:x>0.22441</cdr:x>
      <cdr:y>0.98892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294" y="3182471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0.84233</cdr:x>
      <cdr:y>0.90924</cdr:y>
    </cdr:from>
    <cdr:to>
      <cdr:x>0.98667</cdr:x>
      <cdr:y>0.98468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43882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3642D4-5F47-47AC-9145-B0AD49015B4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0.0136</cdr:x>
      <cdr:y>0.92623</cdr:y>
    </cdr:from>
    <cdr:to>
      <cdr:x>0.2242</cdr:x>
      <cdr:y>0.98944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088" y="3193676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0.84584</cdr:x>
      <cdr:y>0.90673</cdr:y>
    </cdr:from>
    <cdr:to>
      <cdr:x>0.99062</cdr:x>
      <cdr:y>0.98196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55089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B8066B0-AF5D-4083-A51A-B304F5C651D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0.91049</cdr:y>
    </cdr:from>
    <cdr:to>
      <cdr:x>0.99028</cdr:x>
      <cdr:y>0.98194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305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565FEE0-F474-4B96-8422-2C5167F0A6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0.8475</cdr:x>
      <cdr:y>0.90361</cdr:y>
    </cdr:from>
    <cdr:to>
      <cdr:x>0.99195</cdr:x>
      <cdr:y>0.97524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1EA4711-A8B8-4060-B354-9D30EB602E2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0.8475</cdr:x>
      <cdr:y>0.91358</cdr:y>
    </cdr:from>
    <cdr:to>
      <cdr:x>0.99195</cdr:x>
      <cdr:y>0.98502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31694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772EF41-D7F3-4587-BAB8-C3E7D8ADB7D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0.86233</cdr:x>
      <cdr:y>0.89464</cdr:y>
    </cdr:from>
    <cdr:to>
      <cdr:x>0.99079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12706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E6D3E8D-D8C7-481D-BF7C-C64193A0688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0.86093</cdr:x>
      <cdr:y>0.90043</cdr:y>
    </cdr:from>
    <cdr:to>
      <cdr:x>0.9893</cdr:x>
      <cdr:y>0.9765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01500" y="307041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9BFBF56-AF69-4A2D-B017-EB24BAEA3E8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0.86721</cdr:x>
      <cdr:y>0.91029</cdr:y>
    </cdr:from>
    <cdr:to>
      <cdr:x>0.99355</cdr:x>
      <cdr:y>0.98258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768853" y="3104029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3F00F2B-A6E0-4B8D-9DE2-F33C42E9C9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0.86024</cdr:x>
      <cdr:y>0.90043</cdr:y>
    </cdr:from>
    <cdr:to>
      <cdr:x>0.98851</cdr:x>
      <cdr:y>0.9765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01500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0B647F1-7C24-44D7-881F-3EB8E04A9BA7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0.84414</cdr:x>
      <cdr:y>0.90371</cdr:y>
    </cdr:from>
    <cdr:to>
      <cdr:x>0.98847</cdr:x>
      <cdr:y>0.97978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4EAF061-3089-47FF-948E-B6C0B24371D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0.84389</cdr:x>
      <cdr:y>0.89464</cdr:y>
    </cdr:from>
    <cdr:to>
      <cdr:x>0.98833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5508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AF93244-5981-4615-95D4-4C09BCCC03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0.89385</cdr:y>
    </cdr:from>
    <cdr:to>
      <cdr:x>0.99161</cdr:x>
      <cdr:y>0.96992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3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0D6AD2E-FCDA-43FA-BC28-0DD22CA5276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0.86477</cdr:x>
      <cdr:y>0.9085</cdr:y>
    </cdr:from>
    <cdr:to>
      <cdr:x>0.99368</cdr:x>
      <cdr:y>0.97712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38595" y="3115236"/>
          <a:ext cx="1600763" cy="23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FBF4F1AB-6734-4636-9AA8-9916712AFEB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0.84375</cdr:x>
      <cdr:y>0.90775</cdr:y>
    </cdr:from>
    <cdr:to>
      <cdr:x>0.98786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A56DEE8-BD59-4420-95D3-E3D508CC62E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0.01457</cdr:x>
      <cdr:y>0.91807</cdr:y>
    </cdr:from>
    <cdr:to>
      <cdr:x>0.15535</cdr:x>
      <cdr:y>0.97051</cdr:y>
    </cdr:to>
    <cdr:sp macro="" textlink="'13.14 Q1 Diversity Stats'!$F$1012">
      <cdr:nvSpPr>
        <cdr:cNvPr id="3" name="TextBox 2"/>
        <cdr:cNvSpPr txBox="1"/>
      </cdr:nvSpPr>
      <cdr:spPr>
        <a:xfrm xmlns:a="http://schemas.openxmlformats.org/drawingml/2006/main">
          <a:off x="180976" y="3139328"/>
          <a:ext cx="1748118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BB9105-3516-4D2F-B27E-48A7122B5AF4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0.15251</cdr:x>
      <cdr:y>0.9148</cdr:y>
    </cdr:from>
    <cdr:to>
      <cdr:x>0.29251</cdr:x>
      <cdr:y>0.96674</cdr:y>
    </cdr:to>
    <cdr:sp macro="" textlink="'13.14 Q1 Diversity Stats'!$E$1012">
      <cdr:nvSpPr>
        <cdr:cNvPr id="4" name="TextBox 1"/>
        <cdr:cNvSpPr txBox="1"/>
      </cdr:nvSpPr>
      <cdr:spPr>
        <a:xfrm xmlns:a="http://schemas.openxmlformats.org/drawingml/2006/main">
          <a:off x="1893794" y="3128122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0.84711</cdr:x>
      <cdr:y>0.89451</cdr:y>
    </cdr:from>
    <cdr:to>
      <cdr:x>0.99133</cdr:x>
      <cdr:y>0.96953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7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B61C684-CCAD-49DF-8F5C-CD408ACE677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0.01084</cdr:x>
      <cdr:y>0.91719</cdr:y>
    </cdr:from>
    <cdr:to>
      <cdr:x>0.23661</cdr:x>
      <cdr:y>0.96905</cdr:y>
    </cdr:to>
    <cdr:sp macro="" textlink="'13.14 Q1 Diversity Stats'!$F$1036">
      <cdr:nvSpPr>
        <cdr:cNvPr id="3" name="TextBox 1"/>
        <cdr:cNvSpPr txBox="1"/>
      </cdr:nvSpPr>
      <cdr:spPr>
        <a:xfrm xmlns:a="http://schemas.openxmlformats.org/drawingml/2006/main">
          <a:off x="134471" y="3171264"/>
          <a:ext cx="2801471" cy="17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8940CDF-B461-41BE-B624-7387EE4D0642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0.14991</cdr:x>
      <cdr:y>0.92368</cdr:y>
    </cdr:from>
    <cdr:to>
      <cdr:x>0.29003</cdr:x>
      <cdr:y>0.97504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60177" y="3193676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*As at March 31</a:t>
          </a:fld>
          <a:endParaRPr lang="en-GB" sz="1000">
            <a:latin typeface="Calibri"/>
          </a:endParaRP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0.87297</cdr:x>
      <cdr:y>0.92084</cdr:y>
    </cdr:from>
    <cdr:to>
      <cdr:x>0.99209</cdr:x>
      <cdr:y>0.98475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497236" y="3552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BFDE1B63-CA45-4194-A99C-81992B4D301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0.00936</cdr:x>
      <cdr:y>0.92084</cdr:y>
    </cdr:from>
    <cdr:to>
      <cdr:x>0.33864</cdr:x>
      <cdr:y>0.97603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3264" y="3552265"/>
          <a:ext cx="4336676" cy="21291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0.87234</cdr:x>
      <cdr:y>0.90951</cdr:y>
    </cdr:from>
    <cdr:to>
      <cdr:x>0.99137</cdr:x>
      <cdr:y>0.97781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497235" y="3283323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5CDAA0F-9AFA-48D5-8E88-EF80FCBA5157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0.0085</cdr:x>
      <cdr:y>0.91572</cdr:y>
    </cdr:from>
    <cdr:to>
      <cdr:x>0.33597</cdr:x>
      <cdr:y>0.98091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305735"/>
          <a:ext cx="4315946" cy="23532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0.87426</cdr:x>
      <cdr:y>0.9085</cdr:y>
    </cdr:from>
    <cdr:to>
      <cdr:x>0.9932</cdr:x>
      <cdr:y>0.98039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30853" y="3115236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69F3421-E780-458E-BD24-63D7056CB2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0.5663</cdr:x>
      <cdr:y>0.90825</cdr:y>
    </cdr:from>
    <cdr:to>
      <cdr:x>0.99064</cdr:x>
      <cdr:y>0.98149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57559" y="3280683"/>
          <a:ext cx="2590818" cy="264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0.8636</cdr:x>
      <cdr:y>0.91003</cdr:y>
    </cdr:from>
    <cdr:to>
      <cdr:x>0.98994</cdr:x>
      <cdr:y>0.98616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724030" y="29471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8692222-38C1-45FC-B8D2-BEE05126B21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0.90775</cdr:y>
    </cdr:from>
    <cdr:to>
      <cdr:x>0.99307</cdr:x>
      <cdr:y>0.97985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19648" y="3104030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B414B6E-3A1F-4308-8DE0-0963291A4E7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0.91973</cdr:y>
    </cdr:from>
    <cdr:to>
      <cdr:x>0.99307</cdr:x>
      <cdr:y>0.99123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19647" y="3171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1430BCF-54B7-4BAA-96F2-C843CFDC19E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0.00765</cdr:x>
      <cdr:y>0.91323</cdr:y>
    </cdr:from>
    <cdr:to>
      <cdr:x>0.33669</cdr:x>
      <cdr:y>0.97498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148853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0.87659</cdr:x>
      <cdr:y>0.91758</cdr:y>
    </cdr:from>
    <cdr:to>
      <cdr:x>0.99562</cdr:x>
      <cdr:y>0.98968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53264" y="31376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8BCBBD6-E56C-4026-A024-DA63F4A040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0.0051</cdr:x>
      <cdr:y>0.92414</cdr:y>
    </cdr:from>
    <cdr:to>
      <cdr:x>0.33414</cdr:x>
      <cdr:y>0.9864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5" y="3160059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0.8444</cdr:x>
      <cdr:y>0.91029</cdr:y>
    </cdr:from>
    <cdr:to>
      <cdr:x>0.98862</cdr:x>
      <cdr:y>0.98636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73AF9CE-E4E1-4109-BBC4-B447DC57E9E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0.01097</cdr:x>
      <cdr:y>0.91078</cdr:y>
    </cdr:from>
    <cdr:to>
      <cdr:x>0.12476</cdr:x>
      <cdr:y>0.9765</cdr:y>
    </cdr:to>
    <cdr:sp macro="" textlink="'13.14 Q1 Diversity Stats'!$E$703">
      <cdr:nvSpPr>
        <cdr:cNvPr id="3" name="TextBox 2"/>
        <cdr:cNvSpPr txBox="1"/>
      </cdr:nvSpPr>
      <cdr:spPr>
        <a:xfrm xmlns:a="http://schemas.openxmlformats.org/drawingml/2006/main">
          <a:off x="136152" y="3105708"/>
          <a:ext cx="1411941" cy="224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8FC3B9-C04B-4F7A-B5BC-6884A0497165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0.10024</cdr:x>
      <cdr:y>0.91078</cdr:y>
    </cdr:from>
    <cdr:to>
      <cdr:x>0.25571</cdr:x>
      <cdr:y>0.97601</cdr:y>
    </cdr:to>
    <cdr:sp macro="" textlink="'13.14 Q1 Diversity Stats'!$F$703">
      <cdr:nvSpPr>
        <cdr:cNvPr id="4" name="TextBox 1"/>
        <cdr:cNvSpPr txBox="1"/>
      </cdr:nvSpPr>
      <cdr:spPr>
        <a:xfrm xmlns:a="http://schemas.openxmlformats.org/drawingml/2006/main">
          <a:off x="1243853" y="3105710"/>
          <a:ext cx="1929093" cy="22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1B6E940-C8F5-4865-B572-5B0A14038EA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0.844</cdr:x>
      <cdr:y>0.90051</cdr:y>
    </cdr:from>
    <cdr:to>
      <cdr:x>0.988</cdr:x>
      <cdr:y>0.97214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2609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6B1CE9E-F738-4ECA-8E76-A8A5ECE49DA6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0.91289</cdr:y>
    </cdr:from>
    <cdr:to>
      <cdr:x>0.35167</cdr:x>
      <cdr:y>0.97168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3057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0.00811</cdr:x>
      <cdr:y>0.92593</cdr:y>
    </cdr:from>
    <cdr:to>
      <cdr:x>0.3523</cdr:x>
      <cdr:y>0.98457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853" y="336176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0.84696</cdr:x>
      <cdr:y>0.91049</cdr:y>
    </cdr:from>
    <cdr:to>
      <cdr:x>0.99085</cdr:x>
      <cdr:y>0.98194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33530" y="3305735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B9ABA70-C499-42FE-95D2-89C3BAB9854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0.89869</cdr:y>
    </cdr:from>
    <cdr:to>
      <cdr:x>0.99251</cdr:x>
      <cdr:y>0.97434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44735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8B5574F-7013-460E-BBB8-DD6EC97D44E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0.9085</cdr:y>
    </cdr:from>
    <cdr:to>
      <cdr:x>0.35257</cdr:x>
      <cdr:y>0.97059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853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0.8431</cdr:x>
      <cdr:y>0.90196</cdr:y>
    </cdr:from>
    <cdr:to>
      <cdr:x>0.9871</cdr:x>
      <cdr:y>0.97761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7939641-4B3C-4F99-B6E6-D2C1240421F4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0.9085</cdr:y>
    </cdr:from>
    <cdr:to>
      <cdr:x>0.35347</cdr:x>
      <cdr:y>0.97059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8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0.86367</cdr:x>
      <cdr:y>0.90641</cdr:y>
    </cdr:from>
    <cdr:to>
      <cdr:x>0.99185</cdr:x>
      <cdr:y>0.97826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57530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3124BE8-D241-4333-AAEF-CDA2DA295E5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0.00803</cdr:x>
      <cdr:y>0.90951</cdr:y>
    </cdr:from>
    <cdr:to>
      <cdr:x>0.31464</cdr:x>
      <cdr:y>0.96849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2833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0.00884</cdr:x>
      <cdr:y>0.89946</cdr:y>
    </cdr:from>
    <cdr:to>
      <cdr:x>0.31566</cdr:x>
      <cdr:y>0.96138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265" y="30928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0.86185</cdr:x>
      <cdr:y>0.89946</cdr:y>
    </cdr:from>
    <cdr:to>
      <cdr:x>0.99012</cdr:x>
      <cdr:y>0.9749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2023912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256E374-9768-48F8-BBD5-0540EA22866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0.91613</cdr:y>
    </cdr:from>
    <cdr:to>
      <cdr:x>0.2134</cdr:x>
      <cdr:y>0.98023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823" y="3115235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0.00197</cdr:x>
      <cdr:y>0.00717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0.84801</cdr:x>
      <cdr:y>0.90954</cdr:y>
    </cdr:from>
    <cdr:to>
      <cdr:x>0.99223</cdr:x>
      <cdr:y>0.98583</cdr:y>
    </cdr:to>
    <cdr:sp macro="" textlink="ptrDateTag_Main_Dec">
      <cdr:nvSpPr>
        <cdr:cNvPr id="4" name="TextBox 1"/>
        <cdr:cNvSpPr txBox="1"/>
      </cdr:nvSpPr>
      <cdr:spPr>
        <a:xfrm xmlns:a="http://schemas.openxmlformats.org/drawingml/2006/main">
          <a:off x="10522323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826ECA3-B1CA-41E6-8D55-F4063D3F8C2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0.84194</cdr:x>
      <cdr:y>0.89792</cdr:y>
    </cdr:from>
    <cdr:to>
      <cdr:x>0.98605</cdr:x>
      <cdr:y>0.97378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55089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02049F-13E9-41EF-894D-07B777553E7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0.91152</cdr:y>
    </cdr:from>
    <cdr:to>
      <cdr:x>0.32049</cdr:x>
      <cdr:y>0.97329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116915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0.33569</cdr:x>
      <cdr:y>0.90496</cdr:y>
    </cdr:from>
    <cdr:to>
      <cdr:x>0.76628</cdr:x>
      <cdr:y>0.97329</cdr:y>
    </cdr:to>
    <cdr:sp macro="" textlink="'13.14 Q1 Diversity Stats'!$E$1653">
      <cdr:nvSpPr>
        <cdr:cNvPr id="4" name="TextBox 1"/>
        <cdr:cNvSpPr txBox="1"/>
      </cdr:nvSpPr>
      <cdr:spPr>
        <a:xfrm xmlns:a="http://schemas.openxmlformats.org/drawingml/2006/main">
          <a:off x="4168588" y="3094505"/>
          <a:ext cx="5346888" cy="233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3498B5F-77C8-45DE-AF2A-1058A750595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0.89464</cdr:y>
    </cdr:from>
    <cdr:to>
      <cdr:x>0.98786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49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E08B5F0-BDB7-4226-AA10-F6F201F7DC0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0.0099</cdr:x>
      <cdr:y>0.90539</cdr:y>
    </cdr:from>
    <cdr:to>
      <cdr:x>0.44884</cdr:x>
      <cdr:y>0.98039</cdr:y>
    </cdr:to>
    <cdr:sp macro="" textlink="ptrGrades_Note">
      <cdr:nvSpPr>
        <cdr:cNvPr id="3" name="TextBox 1"/>
        <cdr:cNvSpPr txBox="1"/>
      </cdr:nvSpPr>
      <cdr:spPr>
        <a:xfrm xmlns:a="http://schemas.openxmlformats.org/drawingml/2006/main">
          <a:off x="122842" y="2957977"/>
          <a:ext cx="5446488" cy="245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0.84169</cdr:x>
      <cdr:y>0.89522</cdr:y>
    </cdr:from>
    <cdr:to>
      <cdr:x>0.98591</cdr:x>
      <cdr:y>0.97461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443882" y="2924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8AC3D79-89F6-458E-A1E8-230F8851E34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0.00659</cdr:x>
      <cdr:y>0.9</cdr:y>
    </cdr:from>
    <cdr:to>
      <cdr:x>0.44457</cdr:x>
      <cdr:y>0.972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643" y="3061608"/>
          <a:ext cx="5429250" cy="2449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0.84581</cdr:x>
      <cdr:y>0.89714</cdr:y>
    </cdr:from>
    <cdr:to>
      <cdr:x>0.98981</cdr:x>
      <cdr:y>0.97321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11118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36C91B8-2431-47EF-84B3-879E26C706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75</xdr:row>
      <xdr:rowOff>123825</xdr:rowOff>
    </xdr:from>
    <xdr:to>
      <xdr:col>15</xdr:col>
      <xdr:colOff>371475</xdr:colOff>
      <xdr:row>84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1038225</xdr:colOff>
      <xdr:row>124</xdr:row>
      <xdr:rowOff>190500</xdr:rowOff>
    </xdr:from>
    <xdr:to>
      <xdr:col>16</xdr:col>
      <xdr:colOff>0</xdr:colOff>
      <xdr:row>136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139</xdr:row>
      <xdr:rowOff>0</xdr:rowOff>
    </xdr:from>
    <xdr:to>
      <xdr:col>16</xdr:col>
      <xdr:colOff>0</xdr:colOff>
      <xdr:row>152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355</xdr:row>
      <xdr:rowOff>0</xdr:rowOff>
    </xdr:from>
    <xdr:to>
      <xdr:col>16</xdr:col>
      <xdr:colOff>9525</xdr:colOff>
      <xdr:row>368</xdr:row>
      <xdr:rowOff>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250</xdr:row>
      <xdr:rowOff>0</xdr:rowOff>
    </xdr:from>
    <xdr:to>
      <xdr:col>16</xdr:col>
      <xdr:colOff>200025</xdr:colOff>
      <xdr:row>261</xdr:row>
      <xdr:rowOff>190500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704850</xdr:colOff>
      <xdr:row>104</xdr:row>
      <xdr:rowOff>104775</xdr:rowOff>
    </xdr:from>
    <xdr:to>
      <xdr:col>16</xdr:col>
      <xdr:colOff>704850</xdr:colOff>
      <xdr:row>117</xdr:row>
      <xdr:rowOff>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155</xdr:row>
      <xdr:rowOff>9525</xdr:rowOff>
    </xdr:from>
    <xdr:to>
      <xdr:col>16</xdr:col>
      <xdr:colOff>0</xdr:colOff>
      <xdr:row>168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264</xdr:row>
      <xdr:rowOff>0</xdr:rowOff>
    </xdr:from>
    <xdr:to>
      <xdr:col>16</xdr:col>
      <xdr:colOff>200025</xdr:colOff>
      <xdr:row>276</xdr:row>
      <xdr:rowOff>9525</xdr:rowOff>
    </xdr:to>
    <xdr:graphicFrame macro="">
      <xdr:nvGraphicFramePr>
        <xdr:cNvPr id="9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0.01622</cdr:x>
      <cdr:y>0.90523</cdr:y>
    </cdr:from>
    <cdr:to>
      <cdr:x>0.22553</cdr:x>
      <cdr:y>0.96879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06" y="3104029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0.84966</cdr:x>
      <cdr:y>0.9085</cdr:y>
    </cdr:from>
    <cdr:to>
      <cdr:x>0.99356</cdr:x>
      <cdr:y>0.98415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567147" y="3115235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C034683-9B80-4D3B-9E62-512C53B170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0.8604</cdr:x>
      <cdr:y>0.89502</cdr:y>
    </cdr:from>
    <cdr:to>
      <cdr:x>0.98893</cdr:x>
      <cdr:y>0.96017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979088" y="3563470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7A568B-2FBB-4B05-89CC-C842B9142E1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0.84465</cdr:x>
      <cdr:y>0.907</cdr:y>
    </cdr:from>
    <cdr:to>
      <cdr:x>0.98877</cdr:x>
      <cdr:y>0.98308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88706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5FB0BDF-EC08-4552-8617-A2C576E3D23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0.89464</cdr:y>
    </cdr:from>
    <cdr:to>
      <cdr:x>0.98862</cdr:x>
      <cdr:y>0.97051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D69F3E0-7968-42B1-ACE5-5573079E07D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0.84671</cdr:x>
      <cdr:y>0.90775</cdr:y>
    </cdr:from>
    <cdr:to>
      <cdr:x>0.99071</cdr:x>
      <cdr:y>0.98361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22323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479DE60-D075-4637-834E-AD1FD619247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0.90775</cdr:y>
    </cdr:from>
    <cdr:to>
      <cdr:x>0.98966</cdr:x>
      <cdr:y>0.98361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2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7E83C4-5A01-4678-95C8-CEB4864ECD6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0.8962</cdr:y>
    </cdr:from>
    <cdr:to>
      <cdr:x>0.99251</cdr:x>
      <cdr:y>0.97164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4473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4074455-F015-4919-A24F-46F30FDB0FA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0.84606</cdr:x>
      <cdr:y>0.89869</cdr:y>
    </cdr:from>
    <cdr:to>
      <cdr:x>0.98995</cdr:x>
      <cdr:y>0.97434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22324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0B31E4C-C98A-48D2-B519-947AE075D4D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0.58814</cdr:x>
      <cdr:y>0.92409</cdr:y>
    </cdr:from>
    <cdr:to>
      <cdr:x>0.99688</cdr:x>
      <cdr:y>0.99283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590925" y="3333750"/>
          <a:ext cx="2495550" cy="247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Employee Database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0.90598</cdr:y>
    </cdr:from>
    <cdr:to>
      <cdr:x>0.98862</cdr:x>
      <cdr:y>0.98142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1152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DF39316-26FF-4BDF-A20A-789EFB8E931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0.90775</cdr:y>
    </cdr:from>
    <cdr:to>
      <cdr:x>0.98862</cdr:x>
      <cdr:y>0.98361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30E3AD-33F1-405C-B969-6174D159F64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0.9012</cdr:y>
    </cdr:from>
    <cdr:to>
      <cdr:x>0.99028</cdr:x>
      <cdr:y>0.97705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88706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31E49D-89D7-425A-BFD7-98F770D386F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0.01175</cdr:x>
      <cdr:y>0.91758</cdr:y>
    </cdr:from>
    <cdr:to>
      <cdr:x>0.16178</cdr:x>
      <cdr:y>0.97378</cdr:y>
    </cdr:to>
    <cdr:sp macro="" textlink=" '13.14 Q3 Diversity Stats'!$E$1069">
      <cdr:nvSpPr>
        <cdr:cNvPr id="3" name="TextBox 1"/>
        <cdr:cNvSpPr txBox="1"/>
      </cdr:nvSpPr>
      <cdr:spPr>
        <a:xfrm xmlns:a="http://schemas.openxmlformats.org/drawingml/2006/main">
          <a:off x="145676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0.15184</cdr:x>
      <cdr:y>0.91807</cdr:y>
    </cdr:from>
    <cdr:to>
      <cdr:x>0.49709</cdr:x>
      <cdr:y>0.98034</cdr:y>
    </cdr:to>
    <cdr:sp macro="" textlink="'13.14 Q3 Diversity Stats'!$E$1070">
      <cdr:nvSpPr>
        <cdr:cNvPr id="4" name="TextBox 1"/>
        <cdr:cNvSpPr txBox="1"/>
      </cdr:nvSpPr>
      <cdr:spPr>
        <a:xfrm xmlns:a="http://schemas.openxmlformats.org/drawingml/2006/main">
          <a:off x="1882588" y="3139329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0.90775</cdr:y>
    </cdr:from>
    <cdr:to>
      <cdr:x>0.99133</cdr:x>
      <cdr:y>0.98361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7C7660B-0A29-41DA-AC18-9B71748828C6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0.91758</cdr:y>
    </cdr:from>
    <cdr:to>
      <cdr:x>0.15714</cdr:x>
      <cdr:y>0.97378</cdr:y>
    </cdr:to>
    <cdr:sp macro="" textlink="'13.14 Q3 Diversity Stats'!$E$1103">
      <cdr:nvSpPr>
        <cdr:cNvPr id="3" name="TextBox 1"/>
        <cdr:cNvSpPr txBox="1"/>
      </cdr:nvSpPr>
      <cdr:spPr>
        <a:xfrm xmlns:a="http://schemas.openxmlformats.org/drawingml/2006/main">
          <a:off x="89647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798CFF5-E431-4558-BFDA-97323F433D9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0.13727</cdr:x>
      <cdr:y>0.92086</cdr:y>
    </cdr:from>
    <cdr:to>
      <cdr:x>0.48225</cdr:x>
      <cdr:y>0.98312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03294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0.90523</cdr:y>
    </cdr:from>
    <cdr:to>
      <cdr:x>0.99133</cdr:x>
      <cdr:y>0.98088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7BEE2A9-A8D7-4981-B95D-D2DEEBF62D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0.18152</cdr:x>
      <cdr:y>0.9183</cdr:y>
    </cdr:from>
    <cdr:to>
      <cdr:x>0.52651</cdr:x>
      <cdr:y>0.98039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2382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0.01897</cdr:x>
      <cdr:y>0.92484</cdr:y>
    </cdr:from>
    <cdr:to>
      <cdr:x>0.16888</cdr:x>
      <cdr:y>0.98088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5324" y="3171265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 marL="0" indent="0"/>
            <a:t>includes Eastern Europeans</a:t>
          </a:fld>
          <a:endParaRPr lang="en-GB" sz="1000" b="0" i="0" u="none" strike="noStrike">
            <a:solidFill>
              <a:srgbClr val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0.89385</cdr:y>
    </cdr:from>
    <cdr:to>
      <cdr:x>0.98786</cdr:x>
      <cdr:y>0.96992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C7C4B2-F853-4DB2-A9C7-B68876E981E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0.91686</cdr:y>
    </cdr:from>
    <cdr:to>
      <cdr:x>0.15792</cdr:x>
      <cdr:y>0.97322</cdr:y>
    </cdr:to>
    <cdr:sp macro="" textlink="'13.14 Q3 Diversity Stats'!$I$1172">
      <cdr:nvSpPr>
        <cdr:cNvPr id="3" name="TextBox 1"/>
        <cdr:cNvSpPr txBox="1"/>
      </cdr:nvSpPr>
      <cdr:spPr>
        <a:xfrm xmlns:a="http://schemas.openxmlformats.org/drawingml/2006/main">
          <a:off x="100853" y="3126441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F0DB09-F836-424F-A9BE-389215A72FA3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0.13536</cdr:x>
      <cdr:y>0.91357</cdr:y>
    </cdr:from>
    <cdr:to>
      <cdr:x>0.48008</cdr:x>
      <cdr:y>0.97601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80882" y="3115236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0.8462</cdr:x>
      <cdr:y>0.9036</cdr:y>
    </cdr:from>
    <cdr:to>
      <cdr:x>0.99042</cdr:x>
      <cdr:y>0.97524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1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D05FCB9-48A9-4BE8-A8D4-F90B1C9EEC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0.8431</cdr:x>
      <cdr:y>0.89136</cdr:y>
    </cdr:from>
    <cdr:to>
      <cdr:x>0.9871</cdr:x>
      <cdr:y>0.96722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44C297-399B-47CA-B199-186B33851B71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0.84696</cdr:x>
      <cdr:y>0.89464</cdr:y>
    </cdr:from>
    <cdr:to>
      <cdr:x>0.99085</cdr:x>
      <cdr:y>0.9705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3352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E55F17F-3264-4249-8CFC-D59831800E0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0.00811</cdr:x>
      <cdr:y>0.90447</cdr:y>
    </cdr:from>
    <cdr:to>
      <cdr:x>0.3209</cdr:x>
      <cdr:y>0.96625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092824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0.8462</cdr:x>
      <cdr:y>0.89057</cdr:y>
    </cdr:from>
    <cdr:to>
      <cdr:x>0.99042</cdr:x>
      <cdr:y>0.96664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2" y="30367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A1CAE9B-FB39-400C-82DF-ACC5470CDC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0.56942</cdr:x>
      <cdr:y>0.91159</cdr:y>
    </cdr:from>
    <cdr:to>
      <cdr:x>0.99376</cdr:x>
      <cdr:y>0.98425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76625" y="3314700"/>
          <a:ext cx="2590800" cy="264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0.89432</cdr:y>
    </cdr:from>
    <cdr:to>
      <cdr:x>0.99161</cdr:x>
      <cdr:y>0.96595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33530" y="32385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D268DC4-5E60-41D4-BB90-99540AF035FB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0.8453</cdr:x>
      <cdr:y>0.9012</cdr:y>
    </cdr:from>
    <cdr:to>
      <cdr:x>0.98952</cdr:x>
      <cdr:y>0.97705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8870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70BFAE2-A539-4F41-B4DA-ED7F774ECCA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0.84285</cdr:x>
      <cdr:y>0.9012</cdr:y>
    </cdr:from>
    <cdr:to>
      <cdr:x>0.98696</cdr:x>
      <cdr:y>0.97705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66294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EFF6470-5FEC-471E-ABE7-AAC6040B1BC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0.9143</cdr:y>
    </cdr:from>
    <cdr:to>
      <cdr:x>0.32229</cdr:x>
      <cdr:y>0.97608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126441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0.89802</cdr:y>
    </cdr:from>
    <cdr:to>
      <cdr:x>0.98862</cdr:x>
      <cdr:y>0.97859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477500" y="2891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1FBE406-7810-496A-9B85-AC2CF013B5C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0.89792</cdr:y>
    </cdr:from>
    <cdr:to>
      <cdr:x>0.99071</cdr:x>
      <cdr:y>0.97378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522324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296BD13-D2F5-429C-B83F-CBD77734513A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0.85562</cdr:x>
      <cdr:y>0.89884</cdr:y>
    </cdr:from>
    <cdr:to>
      <cdr:x>0.98195</cdr:x>
      <cdr:y>0.97519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624856" y="2902324"/>
          <a:ext cx="1568825" cy="24652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2DE959-A683-4840-AFCE-9B7FFB3485D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31 December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0.01446</cdr:x>
      <cdr:y>0.92553</cdr:y>
    </cdr:from>
    <cdr:to>
      <cdr:x>0.22441</cdr:x>
      <cdr:y>0.98892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294" y="3182471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0.84233</cdr:x>
      <cdr:y>0.90924</cdr:y>
    </cdr:from>
    <cdr:to>
      <cdr:x>0.98667</cdr:x>
      <cdr:y>0.98468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443882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3642D4-5F47-47AC-9145-B0AD49015B4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0.0136</cdr:x>
      <cdr:y>0.92623</cdr:y>
    </cdr:from>
    <cdr:to>
      <cdr:x>0.2242</cdr:x>
      <cdr:y>0.98944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088" y="3193676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0.84584</cdr:x>
      <cdr:y>0.90673</cdr:y>
    </cdr:from>
    <cdr:to>
      <cdr:x>0.99062</cdr:x>
      <cdr:y>0.98196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455089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B8066B0-AF5D-4083-A51A-B304F5C651D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0.91049</cdr:y>
    </cdr:from>
    <cdr:to>
      <cdr:x>0.99028</cdr:x>
      <cdr:y>0.98194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88706" y="3305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565FEE0-F474-4B96-8422-2C5167F0A6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0.8475</cdr:x>
      <cdr:y>0.90361</cdr:y>
    </cdr:from>
    <cdr:to>
      <cdr:x>0.99195</cdr:x>
      <cdr:y>0.97524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2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1EA4711-A8B8-4060-B354-9D30EB602E2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0.49922</cdr:x>
      <cdr:y>0.8804</cdr:y>
    </cdr:from>
    <cdr:to>
      <cdr:x>1</cdr:x>
      <cdr:y>0.97674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8000" y="3965576"/>
          <a:ext cx="3057525" cy="433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Employee Database</a:t>
          </a:r>
        </a:p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BAME - excludes Eastern Europeans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0.8475</cdr:x>
      <cdr:y>0.91358</cdr:y>
    </cdr:from>
    <cdr:to>
      <cdr:x>0.99195</cdr:x>
      <cdr:y>0.98502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99912" y="331694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772EF41-D7F3-4587-BAB8-C3E7D8ADB7D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0.86233</cdr:x>
      <cdr:y>0.89464</cdr:y>
    </cdr:from>
    <cdr:to>
      <cdr:x>0.99079</cdr:x>
      <cdr:y>0.9705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2012706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E6D3E8D-D8C7-481D-BF7C-C64193A0688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0.86093</cdr:x>
      <cdr:y>0.90043</cdr:y>
    </cdr:from>
    <cdr:to>
      <cdr:x>0.9893</cdr:x>
      <cdr:y>0.9765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2001500" y="307041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9BFBF56-AF69-4A2D-B017-EB24BAEA3E8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0.86024</cdr:x>
      <cdr:y>0.90043</cdr:y>
    </cdr:from>
    <cdr:to>
      <cdr:x>0.98851</cdr:x>
      <cdr:y>0.9765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2001500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0B647F1-7C24-44D7-881F-3EB8E04A9BA7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0.84414</cdr:x>
      <cdr:y>0.90371</cdr:y>
    </cdr:from>
    <cdr:to>
      <cdr:x>0.98847</cdr:x>
      <cdr:y>0.97978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6629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4EAF061-3089-47FF-948E-B6C0B24371D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0.84389</cdr:x>
      <cdr:y>0.89464</cdr:y>
    </cdr:from>
    <cdr:to>
      <cdr:x>0.98833</cdr:x>
      <cdr:y>0.9705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5508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AF93244-5981-4615-95D4-4C09BCCC03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0.89385</cdr:y>
    </cdr:from>
    <cdr:to>
      <cdr:x>0.99161</cdr:x>
      <cdr:y>0.96992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3353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0D6AD2E-FCDA-43FA-BC28-0DD22CA5276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0.86477</cdr:x>
      <cdr:y>0.9085</cdr:y>
    </cdr:from>
    <cdr:to>
      <cdr:x>0.99368</cdr:x>
      <cdr:y>0.97712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738595" y="3115236"/>
          <a:ext cx="1600763" cy="23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FBF4F1AB-6734-4636-9AA8-9916712AFEB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31 December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0.84375</cdr:x>
      <cdr:y>0.90775</cdr:y>
    </cdr:from>
    <cdr:to>
      <cdr:x>0.98786</cdr:x>
      <cdr:y>0.98361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A56DEE8-BD59-4420-95D3-E3D508CC62E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0.01457</cdr:x>
      <cdr:y>0.91807</cdr:y>
    </cdr:from>
    <cdr:to>
      <cdr:x>0.15535</cdr:x>
      <cdr:y>0.97051</cdr:y>
    </cdr:to>
    <cdr:sp macro="" textlink="'13.14 Q3 Diversity Stats'!$F$1012">
      <cdr:nvSpPr>
        <cdr:cNvPr id="3" name="TextBox 2"/>
        <cdr:cNvSpPr txBox="1"/>
      </cdr:nvSpPr>
      <cdr:spPr>
        <a:xfrm xmlns:a="http://schemas.openxmlformats.org/drawingml/2006/main">
          <a:off x="180976" y="3139328"/>
          <a:ext cx="1748118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BB9105-3516-4D2F-B27E-48A7122B5AF4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0.15251</cdr:x>
      <cdr:y>0.9148</cdr:y>
    </cdr:from>
    <cdr:to>
      <cdr:x>0.29251</cdr:x>
      <cdr:y>0.96674</cdr:y>
    </cdr:to>
    <cdr:sp macro="" textlink="'13.14 Q3 Diversity Stats'!$E$1012">
      <cdr:nvSpPr>
        <cdr:cNvPr id="4" name="TextBox 1"/>
        <cdr:cNvSpPr txBox="1"/>
      </cdr:nvSpPr>
      <cdr:spPr>
        <a:xfrm xmlns:a="http://schemas.openxmlformats.org/drawingml/2006/main">
          <a:off x="1893794" y="3128122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0.84711</cdr:x>
      <cdr:y>0.89451</cdr:y>
    </cdr:from>
    <cdr:to>
      <cdr:x>0.99133</cdr:x>
      <cdr:y>0.96953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511117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B61C684-CCAD-49DF-8F5C-CD408ACE677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0.01084</cdr:x>
      <cdr:y>0.91719</cdr:y>
    </cdr:from>
    <cdr:to>
      <cdr:x>0.23661</cdr:x>
      <cdr:y>0.96905</cdr:y>
    </cdr:to>
    <cdr:sp macro="" textlink="'13.14 Q3 Diversity Stats'!$F$1036">
      <cdr:nvSpPr>
        <cdr:cNvPr id="3" name="TextBox 1"/>
        <cdr:cNvSpPr txBox="1"/>
      </cdr:nvSpPr>
      <cdr:spPr>
        <a:xfrm xmlns:a="http://schemas.openxmlformats.org/drawingml/2006/main">
          <a:off x="134471" y="3171264"/>
          <a:ext cx="2801471" cy="17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8940CDF-B461-41BE-B624-7387EE4D0642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0.14991</cdr:x>
      <cdr:y>0.92368</cdr:y>
    </cdr:from>
    <cdr:to>
      <cdr:x>0.29003</cdr:x>
      <cdr:y>0.97504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60177" y="3193676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*As at March 31</a:t>
          </a:fld>
          <a:endParaRPr lang="en-GB" sz="100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0.63982</cdr:x>
      <cdr:y>0.12881</cdr:y>
    </cdr:from>
    <cdr:to>
      <cdr:x>0.97566</cdr:x>
      <cdr:y>0.50508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17157" y="452436"/>
          <a:ext cx="2063770" cy="13215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baseline="0">
              <a:latin typeface="Arial" pitchFamily="34" charset="0"/>
              <a:cs typeface="Arial" pitchFamily="34" charset="0"/>
            </a:rPr>
            <a:t>To what extent to you agree or disagree that the Environment Agency is committed to diversity and equality at work.</a:t>
          </a:r>
          <a:endParaRPr lang="en-GB" sz="1200" b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0.5804</cdr:x>
      <cdr:y>0.91881</cdr:y>
    </cdr:from>
    <cdr:to>
      <cdr:x>0.98641</cdr:x>
      <cdr:y>0.98755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552825" y="3314700"/>
          <a:ext cx="2495550" cy="247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Employee Survey</a:t>
          </a:r>
        </a:p>
      </cdr:txBody>
    </cdr:sp>
  </cdr:relSizeAnchor>
  <cdr:relSizeAnchor xmlns:cdr="http://schemas.openxmlformats.org/drawingml/2006/chartDrawing">
    <cdr:from>
      <cdr:x>0.21836</cdr:x>
      <cdr:y>0.27294</cdr:y>
    </cdr:from>
    <cdr:to>
      <cdr:x>0.38309</cdr:x>
      <cdr:y>0.36675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74775" y="985308"/>
          <a:ext cx="1037167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>
              <a:solidFill>
                <a:schemeClr val="bg1"/>
              </a:solidFill>
            </a:rPr>
            <a:t>80%</a:t>
          </a:r>
        </a:p>
      </cdr:txBody>
    </cdr:sp>
  </cdr:relSizeAnchor>
  <cdr:relSizeAnchor xmlns:cdr="http://schemas.openxmlformats.org/drawingml/2006/chartDrawing">
    <cdr:from>
      <cdr:x>0.22693</cdr:x>
      <cdr:y>0.63031</cdr:y>
    </cdr:from>
    <cdr:to>
      <cdr:x>0.39166</cdr:x>
      <cdr:y>0.72413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28750" y="2275417"/>
          <a:ext cx="1037167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400">
              <a:solidFill>
                <a:sysClr val="window" lastClr="FFFFFF"/>
              </a:solidFill>
            </a:rPr>
            <a:t>79%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0.87297</cdr:x>
      <cdr:y>0.92084</cdr:y>
    </cdr:from>
    <cdr:to>
      <cdr:x>0.99209</cdr:x>
      <cdr:y>0.98475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497236" y="3552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BFDE1B63-CA45-4194-A99C-81992B4D301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31 December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0.00936</cdr:x>
      <cdr:y>0.92084</cdr:y>
    </cdr:from>
    <cdr:to>
      <cdr:x>0.33864</cdr:x>
      <cdr:y>0.97603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3264" y="3552265"/>
          <a:ext cx="4336676" cy="21291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0.87234</cdr:x>
      <cdr:y>0.90951</cdr:y>
    </cdr:from>
    <cdr:to>
      <cdr:x>0.99137</cdr:x>
      <cdr:y>0.97781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497235" y="3283323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5CDAA0F-9AFA-48D5-8E88-EF80FCBA5157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0.0085</cdr:x>
      <cdr:y>0.91572</cdr:y>
    </cdr:from>
    <cdr:to>
      <cdr:x>0.33597</cdr:x>
      <cdr:y>0.98091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305735"/>
          <a:ext cx="4315946" cy="23532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0.87426</cdr:x>
      <cdr:y>0.9085</cdr:y>
    </cdr:from>
    <cdr:to>
      <cdr:x>0.9932</cdr:x>
      <cdr:y>0.98039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530853" y="3115236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69F3421-E780-458E-BD24-63D7056CB2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0.90775</cdr:y>
    </cdr:from>
    <cdr:to>
      <cdr:x>0.99307</cdr:x>
      <cdr:y>0.97985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519648" y="3104030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B414B6E-3A1F-4308-8DE0-0963291A4E7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0.91973</cdr:y>
    </cdr:from>
    <cdr:to>
      <cdr:x>0.99307</cdr:x>
      <cdr:y>0.99123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519647" y="3171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1430BCF-54B7-4BAA-96F2-C843CFDC19E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0.00765</cdr:x>
      <cdr:y>0.91323</cdr:y>
    </cdr:from>
    <cdr:to>
      <cdr:x>0.33669</cdr:x>
      <cdr:y>0.97498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148853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0.87659</cdr:x>
      <cdr:y>0.91758</cdr:y>
    </cdr:from>
    <cdr:to>
      <cdr:x>0.99562</cdr:x>
      <cdr:y>0.98968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1553264" y="31376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8BCBBD6-E56C-4026-A024-DA63F4A040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0.0051</cdr:x>
      <cdr:y>0.92414</cdr:y>
    </cdr:from>
    <cdr:to>
      <cdr:x>0.33414</cdr:x>
      <cdr:y>0.9864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5" y="3160059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0.8444</cdr:x>
      <cdr:y>0.91029</cdr:y>
    </cdr:from>
    <cdr:to>
      <cdr:x>0.98862</cdr:x>
      <cdr:y>0.98636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73AF9CE-E4E1-4109-BBC4-B447DC57E9E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0.01097</cdr:x>
      <cdr:y>0.91078</cdr:y>
    </cdr:from>
    <cdr:to>
      <cdr:x>0.12476</cdr:x>
      <cdr:y>0.9765</cdr:y>
    </cdr:to>
    <cdr:sp macro="" textlink="'13.14 Q3 Diversity Stats'!$E$703">
      <cdr:nvSpPr>
        <cdr:cNvPr id="3" name="TextBox 2"/>
        <cdr:cNvSpPr txBox="1"/>
      </cdr:nvSpPr>
      <cdr:spPr>
        <a:xfrm xmlns:a="http://schemas.openxmlformats.org/drawingml/2006/main">
          <a:off x="136152" y="3105708"/>
          <a:ext cx="1411941" cy="224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8FC3B9-C04B-4F7A-B5BC-6884A0497165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0.10024</cdr:x>
      <cdr:y>0.91078</cdr:y>
    </cdr:from>
    <cdr:to>
      <cdr:x>0.25571</cdr:x>
      <cdr:y>0.97601</cdr:y>
    </cdr:to>
    <cdr:sp macro="" textlink="'13.14 Q3 Diversity Stats'!$F$703">
      <cdr:nvSpPr>
        <cdr:cNvPr id="4" name="TextBox 1"/>
        <cdr:cNvSpPr txBox="1"/>
      </cdr:nvSpPr>
      <cdr:spPr>
        <a:xfrm xmlns:a="http://schemas.openxmlformats.org/drawingml/2006/main">
          <a:off x="1243853" y="3105710"/>
          <a:ext cx="1929093" cy="22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1B6E940-C8F5-4865-B572-5B0A14038EA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0.844</cdr:x>
      <cdr:y>0.90051</cdr:y>
    </cdr:from>
    <cdr:to>
      <cdr:x>0.988</cdr:x>
      <cdr:y>0.97214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88706" y="32609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6B1CE9E-F738-4ECA-8E76-A8A5ECE49DA6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0.91289</cdr:y>
    </cdr:from>
    <cdr:to>
      <cdr:x>0.35167</cdr:x>
      <cdr:y>0.97168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3057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0.00811</cdr:x>
      <cdr:y>0.92593</cdr:y>
    </cdr:from>
    <cdr:to>
      <cdr:x>0.3523</cdr:x>
      <cdr:y>0.98457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853" y="336176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0.84696</cdr:x>
      <cdr:y>0.91049</cdr:y>
    </cdr:from>
    <cdr:to>
      <cdr:x>0.99085</cdr:x>
      <cdr:y>0.98194</cdr:y>
    </cdr:to>
    <cdr:sp macro="" textlink="ptrDateTag_Main_Dec">
      <cdr:nvSpPr>
        <cdr:cNvPr id="4" name="TextBox 1"/>
        <cdr:cNvSpPr txBox="1"/>
      </cdr:nvSpPr>
      <cdr:spPr>
        <a:xfrm xmlns:a="http://schemas.openxmlformats.org/drawingml/2006/main">
          <a:off x="10533530" y="3305735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B9ABA70-C499-42FE-95D2-89C3BAB9854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0.89869</cdr:y>
    </cdr:from>
    <cdr:to>
      <cdr:x>0.99251</cdr:x>
      <cdr:y>0.97434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0544735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8B5574F-7013-460E-BBB8-DD6EC97D44E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0.9085</cdr:y>
    </cdr:from>
    <cdr:to>
      <cdr:x>0.35257</cdr:x>
      <cdr:y>0.97059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853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0.43403</cdr:x>
      <cdr:y>0.90989</cdr:y>
    </cdr:from>
    <cdr:to>
      <cdr:x>0.98902</cdr:x>
      <cdr:y>0.98274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45833" y="4033868"/>
          <a:ext cx="3383233" cy="322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Self disclosure rates - exclude Would Prefer not to Say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0.8431</cdr:x>
      <cdr:y>0.90196</cdr:y>
    </cdr:from>
    <cdr:to>
      <cdr:x>0.9871</cdr:x>
      <cdr:y>0.97761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500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7939641-4B3C-4F99-B6E6-D2C1240421F4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0.9085</cdr:y>
    </cdr:from>
    <cdr:to>
      <cdr:x>0.35347</cdr:x>
      <cdr:y>0.97059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8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0.86367</cdr:x>
      <cdr:y>0.90641</cdr:y>
    </cdr:from>
    <cdr:to>
      <cdr:x>0.99185</cdr:x>
      <cdr:y>0.97826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2057530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3124BE8-D241-4333-AAEF-CDA2DA295E5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0.00803</cdr:x>
      <cdr:y>0.90951</cdr:y>
    </cdr:from>
    <cdr:to>
      <cdr:x>0.31464</cdr:x>
      <cdr:y>0.96849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2833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0.00884</cdr:x>
      <cdr:y>0.89946</cdr:y>
    </cdr:from>
    <cdr:to>
      <cdr:x>0.31566</cdr:x>
      <cdr:y>0.96138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265" y="30928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0.86185</cdr:x>
      <cdr:y>0.89946</cdr:y>
    </cdr:from>
    <cdr:to>
      <cdr:x>0.99012</cdr:x>
      <cdr:y>0.9749</cdr:y>
    </cdr:to>
    <cdr:sp macro="" textlink="ptrDateTag_Main_Dec">
      <cdr:nvSpPr>
        <cdr:cNvPr id="3" name="TextBox 1"/>
        <cdr:cNvSpPr txBox="1"/>
      </cdr:nvSpPr>
      <cdr:spPr>
        <a:xfrm xmlns:a="http://schemas.openxmlformats.org/drawingml/2006/main">
          <a:off x="12023912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256E374-9768-48F8-BBD5-0540EA22866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0.84194</cdr:x>
      <cdr:y>0.89792</cdr:y>
    </cdr:from>
    <cdr:to>
      <cdr:x>0.98605</cdr:x>
      <cdr:y>0.97378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55089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02049F-13E9-41EF-894D-07B777553E7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0.91152</cdr:y>
    </cdr:from>
    <cdr:to>
      <cdr:x>0.32049</cdr:x>
      <cdr:y>0.97329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116915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0.33569</cdr:x>
      <cdr:y>0.90496</cdr:y>
    </cdr:from>
    <cdr:to>
      <cdr:x>0.76628</cdr:x>
      <cdr:y>0.97329</cdr:y>
    </cdr:to>
    <cdr:sp macro="" textlink="'13.14 Q3 Diversity Stats'!$E$1653">
      <cdr:nvSpPr>
        <cdr:cNvPr id="4" name="TextBox 1"/>
        <cdr:cNvSpPr txBox="1"/>
      </cdr:nvSpPr>
      <cdr:spPr>
        <a:xfrm xmlns:a="http://schemas.openxmlformats.org/drawingml/2006/main">
          <a:off x="4168588" y="3094505"/>
          <a:ext cx="5346888" cy="233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3498B5F-77C8-45DE-AF2A-1058A750595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0.89464</cdr:y>
    </cdr:from>
    <cdr:to>
      <cdr:x>0.98786</cdr:x>
      <cdr:y>0.9705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7749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E08B5F0-BDB7-4226-AA10-F6F201F7DC0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0.0099</cdr:x>
      <cdr:y>0.90539</cdr:y>
    </cdr:from>
    <cdr:to>
      <cdr:x>0.44884</cdr:x>
      <cdr:y>0.98039</cdr:y>
    </cdr:to>
    <cdr:sp macro="" textlink="ptrGrades_Note_Main">
      <cdr:nvSpPr>
        <cdr:cNvPr id="3" name="TextBox 1"/>
        <cdr:cNvSpPr txBox="1"/>
      </cdr:nvSpPr>
      <cdr:spPr>
        <a:xfrm xmlns:a="http://schemas.openxmlformats.org/drawingml/2006/main">
          <a:off x="122842" y="2957977"/>
          <a:ext cx="5446488" cy="245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0.84169</cdr:x>
      <cdr:y>0.89522</cdr:y>
    </cdr:from>
    <cdr:to>
      <cdr:x>0.98591</cdr:x>
      <cdr:y>0.97461</cdr:y>
    </cdr:to>
    <cdr:sp macro="" textlink="ptrDateTag_Main_Dec">
      <cdr:nvSpPr>
        <cdr:cNvPr id="4" name="TextBox 1"/>
        <cdr:cNvSpPr txBox="1"/>
      </cdr:nvSpPr>
      <cdr:spPr>
        <a:xfrm xmlns:a="http://schemas.openxmlformats.org/drawingml/2006/main">
          <a:off x="10443882" y="2924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8AC3D79-89F6-458E-A1E8-230F8851E34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0.00659</cdr:x>
      <cdr:y>0.9</cdr:y>
    </cdr:from>
    <cdr:to>
      <cdr:x>0.44457</cdr:x>
      <cdr:y>0.972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643" y="3061608"/>
          <a:ext cx="5429250" cy="2449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0.84581</cdr:x>
      <cdr:y>0.89714</cdr:y>
    </cdr:from>
    <cdr:to>
      <cdr:x>0.98981</cdr:x>
      <cdr:y>0.97321</cdr:y>
    </cdr:to>
    <cdr:sp macro="" textlink="ptrDateTag_Main_Dec">
      <cdr:nvSpPr>
        <cdr:cNvPr id="4" name="TextBox 1"/>
        <cdr:cNvSpPr txBox="1"/>
      </cdr:nvSpPr>
      <cdr:spPr>
        <a:xfrm xmlns:a="http://schemas.openxmlformats.org/drawingml/2006/main">
          <a:off x="10511118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36C91B8-2431-47EF-84B3-879E26C706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399</xdr:row>
      <xdr:rowOff>180975</xdr:rowOff>
    </xdr:from>
    <xdr:to>
      <xdr:col>11</xdr:col>
      <xdr:colOff>0</xdr:colOff>
      <xdr:row>417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756</xdr:row>
      <xdr:rowOff>190500</xdr:rowOff>
    </xdr:from>
    <xdr:to>
      <xdr:col>10</xdr:col>
      <xdr:colOff>752475</xdr:colOff>
      <xdr:row>774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11</xdr:col>
      <xdr:colOff>0</xdr:colOff>
      <xdr:row>809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179</xdr:row>
      <xdr:rowOff>9525</xdr:rowOff>
    </xdr:from>
    <xdr:to>
      <xdr:col>11</xdr:col>
      <xdr:colOff>19050</xdr:colOff>
      <xdr:row>196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1872</xdr:row>
      <xdr:rowOff>9525</xdr:rowOff>
    </xdr:from>
    <xdr:to>
      <xdr:col>10</xdr:col>
      <xdr:colOff>762000</xdr:colOff>
      <xdr:row>1889</xdr:row>
      <xdr:rowOff>180975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1403</xdr:row>
      <xdr:rowOff>9525</xdr:rowOff>
    </xdr:from>
    <xdr:to>
      <xdr:col>11</xdr:col>
      <xdr:colOff>0</xdr:colOff>
      <xdr:row>1420</xdr:row>
      <xdr:rowOff>190500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826</xdr:row>
      <xdr:rowOff>9525</xdr:rowOff>
    </xdr:from>
    <xdr:to>
      <xdr:col>11</xdr:col>
      <xdr:colOff>0</xdr:colOff>
      <xdr:row>843</xdr:row>
      <xdr:rowOff>190500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572</xdr:row>
      <xdr:rowOff>0</xdr:rowOff>
    </xdr:from>
    <xdr:to>
      <xdr:col>11</xdr:col>
      <xdr:colOff>0</xdr:colOff>
      <xdr:row>589</xdr:row>
      <xdr:rowOff>180975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1436</xdr:row>
      <xdr:rowOff>180975</xdr:rowOff>
    </xdr:from>
    <xdr:to>
      <xdr:col>11</xdr:col>
      <xdr:colOff>0</xdr:colOff>
      <xdr:row>1454</xdr:row>
      <xdr:rowOff>180975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363</xdr:row>
      <xdr:rowOff>123825</xdr:rowOff>
    </xdr:from>
    <xdr:to>
      <xdr:col>23</xdr:col>
      <xdr:colOff>0</xdr:colOff>
      <xdr:row>391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718</xdr:row>
      <xdr:rowOff>47625</xdr:rowOff>
    </xdr:from>
    <xdr:to>
      <xdr:col>23</xdr:col>
      <xdr:colOff>0</xdr:colOff>
      <xdr:row>748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750</xdr:row>
      <xdr:rowOff>123825</xdr:rowOff>
    </xdr:from>
    <xdr:to>
      <xdr:col>23</xdr:col>
      <xdr:colOff>0</xdr:colOff>
      <xdr:row>782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1804</xdr:row>
      <xdr:rowOff>0</xdr:rowOff>
    </xdr:from>
    <xdr:to>
      <xdr:col>23</xdr:col>
      <xdr:colOff>0</xdr:colOff>
      <xdr:row>1836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1290</xdr:row>
      <xdr:rowOff>161925</xdr:rowOff>
    </xdr:from>
    <xdr:to>
      <xdr:col>23</xdr:col>
      <xdr:colOff>0</xdr:colOff>
      <xdr:row>1303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529</xdr:row>
      <xdr:rowOff>123825</xdr:rowOff>
    </xdr:from>
    <xdr:to>
      <xdr:col>23</xdr:col>
      <xdr:colOff>0</xdr:colOff>
      <xdr:row>563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785</xdr:row>
      <xdr:rowOff>19050</xdr:rowOff>
    </xdr:from>
    <xdr:to>
      <xdr:col>23</xdr:col>
      <xdr:colOff>0</xdr:colOff>
      <xdr:row>818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1305</xdr:row>
      <xdr:rowOff>161925</xdr:rowOff>
    </xdr:from>
    <xdr:to>
      <xdr:col>23</xdr:col>
      <xdr:colOff>0</xdr:colOff>
      <xdr:row>1399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381000</xdr:colOff>
      <xdr:row>605</xdr:row>
      <xdr:rowOff>9525</xdr:rowOff>
    </xdr:from>
    <xdr:to>
      <xdr:col>11</xdr:col>
      <xdr:colOff>0</xdr:colOff>
      <xdr:row>623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9525</xdr:colOff>
      <xdr:row>213</xdr:row>
      <xdr:rowOff>9525</xdr:rowOff>
    </xdr:from>
    <xdr:to>
      <xdr:col>11</xdr:col>
      <xdr:colOff>0</xdr:colOff>
      <xdr:row>230</xdr:row>
      <xdr:rowOff>180975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9525</xdr:colOff>
      <xdr:row>248</xdr:row>
      <xdr:rowOff>0</xdr:rowOff>
    </xdr:from>
    <xdr:to>
      <xdr:col>11</xdr:col>
      <xdr:colOff>0</xdr:colOff>
      <xdr:row>265</xdr:row>
      <xdr:rowOff>0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9525</xdr:colOff>
      <xdr:row>468</xdr:row>
      <xdr:rowOff>0</xdr:rowOff>
    </xdr:from>
    <xdr:to>
      <xdr:col>10</xdr:col>
      <xdr:colOff>752475</xdr:colOff>
      <xdr:row>485</xdr:row>
      <xdr:rowOff>161925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11</xdr:col>
      <xdr:colOff>9525</xdr:colOff>
      <xdr:row>516</xdr:row>
      <xdr:rowOff>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535</xdr:row>
      <xdr:rowOff>180975</xdr:rowOff>
    </xdr:from>
    <xdr:to>
      <xdr:col>12</xdr:col>
      <xdr:colOff>762000</xdr:colOff>
      <xdr:row>556</xdr:row>
      <xdr:rowOff>161925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</xdr:colOff>
      <xdr:row>638</xdr:row>
      <xdr:rowOff>9525</xdr:rowOff>
    </xdr:from>
    <xdr:to>
      <xdr:col>11</xdr:col>
      <xdr:colOff>0</xdr:colOff>
      <xdr:row>655</xdr:row>
      <xdr:rowOff>180975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671</xdr:row>
      <xdr:rowOff>9525</xdr:rowOff>
    </xdr:from>
    <xdr:to>
      <xdr:col>10</xdr:col>
      <xdr:colOff>752475</xdr:colOff>
      <xdr:row>689</xdr:row>
      <xdr:rowOff>0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724</xdr:row>
      <xdr:rowOff>9525</xdr:rowOff>
    </xdr:from>
    <xdr:to>
      <xdr:col>11</xdr:col>
      <xdr:colOff>0</xdr:colOff>
      <xdr:row>742</xdr:row>
      <xdr:rowOff>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856</xdr:row>
      <xdr:rowOff>0</xdr:rowOff>
    </xdr:from>
    <xdr:to>
      <xdr:col>11</xdr:col>
      <xdr:colOff>0</xdr:colOff>
      <xdr:row>873</xdr:row>
      <xdr:rowOff>180975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381000</xdr:colOff>
      <xdr:row>885</xdr:row>
      <xdr:rowOff>180975</xdr:rowOff>
    </xdr:from>
    <xdr:to>
      <xdr:col>10</xdr:col>
      <xdr:colOff>762000</xdr:colOff>
      <xdr:row>904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918</xdr:row>
      <xdr:rowOff>190500</xdr:rowOff>
    </xdr:from>
    <xdr:to>
      <xdr:col>11</xdr:col>
      <xdr:colOff>9525</xdr:colOff>
      <xdr:row>937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951</xdr:row>
      <xdr:rowOff>180975</xdr:rowOff>
    </xdr:from>
    <xdr:to>
      <xdr:col>10</xdr:col>
      <xdr:colOff>752475</xdr:colOff>
      <xdr:row>970</xdr:row>
      <xdr:rowOff>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981</xdr:row>
      <xdr:rowOff>9525</xdr:rowOff>
    </xdr:from>
    <xdr:to>
      <xdr:col>11</xdr:col>
      <xdr:colOff>9525</xdr:colOff>
      <xdr:row>999</xdr:row>
      <xdr:rowOff>0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1063</xdr:row>
      <xdr:rowOff>9525</xdr:rowOff>
    </xdr:from>
    <xdr:to>
      <xdr:col>10</xdr:col>
      <xdr:colOff>733425</xdr:colOff>
      <xdr:row>1081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1097</xdr:row>
      <xdr:rowOff>9525</xdr:rowOff>
    </xdr:from>
    <xdr:to>
      <xdr:col>10</xdr:col>
      <xdr:colOff>752475</xdr:colOff>
      <xdr:row>1115</xdr:row>
      <xdr:rowOff>0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1131</xdr:row>
      <xdr:rowOff>0</xdr:rowOff>
    </xdr:from>
    <xdr:to>
      <xdr:col>10</xdr:col>
      <xdr:colOff>752475</xdr:colOff>
      <xdr:row>1149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9525</xdr:colOff>
      <xdr:row>1165</xdr:row>
      <xdr:rowOff>9525</xdr:rowOff>
    </xdr:from>
    <xdr:to>
      <xdr:col>11</xdr:col>
      <xdr:colOff>0</xdr:colOff>
      <xdr:row>1182</xdr:row>
      <xdr:rowOff>180975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19050</xdr:colOff>
      <xdr:row>1612</xdr:row>
      <xdr:rowOff>9525</xdr:rowOff>
    </xdr:from>
    <xdr:to>
      <xdr:col>10</xdr:col>
      <xdr:colOff>762000</xdr:colOff>
      <xdr:row>1630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381000</xdr:colOff>
      <xdr:row>1738</xdr:row>
      <xdr:rowOff>0</xdr:rowOff>
    </xdr:from>
    <xdr:to>
      <xdr:col>11</xdr:col>
      <xdr:colOff>0</xdr:colOff>
      <xdr:row>1755</xdr:row>
      <xdr:rowOff>180975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1774</xdr:row>
      <xdr:rowOff>9525</xdr:rowOff>
    </xdr:from>
    <xdr:to>
      <xdr:col>11</xdr:col>
      <xdr:colOff>9525</xdr:colOff>
      <xdr:row>1792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1806</xdr:row>
      <xdr:rowOff>9525</xdr:rowOff>
    </xdr:from>
    <xdr:to>
      <xdr:col>10</xdr:col>
      <xdr:colOff>752475</xdr:colOff>
      <xdr:row>1823</xdr:row>
      <xdr:rowOff>180975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9525</xdr:colOff>
      <xdr:row>1838</xdr:row>
      <xdr:rowOff>9525</xdr:rowOff>
    </xdr:from>
    <xdr:to>
      <xdr:col>11</xdr:col>
      <xdr:colOff>9525</xdr:colOff>
      <xdr:row>1856</xdr:row>
      <xdr:rowOff>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1927</xdr:row>
      <xdr:rowOff>0</xdr:rowOff>
    </xdr:from>
    <xdr:to>
      <xdr:col>11</xdr:col>
      <xdr:colOff>0</xdr:colOff>
      <xdr:row>1944</xdr:row>
      <xdr:rowOff>180975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1961</xdr:row>
      <xdr:rowOff>9525</xdr:rowOff>
    </xdr:from>
    <xdr:to>
      <xdr:col>10</xdr:col>
      <xdr:colOff>762000</xdr:colOff>
      <xdr:row>1979</xdr:row>
      <xdr:rowOff>0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9525</xdr:colOff>
      <xdr:row>1995</xdr:row>
      <xdr:rowOff>9525</xdr:rowOff>
    </xdr:from>
    <xdr:to>
      <xdr:col>10</xdr:col>
      <xdr:colOff>752475</xdr:colOff>
      <xdr:row>2011</xdr:row>
      <xdr:rowOff>180975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381000</xdr:colOff>
      <xdr:row>2026</xdr:row>
      <xdr:rowOff>9525</xdr:rowOff>
    </xdr:from>
    <xdr:to>
      <xdr:col>10</xdr:col>
      <xdr:colOff>762000</xdr:colOff>
      <xdr:row>2044</xdr:row>
      <xdr:rowOff>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36</xdr:row>
      <xdr:rowOff>0</xdr:rowOff>
    </xdr:from>
    <xdr:to>
      <xdr:col>14</xdr:col>
      <xdr:colOff>0</xdr:colOff>
      <xdr:row>52</xdr:row>
      <xdr:rowOff>180975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9525</xdr:colOff>
      <xdr:row>419</xdr:row>
      <xdr:rowOff>28575</xdr:rowOff>
    </xdr:from>
    <xdr:to>
      <xdr:col>10</xdr:col>
      <xdr:colOff>742950</xdr:colOff>
      <xdr:row>437</xdr:row>
      <xdr:rowOff>38100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438</xdr:row>
      <xdr:rowOff>0</xdr:rowOff>
    </xdr:from>
    <xdr:to>
      <xdr:col>10</xdr:col>
      <xdr:colOff>723900</xdr:colOff>
      <xdr:row>456</xdr:row>
      <xdr:rowOff>19050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9525</xdr:colOff>
      <xdr:row>1198</xdr:row>
      <xdr:rowOff>0</xdr:rowOff>
    </xdr:from>
    <xdr:to>
      <xdr:col>10</xdr:col>
      <xdr:colOff>742950</xdr:colOff>
      <xdr:row>1216</xdr:row>
      <xdr:rowOff>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1217</xdr:row>
      <xdr:rowOff>9525</xdr:rowOff>
    </xdr:from>
    <xdr:to>
      <xdr:col>10</xdr:col>
      <xdr:colOff>742950</xdr:colOff>
      <xdr:row>1235</xdr:row>
      <xdr:rowOff>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19050</xdr:colOff>
      <xdr:row>1236</xdr:row>
      <xdr:rowOff>9525</xdr:rowOff>
    </xdr:from>
    <xdr:to>
      <xdr:col>10</xdr:col>
      <xdr:colOff>742950</xdr:colOff>
      <xdr:row>1254</xdr:row>
      <xdr:rowOff>9525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9525</xdr:colOff>
      <xdr:row>1473</xdr:row>
      <xdr:rowOff>0</xdr:rowOff>
    </xdr:from>
    <xdr:to>
      <xdr:col>12</xdr:col>
      <xdr:colOff>752475</xdr:colOff>
      <xdr:row>1490</xdr:row>
      <xdr:rowOff>180975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1511</xdr:row>
      <xdr:rowOff>9525</xdr:rowOff>
    </xdr:from>
    <xdr:to>
      <xdr:col>12</xdr:col>
      <xdr:colOff>752475</xdr:colOff>
      <xdr:row>1528</xdr:row>
      <xdr:rowOff>180975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1491</xdr:row>
      <xdr:rowOff>180975</xdr:rowOff>
    </xdr:from>
    <xdr:to>
      <xdr:col>13</xdr:col>
      <xdr:colOff>0</xdr:colOff>
      <xdr:row>1509</xdr:row>
      <xdr:rowOff>161925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9525</xdr:colOff>
      <xdr:row>1674</xdr:row>
      <xdr:rowOff>9525</xdr:rowOff>
    </xdr:from>
    <xdr:to>
      <xdr:col>10</xdr:col>
      <xdr:colOff>742950</xdr:colOff>
      <xdr:row>1691</xdr:row>
      <xdr:rowOff>180975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1692</xdr:row>
      <xdr:rowOff>190500</xdr:rowOff>
    </xdr:from>
    <xdr:to>
      <xdr:col>10</xdr:col>
      <xdr:colOff>742950</xdr:colOff>
      <xdr:row>1710</xdr:row>
      <xdr:rowOff>180975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381000</xdr:colOff>
      <xdr:row>1712</xdr:row>
      <xdr:rowOff>19050</xdr:rowOff>
    </xdr:from>
    <xdr:to>
      <xdr:col>11</xdr:col>
      <xdr:colOff>0</xdr:colOff>
      <xdr:row>1730</xdr:row>
      <xdr:rowOff>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9525</xdr:colOff>
      <xdr:row>71</xdr:row>
      <xdr:rowOff>0</xdr:rowOff>
    </xdr:from>
    <xdr:to>
      <xdr:col>14</xdr:col>
      <xdr:colOff>0</xdr:colOff>
      <xdr:row>89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9525</xdr:colOff>
      <xdr:row>1005</xdr:row>
      <xdr:rowOff>9525</xdr:rowOff>
    </xdr:from>
    <xdr:to>
      <xdr:col>10</xdr:col>
      <xdr:colOff>762000</xdr:colOff>
      <xdr:row>1023</xdr:row>
      <xdr:rowOff>0</xdr:rowOff>
    </xdr:to>
    <xdr:graphicFrame macro="">
      <xdr:nvGraphicFramePr>
        <xdr:cNvPr id="59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1028</xdr:row>
      <xdr:rowOff>161925</xdr:rowOff>
    </xdr:from>
    <xdr:to>
      <xdr:col>11</xdr:col>
      <xdr:colOff>9525</xdr:colOff>
      <xdr:row>1047</xdr:row>
      <xdr:rowOff>0</xdr:rowOff>
    </xdr:to>
    <xdr:graphicFrame macro="">
      <xdr:nvGraphicFramePr>
        <xdr:cNvPr id="6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19050</xdr:colOff>
      <xdr:row>106</xdr:row>
      <xdr:rowOff>171450</xdr:rowOff>
    </xdr:from>
    <xdr:to>
      <xdr:col>14</xdr:col>
      <xdr:colOff>0</xdr:colOff>
      <xdr:row>127</xdr:row>
      <xdr:rowOff>28575</xdr:rowOff>
    </xdr:to>
    <xdr:graphicFrame macro="">
      <xdr:nvGraphicFramePr>
        <xdr:cNvPr id="6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9525</xdr:colOff>
      <xdr:row>145</xdr:row>
      <xdr:rowOff>0</xdr:rowOff>
    </xdr:from>
    <xdr:to>
      <xdr:col>13</xdr:col>
      <xdr:colOff>752475</xdr:colOff>
      <xdr:row>163</xdr:row>
      <xdr:rowOff>180975</xdr:rowOff>
    </xdr:to>
    <xdr:graphicFrame macro="">
      <xdr:nvGraphicFramePr>
        <xdr:cNvPr id="62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276</xdr:row>
      <xdr:rowOff>0</xdr:rowOff>
    </xdr:from>
    <xdr:to>
      <xdr:col>12</xdr:col>
      <xdr:colOff>0</xdr:colOff>
      <xdr:row>294</xdr:row>
      <xdr:rowOff>0</xdr:rowOff>
    </xdr:to>
    <xdr:graphicFrame macro="">
      <xdr:nvGraphicFramePr>
        <xdr:cNvPr id="63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305</xdr:row>
      <xdr:rowOff>9525</xdr:rowOff>
    </xdr:from>
    <xdr:to>
      <xdr:col>12</xdr:col>
      <xdr:colOff>0</xdr:colOff>
      <xdr:row>323</xdr:row>
      <xdr:rowOff>0</xdr:rowOff>
    </xdr:to>
    <xdr:graphicFrame macro="">
      <xdr:nvGraphicFramePr>
        <xdr:cNvPr id="64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9525</xdr:colOff>
      <xdr:row>336</xdr:row>
      <xdr:rowOff>171450</xdr:rowOff>
    </xdr:from>
    <xdr:to>
      <xdr:col>12</xdr:col>
      <xdr:colOff>0</xdr:colOff>
      <xdr:row>355</xdr:row>
      <xdr:rowOff>0</xdr:rowOff>
    </xdr:to>
    <xdr:graphicFrame macro="">
      <xdr:nvGraphicFramePr>
        <xdr:cNvPr id="65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370</xdr:row>
      <xdr:rowOff>9525</xdr:rowOff>
    </xdr:from>
    <xdr:to>
      <xdr:col>12</xdr:col>
      <xdr:colOff>0</xdr:colOff>
      <xdr:row>388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696</xdr:row>
      <xdr:rowOff>9525</xdr:rowOff>
    </xdr:from>
    <xdr:to>
      <xdr:col>10</xdr:col>
      <xdr:colOff>752475</xdr:colOff>
      <xdr:row>713</xdr:row>
      <xdr:rowOff>180975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9525</xdr:colOff>
      <xdr:row>1271</xdr:row>
      <xdr:rowOff>9525</xdr:rowOff>
    </xdr:from>
    <xdr:to>
      <xdr:col>11</xdr:col>
      <xdr:colOff>9525</xdr:colOff>
      <xdr:row>1289</xdr:row>
      <xdr:rowOff>0</xdr:rowOff>
    </xdr:to>
    <xdr:graphicFrame macro="">
      <xdr:nvGraphicFramePr>
        <xdr:cNvPr id="68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1306</xdr:row>
      <xdr:rowOff>0</xdr:rowOff>
    </xdr:from>
    <xdr:to>
      <xdr:col>11</xdr:col>
      <xdr:colOff>9525</xdr:colOff>
      <xdr:row>1324</xdr:row>
      <xdr:rowOff>0</xdr:rowOff>
    </xdr:to>
    <xdr:graphicFrame macro="">
      <xdr:nvGraphicFramePr>
        <xdr:cNvPr id="69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1337</xdr:row>
      <xdr:rowOff>0</xdr:rowOff>
    </xdr:from>
    <xdr:to>
      <xdr:col>11</xdr:col>
      <xdr:colOff>0</xdr:colOff>
      <xdr:row>1355</xdr:row>
      <xdr:rowOff>0</xdr:rowOff>
    </xdr:to>
    <xdr:graphicFrame macro="">
      <xdr:nvGraphicFramePr>
        <xdr:cNvPr id="70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1369</xdr:row>
      <xdr:rowOff>0</xdr:rowOff>
    </xdr:from>
    <xdr:to>
      <xdr:col>11</xdr:col>
      <xdr:colOff>0</xdr:colOff>
      <xdr:row>1387</xdr:row>
      <xdr:rowOff>0</xdr:rowOff>
    </xdr:to>
    <xdr:graphicFrame macro="">
      <xdr:nvGraphicFramePr>
        <xdr:cNvPr id="71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1546</xdr:row>
      <xdr:rowOff>9525</xdr:rowOff>
    </xdr:from>
    <xdr:to>
      <xdr:col>13</xdr:col>
      <xdr:colOff>9525</xdr:colOff>
      <xdr:row>1564</xdr:row>
      <xdr:rowOff>190500</xdr:rowOff>
    </xdr:to>
    <xdr:graphicFrame macro="">
      <xdr:nvGraphicFramePr>
        <xdr:cNvPr id="72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1581</xdr:row>
      <xdr:rowOff>9525</xdr:rowOff>
    </xdr:from>
    <xdr:to>
      <xdr:col>13</xdr:col>
      <xdr:colOff>0</xdr:colOff>
      <xdr:row>1599</xdr:row>
      <xdr:rowOff>19050</xdr:rowOff>
    </xdr:to>
    <xdr:graphicFrame macro="">
      <xdr:nvGraphicFramePr>
        <xdr:cNvPr id="73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9525</xdr:colOff>
      <xdr:row>1646</xdr:row>
      <xdr:rowOff>9525</xdr:rowOff>
    </xdr:from>
    <xdr:to>
      <xdr:col>11</xdr:col>
      <xdr:colOff>0</xdr:colOff>
      <xdr:row>1664</xdr:row>
      <xdr:rowOff>0</xdr:rowOff>
    </xdr:to>
    <xdr:graphicFrame macro="">
      <xdr:nvGraphicFramePr>
        <xdr:cNvPr id="74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1900</xdr:row>
      <xdr:rowOff>0</xdr:rowOff>
    </xdr:from>
    <xdr:to>
      <xdr:col>10</xdr:col>
      <xdr:colOff>752475</xdr:colOff>
      <xdr:row>1917</xdr:row>
      <xdr:rowOff>180975</xdr:rowOff>
    </xdr:to>
    <xdr:graphicFrame macro="">
      <xdr:nvGraphicFramePr>
        <xdr:cNvPr id="75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9525</xdr:colOff>
      <xdr:row>2091</xdr:row>
      <xdr:rowOff>0</xdr:rowOff>
    </xdr:from>
    <xdr:to>
      <xdr:col>10</xdr:col>
      <xdr:colOff>752475</xdr:colOff>
      <xdr:row>2108</xdr:row>
      <xdr:rowOff>28575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9525</xdr:colOff>
      <xdr:row>2059</xdr:row>
      <xdr:rowOff>9525</xdr:rowOff>
    </xdr:from>
    <xdr:to>
      <xdr:col>11</xdr:col>
      <xdr:colOff>9525</xdr:colOff>
      <xdr:row>2076</xdr:row>
      <xdr:rowOff>180975</xdr:rowOff>
    </xdr:to>
    <xdr:graphicFrame macro="">
      <xdr:nvGraphicFramePr>
        <xdr:cNvPr id="77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0.84196</cdr:x>
      <cdr:y>0.91454</cdr:y>
    </cdr:from>
    <cdr:to>
      <cdr:x>0.98618</cdr:x>
      <cdr:y>0.9902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47244" y="3135967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719A538-2236-4FA5-BD05-8A8030E5931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0.01174</cdr:x>
      <cdr:y>0.93415</cdr:y>
    </cdr:from>
    <cdr:to>
      <cdr:x>0.22153</cdr:x>
      <cdr:y>0.98039</cdr:y>
    </cdr:to>
    <cdr:sp macro="" textlink="'13.14 Q2 Diversity Stats'!$E$407">
      <cdr:nvSpPr>
        <cdr:cNvPr id="3" name="TextBox 1"/>
        <cdr:cNvSpPr txBox="1"/>
      </cdr:nvSpPr>
      <cdr:spPr>
        <a:xfrm xmlns:a="http://schemas.openxmlformats.org/drawingml/2006/main">
          <a:off x="145676" y="3203201"/>
          <a:ext cx="2603127" cy="1585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 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0.91758</cdr:y>
    </cdr:from>
    <cdr:to>
      <cdr:x>0.99133</cdr:x>
      <cdr:y>0.99344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11118" y="313764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F22DBC1-EF89-4F03-8219-9B4E87849A3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0.01278</cdr:x>
      <cdr:y>0.91103</cdr:y>
    </cdr:from>
    <cdr:to>
      <cdr:x>0.36228</cdr:x>
      <cdr:y>0.97329</cdr:y>
    </cdr:to>
    <cdr:sp macro="" textlink="'13.14 Q2 Diversity Stats'!$E$764">
      <cdr:nvSpPr>
        <cdr:cNvPr id="3" name="TextBox 2"/>
        <cdr:cNvSpPr txBox="1"/>
      </cdr:nvSpPr>
      <cdr:spPr>
        <a:xfrm xmlns:a="http://schemas.openxmlformats.org/drawingml/2006/main">
          <a:off x="158565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399</xdr:row>
      <xdr:rowOff>180975</xdr:rowOff>
    </xdr:from>
    <xdr:to>
      <xdr:col>11</xdr:col>
      <xdr:colOff>0</xdr:colOff>
      <xdr:row>417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756</xdr:row>
      <xdr:rowOff>190500</xdr:rowOff>
    </xdr:from>
    <xdr:to>
      <xdr:col>10</xdr:col>
      <xdr:colOff>752475</xdr:colOff>
      <xdr:row>774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11</xdr:col>
      <xdr:colOff>0</xdr:colOff>
      <xdr:row>809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179</xdr:row>
      <xdr:rowOff>9525</xdr:rowOff>
    </xdr:from>
    <xdr:to>
      <xdr:col>11</xdr:col>
      <xdr:colOff>19050</xdr:colOff>
      <xdr:row>196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1872</xdr:row>
      <xdr:rowOff>9525</xdr:rowOff>
    </xdr:from>
    <xdr:to>
      <xdr:col>10</xdr:col>
      <xdr:colOff>762000</xdr:colOff>
      <xdr:row>1889</xdr:row>
      <xdr:rowOff>180975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1403</xdr:row>
      <xdr:rowOff>9525</xdr:rowOff>
    </xdr:from>
    <xdr:to>
      <xdr:col>11</xdr:col>
      <xdr:colOff>0</xdr:colOff>
      <xdr:row>1420</xdr:row>
      <xdr:rowOff>190500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826</xdr:row>
      <xdr:rowOff>9525</xdr:rowOff>
    </xdr:from>
    <xdr:to>
      <xdr:col>11</xdr:col>
      <xdr:colOff>0</xdr:colOff>
      <xdr:row>843</xdr:row>
      <xdr:rowOff>190500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572</xdr:row>
      <xdr:rowOff>0</xdr:rowOff>
    </xdr:from>
    <xdr:to>
      <xdr:col>11</xdr:col>
      <xdr:colOff>0</xdr:colOff>
      <xdr:row>589</xdr:row>
      <xdr:rowOff>180975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1436</xdr:row>
      <xdr:rowOff>180975</xdr:rowOff>
    </xdr:from>
    <xdr:to>
      <xdr:col>11</xdr:col>
      <xdr:colOff>0</xdr:colOff>
      <xdr:row>1454</xdr:row>
      <xdr:rowOff>180975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363</xdr:row>
      <xdr:rowOff>123825</xdr:rowOff>
    </xdr:from>
    <xdr:to>
      <xdr:col>23</xdr:col>
      <xdr:colOff>0</xdr:colOff>
      <xdr:row>391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718</xdr:row>
      <xdr:rowOff>47625</xdr:rowOff>
    </xdr:from>
    <xdr:to>
      <xdr:col>23</xdr:col>
      <xdr:colOff>0</xdr:colOff>
      <xdr:row>748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750</xdr:row>
      <xdr:rowOff>123825</xdr:rowOff>
    </xdr:from>
    <xdr:to>
      <xdr:col>23</xdr:col>
      <xdr:colOff>0</xdr:colOff>
      <xdr:row>782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1804</xdr:row>
      <xdr:rowOff>0</xdr:rowOff>
    </xdr:from>
    <xdr:to>
      <xdr:col>23</xdr:col>
      <xdr:colOff>0</xdr:colOff>
      <xdr:row>1836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1290</xdr:row>
      <xdr:rowOff>161925</xdr:rowOff>
    </xdr:from>
    <xdr:to>
      <xdr:col>23</xdr:col>
      <xdr:colOff>0</xdr:colOff>
      <xdr:row>1303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529</xdr:row>
      <xdr:rowOff>123825</xdr:rowOff>
    </xdr:from>
    <xdr:to>
      <xdr:col>23</xdr:col>
      <xdr:colOff>0</xdr:colOff>
      <xdr:row>563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785</xdr:row>
      <xdr:rowOff>19050</xdr:rowOff>
    </xdr:from>
    <xdr:to>
      <xdr:col>23</xdr:col>
      <xdr:colOff>0</xdr:colOff>
      <xdr:row>818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1305</xdr:row>
      <xdr:rowOff>161925</xdr:rowOff>
    </xdr:from>
    <xdr:to>
      <xdr:col>23</xdr:col>
      <xdr:colOff>0</xdr:colOff>
      <xdr:row>1399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381000</xdr:colOff>
      <xdr:row>605</xdr:row>
      <xdr:rowOff>9525</xdr:rowOff>
    </xdr:from>
    <xdr:to>
      <xdr:col>11</xdr:col>
      <xdr:colOff>0</xdr:colOff>
      <xdr:row>623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9525</xdr:colOff>
      <xdr:row>213</xdr:row>
      <xdr:rowOff>9525</xdr:rowOff>
    </xdr:from>
    <xdr:to>
      <xdr:col>11</xdr:col>
      <xdr:colOff>0</xdr:colOff>
      <xdr:row>230</xdr:row>
      <xdr:rowOff>180975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9525</xdr:colOff>
      <xdr:row>248</xdr:row>
      <xdr:rowOff>0</xdr:rowOff>
    </xdr:from>
    <xdr:to>
      <xdr:col>11</xdr:col>
      <xdr:colOff>0</xdr:colOff>
      <xdr:row>265</xdr:row>
      <xdr:rowOff>0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9525</xdr:colOff>
      <xdr:row>468</xdr:row>
      <xdr:rowOff>0</xdr:rowOff>
    </xdr:from>
    <xdr:to>
      <xdr:col>10</xdr:col>
      <xdr:colOff>752475</xdr:colOff>
      <xdr:row>485</xdr:row>
      <xdr:rowOff>161925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11</xdr:col>
      <xdr:colOff>9525</xdr:colOff>
      <xdr:row>516</xdr:row>
      <xdr:rowOff>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535</xdr:row>
      <xdr:rowOff>180975</xdr:rowOff>
    </xdr:from>
    <xdr:to>
      <xdr:col>12</xdr:col>
      <xdr:colOff>762000</xdr:colOff>
      <xdr:row>556</xdr:row>
      <xdr:rowOff>161925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</xdr:colOff>
      <xdr:row>638</xdr:row>
      <xdr:rowOff>9525</xdr:rowOff>
    </xdr:from>
    <xdr:to>
      <xdr:col>11</xdr:col>
      <xdr:colOff>0</xdr:colOff>
      <xdr:row>655</xdr:row>
      <xdr:rowOff>180975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671</xdr:row>
      <xdr:rowOff>9525</xdr:rowOff>
    </xdr:from>
    <xdr:to>
      <xdr:col>10</xdr:col>
      <xdr:colOff>752475</xdr:colOff>
      <xdr:row>689</xdr:row>
      <xdr:rowOff>0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724</xdr:row>
      <xdr:rowOff>9525</xdr:rowOff>
    </xdr:from>
    <xdr:to>
      <xdr:col>11</xdr:col>
      <xdr:colOff>0</xdr:colOff>
      <xdr:row>742</xdr:row>
      <xdr:rowOff>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856</xdr:row>
      <xdr:rowOff>0</xdr:rowOff>
    </xdr:from>
    <xdr:to>
      <xdr:col>11</xdr:col>
      <xdr:colOff>0</xdr:colOff>
      <xdr:row>873</xdr:row>
      <xdr:rowOff>180975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381000</xdr:colOff>
      <xdr:row>885</xdr:row>
      <xdr:rowOff>180975</xdr:rowOff>
    </xdr:from>
    <xdr:to>
      <xdr:col>10</xdr:col>
      <xdr:colOff>762000</xdr:colOff>
      <xdr:row>904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918</xdr:row>
      <xdr:rowOff>190500</xdr:rowOff>
    </xdr:from>
    <xdr:to>
      <xdr:col>11</xdr:col>
      <xdr:colOff>9525</xdr:colOff>
      <xdr:row>937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951</xdr:row>
      <xdr:rowOff>180975</xdr:rowOff>
    </xdr:from>
    <xdr:to>
      <xdr:col>10</xdr:col>
      <xdr:colOff>752475</xdr:colOff>
      <xdr:row>970</xdr:row>
      <xdr:rowOff>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981</xdr:row>
      <xdr:rowOff>9525</xdr:rowOff>
    </xdr:from>
    <xdr:to>
      <xdr:col>11</xdr:col>
      <xdr:colOff>9525</xdr:colOff>
      <xdr:row>999</xdr:row>
      <xdr:rowOff>0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1063</xdr:row>
      <xdr:rowOff>9525</xdr:rowOff>
    </xdr:from>
    <xdr:to>
      <xdr:col>10</xdr:col>
      <xdr:colOff>733425</xdr:colOff>
      <xdr:row>1081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1097</xdr:row>
      <xdr:rowOff>9525</xdr:rowOff>
    </xdr:from>
    <xdr:to>
      <xdr:col>10</xdr:col>
      <xdr:colOff>752475</xdr:colOff>
      <xdr:row>1115</xdr:row>
      <xdr:rowOff>0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1131</xdr:row>
      <xdr:rowOff>0</xdr:rowOff>
    </xdr:from>
    <xdr:to>
      <xdr:col>10</xdr:col>
      <xdr:colOff>752475</xdr:colOff>
      <xdr:row>1149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9525</xdr:colOff>
      <xdr:row>1165</xdr:row>
      <xdr:rowOff>9525</xdr:rowOff>
    </xdr:from>
    <xdr:to>
      <xdr:col>11</xdr:col>
      <xdr:colOff>0</xdr:colOff>
      <xdr:row>1182</xdr:row>
      <xdr:rowOff>180975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19050</xdr:colOff>
      <xdr:row>1612</xdr:row>
      <xdr:rowOff>9525</xdr:rowOff>
    </xdr:from>
    <xdr:to>
      <xdr:col>10</xdr:col>
      <xdr:colOff>762000</xdr:colOff>
      <xdr:row>1630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381000</xdr:colOff>
      <xdr:row>1738</xdr:row>
      <xdr:rowOff>0</xdr:rowOff>
    </xdr:from>
    <xdr:to>
      <xdr:col>11</xdr:col>
      <xdr:colOff>0</xdr:colOff>
      <xdr:row>1755</xdr:row>
      <xdr:rowOff>180975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1774</xdr:row>
      <xdr:rowOff>9525</xdr:rowOff>
    </xdr:from>
    <xdr:to>
      <xdr:col>11</xdr:col>
      <xdr:colOff>9525</xdr:colOff>
      <xdr:row>1792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1806</xdr:row>
      <xdr:rowOff>9525</xdr:rowOff>
    </xdr:from>
    <xdr:to>
      <xdr:col>10</xdr:col>
      <xdr:colOff>752475</xdr:colOff>
      <xdr:row>1823</xdr:row>
      <xdr:rowOff>180975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9525</xdr:colOff>
      <xdr:row>1838</xdr:row>
      <xdr:rowOff>9525</xdr:rowOff>
    </xdr:from>
    <xdr:to>
      <xdr:col>11</xdr:col>
      <xdr:colOff>9525</xdr:colOff>
      <xdr:row>1856</xdr:row>
      <xdr:rowOff>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1927</xdr:row>
      <xdr:rowOff>0</xdr:rowOff>
    </xdr:from>
    <xdr:to>
      <xdr:col>11</xdr:col>
      <xdr:colOff>0</xdr:colOff>
      <xdr:row>1944</xdr:row>
      <xdr:rowOff>180975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1961</xdr:row>
      <xdr:rowOff>9525</xdr:rowOff>
    </xdr:from>
    <xdr:to>
      <xdr:col>10</xdr:col>
      <xdr:colOff>762000</xdr:colOff>
      <xdr:row>1979</xdr:row>
      <xdr:rowOff>0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9525</xdr:colOff>
      <xdr:row>1995</xdr:row>
      <xdr:rowOff>9525</xdr:rowOff>
    </xdr:from>
    <xdr:to>
      <xdr:col>10</xdr:col>
      <xdr:colOff>752475</xdr:colOff>
      <xdr:row>2011</xdr:row>
      <xdr:rowOff>180975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381000</xdr:colOff>
      <xdr:row>2026</xdr:row>
      <xdr:rowOff>9525</xdr:rowOff>
    </xdr:from>
    <xdr:to>
      <xdr:col>10</xdr:col>
      <xdr:colOff>762000</xdr:colOff>
      <xdr:row>2044</xdr:row>
      <xdr:rowOff>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36</xdr:row>
      <xdr:rowOff>0</xdr:rowOff>
    </xdr:from>
    <xdr:to>
      <xdr:col>14</xdr:col>
      <xdr:colOff>0</xdr:colOff>
      <xdr:row>52</xdr:row>
      <xdr:rowOff>180975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9525</xdr:colOff>
      <xdr:row>419</xdr:row>
      <xdr:rowOff>28575</xdr:rowOff>
    </xdr:from>
    <xdr:to>
      <xdr:col>10</xdr:col>
      <xdr:colOff>742950</xdr:colOff>
      <xdr:row>437</xdr:row>
      <xdr:rowOff>38100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438</xdr:row>
      <xdr:rowOff>0</xdr:rowOff>
    </xdr:from>
    <xdr:to>
      <xdr:col>10</xdr:col>
      <xdr:colOff>723900</xdr:colOff>
      <xdr:row>456</xdr:row>
      <xdr:rowOff>19050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9525</xdr:colOff>
      <xdr:row>1198</xdr:row>
      <xdr:rowOff>0</xdr:rowOff>
    </xdr:from>
    <xdr:to>
      <xdr:col>10</xdr:col>
      <xdr:colOff>742950</xdr:colOff>
      <xdr:row>1216</xdr:row>
      <xdr:rowOff>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1217</xdr:row>
      <xdr:rowOff>9525</xdr:rowOff>
    </xdr:from>
    <xdr:to>
      <xdr:col>10</xdr:col>
      <xdr:colOff>742950</xdr:colOff>
      <xdr:row>1235</xdr:row>
      <xdr:rowOff>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19050</xdr:colOff>
      <xdr:row>1236</xdr:row>
      <xdr:rowOff>9525</xdr:rowOff>
    </xdr:from>
    <xdr:to>
      <xdr:col>10</xdr:col>
      <xdr:colOff>742950</xdr:colOff>
      <xdr:row>1254</xdr:row>
      <xdr:rowOff>9525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9525</xdr:colOff>
      <xdr:row>1473</xdr:row>
      <xdr:rowOff>0</xdr:rowOff>
    </xdr:from>
    <xdr:to>
      <xdr:col>12</xdr:col>
      <xdr:colOff>752475</xdr:colOff>
      <xdr:row>1490</xdr:row>
      <xdr:rowOff>180975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1511</xdr:row>
      <xdr:rowOff>9525</xdr:rowOff>
    </xdr:from>
    <xdr:to>
      <xdr:col>12</xdr:col>
      <xdr:colOff>752475</xdr:colOff>
      <xdr:row>1528</xdr:row>
      <xdr:rowOff>180975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1491</xdr:row>
      <xdr:rowOff>180975</xdr:rowOff>
    </xdr:from>
    <xdr:to>
      <xdr:col>13</xdr:col>
      <xdr:colOff>0</xdr:colOff>
      <xdr:row>1509</xdr:row>
      <xdr:rowOff>161925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9525</xdr:colOff>
      <xdr:row>1674</xdr:row>
      <xdr:rowOff>9525</xdr:rowOff>
    </xdr:from>
    <xdr:to>
      <xdr:col>10</xdr:col>
      <xdr:colOff>742950</xdr:colOff>
      <xdr:row>1691</xdr:row>
      <xdr:rowOff>180975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1692</xdr:row>
      <xdr:rowOff>190500</xdr:rowOff>
    </xdr:from>
    <xdr:to>
      <xdr:col>10</xdr:col>
      <xdr:colOff>742950</xdr:colOff>
      <xdr:row>1710</xdr:row>
      <xdr:rowOff>180975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381000</xdr:colOff>
      <xdr:row>1712</xdr:row>
      <xdr:rowOff>19050</xdr:rowOff>
    </xdr:from>
    <xdr:to>
      <xdr:col>11</xdr:col>
      <xdr:colOff>0</xdr:colOff>
      <xdr:row>1730</xdr:row>
      <xdr:rowOff>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9525</xdr:colOff>
      <xdr:row>71</xdr:row>
      <xdr:rowOff>0</xdr:rowOff>
    </xdr:from>
    <xdr:to>
      <xdr:col>14</xdr:col>
      <xdr:colOff>0</xdr:colOff>
      <xdr:row>89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9525</xdr:colOff>
      <xdr:row>1005</xdr:row>
      <xdr:rowOff>9525</xdr:rowOff>
    </xdr:from>
    <xdr:to>
      <xdr:col>10</xdr:col>
      <xdr:colOff>762000</xdr:colOff>
      <xdr:row>1023</xdr:row>
      <xdr:rowOff>0</xdr:rowOff>
    </xdr:to>
    <xdr:graphicFrame macro="">
      <xdr:nvGraphicFramePr>
        <xdr:cNvPr id="59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1028</xdr:row>
      <xdr:rowOff>161925</xdr:rowOff>
    </xdr:from>
    <xdr:to>
      <xdr:col>11</xdr:col>
      <xdr:colOff>9525</xdr:colOff>
      <xdr:row>1047</xdr:row>
      <xdr:rowOff>0</xdr:rowOff>
    </xdr:to>
    <xdr:graphicFrame macro="">
      <xdr:nvGraphicFramePr>
        <xdr:cNvPr id="6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19050</xdr:colOff>
      <xdr:row>106</xdr:row>
      <xdr:rowOff>171450</xdr:rowOff>
    </xdr:from>
    <xdr:to>
      <xdr:col>14</xdr:col>
      <xdr:colOff>0</xdr:colOff>
      <xdr:row>127</xdr:row>
      <xdr:rowOff>28575</xdr:rowOff>
    </xdr:to>
    <xdr:graphicFrame macro="">
      <xdr:nvGraphicFramePr>
        <xdr:cNvPr id="6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9525</xdr:colOff>
      <xdr:row>145</xdr:row>
      <xdr:rowOff>0</xdr:rowOff>
    </xdr:from>
    <xdr:to>
      <xdr:col>13</xdr:col>
      <xdr:colOff>752475</xdr:colOff>
      <xdr:row>163</xdr:row>
      <xdr:rowOff>180975</xdr:rowOff>
    </xdr:to>
    <xdr:graphicFrame macro="">
      <xdr:nvGraphicFramePr>
        <xdr:cNvPr id="62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276</xdr:row>
      <xdr:rowOff>0</xdr:rowOff>
    </xdr:from>
    <xdr:to>
      <xdr:col>12</xdr:col>
      <xdr:colOff>0</xdr:colOff>
      <xdr:row>294</xdr:row>
      <xdr:rowOff>0</xdr:rowOff>
    </xdr:to>
    <xdr:graphicFrame macro="">
      <xdr:nvGraphicFramePr>
        <xdr:cNvPr id="63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305</xdr:row>
      <xdr:rowOff>9525</xdr:rowOff>
    </xdr:from>
    <xdr:to>
      <xdr:col>12</xdr:col>
      <xdr:colOff>0</xdr:colOff>
      <xdr:row>323</xdr:row>
      <xdr:rowOff>0</xdr:rowOff>
    </xdr:to>
    <xdr:graphicFrame macro="">
      <xdr:nvGraphicFramePr>
        <xdr:cNvPr id="64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9525</xdr:colOff>
      <xdr:row>336</xdr:row>
      <xdr:rowOff>171450</xdr:rowOff>
    </xdr:from>
    <xdr:to>
      <xdr:col>12</xdr:col>
      <xdr:colOff>0</xdr:colOff>
      <xdr:row>355</xdr:row>
      <xdr:rowOff>0</xdr:rowOff>
    </xdr:to>
    <xdr:graphicFrame macro="">
      <xdr:nvGraphicFramePr>
        <xdr:cNvPr id="65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370</xdr:row>
      <xdr:rowOff>9525</xdr:rowOff>
    </xdr:from>
    <xdr:to>
      <xdr:col>12</xdr:col>
      <xdr:colOff>0</xdr:colOff>
      <xdr:row>388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696</xdr:row>
      <xdr:rowOff>9525</xdr:rowOff>
    </xdr:from>
    <xdr:to>
      <xdr:col>10</xdr:col>
      <xdr:colOff>752475</xdr:colOff>
      <xdr:row>713</xdr:row>
      <xdr:rowOff>180975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9525</xdr:colOff>
      <xdr:row>1271</xdr:row>
      <xdr:rowOff>9525</xdr:rowOff>
    </xdr:from>
    <xdr:to>
      <xdr:col>11</xdr:col>
      <xdr:colOff>9525</xdr:colOff>
      <xdr:row>1289</xdr:row>
      <xdr:rowOff>0</xdr:rowOff>
    </xdr:to>
    <xdr:graphicFrame macro="">
      <xdr:nvGraphicFramePr>
        <xdr:cNvPr id="68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1306</xdr:row>
      <xdr:rowOff>0</xdr:rowOff>
    </xdr:from>
    <xdr:to>
      <xdr:col>11</xdr:col>
      <xdr:colOff>9525</xdr:colOff>
      <xdr:row>1324</xdr:row>
      <xdr:rowOff>0</xdr:rowOff>
    </xdr:to>
    <xdr:graphicFrame macro="">
      <xdr:nvGraphicFramePr>
        <xdr:cNvPr id="69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1337</xdr:row>
      <xdr:rowOff>0</xdr:rowOff>
    </xdr:from>
    <xdr:to>
      <xdr:col>11</xdr:col>
      <xdr:colOff>0</xdr:colOff>
      <xdr:row>1355</xdr:row>
      <xdr:rowOff>0</xdr:rowOff>
    </xdr:to>
    <xdr:graphicFrame macro="">
      <xdr:nvGraphicFramePr>
        <xdr:cNvPr id="70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1369</xdr:row>
      <xdr:rowOff>0</xdr:rowOff>
    </xdr:from>
    <xdr:to>
      <xdr:col>11</xdr:col>
      <xdr:colOff>0</xdr:colOff>
      <xdr:row>1387</xdr:row>
      <xdr:rowOff>0</xdr:rowOff>
    </xdr:to>
    <xdr:graphicFrame macro="">
      <xdr:nvGraphicFramePr>
        <xdr:cNvPr id="71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1546</xdr:row>
      <xdr:rowOff>9525</xdr:rowOff>
    </xdr:from>
    <xdr:to>
      <xdr:col>13</xdr:col>
      <xdr:colOff>9525</xdr:colOff>
      <xdr:row>1564</xdr:row>
      <xdr:rowOff>190500</xdr:rowOff>
    </xdr:to>
    <xdr:graphicFrame macro="">
      <xdr:nvGraphicFramePr>
        <xdr:cNvPr id="72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1581</xdr:row>
      <xdr:rowOff>9525</xdr:rowOff>
    </xdr:from>
    <xdr:to>
      <xdr:col>13</xdr:col>
      <xdr:colOff>0</xdr:colOff>
      <xdr:row>1599</xdr:row>
      <xdr:rowOff>19050</xdr:rowOff>
    </xdr:to>
    <xdr:graphicFrame macro="">
      <xdr:nvGraphicFramePr>
        <xdr:cNvPr id="73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9525</xdr:colOff>
      <xdr:row>1646</xdr:row>
      <xdr:rowOff>9525</xdr:rowOff>
    </xdr:from>
    <xdr:to>
      <xdr:col>11</xdr:col>
      <xdr:colOff>0</xdr:colOff>
      <xdr:row>1664</xdr:row>
      <xdr:rowOff>0</xdr:rowOff>
    </xdr:to>
    <xdr:graphicFrame macro="">
      <xdr:nvGraphicFramePr>
        <xdr:cNvPr id="74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1900</xdr:row>
      <xdr:rowOff>0</xdr:rowOff>
    </xdr:from>
    <xdr:to>
      <xdr:col>10</xdr:col>
      <xdr:colOff>752475</xdr:colOff>
      <xdr:row>1917</xdr:row>
      <xdr:rowOff>180975</xdr:rowOff>
    </xdr:to>
    <xdr:graphicFrame macro="">
      <xdr:nvGraphicFramePr>
        <xdr:cNvPr id="75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9525</xdr:colOff>
      <xdr:row>2091</xdr:row>
      <xdr:rowOff>0</xdr:rowOff>
    </xdr:from>
    <xdr:to>
      <xdr:col>10</xdr:col>
      <xdr:colOff>752475</xdr:colOff>
      <xdr:row>2108</xdr:row>
      <xdr:rowOff>28575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9525</xdr:colOff>
      <xdr:row>2059</xdr:row>
      <xdr:rowOff>9525</xdr:rowOff>
    </xdr:from>
    <xdr:to>
      <xdr:col>11</xdr:col>
      <xdr:colOff>9525</xdr:colOff>
      <xdr:row>2076</xdr:row>
      <xdr:rowOff>180975</xdr:rowOff>
    </xdr:to>
    <xdr:graphicFrame macro="">
      <xdr:nvGraphicFramePr>
        <xdr:cNvPr id="77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0.84581</cdr:x>
      <cdr:y>0.90447</cdr:y>
    </cdr:from>
    <cdr:to>
      <cdr:x>0.98981</cdr:x>
      <cdr:y>0.98033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11118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9937E34-1617-40B7-8568-0AD819572B23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0.00541</cdr:x>
      <cdr:y>0.91758</cdr:y>
    </cdr:from>
    <cdr:to>
      <cdr:x>0.35437</cdr:x>
      <cdr:y>0.97985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6" y="3137647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0.86541</cdr:x>
      <cdr:y>0.90371</cdr:y>
    </cdr:from>
    <cdr:to>
      <cdr:x>0.99174</cdr:x>
      <cdr:y>0.97601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746441" y="3081618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DFF3D0-37F7-48CC-955D-871F8D0F6CF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0.00769</cdr:x>
      <cdr:y>0.90184</cdr:y>
    </cdr:from>
    <cdr:to>
      <cdr:x>0.39534</cdr:x>
      <cdr:y>0.97085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5250" y="3075214"/>
          <a:ext cx="4801711" cy="2353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0.84014</cdr:x>
      <cdr:y>0.89714</cdr:y>
    </cdr:from>
    <cdr:to>
      <cdr:x>0.98425</cdr:x>
      <cdr:y>0.97321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32677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DFCE04-29A9-4D0B-8170-2C5B194033D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0.90641</cdr:y>
    </cdr:from>
    <cdr:to>
      <cdr:x>0.98966</cdr:x>
      <cdr:y>0.97827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1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6E7E1F5-BBDB-4363-B11C-BA358E559B6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0.00361</cdr:x>
      <cdr:y>0.91929</cdr:y>
    </cdr:from>
    <cdr:to>
      <cdr:x>0.18423</cdr:x>
      <cdr:y>0.97781</cdr:y>
    </cdr:to>
    <cdr:sp macro="" textlink="'13.14 Q2 Diversity Stats'!$J$1410">
      <cdr:nvSpPr>
        <cdr:cNvPr id="3" name="TextBox 1"/>
        <cdr:cNvSpPr txBox="1"/>
      </cdr:nvSpPr>
      <cdr:spPr>
        <a:xfrm xmlns:a="http://schemas.openxmlformats.org/drawingml/2006/main">
          <a:off x="44823" y="3318622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EBBABB2C-CF5C-4135-8831-CE2B0CA9260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 marL="0" indent="0"/>
            <a:t> </a:t>
          </a:fld>
          <a:endParaRPr lang="en-GB" sz="1000" b="0" i="0" u="none" strike="noStrike">
            <a:solidFill>
              <a:srgbClr val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0.84285</cdr:x>
      <cdr:y>0.89399</cdr:y>
    </cdr:from>
    <cdr:to>
      <cdr:x>0.98696</cdr:x>
      <cdr:y>0.96585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66294" y="32272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21FD4A5-8E38-4AE0-BBEB-E4660547D71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0.89464</cdr:y>
    </cdr:from>
    <cdr:to>
      <cdr:x>0.99071</cdr:x>
      <cdr:y>0.97051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22324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FE42208A-DCD4-4636-B061-FCA5DAEC0B0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0.00722</cdr:x>
      <cdr:y>0.92157</cdr:y>
    </cdr:from>
    <cdr:to>
      <cdr:x>0.18784</cdr:x>
      <cdr:y>0.98317</cdr:y>
    </cdr:to>
    <cdr:sp macro="" textlink="'13.14 Q2 Diversity Stats'!$J$1444">
      <cdr:nvSpPr>
        <cdr:cNvPr id="2" name="TextBox 1"/>
        <cdr:cNvSpPr txBox="1"/>
      </cdr:nvSpPr>
      <cdr:spPr>
        <a:xfrm xmlns:a="http://schemas.openxmlformats.org/drawingml/2006/main">
          <a:off x="89647" y="3160059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BC2EF667-A57A-4DE1-9258-4DD6EE5E771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0.84285</cdr:x>
      <cdr:y>0.90196</cdr:y>
    </cdr:from>
    <cdr:to>
      <cdr:x>0.98696</cdr:x>
      <cdr:y>0.97761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466294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8E6D32A-DA74-44DA-9087-D1A176B28AF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0.84491</cdr:x>
      <cdr:y>0.90447</cdr:y>
    </cdr:from>
    <cdr:to>
      <cdr:x>0.98891</cdr:x>
      <cdr:y>0.98034</cdr:y>
    </cdr:to>
    <cdr:sp macro="" textlink="ptrDateTag_Main_Sep">
      <cdr:nvSpPr>
        <cdr:cNvPr id="4" name="TextBox 1"/>
        <cdr:cNvSpPr txBox="1"/>
      </cdr:nvSpPr>
      <cdr:spPr>
        <a:xfrm xmlns:a="http://schemas.openxmlformats.org/drawingml/2006/main">
          <a:off x="10499912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AEC6DCD-C91A-4444-8173-2E79F094908C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0.91103</cdr:y>
    </cdr:from>
    <cdr:to>
      <cdr:x>0.35618</cdr:x>
      <cdr:y>0.97329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9647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0.86721</cdr:x>
      <cdr:y>0.91029</cdr:y>
    </cdr:from>
    <cdr:to>
      <cdr:x>0.99355</cdr:x>
      <cdr:y>0.98258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768853" y="3104029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3F00F2B-A6E0-4B8D-9DE2-F33C42E9C9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0.8636</cdr:x>
      <cdr:y>0.91003</cdr:y>
    </cdr:from>
    <cdr:to>
      <cdr:x>0.98994</cdr:x>
      <cdr:y>0.98616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724030" y="29471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8692222-38C1-45FC-B8D2-BEE05126B21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0.84196</cdr:x>
      <cdr:y>0.91454</cdr:y>
    </cdr:from>
    <cdr:to>
      <cdr:x>0.98618</cdr:x>
      <cdr:y>0.9902</cdr:y>
    </cdr:to>
    <cdr:sp macro="" textlink="ptrDateTag_Main_Dec">
      <cdr:nvSpPr>
        <cdr:cNvPr id="2" name="TextBox 1"/>
        <cdr:cNvSpPr txBox="1"/>
      </cdr:nvSpPr>
      <cdr:spPr>
        <a:xfrm xmlns:a="http://schemas.openxmlformats.org/drawingml/2006/main">
          <a:off x="10447244" y="3135967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719A538-2236-4FA5-BD05-8A8030E5931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31 December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0.01174</cdr:x>
      <cdr:y>0.93415</cdr:y>
    </cdr:from>
    <cdr:to>
      <cdr:x>0.22153</cdr:x>
      <cdr:y>0.98039</cdr:y>
    </cdr:to>
    <cdr:sp macro="" textlink="'13.14 Q3 Diversity Stats'!$E$407">
      <cdr:nvSpPr>
        <cdr:cNvPr id="3" name="TextBox 1"/>
        <cdr:cNvSpPr txBox="1"/>
      </cdr:nvSpPr>
      <cdr:spPr>
        <a:xfrm xmlns:a="http://schemas.openxmlformats.org/drawingml/2006/main">
          <a:off x="145676" y="3203201"/>
          <a:ext cx="2603127" cy="1585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 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0.91613</cdr:y>
    </cdr:from>
    <cdr:to>
      <cdr:x>0.2134</cdr:x>
      <cdr:y>0.98023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823" y="3115235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0.00197</cdr:x>
      <cdr:y>0.00717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0.84801</cdr:x>
      <cdr:y>0.90954</cdr:y>
    </cdr:from>
    <cdr:to>
      <cdr:x>0.99223</cdr:x>
      <cdr:y>0.98583</cdr:y>
    </cdr:to>
    <cdr:sp macro="" textlink="ptrDateTag_Main_Sep">
      <cdr:nvSpPr>
        <cdr:cNvPr id="4" name="TextBox 1"/>
        <cdr:cNvSpPr txBox="1"/>
      </cdr:nvSpPr>
      <cdr:spPr>
        <a:xfrm xmlns:a="http://schemas.openxmlformats.org/drawingml/2006/main">
          <a:off x="10522323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826ECA3-B1CA-41E6-8D55-F4063D3F8C2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0.01622</cdr:x>
      <cdr:y>0.90523</cdr:y>
    </cdr:from>
    <cdr:to>
      <cdr:x>0.22553</cdr:x>
      <cdr:y>0.96879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06" y="3104029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0.84966</cdr:x>
      <cdr:y>0.9085</cdr:y>
    </cdr:from>
    <cdr:to>
      <cdr:x>0.99356</cdr:x>
      <cdr:y>0.98415</cdr:y>
    </cdr:to>
    <cdr:sp macro="" textlink="ptrDateTag_Main_Sep">
      <cdr:nvSpPr>
        <cdr:cNvPr id="3" name="TextBox 1"/>
        <cdr:cNvSpPr txBox="1"/>
      </cdr:nvSpPr>
      <cdr:spPr>
        <a:xfrm xmlns:a="http://schemas.openxmlformats.org/drawingml/2006/main">
          <a:off x="10567147" y="3115235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C034683-9B80-4D3B-9E62-512C53B170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0.8604</cdr:x>
      <cdr:y>0.89502</cdr:y>
    </cdr:from>
    <cdr:to>
      <cdr:x>0.98893</cdr:x>
      <cdr:y>0.96017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1979088" y="3563470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7A568B-2FBB-4B05-89CC-C842B9142E1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0.84465</cdr:x>
      <cdr:y>0.907</cdr:y>
    </cdr:from>
    <cdr:to>
      <cdr:x>0.98877</cdr:x>
      <cdr:y>0.98308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88706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5FB0BDF-EC08-4552-8617-A2C576E3D23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0.89464</cdr:y>
    </cdr:from>
    <cdr:to>
      <cdr:x>0.98862</cdr:x>
      <cdr:y>0.97051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D69F3E0-7968-42B1-ACE5-5573079E07D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0.84671</cdr:x>
      <cdr:y>0.90775</cdr:y>
    </cdr:from>
    <cdr:to>
      <cdr:x>0.99071</cdr:x>
      <cdr:y>0.98361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22323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479DE60-D075-4637-834E-AD1FD619247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0.90775</cdr:y>
    </cdr:from>
    <cdr:to>
      <cdr:x>0.98966</cdr:x>
      <cdr:y>0.98361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99912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7E83C4-5A01-4678-95C8-CEB4864ECD6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0.8962</cdr:y>
    </cdr:from>
    <cdr:to>
      <cdr:x>0.99251</cdr:x>
      <cdr:y>0.97164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4473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4074455-F015-4919-A24F-46F30FDB0FA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0.84606</cdr:x>
      <cdr:y>0.89869</cdr:y>
    </cdr:from>
    <cdr:to>
      <cdr:x>0.98995</cdr:x>
      <cdr:y>0.97434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522324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0B31E4C-C98A-48D2-B519-947AE075D4D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0.90598</cdr:y>
    </cdr:from>
    <cdr:to>
      <cdr:x>0.98862</cdr:x>
      <cdr:y>0.98142</cdr:y>
    </cdr:to>
    <cdr:sp macro="" textlink="ptrDateTag_Main_Sep">
      <cdr:nvSpPr>
        <cdr:cNvPr id="2" name="TextBox 1"/>
        <cdr:cNvSpPr txBox="1"/>
      </cdr:nvSpPr>
      <cdr:spPr>
        <a:xfrm xmlns:a="http://schemas.openxmlformats.org/drawingml/2006/main">
          <a:off x="10477500" y="31152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DF39316-26FF-4BDF-A20A-789EFB8E931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warren\AppData\Local\Temp\wz4e72\TEMPLATE_Environment_Agency_Workforce_Diversity_Statistics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hare.ea.gov/HRSC/File%20Plan/Plan%20Activities/Corporate%20Planning/Diversity/Website%20Info/TEMPLATE_Environment_Agency_Workforce_Diversity_Statistics_V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hare.ea.gov/HRSC/File%20Plan/Plan%20Activities/Corporate%20Planning/Diversity/Website%20Info/TEMPLATE_Environment_Agency_Workforce_Diversity_Statistics_V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Regional Template"/>
      <sheetName val="Presentation"/>
      <sheetName val="Race  Ethnicity - official"/>
    </sheetNames>
    <sheetDataSet>
      <sheetData sheetId="0"/>
      <sheetData sheetId="1"/>
      <sheetData sheetId="2"/>
      <sheetData sheetId="3"/>
      <sheetData sheetId="4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  <cell r="D27">
            <v>0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5">
          <cell r="A45">
            <v>0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Presentation"/>
      <sheetName val="NEW Regional Template"/>
      <sheetName val="NEW Area Template Over 50"/>
      <sheetName val="NEW Area Template under 50"/>
      <sheetName val="Race  Ethnicity - official"/>
    </sheetNames>
    <sheetDataSet>
      <sheetData sheetId="0"/>
      <sheetData sheetId="1"/>
      <sheetData sheetId="2">
        <row r="910">
          <cell r="E910" t="str">
            <v>Figure 5g: Gender by Race. Data taken from HR Employee Database</v>
          </cell>
        </row>
      </sheetData>
      <sheetData sheetId="3"/>
      <sheetData sheetId="4">
        <row r="205">
          <cell r="E205" t="str">
            <v>Under 25</v>
          </cell>
        </row>
      </sheetData>
      <sheetData sheetId="5"/>
      <sheetData sheetId="6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  <cell r="D27">
            <v>0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5">
          <cell r="A45">
            <v>0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Regional Template"/>
      <sheetName val="Presentation"/>
      <sheetName val="Race  Ethnicity - official"/>
    </sheetNames>
    <sheetDataSet>
      <sheetData sheetId="0"/>
      <sheetData sheetId="1"/>
      <sheetData sheetId="2"/>
      <sheetData sheetId="3"/>
      <sheetData sheetId="4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70"/>
  <sheetViews>
    <sheetView tabSelected="1" zoomScale="80" zoomScaleNormal="80" workbookViewId="0">
      <selection activeCell="R10" sqref="R10"/>
    </sheetView>
  </sheetViews>
  <sheetFormatPr defaultColWidth="8.90625" defaultRowHeight="15"/>
  <cols>
    <col min="1" max="1" width="25.1796875" style="531" customWidth="1"/>
    <col min="2" max="2" width="8.6328125" style="531" customWidth="1"/>
    <col min="3" max="3" width="8" style="531" customWidth="1"/>
    <col min="4" max="4" width="6.36328125" style="531" customWidth="1"/>
    <col min="5" max="6" width="5.81640625" style="531" customWidth="1"/>
    <col min="7" max="7" width="6.90625" style="531" bestFit="1" customWidth="1"/>
    <col min="8" max="16" width="5.81640625" style="531" customWidth="1"/>
    <col min="17" max="17" width="8.90625" style="531"/>
    <col min="18" max="18" width="18.81640625" style="531" customWidth="1"/>
    <col min="19" max="25" width="8.90625" style="531"/>
    <col min="26" max="26" width="18.90625" style="531" customWidth="1"/>
    <col min="27" max="16384" width="8.90625" style="531"/>
  </cols>
  <sheetData>
    <row r="1" spans="1:18">
      <c r="A1" s="531" t="s">
        <v>292</v>
      </c>
      <c r="B1" s="531" t="s">
        <v>376</v>
      </c>
      <c r="C1" s="1076" t="s">
        <v>281</v>
      </c>
    </row>
    <row r="3" spans="1:18" ht="18">
      <c r="A3" s="539" t="s">
        <v>291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</row>
    <row r="4" spans="1:18" ht="6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</row>
    <row r="5" spans="1:18" ht="15.6">
      <c r="A5" s="1083" t="s">
        <v>145</v>
      </c>
      <c r="B5" s="1078" t="s">
        <v>285</v>
      </c>
      <c r="C5" s="1079"/>
      <c r="D5" s="1079"/>
      <c r="E5" s="1080"/>
      <c r="F5" s="1078" t="s">
        <v>284</v>
      </c>
      <c r="G5" s="1079"/>
      <c r="H5" s="1079"/>
      <c r="I5" s="1080"/>
      <c r="J5" s="1078" t="s">
        <v>283</v>
      </c>
      <c r="K5" s="1079"/>
      <c r="L5" s="1079"/>
      <c r="M5" s="1080"/>
      <c r="N5" s="1078" t="s">
        <v>282</v>
      </c>
      <c r="O5" s="1079"/>
      <c r="P5" s="1079"/>
      <c r="Q5" s="1080"/>
    </row>
    <row r="6" spans="1:18" ht="15.6">
      <c r="A6" s="1084"/>
      <c r="B6" s="535" t="s">
        <v>279</v>
      </c>
      <c r="C6" s="536" t="s">
        <v>278</v>
      </c>
      <c r="D6" s="535" t="s">
        <v>281</v>
      </c>
      <c r="E6" s="535" t="s">
        <v>280</v>
      </c>
      <c r="F6" s="535" t="s">
        <v>279</v>
      </c>
      <c r="G6" s="535" t="s">
        <v>278</v>
      </c>
      <c r="H6" s="535" t="s">
        <v>281</v>
      </c>
      <c r="I6" s="535" t="s">
        <v>280</v>
      </c>
      <c r="J6" s="535" t="s">
        <v>279</v>
      </c>
      <c r="K6" s="535" t="s">
        <v>278</v>
      </c>
      <c r="L6" s="535" t="s">
        <v>281</v>
      </c>
      <c r="M6" s="535" t="s">
        <v>280</v>
      </c>
      <c r="N6" s="535" t="s">
        <v>279</v>
      </c>
      <c r="O6" s="535" t="s">
        <v>278</v>
      </c>
      <c r="P6" s="535" t="s">
        <v>279</v>
      </c>
      <c r="Q6" s="535" t="s">
        <v>278</v>
      </c>
    </row>
    <row r="7" spans="1:18">
      <c r="A7" s="541" t="s">
        <v>262</v>
      </c>
      <c r="B7" s="548">
        <v>0.18</v>
      </c>
      <c r="C7" s="548">
        <v>0.18</v>
      </c>
      <c r="D7" s="548">
        <v>0.18</v>
      </c>
      <c r="E7" s="548">
        <v>0.18</v>
      </c>
      <c r="F7" s="548">
        <v>0.18</v>
      </c>
      <c r="G7" s="548">
        <v>0.18</v>
      </c>
      <c r="H7" s="548">
        <v>0.18</v>
      </c>
      <c r="I7" s="548">
        <v>0.18</v>
      </c>
      <c r="J7" s="548">
        <v>0.18</v>
      </c>
      <c r="K7" s="548">
        <v>0.18</v>
      </c>
      <c r="L7" s="548">
        <v>0.18</v>
      </c>
      <c r="M7" s="548">
        <v>0.18</v>
      </c>
      <c r="N7" s="548">
        <v>0.18</v>
      </c>
      <c r="O7" s="548">
        <v>0.18</v>
      </c>
      <c r="P7" s="548">
        <v>0.18</v>
      </c>
      <c r="Q7" s="548">
        <v>0.18</v>
      </c>
    </row>
    <row r="8" spans="1:18">
      <c r="A8" s="546" t="s">
        <v>277</v>
      </c>
      <c r="B8" s="548">
        <v>7.2018387673448536E-2</v>
      </c>
      <c r="C8" s="548">
        <v>7.1590432228283679E-2</v>
      </c>
      <c r="D8" s="548">
        <v>7.1558420095851921E-2</v>
      </c>
      <c r="E8" s="548">
        <v>9.8657991053273691E-2</v>
      </c>
      <c r="F8" s="548">
        <v>0.1053470254957507</v>
      </c>
      <c r="G8" s="548">
        <v>0.1081724411531341</v>
      </c>
      <c r="H8" s="548">
        <f>'13.14 Q3 Diversity Stats'!$G$393</f>
        <v>0.10347615198059822</v>
      </c>
      <c r="I8" s="548"/>
      <c r="J8" s="548"/>
      <c r="K8" s="548"/>
      <c r="L8" s="548"/>
      <c r="M8" s="548"/>
      <c r="N8" s="548"/>
      <c r="O8" s="548"/>
      <c r="P8" s="548"/>
      <c r="Q8" s="548"/>
    </row>
    <row r="9" spans="1:18">
      <c r="A9" s="546" t="s">
        <v>276</v>
      </c>
      <c r="B9" s="548"/>
      <c r="C9" s="544">
        <v>8.8435374149659865E-2</v>
      </c>
      <c r="D9" s="545">
        <v>9.3959731543624164E-2</v>
      </c>
      <c r="E9" s="544">
        <v>0.12418300653594772</v>
      </c>
      <c r="F9" s="544">
        <v>0.11888111888111888</v>
      </c>
      <c r="G9" s="544">
        <v>0.11971830985915492</v>
      </c>
      <c r="H9" s="544">
        <f>'13.14 Q3 Diversity Stats'!$D$601/'13.14 Q3 Diversity Stats'!$D$174</f>
        <v>0.11805555555555555</v>
      </c>
      <c r="I9" s="544"/>
      <c r="J9" s="544"/>
      <c r="K9" s="544"/>
      <c r="L9" s="544"/>
      <c r="M9" s="544"/>
      <c r="N9" s="544"/>
      <c r="O9" s="544"/>
      <c r="P9" s="544"/>
      <c r="Q9" s="544"/>
    </row>
    <row r="10" spans="1:18">
      <c r="A10" s="546" t="s">
        <v>275</v>
      </c>
      <c r="B10" s="548"/>
      <c r="C10" s="545">
        <v>7.5125531093086131E-2</v>
      </c>
      <c r="D10" s="545">
        <v>7.5390110923105852E-2</v>
      </c>
      <c r="E10" s="544">
        <v>0.10209764247261927</v>
      </c>
      <c r="F10" s="544">
        <v>0.10704281712685074</v>
      </c>
      <c r="G10" s="544">
        <v>0.10824742268041238</v>
      </c>
      <c r="H10" s="544">
        <f>SUM('13.14 Q3 Diversity Stats'!$D$598:$D$600)/SUM('13.14 Q3 Diversity Stats'!$D$171:$D$173)</f>
        <v>0.10446570972886762</v>
      </c>
      <c r="I10" s="544"/>
      <c r="J10" s="544"/>
      <c r="K10" s="544"/>
      <c r="L10" s="544"/>
      <c r="M10" s="544"/>
      <c r="N10" s="544"/>
      <c r="O10" s="544"/>
      <c r="P10" s="544"/>
      <c r="Q10" s="544"/>
    </row>
    <row r="11" spans="1:18">
      <c r="A11" s="546" t="s">
        <v>274</v>
      </c>
      <c r="B11" s="548"/>
      <c r="C11" s="545">
        <v>7.2916666666666671E-2</v>
      </c>
      <c r="D11" s="545">
        <v>7.241825235544061E-2</v>
      </c>
      <c r="E11" s="544">
        <v>0.10479638009049774</v>
      </c>
      <c r="F11" s="544">
        <v>0.1054726368159204</v>
      </c>
      <c r="G11" s="544">
        <v>0.11073558648111333</v>
      </c>
      <c r="H11" s="544">
        <f>SUM('13.14 Q3 Diversity Stats'!$D$595:$D$597)/SUM('13.14 Q3 Diversity Stats'!$D$168:$D$170)</f>
        <v>0.10405934473521533</v>
      </c>
      <c r="I11" s="544"/>
      <c r="J11" s="544"/>
      <c r="K11" s="544"/>
      <c r="L11" s="544"/>
      <c r="M11" s="544"/>
      <c r="N11" s="544"/>
      <c r="O11" s="544"/>
      <c r="P11" s="544"/>
      <c r="Q11" s="544"/>
    </row>
    <row r="12" spans="1:18">
      <c r="A12" s="546" t="s">
        <v>273</v>
      </c>
      <c r="B12" s="548"/>
      <c r="C12" s="545">
        <v>4.8599670510708404E-2</v>
      </c>
      <c r="D12" s="545">
        <v>4.8321048321048318E-2</v>
      </c>
      <c r="E12" s="544">
        <v>5.2845528455284556E-2</v>
      </c>
      <c r="F12" s="544">
        <v>9.5575221238938052E-2</v>
      </c>
      <c r="G12" s="544">
        <v>9.4942324755989349E-2</v>
      </c>
      <c r="H12" s="544">
        <f>SUM('13.14 Q3 Diversity Stats'!$D$602:$D$603)/SUM('13.14 Q3 Diversity Stats'!$D$175:$D$176)</f>
        <v>9.464285714285714E-2</v>
      </c>
      <c r="I12" s="544"/>
      <c r="J12" s="544"/>
      <c r="K12" s="544"/>
      <c r="L12" s="544"/>
      <c r="M12" s="544"/>
      <c r="N12" s="544"/>
      <c r="O12" s="544"/>
      <c r="P12" s="544"/>
      <c r="Q12" s="544"/>
    </row>
    <row r="13" spans="1:18">
      <c r="A13" s="549" t="s">
        <v>290</v>
      </c>
      <c r="B13" s="543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R13" s="1077"/>
    </row>
    <row r="14" spans="1:18" ht="18">
      <c r="A14" s="539" t="s">
        <v>289</v>
      </c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</row>
    <row r="15" spans="1:18" ht="7.5" customHeight="1">
      <c r="A15" s="538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</row>
    <row r="16" spans="1:18" ht="15.6">
      <c r="A16" s="1083" t="s">
        <v>28</v>
      </c>
      <c r="B16" s="1078" t="s">
        <v>285</v>
      </c>
      <c r="C16" s="1079"/>
      <c r="D16" s="1079"/>
      <c r="E16" s="1080"/>
      <c r="F16" s="1078" t="s">
        <v>284</v>
      </c>
      <c r="G16" s="1079"/>
      <c r="H16" s="1079"/>
      <c r="I16" s="1080"/>
      <c r="J16" s="1078" t="s">
        <v>283</v>
      </c>
      <c r="K16" s="1079"/>
      <c r="L16" s="1079"/>
      <c r="M16" s="1080"/>
      <c r="N16" s="1078" t="s">
        <v>282</v>
      </c>
      <c r="O16" s="1079"/>
      <c r="P16" s="1079"/>
      <c r="Q16" s="1080"/>
    </row>
    <row r="17" spans="1:17" ht="15.6">
      <c r="A17" s="1084"/>
      <c r="B17" s="535" t="s">
        <v>279</v>
      </c>
      <c r="C17" s="536" t="s">
        <v>278</v>
      </c>
      <c r="D17" s="535" t="s">
        <v>281</v>
      </c>
      <c r="E17" s="535" t="s">
        <v>280</v>
      </c>
      <c r="F17" s="535" t="s">
        <v>279</v>
      </c>
      <c r="G17" s="535" t="s">
        <v>278</v>
      </c>
      <c r="H17" s="535" t="s">
        <v>281</v>
      </c>
      <c r="I17" s="535" t="s">
        <v>280</v>
      </c>
      <c r="J17" s="535" t="s">
        <v>279</v>
      </c>
      <c r="K17" s="535" t="s">
        <v>278</v>
      </c>
      <c r="L17" s="535" t="s">
        <v>281</v>
      </c>
      <c r="M17" s="535" t="s">
        <v>280</v>
      </c>
      <c r="N17" s="535" t="s">
        <v>279</v>
      </c>
      <c r="O17" s="535" t="s">
        <v>278</v>
      </c>
      <c r="P17" s="535" t="s">
        <v>279</v>
      </c>
      <c r="Q17" s="535" t="s">
        <v>278</v>
      </c>
    </row>
    <row r="18" spans="1:17">
      <c r="A18" s="541" t="s">
        <v>262</v>
      </c>
      <c r="B18" s="548">
        <v>0.5</v>
      </c>
      <c r="C18" s="548">
        <v>0.5</v>
      </c>
      <c r="D18" s="548">
        <v>0.5</v>
      </c>
      <c r="E18" s="548">
        <v>0.5</v>
      </c>
      <c r="F18" s="548">
        <v>0.5</v>
      </c>
      <c r="G18" s="548">
        <v>0.5</v>
      </c>
      <c r="H18" s="548">
        <v>0.5</v>
      </c>
      <c r="I18" s="548">
        <v>0.5</v>
      </c>
      <c r="J18" s="548">
        <v>0.5</v>
      </c>
      <c r="K18" s="548">
        <v>0.5</v>
      </c>
      <c r="L18" s="548">
        <v>0.5</v>
      </c>
      <c r="M18" s="548">
        <v>0.5</v>
      </c>
      <c r="N18" s="548">
        <v>0.5</v>
      </c>
      <c r="O18" s="548">
        <v>0.5</v>
      </c>
      <c r="P18" s="548">
        <v>0.5</v>
      </c>
      <c r="Q18" s="548">
        <v>0.5</v>
      </c>
    </row>
    <row r="19" spans="1:17">
      <c r="A19" s="546" t="s">
        <v>277</v>
      </c>
      <c r="B19" s="548">
        <v>0.40810419681620841</v>
      </c>
      <c r="C19" s="548">
        <v>0.4107427612253462</v>
      </c>
      <c r="D19" s="548">
        <v>0.41447694595934559</v>
      </c>
      <c r="E19" s="544">
        <v>0.41569743798291986</v>
      </c>
      <c r="F19" s="544">
        <v>0.41731586402266291</v>
      </c>
      <c r="G19" s="544">
        <v>0.41937758970290046</v>
      </c>
      <c r="H19" s="544">
        <f>'13.14 Q3 Diversity Stats'!$H$694</f>
        <v>0.41543159974849547</v>
      </c>
      <c r="I19" s="544"/>
      <c r="J19" s="544"/>
      <c r="K19" s="544"/>
      <c r="L19" s="544"/>
      <c r="M19" s="544"/>
      <c r="N19" s="544"/>
      <c r="O19" s="544"/>
      <c r="P19" s="544"/>
      <c r="Q19" s="544"/>
    </row>
    <row r="20" spans="1:17">
      <c r="A20" s="546" t="s">
        <v>276</v>
      </c>
      <c r="B20" s="548">
        <v>0.27586206896551724</v>
      </c>
      <c r="C20" s="548">
        <v>0.29251700680272108</v>
      </c>
      <c r="D20" s="548">
        <v>0.30201342281879195</v>
      </c>
      <c r="E20" s="544">
        <v>0.28758169934640521</v>
      </c>
      <c r="F20" s="544">
        <v>0.32167832167832167</v>
      </c>
      <c r="G20" s="544">
        <v>0.31690140845070425</v>
      </c>
      <c r="H20" s="544">
        <f>'13.14 Q3 Diversity Stats'!$F$752/'13.14 Q3 Diversity Stats'!$D$174</f>
        <v>0.31944444444444442</v>
      </c>
      <c r="I20" s="544"/>
      <c r="J20" s="544"/>
      <c r="K20" s="544"/>
      <c r="L20" s="544"/>
      <c r="M20" s="544"/>
      <c r="N20" s="544"/>
      <c r="O20" s="544"/>
      <c r="P20" s="544"/>
      <c r="Q20" s="544"/>
    </row>
    <row r="21" spans="1:17">
      <c r="A21" s="546" t="s">
        <v>275</v>
      </c>
      <c r="B21" s="548">
        <v>0.40217610316340924</v>
      </c>
      <c r="C21" s="548">
        <v>0.40556199304750867</v>
      </c>
      <c r="D21" s="548">
        <v>0.41116751269035534</v>
      </c>
      <c r="E21" s="544">
        <v>0.41136068312604418</v>
      </c>
      <c r="F21" s="544">
        <v>0.4173669467787115</v>
      </c>
      <c r="G21" s="544">
        <v>0.42188739095955591</v>
      </c>
      <c r="H21" s="544">
        <f>SUM('13.14 Q3 Diversity Stats'!$F$749:$F$751)/SUM('13.14 Q3 Diversity Stats'!$D$171:$D$173)</f>
        <v>0.41925837320574161</v>
      </c>
      <c r="I21" s="544"/>
      <c r="J21" s="544"/>
      <c r="K21" s="544"/>
      <c r="L21" s="544"/>
      <c r="M21" s="544"/>
      <c r="N21" s="544"/>
      <c r="O21" s="544"/>
      <c r="P21" s="544"/>
      <c r="Q21" s="544"/>
    </row>
    <row r="22" spans="1:17">
      <c r="A22" s="546" t="s">
        <v>274</v>
      </c>
      <c r="B22" s="548">
        <v>0.5</v>
      </c>
      <c r="C22" s="548">
        <v>0.50241815476190477</v>
      </c>
      <c r="D22" s="548">
        <v>0.50489562165157953</v>
      </c>
      <c r="E22" s="544">
        <v>0.50606334841628964</v>
      </c>
      <c r="F22" s="544">
        <v>0.50368159203980101</v>
      </c>
      <c r="G22" s="544">
        <v>0.50298210735586479</v>
      </c>
      <c r="H22" s="544">
        <f>SUM('13.14 Q3 Diversity Stats'!$F$746:$F$748)/SUM('13.14 Q3 Diversity Stats'!$D$168:$D$170)</f>
        <v>0.49948485472903359</v>
      </c>
      <c r="I22" s="544"/>
      <c r="J22" s="544"/>
      <c r="K22" s="544"/>
      <c r="L22" s="544"/>
      <c r="M22" s="544"/>
      <c r="N22" s="544"/>
      <c r="O22" s="544"/>
      <c r="P22" s="544"/>
      <c r="Q22" s="544"/>
    </row>
    <row r="23" spans="1:17">
      <c r="A23" s="546" t="s">
        <v>273</v>
      </c>
      <c r="B23" s="548">
        <v>4.4606650446066508E-2</v>
      </c>
      <c r="C23" s="548">
        <v>4.118616144975288E-2</v>
      </c>
      <c r="D23" s="548">
        <v>4.1769041769041768E-2</v>
      </c>
      <c r="E23" s="544">
        <v>4.4715447154471545E-2</v>
      </c>
      <c r="F23" s="544">
        <v>4.5132743362831858E-2</v>
      </c>
      <c r="G23" s="544">
        <v>4.7914818101153507E-2</v>
      </c>
      <c r="H23" s="544">
        <f>SUM('13.14 Q3 Diversity Stats'!$F$753:$F$754)/SUM('13.14 Q3 Diversity Stats'!$D$175:$D$176)</f>
        <v>4.642857142857143E-2</v>
      </c>
      <c r="I23" s="544"/>
      <c r="J23" s="544"/>
      <c r="K23" s="544"/>
      <c r="L23" s="544"/>
      <c r="M23" s="544"/>
      <c r="N23" s="544"/>
      <c r="O23" s="544"/>
      <c r="P23" s="544"/>
      <c r="Q23" s="544"/>
    </row>
    <row r="24" spans="1:17">
      <c r="B24" s="543"/>
      <c r="C24" s="543"/>
      <c r="D24" s="543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543"/>
    </row>
    <row r="25" spans="1:17" ht="18">
      <c r="A25" s="539" t="s">
        <v>288</v>
      </c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</row>
    <row r="26" spans="1:17" ht="6.75" customHeight="1">
      <c r="A26" s="538"/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  <c r="P26" s="538"/>
    </row>
    <row r="27" spans="1:17" ht="15.6">
      <c r="A27" s="1083" t="s">
        <v>287</v>
      </c>
      <c r="B27" s="1078" t="s">
        <v>285</v>
      </c>
      <c r="C27" s="1079"/>
      <c r="D27" s="1079"/>
      <c r="E27" s="1080"/>
      <c r="F27" s="1078" t="s">
        <v>284</v>
      </c>
      <c r="G27" s="1079"/>
      <c r="H27" s="1079"/>
      <c r="I27" s="1080"/>
      <c r="J27" s="1078" t="s">
        <v>283</v>
      </c>
      <c r="K27" s="1079"/>
      <c r="L27" s="1079"/>
      <c r="M27" s="1080"/>
      <c r="N27" s="1078" t="s">
        <v>282</v>
      </c>
      <c r="O27" s="1079"/>
      <c r="P27" s="1079"/>
      <c r="Q27" s="1080"/>
    </row>
    <row r="28" spans="1:17" ht="15.6">
      <c r="A28" s="1084"/>
      <c r="B28" s="535" t="s">
        <v>279</v>
      </c>
      <c r="C28" s="536" t="s">
        <v>278</v>
      </c>
      <c r="D28" s="535" t="s">
        <v>281</v>
      </c>
      <c r="E28" s="535" t="s">
        <v>280</v>
      </c>
      <c r="F28" s="535" t="s">
        <v>279</v>
      </c>
      <c r="G28" s="535" t="s">
        <v>278</v>
      </c>
      <c r="H28" s="535" t="s">
        <v>281</v>
      </c>
      <c r="I28" s="535" t="s">
        <v>280</v>
      </c>
      <c r="J28" s="535" t="s">
        <v>279</v>
      </c>
      <c r="K28" s="535" t="s">
        <v>278</v>
      </c>
      <c r="L28" s="535" t="s">
        <v>281</v>
      </c>
      <c r="M28" s="535" t="s">
        <v>280</v>
      </c>
      <c r="N28" s="535" t="s">
        <v>279</v>
      </c>
      <c r="O28" s="535" t="s">
        <v>278</v>
      </c>
      <c r="P28" s="535" t="s">
        <v>279</v>
      </c>
      <c r="Q28" s="535" t="s">
        <v>278</v>
      </c>
    </row>
    <row r="29" spans="1:17">
      <c r="A29" s="541" t="s">
        <v>262</v>
      </c>
      <c r="B29" s="548">
        <v>0.13</v>
      </c>
      <c r="C29" s="548">
        <v>0.13</v>
      </c>
      <c r="D29" s="548">
        <v>0.13</v>
      </c>
      <c r="E29" s="548">
        <v>0.13</v>
      </c>
      <c r="F29" s="548">
        <v>0.13</v>
      </c>
      <c r="G29" s="548">
        <v>0.13</v>
      </c>
      <c r="H29" s="548">
        <v>0.13</v>
      </c>
      <c r="I29" s="548">
        <v>0.13</v>
      </c>
      <c r="J29" s="548">
        <v>0.13</v>
      </c>
      <c r="K29" s="548">
        <v>0.13</v>
      </c>
      <c r="L29" s="548">
        <v>0.13</v>
      </c>
      <c r="M29" s="548">
        <v>0.13</v>
      </c>
      <c r="N29" s="548">
        <v>0.13</v>
      </c>
      <c r="O29" s="548">
        <v>0.13</v>
      </c>
      <c r="P29" s="548">
        <v>0.13</v>
      </c>
      <c r="Q29" s="548">
        <v>0.13</v>
      </c>
    </row>
    <row r="30" spans="1:17">
      <c r="A30" s="546" t="s">
        <v>277</v>
      </c>
      <c r="B30" s="544">
        <v>3.200817229931046E-2</v>
      </c>
      <c r="C30" s="547">
        <v>3.3403273185060846E-2</v>
      </c>
      <c r="D30" s="547">
        <v>3.4043959676086595E-2</v>
      </c>
      <c r="E30" s="544">
        <v>3.4648230988206588E-2</v>
      </c>
      <c r="F30" s="544">
        <v>3.6915722379603402E-2</v>
      </c>
      <c r="G30" s="544">
        <v>3.6674601075553204E-2</v>
      </c>
      <c r="H30" s="544">
        <f>'13.14 Q3 Diversity Stats'!$H$1027</f>
        <v>3.5390281146142101E-2</v>
      </c>
      <c r="I30" s="544"/>
      <c r="J30" s="544"/>
      <c r="K30" s="544"/>
      <c r="L30" s="544"/>
      <c r="M30" s="544"/>
      <c r="N30" s="544"/>
      <c r="O30" s="544"/>
      <c r="P30" s="544"/>
      <c r="Q30" s="544"/>
    </row>
    <row r="31" spans="1:17">
      <c r="A31" s="546" t="s">
        <v>276</v>
      </c>
      <c r="B31" s="544">
        <v>1.3793103448275862E-2</v>
      </c>
      <c r="C31" s="545">
        <v>2.0408163265306121E-2</v>
      </c>
      <c r="D31" s="545">
        <v>2.0134228187919462E-2</v>
      </c>
      <c r="E31" s="544">
        <v>1.9607843137254902E-2</v>
      </c>
      <c r="F31" s="544">
        <v>2.097902097902098E-2</v>
      </c>
      <c r="G31" s="544">
        <v>2.1126760563380281E-2</v>
      </c>
      <c r="H31" s="544">
        <f>'13.14 Q3 Diversity Stats'!$D$1091/'13.14 Q3 Diversity Stats'!$D$174</f>
        <v>2.0833333333333332E-2</v>
      </c>
      <c r="I31" s="544"/>
      <c r="J31" s="544"/>
      <c r="K31" s="544"/>
      <c r="L31" s="544"/>
      <c r="M31" s="544"/>
      <c r="N31" s="544"/>
      <c r="O31" s="544"/>
      <c r="P31" s="544"/>
      <c r="Q31" s="544"/>
    </row>
    <row r="32" spans="1:17">
      <c r="A32" s="546" t="s">
        <v>275</v>
      </c>
      <c r="B32" s="544">
        <v>2.699979850896635E-2</v>
      </c>
      <c r="C32" s="545">
        <v>1.3904982618771726E-2</v>
      </c>
      <c r="D32" s="545">
        <v>1.3912389546907314E-2</v>
      </c>
      <c r="E32" s="544">
        <v>2.8958604046779284E-2</v>
      </c>
      <c r="F32" s="544">
        <v>3.1212484993997598E-2</v>
      </c>
      <c r="G32" s="544">
        <v>3.0531324345757335E-2</v>
      </c>
      <c r="H32" s="544">
        <f>SUM('13.14 Q3 Diversity Stats'!$D$1088:$D$1090)/SUM('13.14 Q3 Diversity Stats'!$D$171:$D$173)</f>
        <v>3.0701754385964911E-2</v>
      </c>
      <c r="I32" s="544"/>
      <c r="J32" s="544"/>
      <c r="K32" s="544"/>
      <c r="L32" s="544"/>
      <c r="M32" s="544"/>
      <c r="N32" s="544"/>
      <c r="O32" s="544"/>
      <c r="P32" s="544"/>
      <c r="Q32" s="544"/>
    </row>
    <row r="33" spans="1:17">
      <c r="A33" s="546" t="s">
        <v>274</v>
      </c>
      <c r="B33" s="544">
        <v>4.0510543840177583E-2</v>
      </c>
      <c r="C33" s="545">
        <v>1.8601190476190476E-2</v>
      </c>
      <c r="D33" s="545">
        <v>1.8104563088860152E-2</v>
      </c>
      <c r="E33" s="544">
        <v>4.5067873303167423E-2</v>
      </c>
      <c r="F33" s="544">
        <v>4.7562189054726367E-2</v>
      </c>
      <c r="G33" s="544">
        <v>4.7514910536779323E-2</v>
      </c>
      <c r="H33" s="544">
        <f>SUM('13.14 Q3 Diversity Stats'!$D$1085:$D$1087)/SUM('13.14 Q3 Diversity Stats'!$D$168:$D$170)</f>
        <v>4.471460951988461E-2</v>
      </c>
      <c r="I33" s="544"/>
      <c r="J33" s="544"/>
      <c r="K33" s="544"/>
      <c r="L33" s="544"/>
      <c r="M33" s="544"/>
      <c r="N33" s="544"/>
      <c r="O33" s="544"/>
      <c r="P33" s="544"/>
      <c r="Q33" s="544"/>
    </row>
    <row r="34" spans="1:17">
      <c r="A34" s="546" t="s">
        <v>273</v>
      </c>
      <c r="B34" s="544">
        <v>1.7031630170316302E-2</v>
      </c>
      <c r="C34" s="545">
        <v>7.4135090609555188E-3</v>
      </c>
      <c r="D34" s="545">
        <v>8.1900081900081901E-3</v>
      </c>
      <c r="E34" s="544">
        <v>1.4634146341463415E-2</v>
      </c>
      <c r="F34" s="544">
        <v>1.6814159292035398E-2</v>
      </c>
      <c r="G34" s="544">
        <v>1.774622892635315E-2</v>
      </c>
      <c r="H34" s="544">
        <f>SUM('13.14 Q3 Diversity Stats'!$D$1092:$D$1093)/SUM('13.14 Q3 Diversity Stats'!$D$175:$D$176)</f>
        <v>1.7857142857142856E-2</v>
      </c>
      <c r="I34" s="544"/>
      <c r="J34" s="544"/>
      <c r="K34" s="544"/>
      <c r="L34" s="544"/>
      <c r="M34" s="544"/>
      <c r="N34" s="544"/>
      <c r="O34" s="544"/>
      <c r="P34" s="544"/>
      <c r="Q34" s="544"/>
    </row>
    <row r="35" spans="1:17"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</row>
    <row r="36" spans="1:17" ht="17.25" customHeight="1">
      <c r="A36" s="539" t="s">
        <v>286</v>
      </c>
      <c r="B36" s="538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</row>
    <row r="37" spans="1:17" ht="9.75" customHeight="1">
      <c r="A37" s="538"/>
      <c r="B37" s="538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</row>
    <row r="38" spans="1:17" ht="15.6">
      <c r="A38" s="1083" t="s">
        <v>36</v>
      </c>
      <c r="B38" s="1078" t="s">
        <v>285</v>
      </c>
      <c r="C38" s="1079"/>
      <c r="D38" s="1079"/>
      <c r="E38" s="1080"/>
      <c r="F38" s="1078" t="s">
        <v>284</v>
      </c>
      <c r="G38" s="1079"/>
      <c r="H38" s="1079"/>
      <c r="I38" s="1080"/>
      <c r="J38" s="1078" t="s">
        <v>283</v>
      </c>
      <c r="K38" s="1079"/>
      <c r="L38" s="1079"/>
      <c r="M38" s="1080"/>
      <c r="N38" s="1078" t="s">
        <v>282</v>
      </c>
      <c r="O38" s="1079"/>
      <c r="P38" s="1079"/>
      <c r="Q38" s="1080"/>
    </row>
    <row r="39" spans="1:17" ht="15.6">
      <c r="A39" s="1084"/>
      <c r="B39" s="536" t="s">
        <v>279</v>
      </c>
      <c r="C39" s="536" t="s">
        <v>278</v>
      </c>
      <c r="D39" s="535" t="s">
        <v>281</v>
      </c>
      <c r="E39" s="535" t="s">
        <v>280</v>
      </c>
      <c r="F39" s="535" t="s">
        <v>279</v>
      </c>
      <c r="G39" s="535" t="s">
        <v>278</v>
      </c>
      <c r="H39" s="535" t="s">
        <v>281</v>
      </c>
      <c r="I39" s="535" t="s">
        <v>280</v>
      </c>
      <c r="J39" s="535" t="s">
        <v>279</v>
      </c>
      <c r="K39" s="535" t="s">
        <v>278</v>
      </c>
      <c r="L39" s="535" t="s">
        <v>281</v>
      </c>
      <c r="M39" s="535" t="s">
        <v>280</v>
      </c>
      <c r="N39" s="535" t="s">
        <v>279</v>
      </c>
      <c r="O39" s="535" t="s">
        <v>278</v>
      </c>
      <c r="P39" s="535" t="s">
        <v>279</v>
      </c>
      <c r="Q39" s="535" t="s">
        <v>278</v>
      </c>
    </row>
    <row r="40" spans="1:17">
      <c r="A40" s="541" t="s">
        <v>262</v>
      </c>
      <c r="B40" s="548">
        <v>0.06</v>
      </c>
      <c r="C40" s="548">
        <v>0.06</v>
      </c>
      <c r="D40" s="548">
        <v>0.06</v>
      </c>
      <c r="E40" s="548">
        <v>0.06</v>
      </c>
      <c r="F40" s="548">
        <v>0.06</v>
      </c>
      <c r="G40" s="548">
        <v>0.06</v>
      </c>
      <c r="H40" s="548">
        <v>0.06</v>
      </c>
      <c r="I40" s="548">
        <v>0.06</v>
      </c>
      <c r="J40" s="548">
        <v>0.06</v>
      </c>
      <c r="K40" s="548">
        <v>0.06</v>
      </c>
      <c r="L40" s="548">
        <v>0.06</v>
      </c>
      <c r="M40" s="548">
        <v>0.06</v>
      </c>
      <c r="N40" s="548">
        <v>0.06</v>
      </c>
      <c r="O40" s="548">
        <v>0.06</v>
      </c>
      <c r="P40" s="548">
        <v>0.06</v>
      </c>
      <c r="Q40" s="548">
        <v>0.06</v>
      </c>
    </row>
    <row r="41" spans="1:17">
      <c r="A41" s="546" t="s">
        <v>277</v>
      </c>
      <c r="B41" s="547">
        <v>1.5408189324934027E-2</v>
      </c>
      <c r="C41" s="547">
        <v>1.5442719261435164E-2</v>
      </c>
      <c r="D41" s="547">
        <v>1.5286729466203932E-2</v>
      </c>
      <c r="E41" s="544">
        <v>2.0170801138674262E-2</v>
      </c>
      <c r="F41" s="544">
        <v>2.7082619129242372E-2</v>
      </c>
      <c r="G41" s="544">
        <v>2.7078437954570884E-2</v>
      </c>
      <c r="H41" s="544">
        <f>SUM('13.14 Q3 Diversity Stats'!$C$1605:$C$1608)</f>
        <v>2.7589431844750996E-2</v>
      </c>
      <c r="I41" s="544"/>
      <c r="J41" s="544"/>
      <c r="K41" s="544"/>
      <c r="L41" s="544"/>
      <c r="M41" s="544"/>
      <c r="N41" s="544"/>
      <c r="O41" s="544"/>
      <c r="P41" s="544"/>
      <c r="Q41" s="544"/>
    </row>
    <row r="42" spans="1:17">
      <c r="A42" s="546" t="s">
        <v>276</v>
      </c>
      <c r="B42" s="545">
        <v>2.0689655172413793E-2</v>
      </c>
      <c r="C42" s="544">
        <v>2.0408163265306121E-2</v>
      </c>
      <c r="D42" s="545">
        <v>2.0134228187919462E-2</v>
      </c>
      <c r="E42" s="544">
        <v>2.6143790849673203E-2</v>
      </c>
      <c r="F42" s="544">
        <v>2.7972027972027972E-2</v>
      </c>
      <c r="G42" s="544">
        <v>2.8169014084507043E-2</v>
      </c>
      <c r="H42" s="544">
        <f>'13.14 Q3 Diversity Stats'!$D$1640/'13.14 Q3 Diversity Stats'!$D$174</f>
        <v>2.7777777777777776E-2</v>
      </c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7">
      <c r="A43" s="546" t="s">
        <v>275</v>
      </c>
      <c r="B43" s="544">
        <v>1.3701390288132179E-2</v>
      </c>
      <c r="C43" s="544">
        <v>1.3904982618771726E-2</v>
      </c>
      <c r="D43" s="545">
        <v>1.3912389546907314E-2</v>
      </c>
      <c r="E43" s="544">
        <v>1.7820679413402638E-2</v>
      </c>
      <c r="F43" s="544">
        <v>1.7406962785114045E-2</v>
      </c>
      <c r="G43" s="544">
        <v>1.724821570182395E-2</v>
      </c>
      <c r="H43" s="544">
        <f>SUM('13.14 Q3 Diversity Stats'!$D$1637:$D$1639)/SUM('13.14 Q3 Diversity Stats'!$D$171:$D$173)</f>
        <v>1.7743221690590113E-2</v>
      </c>
      <c r="I43" s="544"/>
      <c r="J43" s="544"/>
      <c r="K43" s="544"/>
      <c r="L43" s="544"/>
      <c r="M43" s="544"/>
      <c r="N43" s="544"/>
      <c r="O43" s="544"/>
      <c r="P43" s="544"/>
      <c r="Q43" s="544"/>
    </row>
    <row r="44" spans="1:17">
      <c r="A44" s="546" t="s">
        <v>274</v>
      </c>
      <c r="B44" s="544">
        <v>1.849796522382538E-2</v>
      </c>
      <c r="C44" s="544">
        <v>1.8601190476190476E-2</v>
      </c>
      <c r="D44" s="545">
        <v>1.8104563088860152E-2</v>
      </c>
      <c r="E44" s="544">
        <v>2.4253393665158371E-2</v>
      </c>
      <c r="F44" s="544">
        <v>2.407960199004975E-2</v>
      </c>
      <c r="G44" s="544">
        <v>2.5248508946322069E-2</v>
      </c>
      <c r="H44" s="544">
        <f>SUM('13.14 Q3 Diversity Stats'!$D$1634:$D$1636)/SUM('13.14 Q3 Diversity Stats'!$D$168:$D$170)</f>
        <v>2.4520914898001237E-2</v>
      </c>
      <c r="I44" s="544"/>
      <c r="J44" s="544"/>
      <c r="K44" s="544"/>
      <c r="L44" s="544"/>
      <c r="M44" s="544"/>
      <c r="N44" s="544"/>
      <c r="O44" s="544"/>
      <c r="P44" s="544"/>
      <c r="Q44" s="544"/>
    </row>
    <row r="45" spans="1:17">
      <c r="A45" s="546" t="s">
        <v>273</v>
      </c>
      <c r="B45" s="544">
        <v>8.1103000811030002E-3</v>
      </c>
      <c r="C45" s="544">
        <v>7.4135090609555188E-3</v>
      </c>
      <c r="D45" s="545">
        <v>8.1900081900081901E-3</v>
      </c>
      <c r="E45" s="544">
        <v>1.1382113821138212E-2</v>
      </c>
      <c r="F45" s="544">
        <v>2.2123893805309734E-2</v>
      </c>
      <c r="G45" s="544">
        <v>2.1295474711623779E-2</v>
      </c>
      <c r="H45" s="544">
        <f>SUM('13.14 Q3 Diversity Stats'!$D$1641:$D$1642)/SUM('13.14 Q3 Diversity Stats'!$D$175:$D$176)</f>
        <v>2.1428571428571429E-2</v>
      </c>
      <c r="I45" s="544"/>
      <c r="J45" s="544"/>
      <c r="K45" s="544"/>
      <c r="L45" s="544"/>
      <c r="M45" s="544"/>
      <c r="N45" s="544"/>
      <c r="O45" s="544"/>
      <c r="P45" s="544"/>
      <c r="Q45" s="544"/>
    </row>
    <row r="46" spans="1:17">
      <c r="B46" s="543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3"/>
    </row>
    <row r="47" spans="1:17" ht="18">
      <c r="A47" s="539" t="s">
        <v>272</v>
      </c>
      <c r="B47" s="538"/>
      <c r="C47" s="538"/>
      <c r="D47" s="538"/>
      <c r="E47" s="538"/>
      <c r="F47" s="538"/>
      <c r="G47" s="538"/>
      <c r="H47" s="538"/>
    </row>
    <row r="48" spans="1:17" ht="15.6">
      <c r="A48" s="542" t="s">
        <v>103</v>
      </c>
      <c r="B48" s="536" t="s">
        <v>383</v>
      </c>
      <c r="C48" s="536" t="s">
        <v>262</v>
      </c>
    </row>
    <row r="49" spans="1:9">
      <c r="A49" s="541" t="s">
        <v>271</v>
      </c>
      <c r="B49" s="532">
        <f>'13.14 Q3 Diversity Stats'!E70</f>
        <v>0.76834635767537951</v>
      </c>
      <c r="C49" s="532">
        <v>0.9</v>
      </c>
    </row>
    <row r="50" spans="1:9">
      <c r="A50" s="541" t="s">
        <v>270</v>
      </c>
      <c r="B50" s="532">
        <f>SUM('13.14 Q3 Diversity Stats'!E236:E245)</f>
        <v>0.76834635767537962</v>
      </c>
      <c r="C50" s="532">
        <v>0.9</v>
      </c>
    </row>
    <row r="51" spans="1:9">
      <c r="A51" s="541" t="s">
        <v>269</v>
      </c>
      <c r="B51" s="540">
        <f>SUM('13.14 Q3 Diversity Stats'!G393:G394)</f>
        <v>0.72154854935776525</v>
      </c>
      <c r="C51" s="532">
        <v>0.9</v>
      </c>
    </row>
    <row r="52" spans="1:9">
      <c r="A52" s="541" t="s">
        <v>268</v>
      </c>
      <c r="B52" s="540">
        <f>SUM('13.14 Q3 Diversity Stats'!E719:E720)</f>
        <v>0.74077068175693883</v>
      </c>
      <c r="C52" s="532">
        <v>0.9</v>
      </c>
    </row>
    <row r="53" spans="1:9">
      <c r="A53" s="541" t="s">
        <v>267</v>
      </c>
      <c r="B53" s="540">
        <f>SUM('13.14 Q3 Diversity Stats'!G1188:G1193)</f>
        <v>0.72451270996137607</v>
      </c>
      <c r="C53" s="532">
        <v>0.9</v>
      </c>
    </row>
    <row r="54" spans="1:9">
      <c r="A54" s="541" t="s">
        <v>266</v>
      </c>
      <c r="B54" s="540">
        <f>SUM('13.14 Q3 Diversity Stats'!G1460:G1468)</f>
        <v>0.66873259678433494</v>
      </c>
      <c r="C54" s="532">
        <v>0.9</v>
      </c>
    </row>
    <row r="55" spans="1:9">
      <c r="A55" s="541" t="s">
        <v>265</v>
      </c>
      <c r="B55" s="540">
        <f>SUM('13.14 Q3 Diversity Stats'!E1604:E1608)</f>
        <v>0.69136800503009066</v>
      </c>
      <c r="C55" s="532">
        <v>0.9</v>
      </c>
    </row>
    <row r="56" spans="1:9">
      <c r="A56" s="538"/>
      <c r="B56" s="538"/>
      <c r="C56" s="538"/>
      <c r="D56" s="538"/>
      <c r="E56" s="538"/>
      <c r="F56" s="538"/>
      <c r="G56" s="538"/>
      <c r="H56" s="538"/>
    </row>
    <row r="57" spans="1:9" ht="18">
      <c r="A57" s="539" t="s">
        <v>264</v>
      </c>
      <c r="B57" s="538"/>
      <c r="C57" s="538"/>
      <c r="D57" s="538"/>
      <c r="E57" s="538"/>
      <c r="F57" s="538"/>
      <c r="G57" s="538"/>
      <c r="H57" s="538"/>
    </row>
    <row r="58" spans="1:9" ht="15.6">
      <c r="A58" s="537"/>
      <c r="B58" s="536">
        <v>2009</v>
      </c>
      <c r="C58" s="535">
        <v>2011</v>
      </c>
      <c r="D58" s="535">
        <v>2013</v>
      </c>
    </row>
    <row r="59" spans="1:9" ht="30">
      <c r="A59" s="533" t="s">
        <v>263</v>
      </c>
      <c r="B59" s="532">
        <v>0.79</v>
      </c>
      <c r="C59" s="532">
        <v>0.8</v>
      </c>
      <c r="D59" s="532">
        <v>0.86</v>
      </c>
    </row>
    <row r="60" spans="1:9">
      <c r="A60" s="533" t="s">
        <v>262</v>
      </c>
      <c r="B60" s="532">
        <v>0.11</v>
      </c>
      <c r="C60" s="532">
        <f>B62-C59</f>
        <v>9.9999999999999978E-2</v>
      </c>
      <c r="D60" s="532">
        <f>C62-D59</f>
        <v>4.0000000000000036E-2</v>
      </c>
      <c r="G60" s="534"/>
      <c r="H60" s="534"/>
      <c r="I60" s="534"/>
    </row>
    <row r="61" spans="1:9">
      <c r="A61" s="533"/>
      <c r="B61" s="532">
        <v>0.1</v>
      </c>
      <c r="C61" s="532">
        <f>B63-B62</f>
        <v>9.9999999999999978E-2</v>
      </c>
      <c r="D61" s="532">
        <f>C63-C62</f>
        <v>9.9999999999999978E-2</v>
      </c>
      <c r="G61" s="534"/>
      <c r="H61" s="534"/>
      <c r="I61" s="534"/>
    </row>
    <row r="62" spans="1:9" ht="30">
      <c r="A62" s="533" t="s">
        <v>261</v>
      </c>
      <c r="B62" s="532">
        <v>0.9</v>
      </c>
      <c r="C62" s="532">
        <v>0.9</v>
      </c>
      <c r="D62" s="532">
        <v>0.9</v>
      </c>
      <c r="G62" s="534"/>
      <c r="H62" s="534"/>
      <c r="I62" s="534"/>
    </row>
    <row r="63" spans="1:9">
      <c r="A63" s="533">
        <v>100</v>
      </c>
      <c r="B63" s="532">
        <v>1</v>
      </c>
      <c r="C63" s="532">
        <v>1</v>
      </c>
      <c r="D63" s="532">
        <v>1</v>
      </c>
    </row>
    <row r="65" spans="1:16">
      <c r="A65" s="1081" t="s">
        <v>260</v>
      </c>
      <c r="B65" s="1082"/>
      <c r="C65" s="1082"/>
      <c r="D65" s="1082"/>
      <c r="E65" s="1082"/>
      <c r="F65" s="1082"/>
      <c r="G65" s="1082"/>
      <c r="H65" s="1082"/>
      <c r="I65" s="1082"/>
      <c r="J65" s="1082"/>
      <c r="K65" s="1082"/>
      <c r="L65" s="1082"/>
      <c r="M65" s="1082"/>
      <c r="N65" s="1082"/>
      <c r="O65" s="1082"/>
      <c r="P65" s="1082"/>
    </row>
    <row r="66" spans="1:16">
      <c r="A66" s="1081" t="s">
        <v>259</v>
      </c>
      <c r="B66" s="1082"/>
      <c r="C66" s="1082"/>
      <c r="D66" s="1082"/>
      <c r="E66" s="1082"/>
      <c r="F66" s="1082"/>
      <c r="G66" s="1082"/>
      <c r="H66" s="1082"/>
      <c r="I66" s="1082"/>
      <c r="J66" s="1082"/>
      <c r="K66" s="1082"/>
      <c r="L66" s="1082"/>
      <c r="M66" s="1082"/>
      <c r="N66" s="1082"/>
      <c r="O66" s="1082"/>
      <c r="P66" s="1082"/>
    </row>
    <row r="67" spans="1:16">
      <c r="A67" s="1081" t="s">
        <v>258</v>
      </c>
      <c r="B67" s="1082"/>
      <c r="C67" s="1082"/>
      <c r="D67" s="1082"/>
      <c r="E67" s="1082"/>
      <c r="F67" s="1082"/>
      <c r="G67" s="1082"/>
      <c r="H67" s="1082"/>
      <c r="I67" s="1082"/>
      <c r="J67" s="1082"/>
      <c r="K67" s="1082"/>
      <c r="L67" s="1082"/>
      <c r="M67" s="1082"/>
      <c r="N67" s="1082"/>
      <c r="O67" s="1082"/>
      <c r="P67" s="1082"/>
    </row>
    <row r="68" spans="1:16">
      <c r="A68" s="1081" t="s">
        <v>257</v>
      </c>
      <c r="B68" s="1082"/>
      <c r="C68" s="1082"/>
      <c r="D68" s="1082"/>
      <c r="E68" s="1082"/>
      <c r="F68" s="1082"/>
      <c r="G68" s="1082"/>
      <c r="H68" s="1082"/>
      <c r="I68" s="1082"/>
      <c r="J68" s="1082"/>
      <c r="K68" s="1082"/>
      <c r="L68" s="1082"/>
      <c r="M68" s="1082"/>
      <c r="N68" s="1082"/>
      <c r="O68" s="1082"/>
      <c r="P68" s="1082"/>
    </row>
    <row r="69" spans="1:16">
      <c r="A69" s="1081" t="s">
        <v>256</v>
      </c>
      <c r="B69" s="1082"/>
      <c r="C69" s="1082"/>
      <c r="D69" s="1082"/>
      <c r="E69" s="1082"/>
      <c r="F69" s="1082"/>
      <c r="G69" s="1082"/>
      <c r="H69" s="1082"/>
      <c r="I69" s="1082"/>
      <c r="J69" s="1082"/>
      <c r="K69" s="1082"/>
      <c r="L69" s="1082"/>
      <c r="M69" s="1082"/>
      <c r="N69" s="1082"/>
      <c r="O69" s="1082"/>
      <c r="P69" s="1082"/>
    </row>
    <row r="70" spans="1:16">
      <c r="A70" s="1071" t="s">
        <v>377</v>
      </c>
    </row>
  </sheetData>
  <customSheetViews>
    <customSheetView guid="{475BE465-DD65-4415-BF6C-6FC31F567C6A}" scale="80">
      <selection activeCell="R24" sqref="R24"/>
      <pageMargins left="0.7" right="0.7" top="0.75" bottom="0.75" header="0.3" footer="0.3"/>
      <pageSetup paperSize="9" orientation="portrait" verticalDpi="0"/>
    </customSheetView>
  </customSheetViews>
  <mergeCells count="25">
    <mergeCell ref="A69:P69"/>
    <mergeCell ref="A67:P67"/>
    <mergeCell ref="B16:E16"/>
    <mergeCell ref="F16:I16"/>
    <mergeCell ref="J16:M16"/>
    <mergeCell ref="A27:A28"/>
    <mergeCell ref="N27:Q27"/>
    <mergeCell ref="A68:P68"/>
    <mergeCell ref="N16:Q16"/>
    <mergeCell ref="N5:Q5"/>
    <mergeCell ref="A65:P65"/>
    <mergeCell ref="B38:E38"/>
    <mergeCell ref="A66:P66"/>
    <mergeCell ref="A16:A17"/>
    <mergeCell ref="A38:A39"/>
    <mergeCell ref="F38:I38"/>
    <mergeCell ref="J38:M38"/>
    <mergeCell ref="N38:Q38"/>
    <mergeCell ref="B27:E27"/>
    <mergeCell ref="B5:E5"/>
    <mergeCell ref="F5:I5"/>
    <mergeCell ref="J5:M5"/>
    <mergeCell ref="A5:A6"/>
    <mergeCell ref="F27:I27"/>
    <mergeCell ref="J27:M27"/>
  </mergeCells>
  <conditionalFormatting sqref="A59">
    <cfRule type="dataBar" priority="1">
      <dataBar>
        <cfvo type="min" val="0"/>
        <cfvo type="max" val="0"/>
        <color rgb="FF638EC6"/>
      </dataBar>
    </cfRule>
  </conditionalFormatting>
  <pageMargins left="0.7" right="0.7" top="0.75" bottom="0.75" header="0.3" footer="0.3"/>
  <pageSetup paperSize="9" orientation="portrait" verticalDpi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6"/>
  <sheetViews>
    <sheetView workbookViewId="0"/>
  </sheetViews>
  <sheetFormatPr defaultColWidth="8.90625" defaultRowHeight="15"/>
  <cols>
    <col min="1" max="16384" width="8.90625" style="538"/>
  </cols>
  <sheetData>
    <row r="1" spans="1:1">
      <c r="A1" s="538" t="s">
        <v>375</v>
      </c>
    </row>
    <row r="2" spans="1:1">
      <c r="A2" s="538" t="s">
        <v>374</v>
      </c>
    </row>
    <row r="3" spans="1:1">
      <c r="A3" s="538" t="s">
        <v>373</v>
      </c>
    </row>
    <row r="4" spans="1:1">
      <c r="A4" s="538" t="s">
        <v>372</v>
      </c>
    </row>
    <row r="5" spans="1:1">
      <c r="A5" s="538" t="s">
        <v>371</v>
      </c>
    </row>
    <row r="6" spans="1:1">
      <c r="A6" s="538" t="s">
        <v>370</v>
      </c>
    </row>
  </sheetData>
  <customSheetViews>
    <customSheetView guid="{475BE465-DD65-4415-BF6C-6FC31F567C6A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R67"/>
  <sheetViews>
    <sheetView showGridLines="0" view="pageBreakPreview" topLeftCell="A4" zoomScaleNormal="80" zoomScaleSheetLayoutView="100" workbookViewId="0">
      <selection activeCell="C61" sqref="C61"/>
    </sheetView>
  </sheetViews>
  <sheetFormatPr defaultColWidth="8.90625" defaultRowHeight="15"/>
  <cols>
    <col min="1" max="1" width="9.90625" style="538" bestFit="1" customWidth="1"/>
    <col min="2" max="17" width="8.90625" style="538"/>
    <col min="18" max="18" width="11.1796875" style="538" customWidth="1"/>
    <col min="19" max="16384" width="8.90625" style="538"/>
  </cols>
  <sheetData>
    <row r="1" spans="1:18" ht="24" customHeight="1">
      <c r="A1" s="1085" t="str">
        <f>CONCATENATE(Data!B1,Data!C1)</f>
        <v>2013/14 Q3</v>
      </c>
      <c r="B1" s="1085"/>
      <c r="C1" s="1085" t="s">
        <v>384</v>
      </c>
      <c r="D1" s="1085"/>
      <c r="E1" s="1085"/>
      <c r="F1" s="1085"/>
      <c r="G1" s="1085"/>
      <c r="H1" s="1085"/>
      <c r="I1" s="1085"/>
      <c r="J1" s="1085"/>
      <c r="K1" s="1085"/>
      <c r="L1" s="1085"/>
      <c r="M1" s="1085"/>
      <c r="N1" s="1085"/>
      <c r="O1" s="1085"/>
      <c r="P1" s="1085"/>
      <c r="Q1" s="1085"/>
      <c r="R1" s="1085"/>
    </row>
    <row r="2" spans="1:18" ht="15" customHeight="1">
      <c r="B2" s="553"/>
      <c r="C2" s="553"/>
      <c r="D2" s="553"/>
      <c r="E2" s="553"/>
      <c r="F2" s="553"/>
      <c r="G2" s="553"/>
      <c r="Q2" s="550"/>
      <c r="R2" s="550"/>
    </row>
    <row r="3" spans="1:18" ht="15" customHeight="1">
      <c r="B3" s="553"/>
      <c r="C3" s="553"/>
      <c r="D3" s="553"/>
      <c r="E3" s="553"/>
      <c r="F3" s="553"/>
      <c r="G3" s="553"/>
      <c r="Q3" s="550"/>
      <c r="R3" s="550"/>
    </row>
    <row r="4" spans="1:18" ht="15" customHeight="1">
      <c r="B4" s="553"/>
      <c r="C4" s="553"/>
      <c r="D4" s="553"/>
      <c r="E4" s="553"/>
      <c r="F4" s="553"/>
      <c r="G4" s="553"/>
      <c r="Q4" s="550"/>
      <c r="R4" s="550"/>
    </row>
    <row r="5" spans="1:18" ht="15" customHeight="1">
      <c r="B5" s="553"/>
      <c r="C5" s="553"/>
      <c r="D5" s="553"/>
      <c r="E5" s="553"/>
      <c r="F5" s="553"/>
      <c r="G5" s="553"/>
      <c r="Q5" s="550"/>
      <c r="R5" s="550"/>
    </row>
    <row r="6" spans="1:18" ht="15" customHeight="1">
      <c r="B6" s="553"/>
      <c r="C6" s="553"/>
      <c r="D6" s="553"/>
      <c r="E6" s="553"/>
      <c r="F6" s="553"/>
      <c r="G6" s="553"/>
      <c r="Q6" s="550"/>
      <c r="R6" s="550"/>
    </row>
    <row r="7" spans="1:18" ht="15" customHeight="1">
      <c r="B7" s="553"/>
      <c r="C7" s="553"/>
      <c r="D7" s="553"/>
      <c r="E7" s="553"/>
      <c r="F7" s="553"/>
      <c r="G7" s="553"/>
      <c r="Q7" s="550"/>
      <c r="R7" s="550"/>
    </row>
    <row r="8" spans="1:18" ht="15" customHeight="1">
      <c r="B8" s="553"/>
      <c r="C8" s="553"/>
      <c r="D8" s="553"/>
      <c r="E8" s="553"/>
      <c r="F8" s="553"/>
      <c r="G8" s="553"/>
      <c r="Q8" s="550"/>
      <c r="R8" s="550"/>
    </row>
    <row r="9" spans="1:18" ht="15" customHeight="1">
      <c r="B9" s="553"/>
      <c r="C9" s="553"/>
      <c r="D9" s="553"/>
      <c r="E9" s="553"/>
      <c r="F9" s="553"/>
      <c r="G9" s="553"/>
      <c r="Q9" s="550"/>
      <c r="R9" s="550"/>
    </row>
    <row r="10" spans="1:18" ht="15" customHeight="1">
      <c r="B10" s="553"/>
      <c r="C10" s="553"/>
      <c r="D10" s="553"/>
      <c r="E10" s="553"/>
      <c r="F10" s="553"/>
      <c r="G10" s="553"/>
      <c r="Q10" s="550"/>
      <c r="R10" s="550"/>
    </row>
    <row r="11" spans="1:18" ht="15" customHeight="1">
      <c r="B11" s="553"/>
      <c r="C11" s="553"/>
      <c r="D11" s="553"/>
      <c r="E11" s="553"/>
      <c r="F11" s="553"/>
      <c r="G11" s="553"/>
      <c r="Q11" s="550"/>
      <c r="R11" s="550"/>
    </row>
    <row r="12" spans="1:18" ht="15" customHeight="1">
      <c r="B12" s="553"/>
      <c r="C12" s="553"/>
      <c r="D12" s="553"/>
      <c r="E12" s="553"/>
      <c r="F12" s="553"/>
      <c r="G12" s="553"/>
      <c r="Q12" s="550"/>
      <c r="R12" s="550"/>
    </row>
    <row r="13" spans="1:18" ht="15" customHeight="1">
      <c r="B13" s="553"/>
      <c r="C13" s="553"/>
      <c r="D13" s="553"/>
      <c r="E13" s="553"/>
      <c r="F13" s="553"/>
      <c r="G13" s="553"/>
      <c r="Q13" s="550"/>
      <c r="R13" s="550"/>
    </row>
    <row r="14" spans="1:18" ht="15" customHeight="1">
      <c r="B14" s="553"/>
      <c r="C14" s="553"/>
      <c r="D14" s="553"/>
      <c r="E14" s="553"/>
      <c r="F14" s="553"/>
      <c r="G14" s="553"/>
      <c r="Q14" s="550"/>
      <c r="R14" s="550"/>
    </row>
    <row r="15" spans="1:18" ht="15" customHeight="1">
      <c r="B15" s="553"/>
      <c r="C15" s="553"/>
      <c r="D15" s="553"/>
      <c r="E15" s="553"/>
      <c r="F15" s="553"/>
      <c r="G15" s="553"/>
      <c r="Q15" s="550"/>
      <c r="R15" s="550"/>
    </row>
    <row r="16" spans="1:18" ht="15" customHeight="1">
      <c r="B16" s="553"/>
      <c r="C16" s="553"/>
      <c r="D16" s="553"/>
      <c r="E16" s="553"/>
      <c r="F16" s="553"/>
      <c r="G16" s="553"/>
      <c r="Q16" s="550"/>
      <c r="R16" s="550"/>
    </row>
    <row r="17" spans="2:18" ht="15" customHeight="1">
      <c r="B17" s="553"/>
      <c r="C17" s="553"/>
      <c r="D17" s="553"/>
      <c r="E17" s="553"/>
      <c r="F17" s="553"/>
      <c r="G17" s="553"/>
      <c r="Q17" s="550"/>
      <c r="R17" s="550"/>
    </row>
    <row r="18" spans="2:18" ht="17.399999999999999">
      <c r="Q18" s="550"/>
      <c r="R18" s="550"/>
    </row>
    <row r="19" spans="2:18" ht="17.399999999999999">
      <c r="Q19" s="550"/>
      <c r="R19" s="550"/>
    </row>
    <row r="20" spans="2:18" ht="17.399999999999999">
      <c r="Q20" s="550"/>
      <c r="R20" s="550"/>
    </row>
    <row r="21" spans="2:18" ht="17.399999999999999">
      <c r="Q21" s="550"/>
      <c r="R21" s="550"/>
    </row>
    <row r="22" spans="2:18" ht="17.399999999999999">
      <c r="Q22" s="550"/>
      <c r="R22" s="550"/>
    </row>
    <row r="23" spans="2:18" ht="17.399999999999999">
      <c r="Q23" s="550"/>
      <c r="R23" s="550"/>
    </row>
    <row r="24" spans="2:18" ht="17.399999999999999">
      <c r="Q24" s="550"/>
      <c r="R24" s="550"/>
    </row>
    <row r="25" spans="2:18" ht="17.399999999999999">
      <c r="Q25" s="550"/>
      <c r="R25" s="550"/>
    </row>
    <row r="26" spans="2:18" ht="17.399999999999999">
      <c r="Q26" s="550"/>
      <c r="R26" s="550"/>
    </row>
    <row r="27" spans="2:18" ht="17.399999999999999">
      <c r="Q27" s="550"/>
      <c r="R27" s="550"/>
    </row>
    <row r="28" spans="2:18" ht="17.399999999999999">
      <c r="Q28" s="550"/>
      <c r="R28" s="550"/>
    </row>
    <row r="29" spans="2:18" ht="17.399999999999999">
      <c r="Q29" s="550"/>
      <c r="R29" s="550"/>
    </row>
    <row r="30" spans="2:18" ht="17.399999999999999">
      <c r="Q30" s="550"/>
      <c r="R30" s="550"/>
    </row>
    <row r="31" spans="2:18" ht="17.399999999999999">
      <c r="Q31" s="550"/>
      <c r="R31" s="550"/>
    </row>
    <row r="32" spans="2:18" ht="17.399999999999999">
      <c r="Q32" s="550"/>
      <c r="R32" s="550"/>
    </row>
    <row r="33" spans="1:18" ht="17.399999999999999">
      <c r="Q33" s="550"/>
      <c r="R33" s="550"/>
    </row>
    <row r="34" spans="1:18" ht="17.399999999999999">
      <c r="A34" s="552"/>
      <c r="Q34" s="550"/>
      <c r="R34" s="550"/>
    </row>
    <row r="35" spans="1:18" ht="17.399999999999999">
      <c r="A35" s="552"/>
      <c r="Q35" s="550"/>
      <c r="R35" s="550"/>
    </row>
    <row r="36" spans="1:18" ht="17.399999999999999">
      <c r="A36" s="552"/>
      <c r="Q36" s="550"/>
      <c r="R36" s="550"/>
    </row>
    <row r="37" spans="1:18" ht="17.399999999999999">
      <c r="A37" s="552"/>
      <c r="Q37" s="550"/>
      <c r="R37" s="550"/>
    </row>
    <row r="38" spans="1:18" ht="17.399999999999999">
      <c r="A38" s="552"/>
      <c r="Q38" s="550"/>
      <c r="R38" s="550"/>
    </row>
    <row r="39" spans="1:18" ht="17.399999999999999">
      <c r="A39" s="552"/>
      <c r="Q39" s="550"/>
      <c r="R39" s="550"/>
    </row>
    <row r="40" spans="1:18" ht="17.399999999999999">
      <c r="A40" s="552"/>
      <c r="Q40" s="550"/>
      <c r="R40" s="550"/>
    </row>
    <row r="41" spans="1:18" ht="17.399999999999999">
      <c r="A41" s="552"/>
      <c r="Q41" s="550"/>
      <c r="R41" s="550"/>
    </row>
    <row r="42" spans="1:18" ht="17.399999999999999">
      <c r="A42" s="552"/>
      <c r="Q42" s="550"/>
      <c r="R42" s="550"/>
    </row>
    <row r="43" spans="1:18" ht="17.399999999999999">
      <c r="A43" s="552"/>
      <c r="Q43" s="550"/>
      <c r="R43" s="550"/>
    </row>
    <row r="44" spans="1:18" ht="17.399999999999999">
      <c r="A44" s="552"/>
      <c r="Q44" s="550"/>
      <c r="R44" s="550"/>
    </row>
    <row r="45" spans="1:18" ht="17.399999999999999">
      <c r="A45" s="552"/>
      <c r="Q45" s="550"/>
      <c r="R45" s="550"/>
    </row>
    <row r="46" spans="1:18" ht="17.399999999999999">
      <c r="A46" s="552"/>
      <c r="Q46" s="550"/>
      <c r="R46" s="550"/>
    </row>
    <row r="47" spans="1:18" ht="17.399999999999999">
      <c r="A47" s="552"/>
      <c r="Q47" s="550"/>
      <c r="R47" s="550"/>
    </row>
    <row r="48" spans="1:18" ht="17.399999999999999">
      <c r="A48" s="552"/>
      <c r="Q48" s="550"/>
      <c r="R48" s="550"/>
    </row>
    <row r="49" spans="1:18" ht="17.399999999999999">
      <c r="A49" s="552"/>
      <c r="Q49" s="550"/>
      <c r="R49" s="550"/>
    </row>
    <row r="50" spans="1:18" ht="17.399999999999999">
      <c r="A50" s="552"/>
      <c r="Q50" s="550"/>
      <c r="R50" s="550"/>
    </row>
    <row r="51" spans="1:18" ht="17.399999999999999">
      <c r="A51" s="552"/>
      <c r="Q51" s="550"/>
      <c r="R51" s="550"/>
    </row>
    <row r="52" spans="1:18" ht="17.399999999999999">
      <c r="A52" s="552"/>
      <c r="Q52" s="550"/>
      <c r="R52" s="550"/>
    </row>
    <row r="53" spans="1:18" ht="17.399999999999999">
      <c r="Q53" s="550"/>
      <c r="R53" s="550"/>
    </row>
    <row r="54" spans="1:18" ht="17.399999999999999">
      <c r="Q54" s="550"/>
      <c r="R54" s="550"/>
    </row>
    <row r="55" spans="1:18" ht="17.399999999999999">
      <c r="Q55" s="550"/>
      <c r="R55" s="550"/>
    </row>
    <row r="56" spans="1:18" ht="17.399999999999999">
      <c r="Q56" s="550"/>
      <c r="R56" s="550"/>
    </row>
    <row r="57" spans="1:18" ht="17.399999999999999">
      <c r="Q57" s="550"/>
      <c r="R57" s="550"/>
    </row>
    <row r="58" spans="1:18" ht="17.399999999999999">
      <c r="Q58" s="550"/>
      <c r="R58" s="550"/>
    </row>
    <row r="59" spans="1:18" ht="17.399999999999999">
      <c r="A59" s="551"/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</row>
    <row r="60" spans="1:18" ht="17.399999999999999">
      <c r="A60" s="551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</row>
    <row r="61" spans="1:18" ht="18" customHeight="1">
      <c r="A61" s="551" t="s">
        <v>385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</row>
    <row r="62" spans="1:18" ht="18" customHeight="1">
      <c r="A62" s="551"/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</row>
    <row r="63" spans="1:18" ht="18" customHeight="1">
      <c r="A63" s="551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</row>
    <row r="64" spans="1:18" ht="18" customHeight="1">
      <c r="A64" s="551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</row>
    <row r="65" spans="1:18" ht="18" customHeight="1">
      <c r="A65" s="551"/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</row>
    <row r="66" spans="1:18" ht="17.399999999999999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</row>
    <row r="67" spans="1:18" ht="17.399999999999999">
      <c r="A67" s="550"/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</row>
  </sheetData>
  <customSheetViews>
    <customSheetView guid="{475BE465-DD65-4415-BF6C-6FC31F567C6A}" showPageBreaks="1" showGridLines="0" fitToPage="1" printArea="1" view="pageBreakPreview" topLeftCell="A4">
      <selection activeCell="C61" sqref="C61"/>
      <pageMargins left="0.78740157480314965" right="0.78740157480314965" top="0.26" bottom="0.28999999999999998" header="0.2" footer="0.2"/>
      <pageSetup paperSize="9" scale="51" orientation="landscape" r:id="rId1"/>
    </customSheetView>
  </customSheetViews>
  <mergeCells count="2">
    <mergeCell ref="C1:R1"/>
    <mergeCell ref="A1:B1"/>
  </mergeCells>
  <pageMargins left="0.78740157480314965" right="0.78740157480314965" top="0.26" bottom="0.28999999999999998" header="0.2" footer="0.2"/>
  <pageSetup paperSize="9" scale="51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V2109"/>
  <sheetViews>
    <sheetView view="pageBreakPreview" zoomScale="70" zoomScaleNormal="55" zoomScaleSheetLayoutView="70" workbookViewId="0">
      <selection activeCell="H10" sqref="H10"/>
    </sheetView>
  </sheetViews>
  <sheetFormatPr defaultColWidth="8.90625" defaultRowHeight="15"/>
  <cols>
    <col min="1" max="1" width="4.453125" style="1" customWidth="1"/>
    <col min="2" max="2" width="31.81640625" style="2" customWidth="1"/>
    <col min="3" max="3" width="14.36328125" style="1" customWidth="1"/>
    <col min="4" max="4" width="15.6328125" style="1" customWidth="1"/>
    <col min="5" max="5" width="15.81640625" style="1" customWidth="1"/>
    <col min="6" max="7" width="11.36328125" style="1" customWidth="1"/>
    <col min="8" max="8" width="12.08984375" style="1" customWidth="1"/>
    <col min="9" max="9" width="12.36328125" style="1" customWidth="1"/>
    <col min="10" max="10" width="11.1796875" style="1" customWidth="1"/>
    <col min="11" max="16384" width="8.90625" style="1"/>
  </cols>
  <sheetData>
    <row r="1" spans="2:8" ht="15.6" thickBot="1">
      <c r="B1" s="525" t="s">
        <v>382</v>
      </c>
      <c r="C1" s="526" t="s">
        <v>8</v>
      </c>
    </row>
    <row r="2" spans="2:8" ht="30">
      <c r="B2" s="6" t="s">
        <v>16</v>
      </c>
      <c r="C2" s="7" t="s">
        <v>17</v>
      </c>
      <c r="D2" s="8" t="s">
        <v>18</v>
      </c>
      <c r="E2" s="9"/>
    </row>
    <row r="3" spans="2:8" ht="45">
      <c r="B3" s="10" t="s">
        <v>19</v>
      </c>
      <c r="C3" s="11" t="s">
        <v>20</v>
      </c>
      <c r="D3" s="12" t="s">
        <v>21</v>
      </c>
      <c r="E3" s="13" t="s">
        <v>22</v>
      </c>
    </row>
    <row r="4" spans="2:8">
      <c r="B4" s="14" t="s">
        <v>23</v>
      </c>
      <c r="C4" s="11">
        <v>3</v>
      </c>
      <c r="D4" s="12" t="s">
        <v>24</v>
      </c>
      <c r="E4" s="15" t="s">
        <v>25</v>
      </c>
    </row>
    <row r="5" spans="2:8" ht="45">
      <c r="B5" s="14" t="s">
        <v>26</v>
      </c>
      <c r="C5" s="11">
        <v>4</v>
      </c>
      <c r="D5" s="12" t="s">
        <v>27</v>
      </c>
      <c r="E5" s="15" t="s">
        <v>25</v>
      </c>
    </row>
    <row r="6" spans="2:8" ht="30">
      <c r="B6" s="14" t="s">
        <v>28</v>
      </c>
      <c r="C6" s="11">
        <v>5</v>
      </c>
      <c r="D6" s="12" t="s">
        <v>29</v>
      </c>
      <c r="E6" s="15" t="s">
        <v>25</v>
      </c>
    </row>
    <row r="7" spans="2:8">
      <c r="B7" s="14" t="s">
        <v>30</v>
      </c>
      <c r="C7" s="11">
        <v>6</v>
      </c>
      <c r="D7" s="12"/>
      <c r="E7" s="15" t="s">
        <v>31</v>
      </c>
    </row>
    <row r="8" spans="2:8" ht="60">
      <c r="B8" s="14" t="s">
        <v>32</v>
      </c>
      <c r="C8" s="11">
        <v>7</v>
      </c>
      <c r="D8" s="12" t="s">
        <v>33</v>
      </c>
      <c r="E8" s="15" t="s">
        <v>25</v>
      </c>
    </row>
    <row r="9" spans="2:8">
      <c r="B9" s="14" t="s">
        <v>34</v>
      </c>
      <c r="C9" s="11">
        <v>8</v>
      </c>
      <c r="D9" s="12" t="s">
        <v>35</v>
      </c>
      <c r="E9" s="15" t="s">
        <v>25</v>
      </c>
    </row>
    <row r="10" spans="2:8">
      <c r="B10" s="14" t="s">
        <v>36</v>
      </c>
      <c r="C10" s="11">
        <v>9</v>
      </c>
      <c r="D10" s="12" t="s">
        <v>35</v>
      </c>
      <c r="E10" s="15" t="s">
        <v>25</v>
      </c>
    </row>
    <row r="11" spans="2:8" ht="45">
      <c r="B11" s="14" t="s">
        <v>37</v>
      </c>
      <c r="C11" s="11">
        <v>10</v>
      </c>
      <c r="D11" s="12" t="s">
        <v>38</v>
      </c>
      <c r="E11" s="15" t="s">
        <v>25</v>
      </c>
    </row>
    <row r="12" spans="2:8" ht="45">
      <c r="B12" s="16" t="s">
        <v>39</v>
      </c>
      <c r="C12" s="17">
        <v>11</v>
      </c>
      <c r="D12" s="12" t="s">
        <v>40</v>
      </c>
      <c r="E12" s="15" t="s">
        <v>25</v>
      </c>
    </row>
    <row r="13" spans="2:8" ht="15.6" thickBot="1">
      <c r="B13" s="18" t="s">
        <v>41</v>
      </c>
      <c r="C13" s="19">
        <v>12</v>
      </c>
      <c r="D13" s="20" t="s">
        <v>42</v>
      </c>
      <c r="E13" s="21" t="s">
        <v>25</v>
      </c>
    </row>
    <row r="15" spans="2:8" ht="15.6" thickBot="1">
      <c r="B15" s="2" t="s">
        <v>43</v>
      </c>
    </row>
    <row r="16" spans="2:8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49</v>
      </c>
      <c r="H16" s="24" t="s">
        <v>50</v>
      </c>
    </row>
    <row r="17" spans="2:8" ht="15.6" thickBot="1">
      <c r="B17" s="4" t="s">
        <v>51</v>
      </c>
      <c r="C17" s="25">
        <v>12600</v>
      </c>
      <c r="D17" s="25">
        <v>12875</v>
      </c>
      <c r="E17" s="25">
        <v>11690</v>
      </c>
      <c r="F17" s="25">
        <v>11521</v>
      </c>
      <c r="G17" s="26">
        <v>12295</v>
      </c>
      <c r="H17" s="26">
        <v>11133</v>
      </c>
    </row>
    <row r="18" spans="2:8">
      <c r="B18" s="27" t="s">
        <v>52</v>
      </c>
      <c r="C18" s="28"/>
      <c r="D18" s="28"/>
      <c r="E18" s="28"/>
      <c r="F18" s="28"/>
      <c r="G18" s="28" t="s">
        <v>382</v>
      </c>
    </row>
    <row r="19" spans="2:8">
      <c r="B19" s="27"/>
      <c r="C19" s="28"/>
      <c r="D19" s="28"/>
      <c r="E19" s="28"/>
      <c r="F19" s="28"/>
      <c r="G19" s="28"/>
    </row>
    <row r="20" spans="2:8" ht="15.6" thickBot="1">
      <c r="B20" s="2" t="s">
        <v>53</v>
      </c>
      <c r="C20" s="28"/>
      <c r="D20" s="28"/>
      <c r="E20" s="28"/>
      <c r="F20" s="28"/>
      <c r="G20" s="28"/>
    </row>
    <row r="21" spans="2:8">
      <c r="B21" s="22" t="s">
        <v>54</v>
      </c>
      <c r="C21" s="24" t="s">
        <v>55</v>
      </c>
      <c r="D21" s="28"/>
      <c r="E21" s="28"/>
      <c r="F21" s="28"/>
      <c r="G21" s="28"/>
    </row>
    <row r="22" spans="2:8">
      <c r="B22" s="3" t="s">
        <v>56</v>
      </c>
      <c r="C22" s="30">
        <v>1210</v>
      </c>
      <c r="D22" s="28"/>
      <c r="E22" s="28"/>
      <c r="F22" s="28"/>
      <c r="G22" s="28"/>
    </row>
    <row r="23" spans="2:8">
      <c r="B23" s="3" t="s">
        <v>57</v>
      </c>
      <c r="C23" s="30">
        <v>157</v>
      </c>
      <c r="D23" s="28"/>
      <c r="E23" s="28"/>
      <c r="F23" s="28"/>
      <c r="G23" s="28"/>
    </row>
    <row r="24" spans="2:8">
      <c r="B24" s="3" t="s">
        <v>58</v>
      </c>
      <c r="C24" s="30">
        <v>631</v>
      </c>
      <c r="D24" s="28"/>
      <c r="E24" s="28"/>
      <c r="F24" s="28"/>
      <c r="G24" s="28"/>
    </row>
    <row r="25" spans="2:8">
      <c r="B25" s="3" t="s">
        <v>59</v>
      </c>
      <c r="C25" s="30">
        <v>276</v>
      </c>
      <c r="D25" s="28"/>
      <c r="E25" s="28"/>
      <c r="F25" s="28"/>
      <c r="G25" s="28"/>
    </row>
    <row r="26" spans="2:8">
      <c r="B26" s="3" t="s">
        <v>60</v>
      </c>
      <c r="C26" s="30">
        <v>159</v>
      </c>
      <c r="D26" s="28"/>
      <c r="E26" s="28"/>
      <c r="F26" s="28"/>
      <c r="G26" s="28"/>
    </row>
    <row r="27" spans="2:8">
      <c r="B27" s="3" t="s">
        <v>61</v>
      </c>
      <c r="C27" s="30">
        <v>417</v>
      </c>
      <c r="D27" s="28"/>
      <c r="E27" s="28"/>
      <c r="F27" s="28"/>
      <c r="G27" s="28"/>
    </row>
    <row r="28" spans="2:8">
      <c r="B28" s="3" t="s">
        <v>62</v>
      </c>
      <c r="C28" s="30">
        <v>659</v>
      </c>
      <c r="D28" s="28"/>
      <c r="E28" s="28"/>
      <c r="F28" s="28"/>
      <c r="G28" s="28"/>
    </row>
    <row r="29" spans="2:8">
      <c r="B29" s="3" t="s">
        <v>63</v>
      </c>
      <c r="C29" s="30">
        <v>1729</v>
      </c>
      <c r="D29" s="28"/>
      <c r="E29" s="28"/>
      <c r="F29" s="28"/>
      <c r="G29" s="28"/>
    </row>
    <row r="30" spans="2:8">
      <c r="B30" s="3" t="s">
        <v>64</v>
      </c>
      <c r="C30" s="30">
        <v>1063</v>
      </c>
      <c r="D30" s="28"/>
      <c r="E30" s="28"/>
      <c r="F30" s="28"/>
      <c r="G30" s="28"/>
    </row>
    <row r="31" spans="2:8">
      <c r="B31" s="3" t="s">
        <v>65</v>
      </c>
      <c r="C31" s="30">
        <v>959</v>
      </c>
      <c r="D31" s="28"/>
      <c r="E31" s="28"/>
      <c r="F31" s="28"/>
      <c r="G31" s="28"/>
    </row>
    <row r="32" spans="2:8">
      <c r="B32" s="3" t="s">
        <v>66</v>
      </c>
      <c r="C32" s="30">
        <v>902</v>
      </c>
      <c r="D32" s="28"/>
      <c r="E32" s="28"/>
      <c r="F32" s="28"/>
      <c r="G32" s="28"/>
    </row>
    <row r="33" spans="2:7">
      <c r="B33" s="3" t="s">
        <v>67</v>
      </c>
      <c r="C33" s="30">
        <v>2034</v>
      </c>
      <c r="D33" s="28"/>
      <c r="E33" s="28"/>
      <c r="F33" s="28"/>
      <c r="G33" s="28"/>
    </row>
    <row r="34" spans="2:7">
      <c r="B34" s="3" t="s">
        <v>68</v>
      </c>
      <c r="C34" s="30">
        <v>937</v>
      </c>
      <c r="D34" s="28"/>
      <c r="E34" s="28"/>
      <c r="F34" s="28"/>
      <c r="G34" s="28"/>
    </row>
    <row r="35" spans="2:7" ht="15.6" thickBot="1">
      <c r="B35" s="32" t="s">
        <v>70</v>
      </c>
      <c r="C35" s="33">
        <v>11133</v>
      </c>
      <c r="D35" s="28"/>
      <c r="E35" s="28"/>
      <c r="F35" s="28"/>
      <c r="G35" s="28"/>
    </row>
    <row r="36" spans="2:7">
      <c r="B36" s="34"/>
      <c r="C36" s="35"/>
      <c r="D36" s="28"/>
      <c r="E36" s="28"/>
      <c r="F36" s="28"/>
      <c r="G36" s="28"/>
    </row>
    <row r="37" spans="2:7">
      <c r="B37" s="34"/>
      <c r="C37" s="35"/>
      <c r="D37" s="28"/>
      <c r="E37" s="28"/>
      <c r="F37" s="28"/>
      <c r="G37" s="28"/>
    </row>
    <row r="38" spans="2:7">
      <c r="B38" s="34"/>
      <c r="C38" s="35"/>
      <c r="D38" s="28"/>
      <c r="E38" s="28"/>
      <c r="F38" s="28"/>
      <c r="G38" s="28"/>
    </row>
    <row r="39" spans="2:7">
      <c r="B39" s="34"/>
      <c r="C39" s="35"/>
      <c r="D39" s="28"/>
      <c r="E39" s="28"/>
      <c r="F39" s="28"/>
      <c r="G39" s="28"/>
    </row>
    <row r="40" spans="2:7">
      <c r="B40" s="34"/>
      <c r="C40" s="35"/>
      <c r="D40" s="28"/>
      <c r="E40" s="28"/>
      <c r="F40" s="28"/>
      <c r="G40" s="28"/>
    </row>
    <row r="41" spans="2:7">
      <c r="B41" s="34"/>
      <c r="C41" s="35"/>
      <c r="D41" s="28"/>
      <c r="E41" s="28"/>
      <c r="F41" s="28"/>
      <c r="G41" s="28"/>
    </row>
    <row r="42" spans="2:7">
      <c r="B42" s="34"/>
      <c r="C42" s="35"/>
      <c r="D42" s="28"/>
      <c r="E42" s="28"/>
      <c r="F42" s="28"/>
      <c r="G42" s="28"/>
    </row>
    <row r="43" spans="2:7">
      <c r="B43" s="34"/>
      <c r="C43" s="35"/>
      <c r="D43" s="28"/>
      <c r="E43" s="28"/>
      <c r="F43" s="28"/>
      <c r="G43" s="28"/>
    </row>
    <row r="44" spans="2:7">
      <c r="B44" s="34"/>
      <c r="C44" s="35"/>
      <c r="D44" s="28"/>
      <c r="E44" s="28"/>
      <c r="F44" s="28"/>
      <c r="G44" s="28"/>
    </row>
    <row r="45" spans="2:7">
      <c r="B45" s="34"/>
      <c r="C45" s="35"/>
      <c r="D45" s="28"/>
      <c r="E45" s="28"/>
      <c r="F45" s="28"/>
      <c r="G45" s="28"/>
    </row>
    <row r="46" spans="2:7">
      <c r="B46" s="34"/>
      <c r="C46" s="35"/>
      <c r="D46" s="28"/>
      <c r="E46" s="28"/>
      <c r="F46" s="28"/>
      <c r="G46" s="28"/>
    </row>
    <row r="47" spans="2:7">
      <c r="B47" s="34"/>
      <c r="C47" s="35"/>
      <c r="D47" s="28"/>
      <c r="E47" s="28"/>
      <c r="F47" s="28"/>
      <c r="G47" s="28"/>
    </row>
    <row r="48" spans="2:7">
      <c r="B48" s="34"/>
      <c r="C48" s="35"/>
      <c r="D48" s="28"/>
      <c r="E48" s="28"/>
      <c r="F48" s="28"/>
      <c r="G48" s="28"/>
    </row>
    <row r="49" spans="2:7">
      <c r="B49" s="34"/>
      <c r="C49" s="35"/>
      <c r="D49" s="28"/>
      <c r="E49" s="28"/>
      <c r="F49" s="28"/>
      <c r="G49" s="28"/>
    </row>
    <row r="50" spans="2:7">
      <c r="B50" s="34"/>
      <c r="C50" s="35"/>
      <c r="D50" s="28"/>
      <c r="E50" s="28"/>
      <c r="F50" s="28"/>
      <c r="G50" s="28"/>
    </row>
    <row r="51" spans="2:7">
      <c r="B51" s="34"/>
      <c r="C51" s="35"/>
      <c r="D51" s="28"/>
      <c r="E51" s="28"/>
      <c r="F51" s="28"/>
      <c r="G51" s="28"/>
    </row>
    <row r="52" spans="2:7">
      <c r="B52" s="34"/>
      <c r="C52" s="35"/>
      <c r="D52" s="28"/>
      <c r="E52" s="28"/>
      <c r="F52" s="28"/>
      <c r="G52" s="28"/>
    </row>
    <row r="53" spans="2:7">
      <c r="B53" s="34"/>
      <c r="C53" s="35"/>
      <c r="D53" s="28"/>
      <c r="E53" s="28"/>
      <c r="F53" s="28"/>
      <c r="G53" s="28"/>
    </row>
    <row r="54" spans="2:7">
      <c r="B54" s="34"/>
      <c r="C54" s="35"/>
      <c r="D54" s="28"/>
      <c r="E54" s="28"/>
      <c r="F54" s="28"/>
      <c r="G54" s="28"/>
    </row>
    <row r="55" spans="2:7" ht="15.6" thickBot="1">
      <c r="B55" s="2" t="s">
        <v>71</v>
      </c>
      <c r="C55" s="35"/>
      <c r="D55" s="28"/>
      <c r="E55" s="28"/>
      <c r="F55" s="28"/>
      <c r="G55" s="28"/>
    </row>
    <row r="56" spans="2:7" ht="45" customHeight="1">
      <c r="B56" s="36" t="s">
        <v>54</v>
      </c>
      <c r="C56" s="37" t="s">
        <v>72</v>
      </c>
      <c r="D56" s="37" t="s">
        <v>73</v>
      </c>
      <c r="E56" s="38" t="s">
        <v>74</v>
      </c>
      <c r="F56" s="28"/>
      <c r="G56" s="28"/>
    </row>
    <row r="57" spans="2:7">
      <c r="B57" s="3" t="s">
        <v>56</v>
      </c>
      <c r="C57" s="39">
        <v>939</v>
      </c>
      <c r="D57" s="40">
        <v>271</v>
      </c>
      <c r="E57" s="41">
        <v>0.77603305785123966</v>
      </c>
      <c r="F57" s="28"/>
      <c r="G57" s="28"/>
    </row>
    <row r="58" spans="2:7">
      <c r="B58" s="3" t="s">
        <v>57</v>
      </c>
      <c r="C58" s="39">
        <v>130</v>
      </c>
      <c r="D58" s="40">
        <v>27</v>
      </c>
      <c r="E58" s="41">
        <v>0.82802547770700641</v>
      </c>
      <c r="F58" s="28"/>
      <c r="G58" s="28"/>
    </row>
    <row r="59" spans="2:7">
      <c r="B59" s="3" t="s">
        <v>58</v>
      </c>
      <c r="C59" s="39">
        <v>499</v>
      </c>
      <c r="D59" s="40">
        <v>132</v>
      </c>
      <c r="E59" s="41">
        <v>0.79080824088748014</v>
      </c>
      <c r="F59" s="28"/>
      <c r="G59" s="28"/>
    </row>
    <row r="60" spans="2:7">
      <c r="B60" s="3" t="s">
        <v>59</v>
      </c>
      <c r="C60" s="39">
        <v>230</v>
      </c>
      <c r="D60" s="40">
        <v>46</v>
      </c>
      <c r="E60" s="41">
        <v>0.83333333333333337</v>
      </c>
      <c r="F60" s="28"/>
      <c r="G60" s="28"/>
    </row>
    <row r="61" spans="2:7">
      <c r="B61" s="3" t="s">
        <v>60</v>
      </c>
      <c r="C61" s="39">
        <v>144</v>
      </c>
      <c r="D61" s="40">
        <v>15</v>
      </c>
      <c r="E61" s="41">
        <v>0.90566037735849059</v>
      </c>
      <c r="F61" s="28"/>
      <c r="G61" s="28"/>
    </row>
    <row r="62" spans="2:7">
      <c r="B62" s="3" t="s">
        <v>61</v>
      </c>
      <c r="C62" s="39">
        <v>331</v>
      </c>
      <c r="D62" s="40">
        <v>86</v>
      </c>
      <c r="E62" s="41">
        <v>0.79376498800959228</v>
      </c>
      <c r="F62" s="28"/>
      <c r="G62" s="28"/>
    </row>
    <row r="63" spans="2:7">
      <c r="B63" s="3" t="s">
        <v>62</v>
      </c>
      <c r="C63" s="39">
        <v>524</v>
      </c>
      <c r="D63" s="40">
        <v>135</v>
      </c>
      <c r="E63" s="41">
        <v>0.79514415781487102</v>
      </c>
      <c r="F63" s="28"/>
      <c r="G63" s="28"/>
    </row>
    <row r="64" spans="2:7">
      <c r="B64" s="3" t="s">
        <v>63</v>
      </c>
      <c r="C64" s="39">
        <v>1324</v>
      </c>
      <c r="D64" s="40">
        <v>405</v>
      </c>
      <c r="E64" s="41">
        <v>0.76576055523423947</v>
      </c>
      <c r="F64" s="28"/>
      <c r="G64" s="28"/>
    </row>
    <row r="65" spans="2:7">
      <c r="B65" s="3" t="s">
        <v>64</v>
      </c>
      <c r="C65" s="39">
        <v>740</v>
      </c>
      <c r="D65" s="40">
        <v>323</v>
      </c>
      <c r="E65" s="41">
        <v>0.69614299153339609</v>
      </c>
      <c r="F65" s="28"/>
      <c r="G65" s="28"/>
    </row>
    <row r="66" spans="2:7">
      <c r="B66" s="3" t="s">
        <v>65</v>
      </c>
      <c r="C66" s="39">
        <v>696</v>
      </c>
      <c r="D66" s="40">
        <v>263</v>
      </c>
      <c r="E66" s="41">
        <v>0.72575599582898853</v>
      </c>
      <c r="F66" s="28"/>
      <c r="G66" s="28"/>
    </row>
    <row r="67" spans="2:7">
      <c r="B67" s="3" t="s">
        <v>66</v>
      </c>
      <c r="C67" s="39">
        <v>701</v>
      </c>
      <c r="D67" s="40">
        <v>201</v>
      </c>
      <c r="E67" s="41">
        <v>0.77716186252771624</v>
      </c>
      <c r="F67" s="28"/>
      <c r="G67" s="28"/>
    </row>
    <row r="68" spans="2:7">
      <c r="B68" s="3" t="s">
        <v>67</v>
      </c>
      <c r="C68" s="39">
        <v>1639</v>
      </c>
      <c r="D68" s="40">
        <v>395</v>
      </c>
      <c r="E68" s="41">
        <v>0.80580137659783679</v>
      </c>
      <c r="F68" s="28"/>
      <c r="G68" s="28"/>
    </row>
    <row r="69" spans="2:7">
      <c r="B69" s="3" t="s">
        <v>68</v>
      </c>
      <c r="C69" s="39">
        <v>657</v>
      </c>
      <c r="D69" s="40">
        <v>280</v>
      </c>
      <c r="E69" s="41">
        <v>0.70117395944503735</v>
      </c>
      <c r="F69" s="28"/>
      <c r="G69" s="28"/>
    </row>
    <row r="70" spans="2:7" ht="15.6" thickBot="1">
      <c r="B70" s="32" t="s">
        <v>70</v>
      </c>
      <c r="C70" s="42">
        <v>8554</v>
      </c>
      <c r="D70" s="43">
        <v>2579</v>
      </c>
      <c r="E70" s="44">
        <v>0.76834635767537951</v>
      </c>
      <c r="F70" s="28"/>
      <c r="G70" s="28"/>
    </row>
    <row r="71" spans="2:7">
      <c r="B71" s="34"/>
      <c r="C71" s="35"/>
      <c r="D71" s="45"/>
      <c r="E71" s="46"/>
      <c r="F71" s="28"/>
      <c r="G71" s="28"/>
    </row>
    <row r="72" spans="2:7">
      <c r="B72" s="34"/>
      <c r="C72" s="35"/>
      <c r="D72" s="45"/>
      <c r="E72" s="46"/>
      <c r="F72" s="28"/>
      <c r="G72" s="28"/>
    </row>
    <row r="73" spans="2:7">
      <c r="B73" s="34"/>
      <c r="C73" s="35"/>
      <c r="D73" s="45"/>
      <c r="E73" s="46"/>
      <c r="F73" s="28"/>
      <c r="G73" s="28"/>
    </row>
    <row r="74" spans="2:7">
      <c r="B74" s="34"/>
      <c r="C74" s="35"/>
      <c r="D74" s="45"/>
      <c r="E74" s="46"/>
      <c r="F74" s="28"/>
      <c r="G74" s="28"/>
    </row>
    <row r="75" spans="2:7">
      <c r="B75" s="34"/>
      <c r="C75" s="35"/>
      <c r="D75" s="45"/>
      <c r="E75" s="46"/>
      <c r="F75" s="28"/>
      <c r="G75" s="28"/>
    </row>
    <row r="76" spans="2:7">
      <c r="B76" s="34"/>
      <c r="C76" s="35"/>
      <c r="D76" s="45"/>
      <c r="E76" s="46"/>
      <c r="F76" s="28"/>
      <c r="G76" s="28"/>
    </row>
    <row r="77" spans="2:7">
      <c r="B77" s="34"/>
      <c r="C77" s="35"/>
      <c r="D77" s="45"/>
      <c r="E77" s="46"/>
      <c r="F77" s="28"/>
      <c r="G77" s="28"/>
    </row>
    <row r="78" spans="2:7">
      <c r="B78" s="34"/>
      <c r="C78" s="35"/>
      <c r="D78" s="45"/>
      <c r="E78" s="46"/>
      <c r="F78" s="28"/>
      <c r="G78" s="28"/>
    </row>
    <row r="79" spans="2:7">
      <c r="B79" s="34"/>
      <c r="C79" s="35"/>
      <c r="D79" s="45"/>
      <c r="E79" s="46"/>
      <c r="F79" s="28"/>
      <c r="G79" s="28"/>
    </row>
    <row r="80" spans="2:7">
      <c r="B80" s="34"/>
      <c r="C80" s="35"/>
      <c r="D80" s="45"/>
      <c r="E80" s="46"/>
      <c r="F80" s="28"/>
      <c r="G80" s="28"/>
    </row>
    <row r="81" spans="2:12">
      <c r="B81" s="34"/>
      <c r="C81" s="35"/>
      <c r="D81" s="45"/>
      <c r="E81" s="46"/>
      <c r="F81" s="28"/>
      <c r="G81" s="28"/>
    </row>
    <row r="82" spans="2:12">
      <c r="B82" s="34"/>
      <c r="C82" s="35"/>
      <c r="D82" s="45"/>
      <c r="E82" s="46"/>
      <c r="F82" s="28"/>
      <c r="G82" s="28"/>
    </row>
    <row r="83" spans="2:12">
      <c r="B83" s="34"/>
      <c r="C83" s="35"/>
      <c r="D83" s="45"/>
      <c r="E83" s="46"/>
      <c r="F83" s="28"/>
      <c r="G83" s="28"/>
    </row>
    <row r="84" spans="2:12">
      <c r="B84" s="34"/>
      <c r="C84" s="35"/>
      <c r="D84" s="45"/>
      <c r="E84" s="46"/>
      <c r="F84" s="28"/>
      <c r="G84" s="28"/>
    </row>
    <row r="85" spans="2:12">
      <c r="B85" s="34"/>
      <c r="C85" s="35"/>
      <c r="D85" s="45"/>
      <c r="E85" s="46"/>
      <c r="F85" s="28"/>
      <c r="G85" s="28"/>
    </row>
    <row r="86" spans="2:12">
      <c r="B86" s="34"/>
      <c r="C86" s="35"/>
      <c r="D86" s="45"/>
      <c r="E86" s="46"/>
      <c r="F86" s="28"/>
      <c r="G86" s="28"/>
    </row>
    <row r="87" spans="2:12">
      <c r="B87" s="34"/>
      <c r="C87" s="35"/>
      <c r="D87" s="45"/>
      <c r="E87" s="46"/>
      <c r="F87" s="28"/>
      <c r="G87" s="28"/>
    </row>
    <row r="88" spans="2:12">
      <c r="B88" s="34"/>
      <c r="C88" s="35"/>
      <c r="D88" s="45"/>
      <c r="E88" s="46"/>
      <c r="F88" s="28"/>
      <c r="G88" s="28"/>
    </row>
    <row r="89" spans="2:12">
      <c r="B89" s="34"/>
      <c r="C89" s="35"/>
      <c r="D89" s="28"/>
      <c r="E89" s="28"/>
      <c r="F89" s="28"/>
      <c r="G89" s="28"/>
    </row>
    <row r="90" spans="2:12">
      <c r="B90" s="34"/>
      <c r="C90" s="35"/>
      <c r="D90" s="28"/>
      <c r="E90" s="28"/>
      <c r="F90" s="28"/>
      <c r="G90" s="28"/>
    </row>
    <row r="91" spans="2:12" ht="15.6" thickBot="1">
      <c r="B91" s="2" t="s">
        <v>75</v>
      </c>
      <c r="C91" s="28"/>
      <c r="D91" s="28"/>
      <c r="E91" s="28"/>
      <c r="F91" s="28"/>
      <c r="G91" s="28"/>
    </row>
    <row r="92" spans="2:12">
      <c r="B92" s="36" t="s">
        <v>54</v>
      </c>
      <c r="C92" s="47" t="s">
        <v>76</v>
      </c>
      <c r="D92" s="47" t="s">
        <v>9</v>
      </c>
      <c r="E92" s="47" t="s">
        <v>10</v>
      </c>
      <c r="F92" s="47" t="s">
        <v>11</v>
      </c>
      <c r="G92" s="47" t="s">
        <v>12</v>
      </c>
      <c r="H92" s="48" t="s">
        <v>13</v>
      </c>
      <c r="I92" s="48" t="s">
        <v>14</v>
      </c>
      <c r="J92" s="48" t="s">
        <v>77</v>
      </c>
      <c r="K92" s="49" t="s">
        <v>78</v>
      </c>
      <c r="L92" s="50" t="s">
        <v>70</v>
      </c>
    </row>
    <row r="93" spans="2:12">
      <c r="B93" s="3" t="s">
        <v>56</v>
      </c>
      <c r="C93" s="51">
        <v>45</v>
      </c>
      <c r="D93" s="51">
        <v>143</v>
      </c>
      <c r="E93" s="51">
        <v>248</v>
      </c>
      <c r="F93" s="51">
        <v>277</v>
      </c>
      <c r="G93" s="51">
        <v>64</v>
      </c>
      <c r="H93" s="51">
        <v>27</v>
      </c>
      <c r="I93" s="51">
        <v>5</v>
      </c>
      <c r="J93" s="51">
        <v>125</v>
      </c>
      <c r="K93" s="52">
        <v>5</v>
      </c>
      <c r="L93" s="53">
        <v>939</v>
      </c>
    </row>
    <row r="94" spans="2:12">
      <c r="B94" s="3" t="s">
        <v>57</v>
      </c>
      <c r="C94" s="51">
        <v>0</v>
      </c>
      <c r="D94" s="51">
        <v>3</v>
      </c>
      <c r="E94" s="51">
        <v>15</v>
      </c>
      <c r="F94" s="51">
        <v>44</v>
      </c>
      <c r="G94" s="51">
        <v>37</v>
      </c>
      <c r="H94" s="51">
        <v>22</v>
      </c>
      <c r="I94" s="51">
        <v>8</v>
      </c>
      <c r="J94" s="51">
        <v>0</v>
      </c>
      <c r="K94" s="52">
        <v>1</v>
      </c>
      <c r="L94" s="53">
        <v>130</v>
      </c>
    </row>
    <row r="95" spans="2:12">
      <c r="B95" s="3" t="s">
        <v>58</v>
      </c>
      <c r="C95" s="51">
        <v>1</v>
      </c>
      <c r="D95" s="51">
        <v>22</v>
      </c>
      <c r="E95" s="51">
        <v>43</v>
      </c>
      <c r="F95" s="51">
        <v>143</v>
      </c>
      <c r="G95" s="51">
        <v>204</v>
      </c>
      <c r="H95" s="51">
        <v>68</v>
      </c>
      <c r="I95" s="51">
        <v>11</v>
      </c>
      <c r="J95" s="51">
        <v>0</v>
      </c>
      <c r="K95" s="52">
        <v>7</v>
      </c>
      <c r="L95" s="53">
        <v>499</v>
      </c>
    </row>
    <row r="96" spans="2:12">
      <c r="B96" s="3" t="s">
        <v>59</v>
      </c>
      <c r="C96" s="51">
        <v>0</v>
      </c>
      <c r="D96" s="51">
        <v>6</v>
      </c>
      <c r="E96" s="51">
        <v>36</v>
      </c>
      <c r="F96" s="51">
        <v>75</v>
      </c>
      <c r="G96" s="51">
        <v>72</v>
      </c>
      <c r="H96" s="51">
        <v>32</v>
      </c>
      <c r="I96" s="51">
        <v>8</v>
      </c>
      <c r="J96" s="51">
        <v>0</v>
      </c>
      <c r="K96" s="52">
        <v>1</v>
      </c>
      <c r="L96" s="53">
        <v>230</v>
      </c>
    </row>
    <row r="97" spans="2:12">
      <c r="B97" s="3" t="s">
        <v>60</v>
      </c>
      <c r="C97" s="51">
        <v>0</v>
      </c>
      <c r="D97" s="51">
        <v>7</v>
      </c>
      <c r="E97" s="51">
        <v>19</v>
      </c>
      <c r="F97" s="51">
        <v>35</v>
      </c>
      <c r="G97" s="51">
        <v>41</v>
      </c>
      <c r="H97" s="51">
        <v>26</v>
      </c>
      <c r="I97" s="51">
        <v>12</v>
      </c>
      <c r="J97" s="51">
        <v>0</v>
      </c>
      <c r="K97" s="52">
        <v>4</v>
      </c>
      <c r="L97" s="53">
        <v>144</v>
      </c>
    </row>
    <row r="98" spans="2:12">
      <c r="B98" s="3" t="s">
        <v>61</v>
      </c>
      <c r="C98" s="51">
        <v>6</v>
      </c>
      <c r="D98" s="51">
        <v>23</v>
      </c>
      <c r="E98" s="51">
        <v>49</v>
      </c>
      <c r="F98" s="51">
        <v>93</v>
      </c>
      <c r="G98" s="51">
        <v>90</v>
      </c>
      <c r="H98" s="51">
        <v>48</v>
      </c>
      <c r="I98" s="51">
        <v>19</v>
      </c>
      <c r="J98" s="51">
        <v>0</v>
      </c>
      <c r="K98" s="52">
        <v>3</v>
      </c>
      <c r="L98" s="53">
        <v>331</v>
      </c>
    </row>
    <row r="99" spans="2:12">
      <c r="B99" s="3" t="s">
        <v>62</v>
      </c>
      <c r="C99" s="51">
        <v>64</v>
      </c>
      <c r="D99" s="51">
        <v>65</v>
      </c>
      <c r="E99" s="51">
        <v>72</v>
      </c>
      <c r="F99" s="51">
        <v>136</v>
      </c>
      <c r="G99" s="51">
        <v>121</v>
      </c>
      <c r="H99" s="51">
        <v>53</v>
      </c>
      <c r="I99" s="51">
        <v>13</v>
      </c>
      <c r="J99" s="51">
        <v>0</v>
      </c>
      <c r="K99" s="52">
        <v>0</v>
      </c>
      <c r="L99" s="53">
        <v>524</v>
      </c>
    </row>
    <row r="100" spans="2:12">
      <c r="B100" s="3" t="s">
        <v>63</v>
      </c>
      <c r="C100" s="51">
        <v>176</v>
      </c>
      <c r="D100" s="51">
        <v>223</v>
      </c>
      <c r="E100" s="51">
        <v>252</v>
      </c>
      <c r="F100" s="51">
        <v>414</v>
      </c>
      <c r="G100" s="51">
        <v>191</v>
      </c>
      <c r="H100" s="51">
        <v>53</v>
      </c>
      <c r="I100" s="51">
        <v>12</v>
      </c>
      <c r="J100" s="51">
        <v>0</v>
      </c>
      <c r="K100" s="52">
        <v>3</v>
      </c>
      <c r="L100" s="53">
        <v>1324</v>
      </c>
    </row>
    <row r="101" spans="2:12">
      <c r="B101" s="3" t="s">
        <v>64</v>
      </c>
      <c r="C101" s="51">
        <v>21</v>
      </c>
      <c r="D101" s="51">
        <v>113</v>
      </c>
      <c r="E101" s="51">
        <v>209</v>
      </c>
      <c r="F101" s="51">
        <v>259</v>
      </c>
      <c r="G101" s="51">
        <v>39</v>
      </c>
      <c r="H101" s="51">
        <v>27</v>
      </c>
      <c r="I101" s="51">
        <v>6</v>
      </c>
      <c r="J101" s="51">
        <v>64</v>
      </c>
      <c r="K101" s="52">
        <v>2</v>
      </c>
      <c r="L101" s="53">
        <v>740</v>
      </c>
    </row>
    <row r="102" spans="2:12">
      <c r="B102" s="3" t="s">
        <v>65</v>
      </c>
      <c r="C102" s="51">
        <v>23</v>
      </c>
      <c r="D102" s="51">
        <v>105</v>
      </c>
      <c r="E102" s="51">
        <v>202</v>
      </c>
      <c r="F102" s="51">
        <v>214</v>
      </c>
      <c r="G102" s="51">
        <v>36</v>
      </c>
      <c r="H102" s="51">
        <v>25</v>
      </c>
      <c r="I102" s="51">
        <v>4</v>
      </c>
      <c r="J102" s="51">
        <v>79</v>
      </c>
      <c r="K102" s="52">
        <v>8</v>
      </c>
      <c r="L102" s="53">
        <v>696</v>
      </c>
    </row>
    <row r="103" spans="2:12">
      <c r="B103" s="3" t="s">
        <v>66</v>
      </c>
      <c r="C103" s="51">
        <v>23</v>
      </c>
      <c r="D103" s="51">
        <v>102</v>
      </c>
      <c r="E103" s="51">
        <v>194</v>
      </c>
      <c r="F103" s="51">
        <v>191</v>
      </c>
      <c r="G103" s="51">
        <v>48</v>
      </c>
      <c r="H103" s="51">
        <v>18</v>
      </c>
      <c r="I103" s="51">
        <v>5</v>
      </c>
      <c r="J103" s="51">
        <v>88</v>
      </c>
      <c r="K103" s="52">
        <v>32</v>
      </c>
      <c r="L103" s="53">
        <v>701</v>
      </c>
    </row>
    <row r="104" spans="2:12">
      <c r="B104" s="3" t="s">
        <v>67</v>
      </c>
      <c r="C104" s="51">
        <v>40</v>
      </c>
      <c r="D104" s="51">
        <v>220</v>
      </c>
      <c r="E104" s="51">
        <v>482</v>
      </c>
      <c r="F104" s="51">
        <v>518</v>
      </c>
      <c r="G104" s="51">
        <v>92</v>
      </c>
      <c r="H104" s="51">
        <v>40</v>
      </c>
      <c r="I104" s="51">
        <v>7</v>
      </c>
      <c r="J104" s="51">
        <v>209</v>
      </c>
      <c r="K104" s="52">
        <v>31</v>
      </c>
      <c r="L104" s="53">
        <v>1639</v>
      </c>
    </row>
    <row r="105" spans="2:12" ht="15.6" thickBot="1">
      <c r="B105" s="3" t="s">
        <v>68</v>
      </c>
      <c r="C105" s="51">
        <v>29</v>
      </c>
      <c r="D105" s="51">
        <v>84</v>
      </c>
      <c r="E105" s="51">
        <v>222</v>
      </c>
      <c r="F105" s="51">
        <v>185</v>
      </c>
      <c r="G105" s="51">
        <v>31</v>
      </c>
      <c r="H105" s="51">
        <v>13</v>
      </c>
      <c r="I105" s="51">
        <v>5</v>
      </c>
      <c r="J105" s="51">
        <v>84</v>
      </c>
      <c r="K105" s="52">
        <v>4</v>
      </c>
      <c r="L105" s="53">
        <v>657</v>
      </c>
    </row>
    <row r="106" spans="2:12" ht="16.2" thickTop="1" thickBot="1">
      <c r="B106" s="32" t="s">
        <v>70</v>
      </c>
      <c r="C106" s="54">
        <v>428</v>
      </c>
      <c r="D106" s="54">
        <v>1116</v>
      </c>
      <c r="E106" s="54">
        <v>2043</v>
      </c>
      <c r="F106" s="54">
        <v>2584</v>
      </c>
      <c r="G106" s="54">
        <v>1066</v>
      </c>
      <c r="H106" s="55">
        <v>452</v>
      </c>
      <c r="I106" s="55">
        <v>115</v>
      </c>
      <c r="J106" s="55">
        <v>649</v>
      </c>
      <c r="K106" s="56">
        <v>101</v>
      </c>
      <c r="L106" s="57">
        <v>8554</v>
      </c>
    </row>
    <row r="107" spans="2:12">
      <c r="B107" s="34"/>
      <c r="C107" s="58"/>
      <c r="D107" s="58"/>
      <c r="E107" s="58"/>
      <c r="F107" s="58"/>
      <c r="G107" s="58"/>
      <c r="H107" s="59"/>
      <c r="I107" s="59"/>
      <c r="J107" s="59"/>
      <c r="K107" s="59"/>
      <c r="L107" s="60"/>
    </row>
    <row r="108" spans="2:12">
      <c r="B108" s="34"/>
      <c r="C108" s="58"/>
      <c r="D108" s="58"/>
      <c r="E108" s="58"/>
      <c r="F108" s="58"/>
      <c r="G108" s="58"/>
      <c r="H108" s="59"/>
      <c r="I108" s="59"/>
      <c r="J108" s="59"/>
      <c r="K108" s="59"/>
      <c r="L108" s="60"/>
    </row>
    <row r="109" spans="2:12">
      <c r="B109" s="34"/>
      <c r="C109" s="58"/>
      <c r="D109" s="58"/>
      <c r="E109" s="58"/>
      <c r="F109" s="58"/>
      <c r="G109" s="58"/>
      <c r="H109" s="59"/>
      <c r="I109" s="59"/>
      <c r="J109" s="59"/>
      <c r="K109" s="59"/>
      <c r="L109" s="60"/>
    </row>
    <row r="110" spans="2:12">
      <c r="B110" s="34"/>
      <c r="C110" s="58"/>
      <c r="D110" s="58"/>
      <c r="E110" s="58"/>
      <c r="F110" s="58"/>
      <c r="G110" s="58"/>
      <c r="H110" s="59"/>
      <c r="I110" s="59"/>
      <c r="J110" s="59"/>
      <c r="K110" s="59"/>
      <c r="L110" s="60"/>
    </row>
    <row r="111" spans="2:12">
      <c r="B111" s="34"/>
      <c r="C111" s="58"/>
      <c r="D111" s="58"/>
      <c r="E111" s="58"/>
      <c r="F111" s="58"/>
      <c r="G111" s="58"/>
      <c r="H111" s="59"/>
      <c r="I111" s="59"/>
      <c r="J111" s="59"/>
      <c r="K111" s="59"/>
      <c r="L111" s="60"/>
    </row>
    <row r="112" spans="2:12">
      <c r="B112" s="34"/>
      <c r="C112" s="58"/>
      <c r="D112" s="58"/>
      <c r="E112" s="58"/>
      <c r="F112" s="58"/>
      <c r="G112" s="58"/>
      <c r="H112" s="59"/>
      <c r="I112" s="59"/>
      <c r="J112" s="59"/>
      <c r="K112" s="59"/>
      <c r="L112" s="60"/>
    </row>
    <row r="113" spans="2:12">
      <c r="B113" s="34"/>
      <c r="C113" s="58"/>
      <c r="D113" s="58"/>
      <c r="E113" s="58"/>
      <c r="F113" s="58"/>
      <c r="G113" s="58"/>
      <c r="H113" s="59"/>
      <c r="I113" s="59"/>
      <c r="J113" s="59"/>
      <c r="K113" s="59"/>
      <c r="L113" s="60"/>
    </row>
    <row r="114" spans="2:12">
      <c r="B114" s="34"/>
      <c r="C114" s="58"/>
      <c r="D114" s="58"/>
      <c r="E114" s="58"/>
      <c r="F114" s="58"/>
      <c r="G114" s="58"/>
      <c r="H114" s="59"/>
      <c r="I114" s="59"/>
      <c r="J114" s="59"/>
      <c r="K114" s="59"/>
      <c r="L114" s="60"/>
    </row>
    <row r="115" spans="2:12">
      <c r="B115" s="34"/>
      <c r="C115" s="58"/>
      <c r="D115" s="58"/>
      <c r="E115" s="58"/>
      <c r="F115" s="58"/>
      <c r="G115" s="58"/>
      <c r="H115" s="59"/>
      <c r="I115" s="59"/>
      <c r="J115" s="59"/>
      <c r="K115" s="59"/>
      <c r="L115" s="60"/>
    </row>
    <row r="116" spans="2:12">
      <c r="B116" s="34"/>
      <c r="C116" s="58"/>
      <c r="D116" s="58"/>
      <c r="E116" s="58"/>
      <c r="F116" s="58"/>
      <c r="G116" s="58"/>
      <c r="H116" s="59"/>
      <c r="I116" s="59"/>
      <c r="J116" s="59"/>
      <c r="K116" s="59"/>
      <c r="L116" s="60"/>
    </row>
    <row r="117" spans="2:12">
      <c r="B117" s="34"/>
      <c r="C117" s="58"/>
      <c r="D117" s="58"/>
      <c r="E117" s="58"/>
      <c r="F117" s="58"/>
      <c r="G117" s="58"/>
      <c r="H117" s="59"/>
      <c r="I117" s="59"/>
      <c r="J117" s="59"/>
      <c r="K117" s="59"/>
      <c r="L117" s="60"/>
    </row>
    <row r="118" spans="2:12">
      <c r="B118" s="34"/>
      <c r="C118" s="58"/>
      <c r="D118" s="58"/>
      <c r="E118" s="58"/>
      <c r="F118" s="58"/>
      <c r="G118" s="58"/>
      <c r="H118" s="59"/>
      <c r="I118" s="59"/>
      <c r="J118" s="59"/>
      <c r="K118" s="59"/>
      <c r="L118" s="60"/>
    </row>
    <row r="119" spans="2:12">
      <c r="B119" s="34"/>
      <c r="C119" s="58"/>
      <c r="D119" s="58"/>
      <c r="E119" s="58"/>
      <c r="F119" s="58"/>
      <c r="G119" s="58"/>
      <c r="H119" s="59"/>
      <c r="I119" s="59"/>
      <c r="J119" s="59"/>
      <c r="K119" s="59"/>
      <c r="L119" s="60"/>
    </row>
    <row r="120" spans="2:12">
      <c r="B120" s="34"/>
      <c r="C120" s="58"/>
      <c r="D120" s="58"/>
      <c r="E120" s="58"/>
      <c r="F120" s="58"/>
      <c r="G120" s="58"/>
      <c r="H120" s="59"/>
      <c r="I120" s="59"/>
      <c r="J120" s="59"/>
      <c r="K120" s="59"/>
      <c r="L120" s="60"/>
    </row>
    <row r="121" spans="2:12">
      <c r="B121" s="34"/>
      <c r="C121" s="58"/>
      <c r="D121" s="58"/>
      <c r="E121" s="58"/>
      <c r="F121" s="58"/>
      <c r="G121" s="58"/>
      <c r="H121" s="59"/>
      <c r="I121" s="59"/>
      <c r="J121" s="59"/>
      <c r="K121" s="59"/>
      <c r="L121" s="60"/>
    </row>
    <row r="122" spans="2:12">
      <c r="B122" s="34"/>
      <c r="C122" s="58"/>
      <c r="D122" s="58"/>
      <c r="E122" s="58"/>
      <c r="F122" s="58"/>
      <c r="G122" s="58"/>
      <c r="H122" s="59"/>
      <c r="I122" s="59"/>
      <c r="J122" s="59"/>
      <c r="K122" s="59"/>
      <c r="L122" s="60"/>
    </row>
    <row r="123" spans="2:12">
      <c r="B123" s="34"/>
      <c r="C123" s="58"/>
      <c r="D123" s="58"/>
      <c r="E123" s="58"/>
      <c r="F123" s="58"/>
      <c r="G123" s="58"/>
      <c r="H123" s="59"/>
      <c r="I123" s="59"/>
      <c r="J123" s="59"/>
      <c r="K123" s="59"/>
      <c r="L123" s="60"/>
    </row>
    <row r="124" spans="2:12">
      <c r="B124" s="34"/>
      <c r="C124" s="58"/>
      <c r="D124" s="58"/>
      <c r="E124" s="58"/>
      <c r="F124" s="58"/>
      <c r="G124" s="58"/>
      <c r="H124" s="59"/>
      <c r="I124" s="59"/>
      <c r="J124" s="59"/>
      <c r="K124" s="59"/>
      <c r="L124" s="60"/>
    </row>
    <row r="125" spans="2:12">
      <c r="B125" s="34"/>
      <c r="C125" s="58"/>
      <c r="D125" s="58"/>
      <c r="E125" s="58"/>
      <c r="F125" s="58"/>
      <c r="G125" s="58"/>
      <c r="H125" s="59"/>
      <c r="I125" s="59"/>
      <c r="J125" s="59"/>
      <c r="K125" s="59"/>
      <c r="L125" s="60"/>
    </row>
    <row r="126" spans="2:12">
      <c r="B126" s="34"/>
      <c r="C126" s="58"/>
      <c r="D126" s="58"/>
      <c r="E126" s="58"/>
      <c r="F126" s="58"/>
      <c r="G126" s="58"/>
      <c r="H126" s="59"/>
      <c r="I126" s="59"/>
      <c r="J126" s="59"/>
      <c r="K126" s="59"/>
      <c r="L126" s="60"/>
    </row>
    <row r="127" spans="2:12">
      <c r="B127" s="34"/>
      <c r="C127" s="58"/>
      <c r="D127" s="58"/>
      <c r="E127" s="58"/>
      <c r="F127" s="58"/>
      <c r="G127" s="58"/>
      <c r="H127" s="59"/>
      <c r="I127" s="59"/>
      <c r="J127" s="59"/>
      <c r="K127" s="59"/>
      <c r="L127" s="60"/>
    </row>
    <row r="128" spans="2:12">
      <c r="B128" s="27"/>
      <c r="C128" s="28"/>
      <c r="D128" s="28"/>
      <c r="E128" s="28"/>
      <c r="F128" s="28"/>
      <c r="G128" s="28"/>
    </row>
    <row r="129" spans="2:12" ht="15.6" thickBot="1">
      <c r="B129" s="2" t="s">
        <v>79</v>
      </c>
      <c r="C129" s="28"/>
      <c r="D129" s="28"/>
      <c r="E129" s="28"/>
      <c r="F129" s="28"/>
      <c r="G129" s="28"/>
    </row>
    <row r="130" spans="2:12">
      <c r="B130" s="22" t="s">
        <v>54</v>
      </c>
      <c r="C130" s="61" t="s">
        <v>76</v>
      </c>
      <c r="D130" s="61" t="s">
        <v>9</v>
      </c>
      <c r="E130" s="61" t="s">
        <v>10</v>
      </c>
      <c r="F130" s="61" t="s">
        <v>11</v>
      </c>
      <c r="G130" s="61" t="s">
        <v>12</v>
      </c>
      <c r="H130" s="62" t="s">
        <v>13</v>
      </c>
      <c r="I130" s="62" t="s">
        <v>14</v>
      </c>
      <c r="J130" s="62" t="s">
        <v>77</v>
      </c>
      <c r="K130" s="63" t="s">
        <v>78</v>
      </c>
      <c r="L130" s="64" t="s">
        <v>70</v>
      </c>
    </row>
    <row r="131" spans="2:12">
      <c r="B131" s="3" t="s">
        <v>56</v>
      </c>
      <c r="C131" s="51">
        <v>59</v>
      </c>
      <c r="D131" s="51">
        <v>188</v>
      </c>
      <c r="E131" s="51">
        <v>320</v>
      </c>
      <c r="F131" s="51">
        <v>334</v>
      </c>
      <c r="G131" s="51">
        <v>73</v>
      </c>
      <c r="H131" s="51">
        <v>32</v>
      </c>
      <c r="I131" s="51">
        <v>6</v>
      </c>
      <c r="J131" s="51">
        <v>190</v>
      </c>
      <c r="K131" s="52">
        <v>8</v>
      </c>
      <c r="L131" s="53">
        <v>1210</v>
      </c>
    </row>
    <row r="132" spans="2:12">
      <c r="B132" s="3" t="s">
        <v>57</v>
      </c>
      <c r="C132" s="51">
        <v>0</v>
      </c>
      <c r="D132" s="51">
        <v>6</v>
      </c>
      <c r="E132" s="51">
        <v>22</v>
      </c>
      <c r="F132" s="51">
        <v>51</v>
      </c>
      <c r="G132" s="51">
        <v>44</v>
      </c>
      <c r="H132" s="51">
        <v>24</v>
      </c>
      <c r="I132" s="51">
        <v>9</v>
      </c>
      <c r="J132" s="51">
        <v>0</v>
      </c>
      <c r="K132" s="52">
        <v>1</v>
      </c>
      <c r="L132" s="53">
        <v>157</v>
      </c>
    </row>
    <row r="133" spans="2:12">
      <c r="B133" s="3" t="s">
        <v>58</v>
      </c>
      <c r="C133" s="51">
        <v>2</v>
      </c>
      <c r="D133" s="51">
        <v>29</v>
      </c>
      <c r="E133" s="51">
        <v>54</v>
      </c>
      <c r="F133" s="51">
        <v>174</v>
      </c>
      <c r="G133" s="51">
        <v>253</v>
      </c>
      <c r="H133" s="51">
        <v>89</v>
      </c>
      <c r="I133" s="51">
        <v>19</v>
      </c>
      <c r="J133" s="51">
        <v>0</v>
      </c>
      <c r="K133" s="52">
        <v>11</v>
      </c>
      <c r="L133" s="53">
        <v>631</v>
      </c>
    </row>
    <row r="134" spans="2:12">
      <c r="B134" s="3" t="s">
        <v>59</v>
      </c>
      <c r="C134" s="51">
        <v>0</v>
      </c>
      <c r="D134" s="51">
        <v>8</v>
      </c>
      <c r="E134" s="51">
        <v>40</v>
      </c>
      <c r="F134" s="51">
        <v>97</v>
      </c>
      <c r="G134" s="51">
        <v>81</v>
      </c>
      <c r="H134" s="51">
        <v>39</v>
      </c>
      <c r="I134" s="51">
        <v>10</v>
      </c>
      <c r="J134" s="51">
        <v>0</v>
      </c>
      <c r="K134" s="52">
        <v>1</v>
      </c>
      <c r="L134" s="53">
        <v>276</v>
      </c>
    </row>
    <row r="135" spans="2:12">
      <c r="B135" s="3" t="s">
        <v>60</v>
      </c>
      <c r="C135" s="51">
        <v>0</v>
      </c>
      <c r="D135" s="51">
        <v>8</v>
      </c>
      <c r="E135" s="51">
        <v>22</v>
      </c>
      <c r="F135" s="51">
        <v>34</v>
      </c>
      <c r="G135" s="51">
        <v>52</v>
      </c>
      <c r="H135" s="51">
        <v>30</v>
      </c>
      <c r="I135" s="51">
        <v>13</v>
      </c>
      <c r="J135" s="51">
        <v>0</v>
      </c>
      <c r="K135" s="52">
        <v>0</v>
      </c>
      <c r="L135" s="53">
        <v>159</v>
      </c>
    </row>
    <row r="136" spans="2:12">
      <c r="B136" s="3" t="s">
        <v>61</v>
      </c>
      <c r="C136" s="51">
        <v>9</v>
      </c>
      <c r="D136" s="51">
        <v>29</v>
      </c>
      <c r="E136" s="51">
        <v>65</v>
      </c>
      <c r="F136" s="51">
        <v>122</v>
      </c>
      <c r="G136" s="51">
        <v>112</v>
      </c>
      <c r="H136" s="51">
        <v>57</v>
      </c>
      <c r="I136" s="51">
        <v>20</v>
      </c>
      <c r="J136" s="51">
        <v>0</v>
      </c>
      <c r="K136" s="52">
        <v>3</v>
      </c>
      <c r="L136" s="53">
        <v>417</v>
      </c>
    </row>
    <row r="137" spans="2:12">
      <c r="B137" s="3" t="s">
        <v>62</v>
      </c>
      <c r="C137" s="51">
        <v>92</v>
      </c>
      <c r="D137" s="51">
        <v>88</v>
      </c>
      <c r="E137" s="51">
        <v>86</v>
      </c>
      <c r="F137" s="51">
        <v>159</v>
      </c>
      <c r="G137" s="51">
        <v>162</v>
      </c>
      <c r="H137" s="51">
        <v>56</v>
      </c>
      <c r="I137" s="51">
        <v>16</v>
      </c>
      <c r="J137" s="51">
        <v>0</v>
      </c>
      <c r="K137" s="52">
        <v>0</v>
      </c>
      <c r="L137" s="53">
        <v>659</v>
      </c>
    </row>
    <row r="138" spans="2:12">
      <c r="B138" s="3" t="s">
        <v>63</v>
      </c>
      <c r="C138" s="51">
        <v>291</v>
      </c>
      <c r="D138" s="51">
        <v>296</v>
      </c>
      <c r="E138" s="51">
        <v>303</v>
      </c>
      <c r="F138" s="51">
        <v>514</v>
      </c>
      <c r="G138" s="51">
        <v>241</v>
      </c>
      <c r="H138" s="51">
        <v>60</v>
      </c>
      <c r="I138" s="51">
        <v>20</v>
      </c>
      <c r="J138" s="51">
        <v>0</v>
      </c>
      <c r="K138" s="52">
        <v>4</v>
      </c>
      <c r="L138" s="53">
        <v>1729</v>
      </c>
    </row>
    <row r="139" spans="2:12">
      <c r="B139" s="3" t="s">
        <v>64</v>
      </c>
      <c r="C139" s="51">
        <v>28</v>
      </c>
      <c r="D139" s="51">
        <v>162</v>
      </c>
      <c r="E139" s="51">
        <v>298</v>
      </c>
      <c r="F139" s="51">
        <v>338</v>
      </c>
      <c r="G139" s="51">
        <v>49</v>
      </c>
      <c r="H139" s="51">
        <v>31</v>
      </c>
      <c r="I139" s="51">
        <v>6</v>
      </c>
      <c r="J139" s="51">
        <v>144</v>
      </c>
      <c r="K139" s="52">
        <v>7</v>
      </c>
      <c r="L139" s="53">
        <v>1063</v>
      </c>
    </row>
    <row r="140" spans="2:12">
      <c r="B140" s="3" t="s">
        <v>65</v>
      </c>
      <c r="C140" s="51">
        <v>35</v>
      </c>
      <c r="D140" s="51">
        <v>170</v>
      </c>
      <c r="E140" s="51">
        <v>278</v>
      </c>
      <c r="F140" s="51">
        <v>284</v>
      </c>
      <c r="G140" s="51">
        <v>43</v>
      </c>
      <c r="H140" s="51">
        <v>27</v>
      </c>
      <c r="I140" s="51">
        <v>5</v>
      </c>
      <c r="J140" s="51">
        <v>107</v>
      </c>
      <c r="K140" s="52">
        <v>10</v>
      </c>
      <c r="L140" s="53">
        <v>959</v>
      </c>
    </row>
    <row r="141" spans="2:12">
      <c r="B141" s="3" t="s">
        <v>66</v>
      </c>
      <c r="C141" s="51">
        <v>34</v>
      </c>
      <c r="D141" s="51">
        <v>134</v>
      </c>
      <c r="E141" s="51">
        <v>250</v>
      </c>
      <c r="F141" s="51">
        <v>233</v>
      </c>
      <c r="G141" s="51">
        <v>52</v>
      </c>
      <c r="H141" s="51">
        <v>19</v>
      </c>
      <c r="I141" s="51">
        <v>6</v>
      </c>
      <c r="J141" s="51">
        <v>133</v>
      </c>
      <c r="K141" s="52">
        <v>41</v>
      </c>
      <c r="L141" s="53">
        <v>902</v>
      </c>
    </row>
    <row r="142" spans="2:12">
      <c r="B142" s="3" t="s">
        <v>67</v>
      </c>
      <c r="C142" s="51">
        <v>52</v>
      </c>
      <c r="D142" s="51">
        <v>296</v>
      </c>
      <c r="E142" s="51">
        <v>605</v>
      </c>
      <c r="F142" s="51">
        <v>595</v>
      </c>
      <c r="G142" s="51">
        <v>104</v>
      </c>
      <c r="H142" s="51">
        <v>40</v>
      </c>
      <c r="I142" s="51">
        <v>8</v>
      </c>
      <c r="J142" s="51">
        <v>299</v>
      </c>
      <c r="K142" s="52">
        <v>35</v>
      </c>
      <c r="L142" s="53">
        <v>2034</v>
      </c>
    </row>
    <row r="143" spans="2:12" ht="15.6" thickBot="1">
      <c r="B143" s="3" t="s">
        <v>68</v>
      </c>
      <c r="C143" s="51">
        <v>48</v>
      </c>
      <c r="D143" s="51">
        <v>126</v>
      </c>
      <c r="E143" s="51">
        <v>320</v>
      </c>
      <c r="F143" s="51">
        <v>257</v>
      </c>
      <c r="G143" s="51">
        <v>38</v>
      </c>
      <c r="H143" s="51">
        <v>16</v>
      </c>
      <c r="I143" s="51">
        <v>6</v>
      </c>
      <c r="J143" s="51">
        <v>122</v>
      </c>
      <c r="K143" s="52">
        <v>4</v>
      </c>
      <c r="L143" s="53">
        <v>937</v>
      </c>
    </row>
    <row r="144" spans="2:12" ht="16.2" thickTop="1" thickBot="1">
      <c r="B144" s="32" t="s">
        <v>70</v>
      </c>
      <c r="C144" s="54">
        <v>650</v>
      </c>
      <c r="D144" s="54">
        <v>1540</v>
      </c>
      <c r="E144" s="54">
        <v>2663</v>
      </c>
      <c r="F144" s="54">
        <v>3192</v>
      </c>
      <c r="G144" s="54">
        <v>1304</v>
      </c>
      <c r="H144" s="55">
        <v>520</v>
      </c>
      <c r="I144" s="55">
        <v>144</v>
      </c>
      <c r="J144" s="55">
        <v>995</v>
      </c>
      <c r="K144" s="65">
        <v>125</v>
      </c>
      <c r="L144" s="57">
        <v>11133</v>
      </c>
    </row>
    <row r="145" spans="2:12">
      <c r="B145" s="34"/>
      <c r="C145" s="58"/>
      <c r="D145" s="58"/>
      <c r="E145" s="58"/>
      <c r="F145" s="58"/>
      <c r="G145" s="58"/>
      <c r="H145" s="59"/>
      <c r="I145" s="59"/>
      <c r="J145" s="59"/>
      <c r="K145" s="59"/>
      <c r="L145" s="60"/>
    </row>
    <row r="146" spans="2:12">
      <c r="B146" s="34"/>
      <c r="C146" s="58"/>
      <c r="D146" s="58"/>
      <c r="E146" s="58"/>
      <c r="F146" s="58"/>
      <c r="G146" s="58"/>
      <c r="H146" s="59"/>
      <c r="I146" s="59"/>
      <c r="J146" s="59"/>
      <c r="K146" s="59"/>
      <c r="L146" s="60"/>
    </row>
    <row r="147" spans="2:12">
      <c r="B147" s="34"/>
      <c r="C147" s="58"/>
      <c r="D147" s="58"/>
      <c r="E147" s="58"/>
      <c r="F147" s="58"/>
      <c r="G147" s="58"/>
      <c r="H147" s="59"/>
      <c r="I147" s="59"/>
      <c r="J147" s="59"/>
      <c r="K147" s="59"/>
      <c r="L147" s="60"/>
    </row>
    <row r="148" spans="2:12">
      <c r="B148" s="34"/>
      <c r="C148" s="58"/>
      <c r="D148" s="58"/>
      <c r="E148" s="58"/>
      <c r="F148" s="58"/>
      <c r="G148" s="58"/>
      <c r="H148" s="59"/>
      <c r="I148" s="59"/>
      <c r="J148" s="59"/>
      <c r="K148" s="59"/>
      <c r="L148" s="60"/>
    </row>
    <row r="149" spans="2:12">
      <c r="B149" s="34"/>
      <c r="C149" s="58"/>
      <c r="D149" s="58"/>
      <c r="E149" s="58"/>
      <c r="F149" s="58"/>
      <c r="G149" s="58"/>
      <c r="H149" s="59"/>
      <c r="I149" s="59"/>
      <c r="J149" s="59"/>
      <c r="K149" s="59"/>
      <c r="L149" s="60"/>
    </row>
    <row r="150" spans="2:12">
      <c r="B150" s="34"/>
      <c r="C150" s="58"/>
      <c r="D150" s="58"/>
      <c r="E150" s="58"/>
      <c r="F150" s="58"/>
      <c r="G150" s="58"/>
      <c r="H150" s="59"/>
      <c r="I150" s="59"/>
      <c r="J150" s="59"/>
      <c r="K150" s="59"/>
      <c r="L150" s="60"/>
    </row>
    <row r="151" spans="2:12">
      <c r="B151" s="34"/>
      <c r="C151" s="58"/>
      <c r="D151" s="58"/>
      <c r="E151" s="58"/>
      <c r="F151" s="58"/>
      <c r="G151" s="58"/>
      <c r="H151" s="59"/>
      <c r="I151" s="59"/>
      <c r="J151" s="59"/>
      <c r="K151" s="59"/>
      <c r="L151" s="60"/>
    </row>
    <row r="152" spans="2:12">
      <c r="B152" s="34"/>
      <c r="C152" s="58"/>
      <c r="D152" s="58"/>
      <c r="E152" s="58"/>
      <c r="F152" s="58"/>
      <c r="G152" s="58"/>
      <c r="H152" s="59"/>
      <c r="I152" s="59"/>
      <c r="J152" s="59"/>
      <c r="K152" s="59"/>
      <c r="L152" s="60"/>
    </row>
    <row r="153" spans="2:12">
      <c r="B153" s="34"/>
      <c r="C153" s="58"/>
      <c r="D153" s="58"/>
      <c r="E153" s="58"/>
      <c r="F153" s="58"/>
      <c r="G153" s="58"/>
      <c r="H153" s="59"/>
      <c r="I153" s="59"/>
      <c r="J153" s="59"/>
      <c r="K153" s="59"/>
      <c r="L153" s="60"/>
    </row>
    <row r="154" spans="2:12">
      <c r="B154" s="34"/>
      <c r="C154" s="58"/>
      <c r="D154" s="58"/>
      <c r="E154" s="58"/>
      <c r="F154" s="58"/>
      <c r="G154" s="58"/>
      <c r="H154" s="59"/>
      <c r="I154" s="59"/>
      <c r="J154" s="59"/>
      <c r="K154" s="59"/>
      <c r="L154" s="60"/>
    </row>
    <row r="155" spans="2:12">
      <c r="B155" s="34"/>
      <c r="C155" s="58"/>
      <c r="D155" s="58"/>
      <c r="E155" s="58"/>
      <c r="F155" s="58"/>
      <c r="G155" s="58"/>
      <c r="H155" s="59"/>
      <c r="I155" s="59"/>
      <c r="J155" s="59"/>
      <c r="K155" s="59"/>
      <c r="L155" s="60"/>
    </row>
    <row r="156" spans="2:12">
      <c r="B156" s="34"/>
      <c r="C156" s="58"/>
      <c r="D156" s="58"/>
      <c r="E156" s="58"/>
      <c r="F156" s="58"/>
      <c r="G156" s="58"/>
      <c r="H156" s="59"/>
      <c r="I156" s="59"/>
      <c r="J156" s="59"/>
      <c r="K156" s="59"/>
      <c r="L156" s="60"/>
    </row>
    <row r="157" spans="2:12">
      <c r="B157" s="34"/>
      <c r="C157" s="58"/>
      <c r="D157" s="58"/>
      <c r="E157" s="58"/>
      <c r="F157" s="58"/>
      <c r="G157" s="58"/>
      <c r="H157" s="59"/>
      <c r="I157" s="59"/>
      <c r="J157" s="59"/>
      <c r="K157" s="59"/>
      <c r="L157" s="60"/>
    </row>
    <row r="158" spans="2:12">
      <c r="B158" s="34"/>
      <c r="C158" s="58"/>
      <c r="D158" s="58"/>
      <c r="E158" s="58"/>
      <c r="F158" s="58"/>
      <c r="G158" s="58"/>
      <c r="H158" s="59"/>
      <c r="I158" s="59"/>
      <c r="J158" s="59"/>
      <c r="K158" s="59"/>
      <c r="L158" s="60"/>
    </row>
    <row r="159" spans="2:12">
      <c r="B159" s="34"/>
      <c r="C159" s="58"/>
      <c r="D159" s="58"/>
      <c r="E159" s="58"/>
      <c r="F159" s="58"/>
      <c r="G159" s="58"/>
      <c r="H159" s="59"/>
      <c r="I159" s="59"/>
      <c r="J159" s="59"/>
      <c r="K159" s="59"/>
      <c r="L159" s="60"/>
    </row>
    <row r="160" spans="2:12">
      <c r="B160" s="34"/>
      <c r="C160" s="58"/>
      <c r="D160" s="58"/>
      <c r="E160" s="58"/>
      <c r="F160" s="58"/>
      <c r="G160" s="58"/>
      <c r="H160" s="59"/>
      <c r="I160" s="59"/>
      <c r="J160" s="59"/>
      <c r="K160" s="59"/>
      <c r="L160" s="60"/>
    </row>
    <row r="161" spans="1:12">
      <c r="B161" s="34"/>
      <c r="C161" s="58"/>
      <c r="D161" s="58"/>
      <c r="E161" s="58"/>
      <c r="F161" s="58"/>
      <c r="G161" s="58"/>
      <c r="H161" s="59"/>
      <c r="I161" s="59"/>
      <c r="J161" s="59"/>
      <c r="K161" s="59"/>
      <c r="L161" s="60"/>
    </row>
    <row r="162" spans="1:12">
      <c r="B162" s="34"/>
      <c r="C162" s="58"/>
      <c r="D162" s="58"/>
      <c r="E162" s="58"/>
      <c r="F162" s="58"/>
      <c r="G162" s="58"/>
      <c r="H162" s="59"/>
      <c r="I162" s="59"/>
      <c r="J162" s="59"/>
      <c r="K162" s="59"/>
      <c r="L162" s="60"/>
    </row>
    <row r="163" spans="1:12">
      <c r="B163" s="34"/>
      <c r="C163" s="58"/>
      <c r="D163" s="58"/>
      <c r="E163" s="58"/>
      <c r="F163" s="58"/>
      <c r="G163" s="58"/>
      <c r="H163" s="59"/>
      <c r="I163" s="59"/>
      <c r="J163" s="59"/>
      <c r="K163" s="59"/>
      <c r="L163" s="60"/>
    </row>
    <row r="164" spans="1:12">
      <c r="B164" s="34"/>
      <c r="C164" s="58"/>
      <c r="D164" s="58"/>
      <c r="E164" s="58"/>
      <c r="F164" s="58"/>
      <c r="G164" s="58"/>
      <c r="H164" s="59"/>
      <c r="I164" s="59"/>
      <c r="J164" s="59"/>
      <c r="K164" s="59"/>
      <c r="L164" s="60"/>
    </row>
    <row r="165" spans="1:12">
      <c r="A165" s="66" t="s">
        <v>80</v>
      </c>
      <c r="B165" s="66"/>
      <c r="C165" s="29"/>
      <c r="D165" s="58"/>
      <c r="E165" s="29"/>
      <c r="F165" s="58"/>
      <c r="G165" s="67"/>
      <c r="H165" s="58"/>
    </row>
    <row r="166" spans="1:12" ht="15.6" thickBot="1">
      <c r="B166" s="2" t="s">
        <v>81</v>
      </c>
    </row>
    <row r="167" spans="1:12">
      <c r="B167" s="22" t="s">
        <v>82</v>
      </c>
      <c r="C167" s="68" t="s">
        <v>83</v>
      </c>
      <c r="D167" s="69" t="s">
        <v>84</v>
      </c>
    </row>
    <row r="168" spans="1:12">
      <c r="B168" s="70" t="s">
        <v>76</v>
      </c>
      <c r="C168" s="71">
        <v>5.8384981586275038E-2</v>
      </c>
      <c r="D168" s="72">
        <v>650</v>
      </c>
    </row>
    <row r="169" spans="1:12">
      <c r="B169" s="70" t="s">
        <v>85</v>
      </c>
      <c r="C169" s="71">
        <v>0.1383274948351747</v>
      </c>
      <c r="D169" s="72">
        <v>1540</v>
      </c>
    </row>
    <row r="170" spans="1:12">
      <c r="B170" s="70" t="s">
        <v>86</v>
      </c>
      <c r="C170" s="71">
        <v>0.23919877840653911</v>
      </c>
      <c r="D170" s="72">
        <v>2663</v>
      </c>
    </row>
    <row r="171" spans="1:12">
      <c r="B171" s="73" t="s">
        <v>11</v>
      </c>
      <c r="C171" s="74">
        <v>0.28671517111290756</v>
      </c>
      <c r="D171" s="75">
        <v>3192</v>
      </c>
    </row>
    <row r="172" spans="1:12">
      <c r="B172" s="73" t="s">
        <v>12</v>
      </c>
      <c r="C172" s="76">
        <v>0.11712925536692716</v>
      </c>
      <c r="D172" s="75">
        <v>1304</v>
      </c>
    </row>
    <row r="173" spans="1:12">
      <c r="B173" s="73" t="s">
        <v>13</v>
      </c>
      <c r="C173" s="76">
        <v>4.6707985269020029E-2</v>
      </c>
      <c r="D173" s="75">
        <v>520</v>
      </c>
    </row>
    <row r="174" spans="1:12">
      <c r="B174" s="73" t="s">
        <v>14</v>
      </c>
      <c r="C174" s="76">
        <v>1.2934518997574777E-2</v>
      </c>
      <c r="D174" s="75">
        <v>144</v>
      </c>
    </row>
    <row r="175" spans="1:12">
      <c r="B175" s="77" t="s">
        <v>77</v>
      </c>
      <c r="C175" s="78">
        <v>8.9373933351297938E-2</v>
      </c>
      <c r="D175" s="79">
        <v>995</v>
      </c>
    </row>
    <row r="176" spans="1:12">
      <c r="B176" s="80" t="s">
        <v>78</v>
      </c>
      <c r="C176" s="78">
        <v>1.1227881074283661E-2</v>
      </c>
      <c r="D176" s="79">
        <v>125</v>
      </c>
    </row>
    <row r="177" spans="2:4" ht="15.6" thickBot="1">
      <c r="B177" s="81" t="s">
        <v>87</v>
      </c>
      <c r="C177" s="82"/>
      <c r="D177" s="83">
        <v>11133</v>
      </c>
    </row>
    <row r="178" spans="2:4">
      <c r="B178" s="5" t="s">
        <v>8</v>
      </c>
    </row>
    <row r="179" spans="2:4">
      <c r="B179" s="5"/>
    </row>
    <row r="180" spans="2:4">
      <c r="B180" s="5"/>
    </row>
    <row r="181" spans="2:4">
      <c r="B181" s="5"/>
    </row>
    <row r="182" spans="2:4">
      <c r="B182" s="5"/>
    </row>
    <row r="183" spans="2:4">
      <c r="B183" s="5"/>
    </row>
    <row r="184" spans="2:4">
      <c r="B184" s="5"/>
    </row>
    <row r="185" spans="2:4">
      <c r="B185" s="5"/>
    </row>
    <row r="186" spans="2:4">
      <c r="B186" s="5"/>
    </row>
    <row r="187" spans="2:4">
      <c r="B187" s="5"/>
    </row>
    <row r="188" spans="2:4">
      <c r="B188" s="5"/>
    </row>
    <row r="189" spans="2:4">
      <c r="B189" s="5"/>
    </row>
    <row r="190" spans="2:4">
      <c r="B190" s="5"/>
    </row>
    <row r="191" spans="2:4">
      <c r="B191" s="5"/>
    </row>
    <row r="192" spans="2:4">
      <c r="B192" s="5"/>
    </row>
    <row r="193" spans="1:8">
      <c r="B193" s="5"/>
    </row>
    <row r="194" spans="1:8">
      <c r="B194" s="5"/>
    </row>
    <row r="195" spans="1:8">
      <c r="B195" s="5"/>
    </row>
    <row r="196" spans="1:8">
      <c r="B196" s="5"/>
    </row>
    <row r="197" spans="1:8">
      <c r="A197" s="66" t="s">
        <v>80</v>
      </c>
      <c r="B197" s="66"/>
    </row>
    <row r="198" spans="1:8">
      <c r="A198" s="66"/>
      <c r="B198" s="66"/>
    </row>
    <row r="199" spans="1:8" ht="15.6" thickBot="1">
      <c r="B199" s="2" t="s">
        <v>88</v>
      </c>
      <c r="G199" s="84"/>
    </row>
    <row r="200" spans="1:8" ht="30">
      <c r="B200" s="22" t="s">
        <v>89</v>
      </c>
      <c r="C200" s="23" t="s">
        <v>45</v>
      </c>
      <c r="D200" s="23" t="s">
        <v>46</v>
      </c>
      <c r="E200" s="23" t="s">
        <v>47</v>
      </c>
      <c r="F200" s="85" t="s">
        <v>48</v>
      </c>
      <c r="G200" s="23" t="s">
        <v>90</v>
      </c>
      <c r="H200" s="86" t="s">
        <v>91</v>
      </c>
    </row>
    <row r="201" spans="1:8">
      <c r="B201" s="3" t="s">
        <v>92</v>
      </c>
      <c r="C201" s="87">
        <v>4.3999999999999997E-2</v>
      </c>
      <c r="D201" s="87">
        <v>3.9E-2</v>
      </c>
      <c r="E201" s="87">
        <v>2.3E-2</v>
      </c>
      <c r="F201" s="87">
        <v>3.7670341116222548E-2</v>
      </c>
      <c r="G201" s="87">
        <v>3.9701787478667025E-2</v>
      </c>
      <c r="H201" s="88">
        <v>442</v>
      </c>
    </row>
    <row r="202" spans="1:8">
      <c r="B202" s="3" t="s">
        <v>93</v>
      </c>
      <c r="C202" s="87">
        <v>0.13600000000000001</v>
      </c>
      <c r="D202" s="87">
        <v>0.13100000000000001</v>
      </c>
      <c r="E202" s="89">
        <v>0.112</v>
      </c>
      <c r="F202" s="87">
        <v>0.1226456036802361</v>
      </c>
      <c r="G202" s="87">
        <v>0.11236863379143087</v>
      </c>
      <c r="H202" s="88">
        <v>1251</v>
      </c>
    </row>
    <row r="203" spans="1:8">
      <c r="B203" s="3" t="s">
        <v>94</v>
      </c>
      <c r="C203" s="87">
        <v>0.158</v>
      </c>
      <c r="D203" s="87">
        <v>0.16200000000000001</v>
      </c>
      <c r="E203" s="89">
        <v>0.16800000000000001</v>
      </c>
      <c r="F203" s="87">
        <v>0.16986372710702197</v>
      </c>
      <c r="G203" s="87">
        <v>0.16734033953112368</v>
      </c>
      <c r="H203" s="88">
        <v>1863</v>
      </c>
    </row>
    <row r="204" spans="1:8">
      <c r="B204" s="3" t="s">
        <v>95</v>
      </c>
      <c r="C204" s="87">
        <v>0.14599999999999999</v>
      </c>
      <c r="D204" s="87">
        <v>0.14799999999999999</v>
      </c>
      <c r="E204" s="89">
        <v>0.156</v>
      </c>
      <c r="F204" s="87">
        <v>0.1580591962503255</v>
      </c>
      <c r="G204" s="87">
        <v>0.1538668822419833</v>
      </c>
      <c r="H204" s="88">
        <v>1713</v>
      </c>
    </row>
    <row r="205" spans="1:8">
      <c r="B205" s="3" t="s">
        <v>96</v>
      </c>
      <c r="C205" s="87">
        <v>0.15</v>
      </c>
      <c r="D205" s="87">
        <v>0.151</v>
      </c>
      <c r="E205" s="89">
        <v>0.155</v>
      </c>
      <c r="F205" s="87">
        <v>0.15536845759916673</v>
      </c>
      <c r="G205" s="87">
        <v>0.1462319231114704</v>
      </c>
      <c r="H205" s="88">
        <v>1628</v>
      </c>
    </row>
    <row r="206" spans="1:8">
      <c r="B206" s="3" t="s">
        <v>97</v>
      </c>
      <c r="C206" s="87">
        <v>0.121</v>
      </c>
      <c r="D206" s="87">
        <v>0.124</v>
      </c>
      <c r="E206" s="89">
        <v>0.13600000000000001</v>
      </c>
      <c r="F206" s="87">
        <v>0.13436333651592744</v>
      </c>
      <c r="G206" s="87">
        <v>0.14632174616006469</v>
      </c>
      <c r="H206" s="88">
        <v>1629</v>
      </c>
    </row>
    <row r="207" spans="1:8">
      <c r="B207" s="3" t="s">
        <v>98</v>
      </c>
      <c r="C207" s="87">
        <v>9.9000000000000005E-2</v>
      </c>
      <c r="D207" s="87">
        <v>0.1</v>
      </c>
      <c r="E207" s="87">
        <v>0.106</v>
      </c>
      <c r="F207" s="87">
        <v>0.10511240343720163</v>
      </c>
      <c r="G207" s="87">
        <v>0.10805712745890596</v>
      </c>
      <c r="H207" s="88">
        <v>1203</v>
      </c>
    </row>
    <row r="208" spans="1:8">
      <c r="B208" s="3" t="s">
        <v>99</v>
      </c>
      <c r="C208" s="87">
        <v>9.6000000000000002E-2</v>
      </c>
      <c r="D208" s="87">
        <v>9.5000000000000001E-2</v>
      </c>
      <c r="E208" s="87">
        <v>9.4E-2</v>
      </c>
      <c r="F208" s="87">
        <v>8.1676937765818941E-2</v>
      </c>
      <c r="G208" s="87">
        <v>8.2367735560944941E-2</v>
      </c>
      <c r="H208" s="88">
        <v>917</v>
      </c>
    </row>
    <row r="209" spans="2:8">
      <c r="B209" s="3" t="s">
        <v>100</v>
      </c>
      <c r="C209" s="87">
        <v>4.7E-2</v>
      </c>
      <c r="D209" s="87">
        <v>4.7E-2</v>
      </c>
      <c r="E209" s="87">
        <v>4.8000000000000001E-2</v>
      </c>
      <c r="F209" s="87">
        <v>3.37644301709921E-2</v>
      </c>
      <c r="G209" s="87">
        <v>3.88933800413186E-2</v>
      </c>
      <c r="H209" s="88">
        <v>433</v>
      </c>
    </row>
    <row r="210" spans="2:8" ht="15.6" thickBot="1">
      <c r="B210" s="4" t="s">
        <v>101</v>
      </c>
      <c r="C210" s="90">
        <v>3.0000000000000001E-3</v>
      </c>
      <c r="D210" s="90">
        <v>4.0000000000000001E-3</v>
      </c>
      <c r="E210" s="90">
        <v>2E-3</v>
      </c>
      <c r="F210" s="90">
        <v>1.2151722940716952E-3</v>
      </c>
      <c r="G210" s="90">
        <v>4.850444624090542E-3</v>
      </c>
      <c r="H210" s="91">
        <v>54</v>
      </c>
    </row>
    <row r="211" spans="2:8" ht="16.2" thickTop="1" thickBot="1">
      <c r="B211" s="29"/>
      <c r="C211" s="29"/>
      <c r="D211" s="29"/>
      <c r="E211" s="29"/>
      <c r="F211" s="29"/>
      <c r="G211" s="29"/>
      <c r="H211" s="92">
        <v>11133</v>
      </c>
    </row>
    <row r="212" spans="2:8" ht="15.6" thickTop="1">
      <c r="B212" s="27" t="s">
        <v>52</v>
      </c>
      <c r="C212" s="29"/>
      <c r="D212" s="29"/>
      <c r="E212" s="29"/>
      <c r="F212" s="29"/>
      <c r="G212" s="29"/>
      <c r="H212" s="27" t="s">
        <v>382</v>
      </c>
    </row>
    <row r="213" spans="2:8">
      <c r="B213" s="5"/>
    </row>
    <row r="214" spans="2:8">
      <c r="B214" s="5"/>
    </row>
    <row r="215" spans="2:8">
      <c r="B215" s="5"/>
    </row>
    <row r="216" spans="2:8">
      <c r="B216" s="5"/>
    </row>
    <row r="217" spans="2:8">
      <c r="B217" s="5"/>
    </row>
    <row r="218" spans="2:8">
      <c r="B218" s="5"/>
    </row>
    <row r="219" spans="2:8">
      <c r="B219" s="5"/>
    </row>
    <row r="220" spans="2:8">
      <c r="B220" s="5"/>
    </row>
    <row r="221" spans="2:8">
      <c r="B221" s="5"/>
    </row>
    <row r="222" spans="2:8">
      <c r="B222" s="5"/>
    </row>
    <row r="223" spans="2:8">
      <c r="B223" s="5"/>
    </row>
    <row r="224" spans="2:8">
      <c r="B224" s="5"/>
    </row>
    <row r="225" spans="2:6">
      <c r="B225" s="5"/>
    </row>
    <row r="226" spans="2:6">
      <c r="B226" s="5"/>
    </row>
    <row r="227" spans="2:6">
      <c r="B227" s="5"/>
    </row>
    <row r="228" spans="2:6">
      <c r="B228" s="5"/>
    </row>
    <row r="229" spans="2:6">
      <c r="B229" s="5"/>
    </row>
    <row r="230" spans="2:6">
      <c r="B230" s="5"/>
    </row>
    <row r="231" spans="2:6">
      <c r="B231" s="5"/>
    </row>
    <row r="232" spans="2:6">
      <c r="B232" s="5"/>
    </row>
    <row r="233" spans="2:6" ht="15.6" thickBot="1">
      <c r="B233" s="5" t="s">
        <v>102</v>
      </c>
    </row>
    <row r="234" spans="2:6" ht="29.25" customHeight="1">
      <c r="B234" s="1128" t="s">
        <v>89</v>
      </c>
      <c r="C234" s="1086" t="s">
        <v>103</v>
      </c>
      <c r="D234" s="1087"/>
      <c r="E234" s="1088" t="s">
        <v>74</v>
      </c>
      <c r="F234" s="1089"/>
    </row>
    <row r="235" spans="2:6">
      <c r="B235" s="1129"/>
      <c r="C235" s="93" t="s">
        <v>83</v>
      </c>
      <c r="D235" s="94" t="s">
        <v>84</v>
      </c>
      <c r="E235" s="95" t="s">
        <v>83</v>
      </c>
      <c r="F235" s="96" t="s">
        <v>84</v>
      </c>
    </row>
    <row r="236" spans="2:6">
      <c r="B236" s="97" t="s">
        <v>104</v>
      </c>
      <c r="C236" s="98">
        <v>3.2031797989244798E-2</v>
      </c>
      <c r="D236" s="99">
        <v>274</v>
      </c>
      <c r="E236" s="98">
        <v>2.4611515314829784E-2</v>
      </c>
      <c r="F236" s="99">
        <v>274</v>
      </c>
    </row>
    <row r="237" spans="2:6">
      <c r="B237" s="100" t="s">
        <v>0</v>
      </c>
      <c r="C237" s="98">
        <v>0.11281271919569792</v>
      </c>
      <c r="D237" s="99">
        <v>965</v>
      </c>
      <c r="E237" s="98">
        <v>8.6679241893469858E-2</v>
      </c>
      <c r="F237" s="99">
        <v>965</v>
      </c>
    </row>
    <row r="238" spans="2:6">
      <c r="B238" s="100" t="s">
        <v>1</v>
      </c>
      <c r="C238" s="98">
        <v>0.17301847089081132</v>
      </c>
      <c r="D238" s="99">
        <v>1480</v>
      </c>
      <c r="E238" s="98">
        <v>0.13293811191951854</v>
      </c>
      <c r="F238" s="99">
        <v>1480</v>
      </c>
    </row>
    <row r="239" spans="2:6">
      <c r="B239" s="100" t="s">
        <v>2</v>
      </c>
      <c r="C239" s="98">
        <v>0.15688566752396541</v>
      </c>
      <c r="D239" s="99">
        <v>1342</v>
      </c>
      <c r="E239" s="98">
        <v>0.12054253121350939</v>
      </c>
      <c r="F239" s="99">
        <v>1342</v>
      </c>
    </row>
    <row r="240" spans="2:6">
      <c r="B240" s="100" t="s">
        <v>3</v>
      </c>
      <c r="C240" s="98">
        <v>0.15314472761281273</v>
      </c>
      <c r="D240" s="99">
        <v>1310</v>
      </c>
      <c r="E240" s="98">
        <v>0.11766819365849276</v>
      </c>
      <c r="F240" s="99">
        <v>1310</v>
      </c>
    </row>
    <row r="241" spans="2:6">
      <c r="B241" s="100" t="s">
        <v>4</v>
      </c>
      <c r="C241" s="98">
        <v>0.14449380406827214</v>
      </c>
      <c r="D241" s="99">
        <v>1236</v>
      </c>
      <c r="E241" s="98">
        <v>0.11102128806251685</v>
      </c>
      <c r="F241" s="99">
        <v>1236</v>
      </c>
    </row>
    <row r="242" spans="2:6">
      <c r="B242" s="100" t="s">
        <v>5</v>
      </c>
      <c r="C242" s="98">
        <v>0.10848725742342763</v>
      </c>
      <c r="D242" s="99">
        <v>928</v>
      </c>
      <c r="E242" s="98">
        <v>8.33557890954819E-2</v>
      </c>
      <c r="F242" s="99">
        <v>928</v>
      </c>
    </row>
    <row r="243" spans="2:6">
      <c r="B243" s="100" t="s">
        <v>6</v>
      </c>
      <c r="C243" s="98">
        <v>7.8676642506429736E-2</v>
      </c>
      <c r="D243" s="99">
        <v>673</v>
      </c>
      <c r="E243" s="98">
        <v>6.0450911703943233E-2</v>
      </c>
      <c r="F243" s="99">
        <v>673</v>
      </c>
    </row>
    <row r="244" spans="2:6">
      <c r="B244" s="100" t="s">
        <v>7</v>
      </c>
      <c r="C244" s="98">
        <v>3.6824877250409165E-2</v>
      </c>
      <c r="D244" s="99">
        <v>315</v>
      </c>
      <c r="E244" s="98">
        <v>2.8294260307194827E-2</v>
      </c>
      <c r="F244" s="99">
        <v>315</v>
      </c>
    </row>
    <row r="245" spans="2:6">
      <c r="B245" s="100" t="s">
        <v>105</v>
      </c>
      <c r="C245" s="98">
        <v>3.6240355389291559E-3</v>
      </c>
      <c r="D245" s="99">
        <v>31</v>
      </c>
      <c r="E245" s="98">
        <v>2.7845145064223482E-3</v>
      </c>
      <c r="F245" s="99">
        <v>31</v>
      </c>
    </row>
    <row r="246" spans="2:6">
      <c r="B246" s="100" t="s">
        <v>73</v>
      </c>
      <c r="C246" s="101"/>
      <c r="D246" s="102"/>
      <c r="E246" s="103">
        <v>0.23165364232462049</v>
      </c>
      <c r="F246" s="104">
        <v>2579</v>
      </c>
    </row>
    <row r="247" spans="2:6" ht="15.6" thickBot="1">
      <c r="B247" s="105" t="s">
        <v>70</v>
      </c>
      <c r="C247" s="106"/>
      <c r="D247" s="107">
        <v>8554</v>
      </c>
      <c r="E247" s="108"/>
      <c r="F247" s="107">
        <v>11133</v>
      </c>
    </row>
    <row r="248" spans="2:6">
      <c r="B248" s="109"/>
      <c r="C248" s="110"/>
      <c r="D248" s="110"/>
      <c r="E248" s="110"/>
      <c r="F248" s="110"/>
    </row>
    <row r="249" spans="2:6">
      <c r="B249" s="109"/>
      <c r="C249" s="110"/>
      <c r="D249" s="110"/>
      <c r="E249" s="110"/>
      <c r="F249" s="110"/>
    </row>
    <row r="250" spans="2:6">
      <c r="B250" s="109"/>
      <c r="C250" s="110"/>
      <c r="D250" s="110"/>
      <c r="E250" s="110"/>
      <c r="F250" s="110"/>
    </row>
    <row r="251" spans="2:6">
      <c r="B251" s="109"/>
      <c r="C251" s="110"/>
      <c r="D251" s="110"/>
      <c r="E251" s="110"/>
      <c r="F251" s="110"/>
    </row>
    <row r="252" spans="2:6">
      <c r="B252" s="109"/>
      <c r="C252" s="110"/>
      <c r="D252" s="110"/>
      <c r="E252" s="110"/>
      <c r="F252" s="110"/>
    </row>
    <row r="253" spans="2:6">
      <c r="B253" s="109"/>
      <c r="C253" s="110"/>
      <c r="D253" s="110"/>
      <c r="E253" s="110"/>
      <c r="F253" s="110"/>
    </row>
    <row r="254" spans="2:6">
      <c r="B254" s="109"/>
      <c r="C254" s="110"/>
      <c r="D254" s="110"/>
      <c r="E254" s="110"/>
      <c r="F254" s="110"/>
    </row>
    <row r="255" spans="2:6">
      <c r="B255" s="109"/>
      <c r="C255" s="110"/>
      <c r="D255" s="110"/>
      <c r="E255" s="110"/>
      <c r="F255" s="110"/>
    </row>
    <row r="256" spans="2:6">
      <c r="B256" s="109"/>
      <c r="C256" s="110"/>
      <c r="D256" s="110"/>
      <c r="E256" s="110"/>
      <c r="F256" s="110"/>
    </row>
    <row r="257" spans="2:13">
      <c r="B257" s="109"/>
      <c r="C257" s="110"/>
      <c r="D257" s="110"/>
      <c r="E257" s="110"/>
      <c r="F257" s="110"/>
    </row>
    <row r="258" spans="2:13">
      <c r="B258" s="109"/>
      <c r="C258" s="110"/>
      <c r="D258" s="110"/>
      <c r="E258" s="110"/>
      <c r="F258" s="110"/>
    </row>
    <row r="259" spans="2:13">
      <c r="B259" s="109"/>
      <c r="C259" s="110"/>
      <c r="D259" s="110"/>
      <c r="E259" s="110"/>
      <c r="F259" s="110"/>
    </row>
    <row r="260" spans="2:13">
      <c r="B260" s="109"/>
      <c r="C260" s="110"/>
      <c r="D260" s="110"/>
      <c r="E260" s="110"/>
      <c r="F260" s="110"/>
    </row>
    <row r="261" spans="2:13">
      <c r="B261" s="109"/>
      <c r="C261" s="110"/>
      <c r="D261" s="110"/>
      <c r="E261" s="110"/>
      <c r="F261" s="110"/>
    </row>
    <row r="262" spans="2:13">
      <c r="B262" s="109"/>
      <c r="C262" s="110"/>
      <c r="D262" s="110"/>
      <c r="E262" s="110"/>
      <c r="F262" s="110"/>
    </row>
    <row r="263" spans="2:13">
      <c r="B263" s="109"/>
      <c r="C263" s="110"/>
      <c r="D263" s="110"/>
      <c r="E263" s="110"/>
      <c r="F263" s="110"/>
    </row>
    <row r="264" spans="2:13">
      <c r="B264" s="109"/>
      <c r="C264" s="110"/>
      <c r="D264" s="110"/>
      <c r="E264" s="110"/>
      <c r="F264" s="110"/>
    </row>
    <row r="265" spans="2:13">
      <c r="B265" s="109"/>
      <c r="C265" s="110"/>
      <c r="D265" s="110"/>
      <c r="E265" s="110"/>
      <c r="F265" s="110"/>
    </row>
    <row r="266" spans="2:13">
      <c r="B266" s="109"/>
      <c r="C266" s="110"/>
      <c r="D266" s="110"/>
      <c r="E266" s="110"/>
      <c r="F266" s="110"/>
    </row>
    <row r="267" spans="2:13" ht="15.6" thickBot="1">
      <c r="B267" s="2" t="s">
        <v>106</v>
      </c>
    </row>
    <row r="268" spans="2:13" ht="45">
      <c r="B268" s="111" t="s">
        <v>41</v>
      </c>
      <c r="C268" s="112" t="s">
        <v>104</v>
      </c>
      <c r="D268" s="112" t="s">
        <v>0</v>
      </c>
      <c r="E268" s="112" t="s">
        <v>1</v>
      </c>
      <c r="F268" s="112" t="s">
        <v>2</v>
      </c>
      <c r="G268" s="112" t="s">
        <v>3</v>
      </c>
      <c r="H268" s="112" t="s">
        <v>4</v>
      </c>
      <c r="I268" s="112" t="s">
        <v>5</v>
      </c>
      <c r="J268" s="112" t="s">
        <v>6</v>
      </c>
      <c r="K268" s="112" t="s">
        <v>7</v>
      </c>
      <c r="L268" s="112" t="s">
        <v>105</v>
      </c>
      <c r="M268" s="113" t="s">
        <v>107</v>
      </c>
    </row>
    <row r="269" spans="2:13">
      <c r="B269" s="114" t="s">
        <v>108</v>
      </c>
      <c r="C269" s="115">
        <v>179</v>
      </c>
      <c r="D269" s="115">
        <v>183</v>
      </c>
      <c r="E269" s="115">
        <v>127</v>
      </c>
      <c r="F269" s="115">
        <v>80</v>
      </c>
      <c r="G269" s="115">
        <v>66</v>
      </c>
      <c r="H269" s="115">
        <v>63</v>
      </c>
      <c r="I269" s="115">
        <v>36</v>
      </c>
      <c r="J269" s="115">
        <v>20</v>
      </c>
      <c r="K269" s="115">
        <v>4</v>
      </c>
      <c r="L269" s="115">
        <v>0</v>
      </c>
      <c r="M269" s="116">
        <v>758</v>
      </c>
    </row>
    <row r="270" spans="2:13">
      <c r="B270" s="114" t="s">
        <v>109</v>
      </c>
      <c r="C270" s="115">
        <v>167</v>
      </c>
      <c r="D270" s="115">
        <v>245</v>
      </c>
      <c r="E270" s="115">
        <v>179</v>
      </c>
      <c r="F270" s="115">
        <v>108</v>
      </c>
      <c r="G270" s="115">
        <v>85</v>
      </c>
      <c r="H270" s="115">
        <v>57</v>
      </c>
      <c r="I270" s="115">
        <v>40</v>
      </c>
      <c r="J270" s="115">
        <v>27</v>
      </c>
      <c r="K270" s="115">
        <v>5</v>
      </c>
      <c r="L270" s="115">
        <v>0</v>
      </c>
      <c r="M270" s="116">
        <v>913</v>
      </c>
    </row>
    <row r="271" spans="2:13">
      <c r="B271" s="114" t="s">
        <v>110</v>
      </c>
      <c r="C271" s="115">
        <v>77</v>
      </c>
      <c r="D271" s="115">
        <v>349</v>
      </c>
      <c r="E271" s="115">
        <v>242</v>
      </c>
      <c r="F271" s="115">
        <v>145</v>
      </c>
      <c r="G271" s="115">
        <v>109</v>
      </c>
      <c r="H271" s="115">
        <v>97</v>
      </c>
      <c r="I271" s="115">
        <v>75</v>
      </c>
      <c r="J271" s="115">
        <v>35</v>
      </c>
      <c r="K271" s="115">
        <v>13</v>
      </c>
      <c r="L271" s="115">
        <v>2</v>
      </c>
      <c r="M271" s="116">
        <v>1144</v>
      </c>
    </row>
    <row r="272" spans="2:13">
      <c r="B272" s="114" t="s">
        <v>111</v>
      </c>
      <c r="C272" s="115">
        <v>19</v>
      </c>
      <c r="D272" s="115">
        <v>461</v>
      </c>
      <c r="E272" s="115">
        <v>910</v>
      </c>
      <c r="F272" s="115">
        <v>488</v>
      </c>
      <c r="G272" s="115">
        <v>314</v>
      </c>
      <c r="H272" s="115">
        <v>272</v>
      </c>
      <c r="I272" s="115">
        <v>171</v>
      </c>
      <c r="J272" s="115">
        <v>112</v>
      </c>
      <c r="K272" s="115">
        <v>80</v>
      </c>
      <c r="L272" s="115">
        <v>9</v>
      </c>
      <c r="M272" s="116">
        <v>2836</v>
      </c>
    </row>
    <row r="273" spans="2:13">
      <c r="B273" s="114" t="s">
        <v>112</v>
      </c>
      <c r="C273" s="115">
        <v>0</v>
      </c>
      <c r="D273" s="115">
        <v>13</v>
      </c>
      <c r="E273" s="115">
        <v>405</v>
      </c>
      <c r="F273" s="115">
        <v>872</v>
      </c>
      <c r="G273" s="115">
        <v>713</v>
      </c>
      <c r="H273" s="115">
        <v>456</v>
      </c>
      <c r="I273" s="115">
        <v>287</v>
      </c>
      <c r="J273" s="115">
        <v>203</v>
      </c>
      <c r="K273" s="115">
        <v>97</v>
      </c>
      <c r="L273" s="115">
        <v>10</v>
      </c>
      <c r="M273" s="116">
        <v>3056</v>
      </c>
    </row>
    <row r="274" spans="2:13">
      <c r="B274" s="114" t="s">
        <v>113</v>
      </c>
      <c r="C274" s="115">
        <v>0</v>
      </c>
      <c r="D274" s="115">
        <v>0</v>
      </c>
      <c r="E274" s="115">
        <v>0</v>
      </c>
      <c r="F274" s="115">
        <v>20</v>
      </c>
      <c r="G274" s="115">
        <v>341</v>
      </c>
      <c r="H274" s="115">
        <v>684</v>
      </c>
      <c r="I274" s="115">
        <v>594</v>
      </c>
      <c r="J274" s="115">
        <v>520</v>
      </c>
      <c r="K274" s="115">
        <v>234</v>
      </c>
      <c r="L274" s="115">
        <v>33</v>
      </c>
      <c r="M274" s="116">
        <v>2426</v>
      </c>
    </row>
    <row r="275" spans="2:13" ht="15.6" thickBot="1">
      <c r="B275" s="117" t="s">
        <v>70</v>
      </c>
      <c r="C275" s="118">
        <v>442</v>
      </c>
      <c r="D275" s="118">
        <v>1251</v>
      </c>
      <c r="E275" s="118">
        <v>1863</v>
      </c>
      <c r="F275" s="118">
        <v>1713</v>
      </c>
      <c r="G275" s="118">
        <v>1628</v>
      </c>
      <c r="H275" s="118">
        <v>1629</v>
      </c>
      <c r="I275" s="118">
        <v>1203</v>
      </c>
      <c r="J275" s="118">
        <v>917</v>
      </c>
      <c r="K275" s="118">
        <v>433</v>
      </c>
      <c r="L275" s="118">
        <v>54</v>
      </c>
      <c r="M275" s="119">
        <v>11133</v>
      </c>
    </row>
    <row r="276" spans="2:13">
      <c r="B276" s="120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0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0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0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0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0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0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0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0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0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0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0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0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0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0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0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0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0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0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0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 ht="15.6" thickBot="1">
      <c r="B296" s="2" t="s">
        <v>114</v>
      </c>
    </row>
    <row r="297" spans="2:13" ht="45">
      <c r="B297" s="122" t="s">
        <v>41</v>
      </c>
      <c r="C297" s="123" t="s">
        <v>104</v>
      </c>
      <c r="D297" s="123" t="s">
        <v>0</v>
      </c>
      <c r="E297" s="123" t="s">
        <v>1</v>
      </c>
      <c r="F297" s="123" t="s">
        <v>2</v>
      </c>
      <c r="G297" s="123" t="s">
        <v>3</v>
      </c>
      <c r="H297" s="123" t="s">
        <v>4</v>
      </c>
      <c r="I297" s="123" t="s">
        <v>5</v>
      </c>
      <c r="J297" s="123" t="s">
        <v>6</v>
      </c>
      <c r="K297" s="123" t="s">
        <v>7</v>
      </c>
      <c r="L297" s="123" t="s">
        <v>105</v>
      </c>
      <c r="M297" s="124" t="s">
        <v>107</v>
      </c>
    </row>
    <row r="298" spans="2:13">
      <c r="B298" s="114" t="s">
        <v>108</v>
      </c>
      <c r="C298" s="125">
        <v>65</v>
      </c>
      <c r="D298" s="125">
        <v>82</v>
      </c>
      <c r="E298" s="125">
        <v>73</v>
      </c>
      <c r="F298" s="125">
        <v>49</v>
      </c>
      <c r="G298" s="125">
        <v>31</v>
      </c>
      <c r="H298" s="125">
        <v>25</v>
      </c>
      <c r="I298" s="125">
        <v>19</v>
      </c>
      <c r="J298" s="125">
        <v>7</v>
      </c>
      <c r="K298" s="125">
        <v>3</v>
      </c>
      <c r="L298" s="125">
        <v>0</v>
      </c>
      <c r="M298" s="116">
        <v>354</v>
      </c>
    </row>
    <row r="299" spans="2:13">
      <c r="B299" s="114" t="s">
        <v>109</v>
      </c>
      <c r="C299" s="125">
        <v>133</v>
      </c>
      <c r="D299" s="125">
        <v>204</v>
      </c>
      <c r="E299" s="125">
        <v>154</v>
      </c>
      <c r="F299" s="125">
        <v>84</v>
      </c>
      <c r="G299" s="125">
        <v>69</v>
      </c>
      <c r="H299" s="125">
        <v>43</v>
      </c>
      <c r="I299" s="125">
        <v>33</v>
      </c>
      <c r="J299" s="125">
        <v>21</v>
      </c>
      <c r="K299" s="125">
        <v>4</v>
      </c>
      <c r="L299" s="125">
        <v>0</v>
      </c>
      <c r="M299" s="116">
        <v>745</v>
      </c>
    </row>
    <row r="300" spans="2:13">
      <c r="B300" s="114" t="s">
        <v>110</v>
      </c>
      <c r="C300" s="125">
        <v>64</v>
      </c>
      <c r="D300" s="125">
        <v>288</v>
      </c>
      <c r="E300" s="125">
        <v>213</v>
      </c>
      <c r="F300" s="125">
        <v>123</v>
      </c>
      <c r="G300" s="125">
        <v>93</v>
      </c>
      <c r="H300" s="125">
        <v>82</v>
      </c>
      <c r="I300" s="125">
        <v>63</v>
      </c>
      <c r="J300" s="125">
        <v>27</v>
      </c>
      <c r="K300" s="125">
        <v>12</v>
      </c>
      <c r="L300" s="125">
        <v>2</v>
      </c>
      <c r="M300" s="116">
        <v>967</v>
      </c>
    </row>
    <row r="301" spans="2:13">
      <c r="B301" s="114" t="s">
        <v>111</v>
      </c>
      <c r="C301" s="125">
        <v>12</v>
      </c>
      <c r="D301" s="125">
        <v>381</v>
      </c>
      <c r="E301" s="125">
        <v>723</v>
      </c>
      <c r="F301" s="125">
        <v>375</v>
      </c>
      <c r="G301" s="125">
        <v>276</v>
      </c>
      <c r="H301" s="125">
        <v>230</v>
      </c>
      <c r="I301" s="125">
        <v>147</v>
      </c>
      <c r="J301" s="125">
        <v>88</v>
      </c>
      <c r="K301" s="125">
        <v>57</v>
      </c>
      <c r="L301" s="125">
        <v>4</v>
      </c>
      <c r="M301" s="116">
        <v>2293</v>
      </c>
    </row>
    <row r="302" spans="2:13">
      <c r="B302" s="114" t="s">
        <v>112</v>
      </c>
      <c r="C302" s="125">
        <v>0</v>
      </c>
      <c r="D302" s="125">
        <v>10</v>
      </c>
      <c r="E302" s="125">
        <v>317</v>
      </c>
      <c r="F302" s="125">
        <v>696</v>
      </c>
      <c r="G302" s="125">
        <v>562</v>
      </c>
      <c r="H302" s="125">
        <v>343</v>
      </c>
      <c r="I302" s="125">
        <v>217</v>
      </c>
      <c r="J302" s="125">
        <v>154</v>
      </c>
      <c r="K302" s="125">
        <v>64</v>
      </c>
      <c r="L302" s="125">
        <v>6</v>
      </c>
      <c r="M302" s="116">
        <v>2369</v>
      </c>
    </row>
    <row r="303" spans="2:13">
      <c r="B303" s="114" t="s">
        <v>113</v>
      </c>
      <c r="C303" s="125">
        <v>0</v>
      </c>
      <c r="D303" s="125">
        <v>0</v>
      </c>
      <c r="E303" s="125">
        <v>0</v>
      </c>
      <c r="F303" s="125">
        <v>15</v>
      </c>
      <c r="G303" s="125">
        <v>279</v>
      </c>
      <c r="H303" s="125">
        <v>513</v>
      </c>
      <c r="I303" s="125">
        <v>449</v>
      </c>
      <c r="J303" s="125">
        <v>376</v>
      </c>
      <c r="K303" s="125">
        <v>175</v>
      </c>
      <c r="L303" s="125">
        <v>19</v>
      </c>
      <c r="M303" s="116">
        <v>1826</v>
      </c>
    </row>
    <row r="304" spans="2:13" ht="15.6" thickBot="1">
      <c r="B304" s="117" t="s">
        <v>70</v>
      </c>
      <c r="C304" s="118">
        <v>274</v>
      </c>
      <c r="D304" s="118">
        <v>965</v>
      </c>
      <c r="E304" s="118">
        <v>1480</v>
      </c>
      <c r="F304" s="118">
        <v>1342</v>
      </c>
      <c r="G304" s="118">
        <v>1310</v>
      </c>
      <c r="H304" s="118">
        <v>1236</v>
      </c>
      <c r="I304" s="118">
        <v>928</v>
      </c>
      <c r="J304" s="118">
        <v>673</v>
      </c>
      <c r="K304" s="118">
        <v>315</v>
      </c>
      <c r="L304" s="118">
        <v>31</v>
      </c>
      <c r="M304" s="119">
        <v>8554</v>
      </c>
    </row>
    <row r="325" spans="2:14" ht="15.6" thickBot="1">
      <c r="B325" s="2" t="s">
        <v>115</v>
      </c>
    </row>
    <row r="326" spans="2:14" ht="45">
      <c r="B326" s="126" t="s">
        <v>82</v>
      </c>
      <c r="C326" s="112" t="s">
        <v>104</v>
      </c>
      <c r="D326" s="112" t="s">
        <v>0</v>
      </c>
      <c r="E326" s="112" t="s">
        <v>1</v>
      </c>
      <c r="F326" s="112" t="s">
        <v>2</v>
      </c>
      <c r="G326" s="112" t="s">
        <v>3</v>
      </c>
      <c r="H326" s="112" t="s">
        <v>4</v>
      </c>
      <c r="I326" s="112" t="s">
        <v>5</v>
      </c>
      <c r="J326" s="112" t="s">
        <v>6</v>
      </c>
      <c r="K326" s="112" t="s">
        <v>7</v>
      </c>
      <c r="L326" s="127" t="s">
        <v>105</v>
      </c>
      <c r="M326" s="128" t="s">
        <v>107</v>
      </c>
    </row>
    <row r="327" spans="2:14">
      <c r="B327" s="70" t="s">
        <v>76</v>
      </c>
      <c r="C327" s="129">
        <v>0.18778280542986425</v>
      </c>
      <c r="D327" s="129">
        <v>7.5139888089528373E-2</v>
      </c>
      <c r="E327" s="129">
        <v>4.1867954911433171E-2</v>
      </c>
      <c r="F327" s="129">
        <v>3.0356100408639813E-2</v>
      </c>
      <c r="G327" s="129">
        <v>4.72972972972973E-2</v>
      </c>
      <c r="H327" s="129">
        <v>4.6040515653775323E-2</v>
      </c>
      <c r="I327" s="129">
        <v>6.2344139650872821E-2</v>
      </c>
      <c r="J327" s="129">
        <v>7.9607415485278082E-2</v>
      </c>
      <c r="K327" s="129">
        <v>8.7759815242494224E-2</v>
      </c>
      <c r="L327" s="130">
        <v>9.2592592592592587E-2</v>
      </c>
      <c r="M327" s="131">
        <v>5.8384981586275038E-2</v>
      </c>
      <c r="N327" s="132"/>
    </row>
    <row r="328" spans="2:14">
      <c r="B328" s="70" t="s">
        <v>85</v>
      </c>
      <c r="C328" s="129">
        <v>0.4095022624434389</v>
      </c>
      <c r="D328" s="129">
        <v>0.23261390887290168</v>
      </c>
      <c r="E328" s="129">
        <v>0.12023617820719271</v>
      </c>
      <c r="F328" s="129">
        <v>9.8073555166374782E-2</v>
      </c>
      <c r="G328" s="129">
        <v>0.10073710073710074</v>
      </c>
      <c r="H328" s="129">
        <v>0.10681399631675875</v>
      </c>
      <c r="I328" s="129">
        <v>0.11803823773898586</v>
      </c>
      <c r="J328" s="129">
        <v>0.12431842966194111</v>
      </c>
      <c r="K328" s="129">
        <v>0.16397228637413394</v>
      </c>
      <c r="L328" s="130">
        <v>0.20370370370370369</v>
      </c>
      <c r="M328" s="133">
        <v>0.1383274948351747</v>
      </c>
      <c r="N328" s="132"/>
    </row>
    <row r="329" spans="2:14">
      <c r="B329" s="70" t="s">
        <v>86</v>
      </c>
      <c r="C329" s="129">
        <v>0.24886877828054299</v>
      </c>
      <c r="D329" s="129">
        <v>0.37010391686650679</v>
      </c>
      <c r="E329" s="129">
        <v>0.26945786366076219</v>
      </c>
      <c r="F329" s="129">
        <v>0.23934617629889082</v>
      </c>
      <c r="G329" s="129">
        <v>0.21253071253071254</v>
      </c>
      <c r="H329" s="129">
        <v>0.18723143032535297</v>
      </c>
      <c r="I329" s="129">
        <v>0.19866999168744803</v>
      </c>
      <c r="J329" s="129">
        <v>0.20719738276990185</v>
      </c>
      <c r="K329" s="129">
        <v>0.20785219399538107</v>
      </c>
      <c r="L329" s="130">
        <v>0.14814814814814814</v>
      </c>
      <c r="M329" s="133">
        <v>0.23919877840653911</v>
      </c>
      <c r="N329" s="132"/>
    </row>
    <row r="330" spans="2:14">
      <c r="B330" s="73" t="s">
        <v>11</v>
      </c>
      <c r="C330" s="134">
        <v>1.3574660633484163E-2</v>
      </c>
      <c r="D330" s="134">
        <v>0.22621902478017586</v>
      </c>
      <c r="E330" s="134">
        <v>0.39720880300590444</v>
      </c>
      <c r="F330" s="134">
        <v>0.36310566258026855</v>
      </c>
      <c r="G330" s="134">
        <v>0.3108108108108108</v>
      </c>
      <c r="H330" s="134">
        <v>0.28667894413750766</v>
      </c>
      <c r="I330" s="134">
        <v>0.24688279301745636</v>
      </c>
      <c r="J330" s="134">
        <v>0.19738276990185388</v>
      </c>
      <c r="K330" s="134">
        <v>0.18475750577367206</v>
      </c>
      <c r="L330" s="135">
        <v>0.18518518518518517</v>
      </c>
      <c r="M330" s="136">
        <v>0.28671517111290756</v>
      </c>
      <c r="N330" s="132"/>
    </row>
    <row r="331" spans="2:14">
      <c r="B331" s="73" t="s">
        <v>12</v>
      </c>
      <c r="C331" s="134">
        <v>0</v>
      </c>
      <c r="D331" s="134">
        <v>2.3181454836131096E-2</v>
      </c>
      <c r="E331" s="134">
        <v>0.10574342458400429</v>
      </c>
      <c r="F331" s="134">
        <v>0.15178050204319907</v>
      </c>
      <c r="G331" s="134">
        <v>0.16154791154791154</v>
      </c>
      <c r="H331" s="134">
        <v>0.15408225905463474</v>
      </c>
      <c r="I331" s="134">
        <v>0.11388196176226101</v>
      </c>
      <c r="J331" s="134">
        <v>0.128680479825518</v>
      </c>
      <c r="K331" s="134">
        <v>9.237875288683603E-2</v>
      </c>
      <c r="L331" s="135">
        <v>0.16666666666666666</v>
      </c>
      <c r="M331" s="136">
        <v>0.11712925536692716</v>
      </c>
      <c r="N331" s="132"/>
    </row>
    <row r="332" spans="2:14">
      <c r="B332" s="73" t="s">
        <v>13</v>
      </c>
      <c r="C332" s="134">
        <v>0</v>
      </c>
      <c r="D332" s="134">
        <v>1.5987210231814548E-3</v>
      </c>
      <c r="E332" s="134">
        <v>1.3419216317767043E-2</v>
      </c>
      <c r="F332" s="134">
        <v>4.9620548744892003E-2</v>
      </c>
      <c r="G332" s="134">
        <v>7.125307125307126E-2</v>
      </c>
      <c r="H332" s="134">
        <v>8.1031307550644568E-2</v>
      </c>
      <c r="I332" s="134">
        <v>7.065669160432253E-2</v>
      </c>
      <c r="J332" s="134">
        <v>6.4340239912759001E-2</v>
      </c>
      <c r="K332" s="134">
        <v>3.695150115473441E-2</v>
      </c>
      <c r="L332" s="135">
        <v>0</v>
      </c>
      <c r="M332" s="136">
        <v>4.6707985269020029E-2</v>
      </c>
      <c r="N332" s="132"/>
    </row>
    <row r="333" spans="2:14">
      <c r="B333" s="73" t="s">
        <v>14</v>
      </c>
      <c r="C333" s="134">
        <v>0</v>
      </c>
      <c r="D333" s="134">
        <v>0</v>
      </c>
      <c r="E333" s="134">
        <v>1.0735373054213634E-3</v>
      </c>
      <c r="F333" s="134">
        <v>8.7565674255691769E-3</v>
      </c>
      <c r="G333" s="134">
        <v>1.4742014742014743E-2</v>
      </c>
      <c r="H333" s="134">
        <v>2.4554941682013505E-2</v>
      </c>
      <c r="I333" s="134">
        <v>3.1587697423108893E-2</v>
      </c>
      <c r="J333" s="134">
        <v>2.5081788440567066E-2</v>
      </c>
      <c r="K333" s="134">
        <v>2.3094688221709007E-3</v>
      </c>
      <c r="L333" s="135">
        <v>1.8518518518518517E-2</v>
      </c>
      <c r="M333" s="136">
        <v>1.2934518997574777E-2</v>
      </c>
      <c r="N333" s="132"/>
    </row>
    <row r="334" spans="2:14">
      <c r="B334" s="77" t="s">
        <v>77</v>
      </c>
      <c r="C334" s="137">
        <v>8.5972850678733032E-2</v>
      </c>
      <c r="D334" s="137">
        <v>4.9560351718625099E-2</v>
      </c>
      <c r="E334" s="137">
        <v>4.6162104133118623E-2</v>
      </c>
      <c r="F334" s="137">
        <v>5.6625802685347344E-2</v>
      </c>
      <c r="G334" s="137">
        <v>7.063882063882064E-2</v>
      </c>
      <c r="H334" s="137">
        <v>0.10497237569060773</v>
      </c>
      <c r="I334" s="137">
        <v>0.14546965918536992</v>
      </c>
      <c r="J334" s="137">
        <v>0.16248636859323881</v>
      </c>
      <c r="K334" s="137">
        <v>0.21709006928406466</v>
      </c>
      <c r="L334" s="138">
        <v>0.14814814814814814</v>
      </c>
      <c r="M334" s="139">
        <v>8.9373933351297938E-2</v>
      </c>
      <c r="N334" s="132"/>
    </row>
    <row r="335" spans="2:14" ht="15.6" thickBot="1">
      <c r="B335" s="140" t="s">
        <v>78</v>
      </c>
      <c r="C335" s="141">
        <v>5.4298642533936653E-2</v>
      </c>
      <c r="D335" s="141">
        <v>2.1582733812949641E-2</v>
      </c>
      <c r="E335" s="141">
        <v>4.830917874396135E-3</v>
      </c>
      <c r="F335" s="141">
        <v>2.3350846468184472E-3</v>
      </c>
      <c r="G335" s="141">
        <v>1.0442260442260442E-2</v>
      </c>
      <c r="H335" s="141">
        <v>8.5942295887047274E-3</v>
      </c>
      <c r="I335" s="141">
        <v>1.2468827930174564E-2</v>
      </c>
      <c r="J335" s="141">
        <v>1.0905125408942203E-2</v>
      </c>
      <c r="K335" s="141">
        <v>6.9284064665127024E-3</v>
      </c>
      <c r="L335" s="142">
        <v>3.7037037037037035E-2</v>
      </c>
      <c r="M335" s="143">
        <v>1.1227881074283661E-2</v>
      </c>
      <c r="N335" s="132"/>
    </row>
    <row r="336" spans="2:14">
      <c r="B336" s="5" t="s">
        <v>8</v>
      </c>
    </row>
    <row r="337" spans="2:2">
      <c r="B337" s="5"/>
    </row>
    <row r="338" spans="2:2">
      <c r="B338" s="5"/>
    </row>
    <row r="339" spans="2:2">
      <c r="B339" s="5"/>
    </row>
    <row r="340" spans="2:2">
      <c r="B340" s="5"/>
    </row>
    <row r="341" spans="2:2">
      <c r="B341" s="5"/>
    </row>
    <row r="342" spans="2:2">
      <c r="B342" s="5"/>
    </row>
    <row r="343" spans="2:2">
      <c r="B343" s="5"/>
    </row>
    <row r="344" spans="2:2">
      <c r="B344" s="5"/>
    </row>
    <row r="345" spans="2:2">
      <c r="B345" s="5"/>
    </row>
    <row r="346" spans="2:2">
      <c r="B346" s="5"/>
    </row>
    <row r="347" spans="2:2">
      <c r="B347" s="5"/>
    </row>
    <row r="348" spans="2:2">
      <c r="B348" s="5"/>
    </row>
    <row r="349" spans="2:2">
      <c r="B349" s="5"/>
    </row>
    <row r="350" spans="2:2">
      <c r="B350" s="5"/>
    </row>
    <row r="351" spans="2:2">
      <c r="B351" s="5"/>
    </row>
    <row r="352" spans="2:2">
      <c r="B352" s="5"/>
    </row>
    <row r="353" spans="2:26">
      <c r="B353" s="5"/>
    </row>
    <row r="354" spans="2:26">
      <c r="B354" s="5"/>
    </row>
    <row r="355" spans="2:26">
      <c r="B355" s="5"/>
    </row>
    <row r="356" spans="2:26">
      <c r="B356" s="5"/>
    </row>
    <row r="357" spans="2:26" ht="15.6" thickBot="1">
      <c r="B357" s="5" t="s">
        <v>116</v>
      </c>
    </row>
    <row r="358" spans="2:26" ht="45">
      <c r="B358" s="22" t="s">
        <v>82</v>
      </c>
      <c r="C358" s="112" t="s">
        <v>104</v>
      </c>
      <c r="D358" s="112" t="s">
        <v>0</v>
      </c>
      <c r="E358" s="112" t="s">
        <v>1</v>
      </c>
      <c r="F358" s="112" t="s">
        <v>2</v>
      </c>
      <c r="G358" s="112" t="s">
        <v>3</v>
      </c>
      <c r="H358" s="112" t="s">
        <v>4</v>
      </c>
      <c r="I358" s="112" t="s">
        <v>5</v>
      </c>
      <c r="J358" s="112" t="s">
        <v>6</v>
      </c>
      <c r="K358" s="112" t="s">
        <v>7</v>
      </c>
      <c r="L358" s="127" t="s">
        <v>105</v>
      </c>
      <c r="M358" s="128" t="s">
        <v>107</v>
      </c>
    </row>
    <row r="359" spans="2:26">
      <c r="B359" s="70" t="s">
        <v>76</v>
      </c>
      <c r="C359" s="144">
        <v>83</v>
      </c>
      <c r="D359" s="144">
        <v>94</v>
      </c>
      <c r="E359" s="144">
        <v>78</v>
      </c>
      <c r="F359" s="144">
        <v>52</v>
      </c>
      <c r="G359" s="144">
        <v>77</v>
      </c>
      <c r="H359" s="144">
        <v>75</v>
      </c>
      <c r="I359" s="144">
        <v>75</v>
      </c>
      <c r="J359" s="144">
        <v>73</v>
      </c>
      <c r="K359" s="144">
        <v>38</v>
      </c>
      <c r="L359" s="145">
        <v>5</v>
      </c>
      <c r="M359" s="146">
        <v>650</v>
      </c>
    </row>
    <row r="360" spans="2:26">
      <c r="B360" s="70" t="s">
        <v>85</v>
      </c>
      <c r="C360" s="144">
        <v>181</v>
      </c>
      <c r="D360" s="144">
        <v>291</v>
      </c>
      <c r="E360" s="144">
        <v>224</v>
      </c>
      <c r="F360" s="144">
        <v>168</v>
      </c>
      <c r="G360" s="144">
        <v>164</v>
      </c>
      <c r="H360" s="144">
        <v>174</v>
      </c>
      <c r="I360" s="144">
        <v>142</v>
      </c>
      <c r="J360" s="144">
        <v>114</v>
      </c>
      <c r="K360" s="144">
        <v>71</v>
      </c>
      <c r="L360" s="145">
        <v>11</v>
      </c>
      <c r="M360" s="146">
        <v>1540</v>
      </c>
    </row>
    <row r="361" spans="2:26">
      <c r="B361" s="70" t="s">
        <v>86</v>
      </c>
      <c r="C361" s="144">
        <v>110</v>
      </c>
      <c r="D361" s="144">
        <v>463</v>
      </c>
      <c r="E361" s="144">
        <v>502</v>
      </c>
      <c r="F361" s="144">
        <v>410</v>
      </c>
      <c r="G361" s="144">
        <v>346</v>
      </c>
      <c r="H361" s="144">
        <v>305</v>
      </c>
      <c r="I361" s="144">
        <v>239</v>
      </c>
      <c r="J361" s="144">
        <v>190</v>
      </c>
      <c r="K361" s="144">
        <v>90</v>
      </c>
      <c r="L361" s="145">
        <v>8</v>
      </c>
      <c r="M361" s="146">
        <v>2663</v>
      </c>
    </row>
    <row r="362" spans="2:26">
      <c r="B362" s="73" t="s">
        <v>11</v>
      </c>
      <c r="C362" s="147">
        <v>6</v>
      </c>
      <c r="D362" s="147">
        <v>283</v>
      </c>
      <c r="E362" s="147">
        <v>740</v>
      </c>
      <c r="F362" s="147">
        <v>622</v>
      </c>
      <c r="G362" s="147">
        <v>506</v>
      </c>
      <c r="H362" s="147">
        <v>467</v>
      </c>
      <c r="I362" s="147">
        <v>297</v>
      </c>
      <c r="J362" s="147">
        <v>181</v>
      </c>
      <c r="K362" s="147">
        <v>80</v>
      </c>
      <c r="L362" s="148">
        <v>10</v>
      </c>
      <c r="M362" s="149">
        <v>3192</v>
      </c>
    </row>
    <row r="363" spans="2:26">
      <c r="B363" s="73" t="s">
        <v>12</v>
      </c>
      <c r="C363" s="147">
        <v>0</v>
      </c>
      <c r="D363" s="147">
        <v>29</v>
      </c>
      <c r="E363" s="147">
        <v>197</v>
      </c>
      <c r="F363" s="147">
        <v>260</v>
      </c>
      <c r="G363" s="147">
        <v>263</v>
      </c>
      <c r="H363" s="147">
        <v>251</v>
      </c>
      <c r="I363" s="147">
        <v>137</v>
      </c>
      <c r="J363" s="147">
        <v>118</v>
      </c>
      <c r="K363" s="147">
        <v>40</v>
      </c>
      <c r="L363" s="148">
        <v>9</v>
      </c>
      <c r="M363" s="149">
        <v>1304</v>
      </c>
    </row>
    <row r="364" spans="2:26">
      <c r="B364" s="73" t="s">
        <v>13</v>
      </c>
      <c r="C364" s="147">
        <v>0</v>
      </c>
      <c r="D364" s="147">
        <v>2</v>
      </c>
      <c r="E364" s="147">
        <v>25</v>
      </c>
      <c r="F364" s="147">
        <v>85</v>
      </c>
      <c r="G364" s="147">
        <v>116</v>
      </c>
      <c r="H364" s="147">
        <v>132</v>
      </c>
      <c r="I364" s="147">
        <v>85</v>
      </c>
      <c r="J364" s="147">
        <v>59</v>
      </c>
      <c r="K364" s="147">
        <v>16</v>
      </c>
      <c r="L364" s="148">
        <v>0</v>
      </c>
      <c r="M364" s="149">
        <v>520</v>
      </c>
      <c r="W364" s="31"/>
      <c r="X364" s="31"/>
      <c r="Y364" s="31"/>
      <c r="Z364" s="31"/>
    </row>
    <row r="365" spans="2:26">
      <c r="B365" s="73" t="s">
        <v>14</v>
      </c>
      <c r="C365" s="147">
        <v>0</v>
      </c>
      <c r="D365" s="147">
        <v>0</v>
      </c>
      <c r="E365" s="147">
        <v>2</v>
      </c>
      <c r="F365" s="147">
        <v>15</v>
      </c>
      <c r="G365" s="147">
        <v>24</v>
      </c>
      <c r="H365" s="147">
        <v>40</v>
      </c>
      <c r="I365" s="147">
        <v>38</v>
      </c>
      <c r="J365" s="147">
        <v>23</v>
      </c>
      <c r="K365" s="147">
        <v>1</v>
      </c>
      <c r="L365" s="148">
        <v>1</v>
      </c>
      <c r="M365" s="149">
        <v>144</v>
      </c>
      <c r="W365" s="31"/>
      <c r="X365" s="31"/>
      <c r="Y365" s="31"/>
      <c r="Z365" s="31"/>
    </row>
    <row r="366" spans="2:26">
      <c r="B366" s="77" t="s">
        <v>77</v>
      </c>
      <c r="C366" s="150">
        <v>38</v>
      </c>
      <c r="D366" s="150">
        <v>62</v>
      </c>
      <c r="E366" s="150">
        <v>86</v>
      </c>
      <c r="F366" s="150">
        <v>97</v>
      </c>
      <c r="G366" s="150">
        <v>115</v>
      </c>
      <c r="H366" s="150">
        <v>171</v>
      </c>
      <c r="I366" s="150">
        <v>175</v>
      </c>
      <c r="J366" s="150">
        <v>149</v>
      </c>
      <c r="K366" s="150">
        <v>94</v>
      </c>
      <c r="L366" s="151">
        <v>8</v>
      </c>
      <c r="M366" s="152">
        <v>995</v>
      </c>
      <c r="W366" s="31"/>
      <c r="X366" s="31"/>
      <c r="Y366" s="31"/>
      <c r="Z366" s="31"/>
    </row>
    <row r="367" spans="2:26">
      <c r="B367" s="77" t="s">
        <v>78</v>
      </c>
      <c r="C367" s="150">
        <v>24</v>
      </c>
      <c r="D367" s="150">
        <v>27</v>
      </c>
      <c r="E367" s="150">
        <v>9</v>
      </c>
      <c r="F367" s="150">
        <v>4</v>
      </c>
      <c r="G367" s="150">
        <v>17</v>
      </c>
      <c r="H367" s="150">
        <v>14</v>
      </c>
      <c r="I367" s="150">
        <v>15</v>
      </c>
      <c r="J367" s="150">
        <v>10</v>
      </c>
      <c r="K367" s="150">
        <v>3</v>
      </c>
      <c r="L367" s="151">
        <v>2</v>
      </c>
      <c r="M367" s="152">
        <v>125</v>
      </c>
      <c r="W367" s="31"/>
      <c r="X367" s="31"/>
      <c r="Y367" s="31"/>
      <c r="Z367" s="31"/>
    </row>
    <row r="368" spans="2:26" ht="15.6" thickBot="1">
      <c r="B368" s="153" t="s">
        <v>70</v>
      </c>
      <c r="C368" s="154">
        <v>442</v>
      </c>
      <c r="D368" s="154">
        <v>1251</v>
      </c>
      <c r="E368" s="155">
        <v>1863</v>
      </c>
      <c r="F368" s="155">
        <v>1713</v>
      </c>
      <c r="G368" s="155">
        <v>1628</v>
      </c>
      <c r="H368" s="154">
        <v>1629</v>
      </c>
      <c r="I368" s="154">
        <v>1203</v>
      </c>
      <c r="J368" s="154">
        <v>917</v>
      </c>
      <c r="K368" s="154">
        <v>433</v>
      </c>
      <c r="L368" s="154">
        <v>54</v>
      </c>
      <c r="M368" s="156">
        <v>11133</v>
      </c>
      <c r="W368" s="31"/>
      <c r="X368" s="31"/>
      <c r="Y368" s="31"/>
      <c r="Z368" s="31"/>
    </row>
    <row r="369" spans="1:26">
      <c r="B369" s="5" t="s">
        <v>8</v>
      </c>
      <c r="W369" s="31"/>
      <c r="X369" s="31"/>
      <c r="Y369" s="31"/>
      <c r="Z369" s="31"/>
    </row>
    <row r="370" spans="1:26" ht="15" customHeight="1">
      <c r="A370" s="66" t="s">
        <v>80</v>
      </c>
      <c r="B370" s="5"/>
      <c r="W370" s="31"/>
      <c r="X370" s="31"/>
      <c r="Y370" s="31"/>
      <c r="Z370" s="31"/>
    </row>
    <row r="371" spans="1:26" ht="15" customHeight="1">
      <c r="A371" s="66"/>
      <c r="B371" s="5"/>
      <c r="W371" s="31"/>
      <c r="X371" s="31"/>
      <c r="Y371" s="31"/>
      <c r="Z371" s="31"/>
    </row>
    <row r="372" spans="1:26" ht="15" customHeight="1">
      <c r="A372" s="66"/>
      <c r="B372" s="5"/>
      <c r="W372" s="31"/>
      <c r="X372" s="31"/>
      <c r="Y372" s="31"/>
      <c r="Z372" s="31"/>
    </row>
    <row r="373" spans="1:26" ht="15" customHeight="1">
      <c r="A373" s="66"/>
      <c r="B373" s="5"/>
      <c r="W373" s="31"/>
      <c r="X373" s="31"/>
      <c r="Y373" s="31"/>
      <c r="Z373" s="31"/>
    </row>
    <row r="374" spans="1:26" ht="15" customHeight="1">
      <c r="A374" s="66"/>
      <c r="B374" s="5"/>
      <c r="W374" s="31"/>
      <c r="X374" s="31"/>
      <c r="Y374" s="31"/>
      <c r="Z374" s="31"/>
    </row>
    <row r="375" spans="1:26" ht="15" customHeight="1">
      <c r="A375" s="66"/>
      <c r="B375" s="5"/>
      <c r="W375" s="31"/>
      <c r="X375" s="31"/>
      <c r="Y375" s="31"/>
      <c r="Z375" s="31"/>
    </row>
    <row r="376" spans="1:26" ht="15" customHeight="1">
      <c r="A376" s="66"/>
      <c r="B376" s="5"/>
      <c r="W376" s="31"/>
      <c r="X376" s="31"/>
      <c r="Y376" s="31"/>
      <c r="Z376" s="31"/>
    </row>
    <row r="377" spans="1:26" ht="15" customHeight="1">
      <c r="A377" s="66"/>
      <c r="B377" s="5"/>
      <c r="W377" s="31"/>
      <c r="X377" s="31"/>
      <c r="Y377" s="31"/>
      <c r="Z377" s="31"/>
    </row>
    <row r="378" spans="1:26" ht="15" customHeight="1">
      <c r="A378" s="66"/>
      <c r="B378" s="5"/>
      <c r="W378" s="31"/>
      <c r="X378" s="31"/>
      <c r="Y378" s="31"/>
      <c r="Z378" s="31"/>
    </row>
    <row r="379" spans="1:26" ht="15" customHeight="1">
      <c r="A379" s="66"/>
      <c r="B379" s="5"/>
      <c r="W379" s="31"/>
      <c r="X379" s="31"/>
      <c r="Y379" s="31"/>
      <c r="Z379" s="31"/>
    </row>
    <row r="380" spans="1:26" ht="15" customHeight="1">
      <c r="A380" s="66"/>
      <c r="B380" s="5"/>
      <c r="W380" s="31"/>
      <c r="X380" s="31"/>
      <c r="Y380" s="31"/>
      <c r="Z380" s="31"/>
    </row>
    <row r="381" spans="1:26" ht="15" customHeight="1">
      <c r="A381" s="66"/>
      <c r="B381" s="5"/>
      <c r="W381" s="31"/>
      <c r="X381" s="31"/>
      <c r="Y381" s="31"/>
      <c r="Z381" s="31"/>
    </row>
    <row r="382" spans="1:26" ht="15" customHeight="1">
      <c r="A382" s="66"/>
      <c r="B382" s="5"/>
      <c r="W382" s="31"/>
      <c r="X382" s="31"/>
      <c r="Y382" s="31"/>
      <c r="Z382" s="31"/>
    </row>
    <row r="383" spans="1:26" ht="15" customHeight="1">
      <c r="A383" s="66"/>
      <c r="B383" s="5"/>
      <c r="W383" s="31"/>
      <c r="X383" s="31"/>
      <c r="Y383" s="31"/>
      <c r="Z383" s="31"/>
    </row>
    <row r="384" spans="1:26" ht="15" customHeight="1">
      <c r="A384" s="66"/>
      <c r="B384" s="5"/>
      <c r="W384" s="31"/>
      <c r="X384" s="31"/>
      <c r="Y384" s="31"/>
      <c r="Z384" s="31"/>
    </row>
    <row r="385" spans="1:26" ht="15" customHeight="1">
      <c r="A385" s="66"/>
      <c r="B385" s="5"/>
      <c r="W385" s="31"/>
      <c r="X385" s="31"/>
      <c r="Y385" s="31"/>
      <c r="Z385" s="31"/>
    </row>
    <row r="386" spans="1:26" ht="15" customHeight="1">
      <c r="A386" s="66"/>
      <c r="B386" s="5"/>
      <c r="W386" s="31"/>
      <c r="X386" s="31"/>
      <c r="Y386" s="31"/>
      <c r="Z386" s="31"/>
    </row>
    <row r="387" spans="1:26" ht="15" customHeight="1">
      <c r="A387" s="66"/>
      <c r="B387" s="5"/>
      <c r="W387" s="31"/>
      <c r="X387" s="31"/>
      <c r="Y387" s="31"/>
      <c r="Z387" s="31"/>
    </row>
    <row r="388" spans="1:26" ht="15" customHeight="1">
      <c r="A388" s="66"/>
      <c r="B388" s="5"/>
      <c r="W388" s="31"/>
      <c r="X388" s="31"/>
      <c r="Y388" s="31"/>
      <c r="Z388" s="31"/>
    </row>
    <row r="389" spans="1:26" ht="15" customHeight="1">
      <c r="A389" s="66"/>
      <c r="B389" s="5"/>
      <c r="W389" s="31"/>
      <c r="X389" s="31"/>
      <c r="Y389" s="31"/>
      <c r="Z389" s="31"/>
    </row>
    <row r="390" spans="1:26" ht="15.6" thickBot="1">
      <c r="B390" s="2" t="s">
        <v>117</v>
      </c>
      <c r="W390" s="31"/>
      <c r="X390" s="31"/>
      <c r="Y390" s="31"/>
      <c r="Z390" s="31"/>
    </row>
    <row r="391" spans="1:26" ht="30" customHeight="1">
      <c r="B391" s="157"/>
      <c r="C391" s="1091" t="s">
        <v>118</v>
      </c>
      <c r="D391" s="1092"/>
      <c r="E391" s="1086" t="s">
        <v>103</v>
      </c>
      <c r="F391" s="1087"/>
      <c r="G391" s="1088" t="s">
        <v>74</v>
      </c>
      <c r="H391" s="1089"/>
      <c r="W391" s="31"/>
      <c r="X391" s="31"/>
      <c r="Y391" s="31"/>
      <c r="Z391" s="31"/>
    </row>
    <row r="392" spans="1:26">
      <c r="B392" s="158" t="s">
        <v>26</v>
      </c>
      <c r="C392" s="159" t="s">
        <v>83</v>
      </c>
      <c r="D392" s="159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W392" s="31"/>
      <c r="X392" s="31"/>
      <c r="Y392" s="31"/>
      <c r="Z392" s="31"/>
    </row>
    <row r="393" spans="1:26">
      <c r="B393" s="160" t="s">
        <v>119</v>
      </c>
      <c r="C393" s="87">
        <v>5.0300907212790799E-3</v>
      </c>
      <c r="D393" s="51">
        <v>56</v>
      </c>
      <c r="E393" s="87">
        <v>0.13467383680149639</v>
      </c>
      <c r="F393" s="51">
        <v>1152</v>
      </c>
      <c r="G393" s="161">
        <v>0.10347615198059822</v>
      </c>
      <c r="H393" s="52">
        <v>1152</v>
      </c>
      <c r="W393" s="31"/>
      <c r="X393" s="31"/>
      <c r="Y393" s="31"/>
      <c r="Z393" s="31"/>
    </row>
    <row r="394" spans="1:26">
      <c r="B394" s="160" t="s">
        <v>120</v>
      </c>
      <c r="C394" s="87">
        <v>0.40303601904248632</v>
      </c>
      <c r="D394" s="51">
        <v>4487</v>
      </c>
      <c r="E394" s="87">
        <v>0.80441898527004907</v>
      </c>
      <c r="F394" s="51">
        <v>6881</v>
      </c>
      <c r="G394" s="161">
        <v>0.61807239737716702</v>
      </c>
      <c r="H394" s="52">
        <v>6881</v>
      </c>
      <c r="W394" s="31"/>
      <c r="X394" s="31"/>
      <c r="Y394" s="31"/>
      <c r="Z394" s="31"/>
    </row>
    <row r="395" spans="1:26">
      <c r="B395" s="162" t="s">
        <v>122</v>
      </c>
      <c r="C395" s="87">
        <v>0</v>
      </c>
      <c r="D395" s="51">
        <v>0</v>
      </c>
      <c r="E395" s="87">
        <v>6.0907177928454521E-2</v>
      </c>
      <c r="F395" s="51">
        <v>521</v>
      </c>
      <c r="G395" s="161">
        <v>4.6797808317614299E-2</v>
      </c>
      <c r="H395" s="52">
        <v>521</v>
      </c>
    </row>
    <row r="396" spans="1:26">
      <c r="B396" s="160" t="s">
        <v>123</v>
      </c>
      <c r="C396" s="87">
        <v>0.59193389023623466</v>
      </c>
      <c r="D396" s="51">
        <v>6590</v>
      </c>
      <c r="E396" s="87">
        <v>0</v>
      </c>
      <c r="F396" s="51">
        <v>0</v>
      </c>
      <c r="G396" s="161">
        <v>0</v>
      </c>
      <c r="H396" s="52">
        <v>0</v>
      </c>
    </row>
    <row r="397" spans="1:26">
      <c r="B397" s="163" t="s">
        <v>73</v>
      </c>
      <c r="C397" s="164"/>
      <c r="D397" s="165"/>
      <c r="E397" s="164"/>
      <c r="F397" s="165"/>
      <c r="G397" s="166">
        <v>0.23165364232462049</v>
      </c>
      <c r="H397" s="167">
        <v>2579</v>
      </c>
    </row>
    <row r="398" spans="1:26" ht="15.6" thickBot="1">
      <c r="B398" s="168" t="s">
        <v>70</v>
      </c>
      <c r="C398" s="90"/>
      <c r="D398" s="54">
        <v>11133</v>
      </c>
      <c r="E398" s="169"/>
      <c r="F398" s="54">
        <v>8554</v>
      </c>
      <c r="G398" s="170"/>
      <c r="H398" s="171">
        <v>11133</v>
      </c>
    </row>
    <row r="399" spans="1:26">
      <c r="B399" s="27" t="s">
        <v>124</v>
      </c>
      <c r="C399" s="172"/>
      <c r="D399" s="173"/>
      <c r="E399" s="174"/>
      <c r="F399" s="173"/>
      <c r="G399" s="175"/>
      <c r="H399" s="173"/>
    </row>
    <row r="400" spans="1:26">
      <c r="B400" s="27"/>
      <c r="C400" s="29"/>
      <c r="D400" s="58"/>
      <c r="E400" s="34"/>
      <c r="F400" s="58"/>
      <c r="G400" s="176"/>
      <c r="H400" s="58"/>
    </row>
    <row r="401" spans="2:8">
      <c r="B401" s="27"/>
      <c r="C401" s="29"/>
      <c r="D401" s="58"/>
      <c r="E401" s="34"/>
      <c r="F401" s="58"/>
      <c r="G401" s="176"/>
      <c r="H401" s="58"/>
    </row>
    <row r="402" spans="2:8">
      <c r="B402" s="27"/>
      <c r="C402" s="29"/>
      <c r="D402" s="58"/>
      <c r="E402" s="34"/>
      <c r="F402" s="58"/>
      <c r="G402" s="176"/>
      <c r="H402" s="58"/>
    </row>
    <row r="403" spans="2:8">
      <c r="B403" s="27"/>
      <c r="C403" s="29"/>
      <c r="D403" s="58"/>
      <c r="E403" s="34"/>
      <c r="F403" s="58"/>
      <c r="G403" s="176"/>
      <c r="H403" s="58"/>
    </row>
    <row r="404" spans="2:8">
      <c r="B404" s="27"/>
      <c r="C404" s="29"/>
      <c r="D404" s="58"/>
      <c r="E404" s="34"/>
      <c r="F404" s="58"/>
      <c r="G404" s="176"/>
      <c r="H404" s="58"/>
    </row>
    <row r="405" spans="2:8">
      <c r="B405" s="27"/>
      <c r="C405" s="29"/>
      <c r="D405" s="58"/>
      <c r="E405" s="34"/>
      <c r="F405" s="58"/>
      <c r="G405" s="176"/>
      <c r="H405" s="58"/>
    </row>
    <row r="406" spans="2:8">
      <c r="B406" s="27"/>
      <c r="C406" s="29"/>
      <c r="D406" s="58"/>
      <c r="E406" s="34"/>
      <c r="F406" s="58"/>
      <c r="G406" s="176"/>
      <c r="H406" s="58"/>
    </row>
    <row r="407" spans="2:8">
      <c r="B407" s="27"/>
      <c r="C407" s="29"/>
      <c r="D407" s="58"/>
      <c r="E407" s="34"/>
      <c r="F407" s="58"/>
      <c r="G407" s="176"/>
      <c r="H407" s="58"/>
    </row>
    <row r="408" spans="2:8">
      <c r="B408" s="27"/>
      <c r="C408" s="29"/>
      <c r="D408" s="58"/>
      <c r="E408" s="34"/>
      <c r="F408" s="58"/>
      <c r="G408" s="176"/>
      <c r="H408" s="58"/>
    </row>
    <row r="409" spans="2:8">
      <c r="B409" s="27"/>
      <c r="C409" s="29"/>
      <c r="D409" s="58"/>
      <c r="E409" s="34"/>
      <c r="F409" s="58"/>
      <c r="G409" s="176"/>
      <c r="H409" s="58"/>
    </row>
    <row r="410" spans="2:8">
      <c r="B410" s="27"/>
      <c r="C410" s="29"/>
      <c r="D410" s="58"/>
      <c r="E410" s="34"/>
      <c r="F410" s="58"/>
      <c r="G410" s="176"/>
      <c r="H410" s="58"/>
    </row>
    <row r="411" spans="2:8">
      <c r="B411" s="27"/>
      <c r="C411" s="29"/>
      <c r="D411" s="58"/>
      <c r="E411" s="34"/>
      <c r="F411" s="58"/>
      <c r="G411" s="176"/>
      <c r="H411" s="58"/>
    </row>
    <row r="412" spans="2:8">
      <c r="B412" s="27"/>
      <c r="C412" s="29"/>
      <c r="D412" s="58"/>
      <c r="E412" s="34"/>
      <c r="F412" s="58"/>
      <c r="G412" s="176"/>
      <c r="H412" s="58"/>
    </row>
    <row r="413" spans="2:8">
      <c r="B413" s="27"/>
      <c r="C413" s="29"/>
      <c r="D413" s="58"/>
      <c r="E413" s="34"/>
      <c r="F413" s="58"/>
      <c r="G413" s="176"/>
      <c r="H413" s="58"/>
    </row>
    <row r="414" spans="2:8">
      <c r="B414" s="27"/>
      <c r="C414" s="29"/>
      <c r="D414" s="58"/>
      <c r="E414" s="34"/>
      <c r="F414" s="58"/>
      <c r="G414" s="176"/>
      <c r="H414" s="58"/>
    </row>
    <row r="415" spans="2:8">
      <c r="B415" s="27"/>
      <c r="C415" s="29"/>
      <c r="D415" s="58"/>
      <c r="E415" s="34"/>
      <c r="F415" s="58"/>
      <c r="G415" s="176"/>
      <c r="H415" s="58"/>
    </row>
    <row r="416" spans="2:8">
      <c r="B416" s="27"/>
      <c r="C416" s="29"/>
      <c r="D416" s="58"/>
      <c r="E416" s="34"/>
      <c r="F416" s="58"/>
      <c r="G416" s="176"/>
      <c r="H416" s="58"/>
    </row>
    <row r="417" spans="2:8">
      <c r="B417" s="27"/>
      <c r="C417" s="29"/>
      <c r="D417" s="58"/>
      <c r="E417" s="34"/>
      <c r="F417" s="58"/>
      <c r="G417" s="176"/>
      <c r="H417" s="58"/>
    </row>
    <row r="418" spans="2:8">
      <c r="B418" s="27"/>
      <c r="C418" s="29"/>
      <c r="D418" s="58"/>
      <c r="E418" s="34"/>
      <c r="F418" s="58"/>
      <c r="G418" s="176"/>
      <c r="H418" s="58"/>
    </row>
    <row r="419" spans="2:8">
      <c r="B419" s="27"/>
      <c r="C419" s="29"/>
      <c r="D419" s="58"/>
      <c r="E419" s="34"/>
      <c r="F419" s="58"/>
      <c r="G419" s="176"/>
      <c r="H419" s="58"/>
    </row>
    <row r="420" spans="2:8">
      <c r="B420" s="27"/>
      <c r="C420" s="29"/>
      <c r="D420" s="58"/>
      <c r="E420" s="34"/>
      <c r="F420" s="58"/>
      <c r="G420" s="176"/>
      <c r="H420" s="58"/>
    </row>
    <row r="421" spans="2:8">
      <c r="B421" s="27"/>
      <c r="C421" s="29"/>
      <c r="D421" s="58"/>
      <c r="E421" s="34"/>
      <c r="F421" s="58"/>
      <c r="G421" s="176"/>
      <c r="H421" s="58"/>
    </row>
    <row r="422" spans="2:8">
      <c r="B422" s="27"/>
      <c r="C422" s="29"/>
      <c r="D422" s="58"/>
      <c r="E422" s="34"/>
      <c r="F422" s="58"/>
      <c r="G422" s="176"/>
      <c r="H422" s="58"/>
    </row>
    <row r="423" spans="2:8">
      <c r="B423" s="27"/>
      <c r="C423" s="29"/>
      <c r="D423" s="58"/>
      <c r="E423" s="34"/>
      <c r="F423" s="58"/>
      <c r="G423" s="176"/>
      <c r="H423" s="58"/>
    </row>
    <row r="424" spans="2:8">
      <c r="B424" s="27"/>
      <c r="C424" s="29"/>
      <c r="D424" s="58"/>
      <c r="E424" s="34"/>
      <c r="F424" s="58"/>
      <c r="G424" s="176"/>
      <c r="H424" s="58"/>
    </row>
    <row r="425" spans="2:8">
      <c r="B425" s="27"/>
      <c r="C425" s="29"/>
      <c r="D425" s="58"/>
      <c r="E425" s="34"/>
      <c r="F425" s="58"/>
      <c r="G425" s="176"/>
      <c r="H425" s="58"/>
    </row>
    <row r="426" spans="2:8">
      <c r="B426" s="27"/>
      <c r="C426" s="29"/>
      <c r="D426" s="58"/>
      <c r="E426" s="34"/>
      <c r="F426" s="58"/>
      <c r="G426" s="176"/>
      <c r="H426" s="58"/>
    </row>
    <row r="427" spans="2:8">
      <c r="B427" s="27"/>
      <c r="C427" s="29"/>
      <c r="D427" s="58"/>
      <c r="E427" s="34"/>
      <c r="F427" s="58"/>
      <c r="G427" s="176"/>
      <c r="H427" s="58"/>
    </row>
    <row r="428" spans="2:8">
      <c r="B428" s="27"/>
      <c r="C428" s="29"/>
      <c r="D428" s="58"/>
      <c r="E428" s="34"/>
      <c r="F428" s="58"/>
      <c r="G428" s="176"/>
      <c r="H428" s="58"/>
    </row>
    <row r="429" spans="2:8">
      <c r="B429" s="27"/>
      <c r="C429" s="29"/>
      <c r="D429" s="58"/>
      <c r="E429" s="34"/>
      <c r="F429" s="58"/>
      <c r="G429" s="176"/>
      <c r="H429" s="58"/>
    </row>
    <row r="430" spans="2:8">
      <c r="B430" s="27"/>
      <c r="C430" s="29"/>
      <c r="D430" s="58"/>
      <c r="E430" s="34"/>
      <c r="F430" s="58"/>
      <c r="G430" s="176"/>
      <c r="H430" s="58"/>
    </row>
    <row r="431" spans="2:8">
      <c r="B431" s="27"/>
      <c r="C431" s="29"/>
      <c r="D431" s="58"/>
      <c r="E431" s="34"/>
      <c r="F431" s="58"/>
      <c r="G431" s="176"/>
      <c r="H431" s="58"/>
    </row>
    <row r="432" spans="2:8">
      <c r="B432" s="27"/>
      <c r="C432" s="29"/>
      <c r="D432" s="58"/>
      <c r="E432" s="34"/>
      <c r="F432" s="58"/>
      <c r="G432" s="176"/>
      <c r="H432" s="58"/>
    </row>
    <row r="433" spans="2:8">
      <c r="B433" s="27"/>
      <c r="C433" s="29"/>
      <c r="D433" s="58"/>
      <c r="E433" s="34"/>
      <c r="F433" s="58"/>
      <c r="G433" s="176"/>
      <c r="H433" s="58"/>
    </row>
    <row r="434" spans="2:8">
      <c r="B434" s="27"/>
      <c r="C434" s="29"/>
      <c r="D434" s="58"/>
      <c r="E434" s="34"/>
      <c r="F434" s="58"/>
      <c r="G434" s="176"/>
      <c r="H434" s="58"/>
    </row>
    <row r="435" spans="2:8">
      <c r="B435" s="27"/>
      <c r="C435" s="29"/>
      <c r="D435" s="58"/>
      <c r="E435" s="34"/>
      <c r="F435" s="58"/>
      <c r="G435" s="176"/>
      <c r="H435" s="58"/>
    </row>
    <row r="436" spans="2:8">
      <c r="B436" s="27"/>
      <c r="C436" s="29"/>
      <c r="D436" s="58"/>
      <c r="E436" s="34"/>
      <c r="F436" s="58"/>
      <c r="G436" s="176"/>
      <c r="H436" s="58"/>
    </row>
    <row r="437" spans="2:8">
      <c r="B437" s="27"/>
      <c r="C437" s="29"/>
      <c r="D437" s="58"/>
      <c r="E437" s="34"/>
      <c r="F437" s="58"/>
      <c r="G437" s="176"/>
      <c r="H437" s="58"/>
    </row>
    <row r="438" spans="2:8">
      <c r="B438" s="27"/>
      <c r="C438" s="29"/>
      <c r="D438" s="58"/>
      <c r="E438" s="34"/>
      <c r="F438" s="58"/>
      <c r="G438" s="176"/>
      <c r="H438" s="58"/>
    </row>
    <row r="439" spans="2:8">
      <c r="B439" s="27"/>
      <c r="C439" s="29"/>
      <c r="D439" s="58"/>
      <c r="E439" s="34"/>
      <c r="F439" s="58"/>
      <c r="G439" s="176"/>
      <c r="H439" s="58"/>
    </row>
    <row r="440" spans="2:8">
      <c r="B440" s="27"/>
      <c r="C440" s="29"/>
      <c r="D440" s="58"/>
      <c r="E440" s="34"/>
      <c r="F440" s="58"/>
      <c r="G440" s="176"/>
      <c r="H440" s="58"/>
    </row>
    <row r="441" spans="2:8">
      <c r="B441" s="27"/>
      <c r="C441" s="29"/>
      <c r="D441" s="58"/>
      <c r="E441" s="34"/>
      <c r="F441" s="58"/>
      <c r="G441" s="176"/>
      <c r="H441" s="58"/>
    </row>
    <row r="442" spans="2:8">
      <c r="B442" s="27"/>
      <c r="C442" s="29"/>
      <c r="D442" s="58"/>
      <c r="E442" s="34"/>
      <c r="F442" s="58"/>
      <c r="G442" s="176"/>
      <c r="H442" s="58"/>
    </row>
    <row r="443" spans="2:8">
      <c r="B443" s="27"/>
      <c r="C443" s="29"/>
      <c r="D443" s="58"/>
      <c r="E443" s="34"/>
      <c r="F443" s="58"/>
      <c r="G443" s="176"/>
      <c r="H443" s="58"/>
    </row>
    <row r="444" spans="2:8">
      <c r="B444" s="27"/>
      <c r="C444" s="29"/>
      <c r="D444" s="58"/>
      <c r="E444" s="34"/>
      <c r="F444" s="58"/>
      <c r="G444" s="176"/>
      <c r="H444" s="58"/>
    </row>
    <row r="445" spans="2:8">
      <c r="B445" s="27"/>
      <c r="C445" s="29"/>
      <c r="D445" s="58"/>
      <c r="E445" s="34"/>
      <c r="F445" s="58"/>
      <c r="G445" s="176"/>
      <c r="H445" s="58"/>
    </row>
    <row r="446" spans="2:8">
      <c r="B446" s="27"/>
      <c r="C446" s="29"/>
      <c r="D446" s="58"/>
      <c r="E446" s="34"/>
      <c r="F446" s="58"/>
      <c r="G446" s="176"/>
      <c r="H446" s="58"/>
    </row>
    <row r="447" spans="2:8">
      <c r="B447" s="27"/>
      <c r="C447" s="29"/>
      <c r="D447" s="58"/>
      <c r="E447" s="34"/>
      <c r="F447" s="58"/>
      <c r="G447" s="176"/>
      <c r="H447" s="58"/>
    </row>
    <row r="448" spans="2:8">
      <c r="B448" s="27"/>
      <c r="C448" s="29"/>
      <c r="D448" s="58"/>
      <c r="E448" s="34"/>
      <c r="F448" s="58"/>
      <c r="G448" s="176"/>
      <c r="H448" s="58"/>
    </row>
    <row r="449" spans="2:8">
      <c r="B449" s="27"/>
      <c r="C449" s="29"/>
      <c r="D449" s="58"/>
      <c r="E449" s="34"/>
      <c r="F449" s="58"/>
      <c r="G449" s="176"/>
      <c r="H449" s="58"/>
    </row>
    <row r="450" spans="2:8">
      <c r="B450" s="27"/>
      <c r="C450" s="29"/>
      <c r="D450" s="58"/>
      <c r="E450" s="34"/>
      <c r="F450" s="58"/>
      <c r="G450" s="176"/>
      <c r="H450" s="58"/>
    </row>
    <row r="451" spans="2:8">
      <c r="B451" s="27"/>
      <c r="C451" s="29"/>
      <c r="D451" s="58"/>
      <c r="E451" s="34"/>
      <c r="F451" s="58"/>
      <c r="G451" s="176"/>
      <c r="H451" s="58"/>
    </row>
    <row r="452" spans="2:8">
      <c r="B452" s="27"/>
      <c r="C452" s="29"/>
      <c r="D452" s="58"/>
      <c r="E452" s="34"/>
      <c r="F452" s="58"/>
      <c r="G452" s="176"/>
      <c r="H452" s="58"/>
    </row>
    <row r="453" spans="2:8">
      <c r="B453" s="27"/>
      <c r="C453" s="29"/>
      <c r="D453" s="58"/>
      <c r="E453" s="34"/>
      <c r="F453" s="58"/>
      <c r="G453" s="176"/>
      <c r="H453" s="58"/>
    </row>
    <row r="454" spans="2:8">
      <c r="B454" s="27"/>
      <c r="C454" s="29"/>
      <c r="D454" s="58"/>
      <c r="E454" s="34"/>
      <c r="F454" s="58"/>
      <c r="G454" s="176"/>
      <c r="H454" s="58"/>
    </row>
    <row r="455" spans="2:8">
      <c r="B455" s="27"/>
      <c r="C455" s="29"/>
      <c r="D455" s="58"/>
      <c r="E455" s="34"/>
      <c r="F455" s="58"/>
      <c r="G455" s="176"/>
      <c r="H455" s="58"/>
    </row>
    <row r="456" spans="2:8">
      <c r="B456" s="27"/>
      <c r="C456" s="29"/>
      <c r="D456" s="58"/>
      <c r="E456" s="34"/>
      <c r="F456" s="58"/>
      <c r="G456" s="176"/>
      <c r="H456" s="58"/>
    </row>
    <row r="457" spans="2:8">
      <c r="B457" s="27"/>
      <c r="C457" s="29"/>
      <c r="D457" s="58"/>
      <c r="E457" s="34"/>
      <c r="F457" s="58"/>
      <c r="G457" s="176"/>
      <c r="H457" s="58"/>
    </row>
    <row r="458" spans="2:8" ht="15.6" thickBot="1">
      <c r="B458" s="2" t="s">
        <v>125</v>
      </c>
    </row>
    <row r="459" spans="2:8" ht="30" customHeight="1">
      <c r="B459" s="177"/>
      <c r="C459" s="1091" t="s">
        <v>126</v>
      </c>
      <c r="D459" s="1092"/>
      <c r="E459" s="1091" t="s">
        <v>127</v>
      </c>
      <c r="F459" s="1122"/>
    </row>
    <row r="460" spans="2:8">
      <c r="B460" s="178" t="s">
        <v>26</v>
      </c>
      <c r="C460" s="159" t="s">
        <v>83</v>
      </c>
      <c r="D460" s="159" t="s">
        <v>84</v>
      </c>
      <c r="E460" s="159" t="s">
        <v>83</v>
      </c>
      <c r="F460" s="179" t="s">
        <v>84</v>
      </c>
    </row>
    <row r="461" spans="2:8">
      <c r="B461" s="160" t="s">
        <v>119</v>
      </c>
      <c r="C461" s="87">
        <v>4.9170251997541483E-3</v>
      </c>
      <c r="D461" s="51">
        <v>32</v>
      </c>
      <c r="E461" s="87">
        <v>5.1891891891891889E-3</v>
      </c>
      <c r="F461" s="52">
        <v>24</v>
      </c>
    </row>
    <row r="462" spans="2:8">
      <c r="B462" s="160" t="s">
        <v>120</v>
      </c>
      <c r="C462" s="87">
        <v>0.38091579594345421</v>
      </c>
      <c r="D462" s="51">
        <v>2479</v>
      </c>
      <c r="E462" s="87">
        <v>0.43416216216216214</v>
      </c>
      <c r="F462" s="52">
        <v>2008</v>
      </c>
    </row>
    <row r="463" spans="2:8">
      <c r="B463" s="162" t="s">
        <v>122</v>
      </c>
      <c r="C463" s="87">
        <v>0</v>
      </c>
      <c r="D463" s="51">
        <v>0</v>
      </c>
      <c r="E463" s="87">
        <v>0</v>
      </c>
      <c r="F463" s="52">
        <v>0</v>
      </c>
    </row>
    <row r="464" spans="2:8">
      <c r="B464" s="160" t="s">
        <v>123</v>
      </c>
      <c r="C464" s="87">
        <v>0.61416717885679162</v>
      </c>
      <c r="D464" s="51">
        <v>3997</v>
      </c>
      <c r="E464" s="87">
        <v>0.56064864864864861</v>
      </c>
      <c r="F464" s="52">
        <v>2593</v>
      </c>
    </row>
    <row r="465" spans="2:8">
      <c r="B465" s="163" t="s">
        <v>73</v>
      </c>
      <c r="C465" s="164"/>
      <c r="D465" s="165"/>
      <c r="E465" s="164"/>
      <c r="F465" s="180"/>
    </row>
    <row r="466" spans="2:8" ht="15.6" thickBot="1">
      <c r="B466" s="168" t="s">
        <v>70</v>
      </c>
      <c r="C466" s="90"/>
      <c r="D466" s="54">
        <v>6508</v>
      </c>
      <c r="E466" s="169"/>
      <c r="F466" s="171">
        <v>4625</v>
      </c>
      <c r="G466" s="31"/>
      <c r="H466" s="31"/>
    </row>
    <row r="467" spans="2:8">
      <c r="B467" s="27" t="s">
        <v>124</v>
      </c>
      <c r="C467" s="172"/>
      <c r="D467" s="173"/>
      <c r="E467" s="174"/>
      <c r="F467" s="173"/>
      <c r="G467" s="176"/>
      <c r="H467" s="58"/>
    </row>
    <row r="468" spans="2:8">
      <c r="B468" s="27"/>
      <c r="C468" s="29"/>
      <c r="D468" s="58"/>
      <c r="E468" s="34"/>
      <c r="F468" s="58"/>
      <c r="G468" s="176"/>
      <c r="H468" s="58"/>
    </row>
    <row r="469" spans="2:8">
      <c r="B469" s="27"/>
      <c r="C469" s="29"/>
      <c r="D469" s="58"/>
      <c r="E469" s="34"/>
      <c r="F469" s="58"/>
      <c r="G469" s="176"/>
      <c r="H469" s="58"/>
    </row>
    <row r="470" spans="2:8">
      <c r="B470" s="27"/>
      <c r="C470" s="29"/>
      <c r="D470" s="58"/>
      <c r="E470" s="34"/>
      <c r="F470" s="58"/>
      <c r="G470" s="176"/>
      <c r="H470" s="58"/>
    </row>
    <row r="471" spans="2:8">
      <c r="B471" s="27"/>
      <c r="C471" s="29"/>
      <c r="D471" s="58"/>
      <c r="E471" s="34"/>
      <c r="F471" s="58"/>
      <c r="G471" s="176"/>
      <c r="H471" s="58"/>
    </row>
    <row r="472" spans="2:8">
      <c r="B472" s="27"/>
      <c r="C472" s="29"/>
      <c r="D472" s="58"/>
      <c r="E472" s="34"/>
      <c r="F472" s="58"/>
      <c r="G472" s="176"/>
      <c r="H472" s="58"/>
    </row>
    <row r="473" spans="2:8">
      <c r="B473" s="27"/>
      <c r="C473" s="29"/>
      <c r="D473" s="58"/>
      <c r="E473" s="34"/>
      <c r="F473" s="58"/>
      <c r="G473" s="176"/>
      <c r="H473" s="58"/>
    </row>
    <row r="474" spans="2:8">
      <c r="B474" s="27"/>
      <c r="C474" s="29"/>
      <c r="D474" s="58"/>
      <c r="E474" s="34"/>
      <c r="F474" s="58"/>
      <c r="G474" s="176"/>
      <c r="H474" s="58"/>
    </row>
    <row r="475" spans="2:8">
      <c r="B475" s="27"/>
      <c r="C475" s="29"/>
      <c r="D475" s="58"/>
      <c r="E475" s="34"/>
      <c r="F475" s="58"/>
      <c r="G475" s="176"/>
      <c r="H475" s="58"/>
    </row>
    <row r="476" spans="2:8">
      <c r="B476" s="27"/>
      <c r="C476" s="29"/>
      <c r="D476" s="58"/>
      <c r="E476" s="34"/>
      <c r="F476" s="58"/>
      <c r="G476" s="176"/>
      <c r="H476" s="58"/>
    </row>
    <row r="477" spans="2:8">
      <c r="B477" s="27"/>
      <c r="C477" s="29"/>
      <c r="D477" s="58"/>
      <c r="E477" s="34"/>
      <c r="F477" s="58"/>
      <c r="G477" s="176"/>
      <c r="H477" s="58"/>
    </row>
    <row r="478" spans="2:8">
      <c r="B478" s="27"/>
      <c r="C478" s="29"/>
      <c r="D478" s="58"/>
      <c r="E478" s="34"/>
      <c r="F478" s="58"/>
      <c r="G478" s="176"/>
      <c r="H478" s="58"/>
    </row>
    <row r="479" spans="2:8">
      <c r="B479" s="27"/>
      <c r="C479" s="29"/>
      <c r="D479" s="58"/>
      <c r="E479" s="34"/>
      <c r="F479" s="58"/>
      <c r="G479" s="176"/>
      <c r="H479" s="58"/>
    </row>
    <row r="480" spans="2:8">
      <c r="B480" s="27"/>
      <c r="C480" s="29"/>
      <c r="D480" s="58"/>
      <c r="E480" s="34"/>
      <c r="F480" s="58"/>
      <c r="G480" s="176"/>
      <c r="H480" s="58"/>
    </row>
    <row r="481" spans="2:10">
      <c r="B481" s="27"/>
      <c r="C481" s="29"/>
      <c r="D481" s="58"/>
      <c r="E481" s="34"/>
      <c r="F481" s="58"/>
      <c r="G481" s="176"/>
      <c r="H481" s="58"/>
    </row>
    <row r="482" spans="2:10">
      <c r="B482" s="27"/>
      <c r="C482" s="29"/>
      <c r="D482" s="58"/>
      <c r="E482" s="34"/>
      <c r="F482" s="58"/>
      <c r="G482" s="176"/>
      <c r="H482" s="58"/>
    </row>
    <row r="483" spans="2:10">
      <c r="B483" s="27"/>
      <c r="C483" s="29"/>
      <c r="D483" s="58"/>
      <c r="E483" s="34"/>
      <c r="F483" s="58"/>
      <c r="G483" s="176"/>
      <c r="H483" s="58"/>
    </row>
    <row r="484" spans="2:10">
      <c r="B484" s="27"/>
      <c r="C484" s="29"/>
      <c r="D484" s="58"/>
      <c r="E484" s="34"/>
      <c r="F484" s="58"/>
      <c r="G484" s="176"/>
      <c r="H484" s="58"/>
    </row>
    <row r="485" spans="2:10">
      <c r="B485" s="27"/>
      <c r="C485" s="29"/>
      <c r="D485" s="58"/>
      <c r="E485" s="34"/>
      <c r="F485" s="58"/>
      <c r="G485" s="176"/>
      <c r="H485" s="58"/>
    </row>
    <row r="486" spans="2:10">
      <c r="B486" s="27"/>
      <c r="C486" s="29"/>
      <c r="D486" s="58"/>
      <c r="E486" s="34"/>
      <c r="F486" s="58"/>
      <c r="G486" s="176"/>
      <c r="H486" s="58"/>
    </row>
    <row r="487" spans="2:10">
      <c r="B487" s="27"/>
      <c r="C487" s="29"/>
      <c r="D487" s="58"/>
      <c r="E487" s="34"/>
      <c r="F487" s="58"/>
      <c r="G487" s="176"/>
      <c r="H487" s="58"/>
    </row>
    <row r="488" spans="2:10" ht="15.6" thickBot="1">
      <c r="B488" s="2" t="s">
        <v>128</v>
      </c>
      <c r="G488" s="176"/>
      <c r="H488" s="58"/>
    </row>
    <row r="489" spans="2:10" ht="29.25" customHeight="1">
      <c r="B489" s="181"/>
      <c r="C489" s="1086" t="s">
        <v>126</v>
      </c>
      <c r="D489" s="1087"/>
      <c r="E489" s="1086" t="s">
        <v>127</v>
      </c>
      <c r="F489" s="1087"/>
      <c r="G489" s="1086" t="s">
        <v>121</v>
      </c>
      <c r="H489" s="1090"/>
      <c r="I489" s="1135" t="s">
        <v>74</v>
      </c>
      <c r="J489" s="1089"/>
    </row>
    <row r="490" spans="2:10">
      <c r="B490" s="182" t="s">
        <v>26</v>
      </c>
      <c r="C490" s="95" t="s">
        <v>83</v>
      </c>
      <c r="D490" s="95" t="s">
        <v>84</v>
      </c>
      <c r="E490" s="95" t="s">
        <v>83</v>
      </c>
      <c r="F490" s="95" t="s">
        <v>84</v>
      </c>
      <c r="G490" s="95" t="s">
        <v>83</v>
      </c>
      <c r="H490" s="96" t="s">
        <v>84</v>
      </c>
      <c r="I490" s="94" t="s">
        <v>83</v>
      </c>
      <c r="J490" s="96" t="s">
        <v>84</v>
      </c>
    </row>
    <row r="491" spans="2:10">
      <c r="B491" s="160" t="s">
        <v>119</v>
      </c>
      <c r="C491" s="87">
        <v>0.13942931258106356</v>
      </c>
      <c r="D491" s="51">
        <v>645</v>
      </c>
      <c r="E491" s="87">
        <v>0.1355979011322839</v>
      </c>
      <c r="F491" s="51">
        <v>491</v>
      </c>
      <c r="G491" s="87">
        <v>5.2117263843648211E-2</v>
      </c>
      <c r="H491" s="52">
        <v>16</v>
      </c>
      <c r="I491" s="183">
        <v>0.10347615198059822</v>
      </c>
      <c r="J491" s="52">
        <v>1152</v>
      </c>
    </row>
    <row r="492" spans="2:10">
      <c r="B492" s="160" t="s">
        <v>120</v>
      </c>
      <c r="C492" s="87">
        <v>0.81993082576740162</v>
      </c>
      <c r="D492" s="51">
        <v>3793</v>
      </c>
      <c r="E492" s="87">
        <v>0.83871858602595972</v>
      </c>
      <c r="F492" s="51">
        <v>3037</v>
      </c>
      <c r="G492" s="87">
        <v>0.16612377850162866</v>
      </c>
      <c r="H492" s="52">
        <v>51</v>
      </c>
      <c r="I492" s="183">
        <v>0.61807239737716702</v>
      </c>
      <c r="J492" s="52">
        <v>6881</v>
      </c>
    </row>
    <row r="493" spans="2:10">
      <c r="B493" s="162" t="s">
        <v>122</v>
      </c>
      <c r="C493" s="87">
        <v>4.0639861651534805E-2</v>
      </c>
      <c r="D493" s="51">
        <v>188</v>
      </c>
      <c r="E493" s="87">
        <v>2.568351284175642E-2</v>
      </c>
      <c r="F493" s="51">
        <v>93</v>
      </c>
      <c r="G493" s="87">
        <v>0.78175895765472314</v>
      </c>
      <c r="H493" s="52">
        <v>240</v>
      </c>
      <c r="I493" s="183">
        <v>4.6797808317614299E-2</v>
      </c>
      <c r="J493" s="52">
        <v>521</v>
      </c>
    </row>
    <row r="494" spans="2:10">
      <c r="B494" s="160" t="s">
        <v>123</v>
      </c>
      <c r="C494" s="87">
        <v>0</v>
      </c>
      <c r="D494" s="51">
        <v>0</v>
      </c>
      <c r="E494" s="87">
        <v>0</v>
      </c>
      <c r="F494" s="51">
        <v>0</v>
      </c>
      <c r="G494" s="87">
        <v>0</v>
      </c>
      <c r="H494" s="52">
        <v>0</v>
      </c>
      <c r="I494" s="183">
        <v>0</v>
      </c>
      <c r="J494" s="52">
        <v>0</v>
      </c>
    </row>
    <row r="495" spans="2:10">
      <c r="B495" s="163" t="s">
        <v>73</v>
      </c>
      <c r="C495" s="164"/>
      <c r="D495" s="165"/>
      <c r="E495" s="164"/>
      <c r="F495" s="165"/>
      <c r="G495" s="164"/>
      <c r="H495" s="180"/>
      <c r="I495" s="184">
        <v>0.23165364232462049</v>
      </c>
      <c r="J495" s="167">
        <v>2579</v>
      </c>
    </row>
    <row r="496" spans="2:10" ht="15.6" thickBot="1">
      <c r="B496" s="168" t="s">
        <v>70</v>
      </c>
      <c r="C496" s="90"/>
      <c r="D496" s="54">
        <v>4626</v>
      </c>
      <c r="E496" s="90"/>
      <c r="F496" s="54">
        <v>3621</v>
      </c>
      <c r="G496" s="169"/>
      <c r="H496" s="171">
        <v>307</v>
      </c>
      <c r="I496" s="185"/>
      <c r="J496" s="171">
        <v>11133</v>
      </c>
    </row>
    <row r="497" spans="2:8" ht="15" customHeight="1">
      <c r="B497" s="27" t="s">
        <v>124</v>
      </c>
      <c r="C497" s="172"/>
      <c r="D497" s="173"/>
      <c r="E497" s="174"/>
      <c r="F497" s="173"/>
      <c r="G497" s="176"/>
      <c r="H497" s="58"/>
    </row>
    <row r="498" spans="2:8" ht="15" customHeight="1">
      <c r="B498" s="27"/>
      <c r="C498" s="29"/>
      <c r="D498" s="58"/>
      <c r="E498" s="34"/>
      <c r="F498" s="58"/>
      <c r="G498" s="176"/>
      <c r="H498" s="58"/>
    </row>
    <row r="499" spans="2:8" ht="15" customHeight="1">
      <c r="B499" s="27"/>
      <c r="C499" s="29"/>
      <c r="D499" s="58"/>
      <c r="E499" s="34"/>
      <c r="F499" s="58"/>
      <c r="G499" s="176"/>
      <c r="H499" s="58"/>
    </row>
    <row r="500" spans="2:8" ht="15" customHeight="1">
      <c r="B500" s="27"/>
      <c r="C500" s="29"/>
      <c r="D500" s="58"/>
      <c r="E500" s="34"/>
      <c r="F500" s="58"/>
      <c r="G500" s="176"/>
      <c r="H500" s="58"/>
    </row>
    <row r="501" spans="2:8" ht="15" customHeight="1">
      <c r="B501" s="27"/>
      <c r="C501" s="29"/>
      <c r="D501" s="58"/>
      <c r="E501" s="34"/>
      <c r="F501" s="58"/>
      <c r="G501" s="176"/>
      <c r="H501" s="58"/>
    </row>
    <row r="502" spans="2:8" ht="15" customHeight="1">
      <c r="B502" s="27"/>
      <c r="C502" s="29"/>
      <c r="D502" s="58"/>
      <c r="E502" s="34"/>
      <c r="F502" s="58"/>
      <c r="G502" s="176"/>
      <c r="H502" s="58"/>
    </row>
    <row r="503" spans="2:8" ht="15" customHeight="1">
      <c r="B503" s="27"/>
      <c r="C503" s="29"/>
      <c r="D503" s="58"/>
      <c r="E503" s="34"/>
      <c r="F503" s="58"/>
      <c r="G503" s="176"/>
      <c r="H503" s="58"/>
    </row>
    <row r="504" spans="2:8" ht="15" customHeight="1">
      <c r="B504" s="27"/>
      <c r="C504" s="29"/>
      <c r="D504" s="58"/>
      <c r="E504" s="34"/>
      <c r="F504" s="58"/>
      <c r="G504" s="176"/>
      <c r="H504" s="58"/>
    </row>
    <row r="505" spans="2:8" ht="15" customHeight="1">
      <c r="B505" s="27"/>
      <c r="C505" s="29"/>
      <c r="D505" s="58"/>
      <c r="E505" s="34"/>
      <c r="F505" s="58"/>
      <c r="G505" s="176"/>
      <c r="H505" s="58"/>
    </row>
    <row r="506" spans="2:8" ht="15" customHeight="1">
      <c r="B506" s="27"/>
      <c r="C506" s="29"/>
      <c r="D506" s="58"/>
      <c r="E506" s="34"/>
      <c r="F506" s="58"/>
      <c r="G506" s="176"/>
      <c r="H506" s="58"/>
    </row>
    <row r="507" spans="2:8" ht="15" customHeight="1">
      <c r="B507" s="27"/>
      <c r="C507" s="29"/>
      <c r="D507" s="58"/>
      <c r="E507" s="34"/>
      <c r="F507" s="58"/>
      <c r="G507" s="176"/>
      <c r="H507" s="58"/>
    </row>
    <row r="508" spans="2:8" ht="15" customHeight="1">
      <c r="B508" s="27"/>
      <c r="C508" s="29"/>
      <c r="D508" s="58"/>
      <c r="E508" s="34"/>
      <c r="F508" s="58"/>
      <c r="G508" s="176"/>
      <c r="H508" s="58"/>
    </row>
    <row r="509" spans="2:8" ht="15" customHeight="1">
      <c r="B509" s="27"/>
      <c r="C509" s="29"/>
      <c r="D509" s="58"/>
      <c r="E509" s="34"/>
      <c r="F509" s="58"/>
      <c r="G509" s="176"/>
      <c r="H509" s="58"/>
    </row>
    <row r="510" spans="2:8" ht="15" customHeight="1">
      <c r="B510" s="27"/>
      <c r="C510" s="29"/>
      <c r="D510" s="58"/>
      <c r="E510" s="34"/>
      <c r="F510" s="58"/>
      <c r="G510" s="176"/>
      <c r="H510" s="58"/>
    </row>
    <row r="511" spans="2:8" ht="15" customHeight="1">
      <c r="B511" s="27"/>
      <c r="C511" s="29"/>
      <c r="D511" s="58"/>
      <c r="E511" s="34"/>
      <c r="F511" s="58"/>
      <c r="G511" s="176"/>
      <c r="H511" s="58"/>
    </row>
    <row r="512" spans="2:8" ht="15" customHeight="1">
      <c r="B512" s="27"/>
      <c r="C512" s="29"/>
      <c r="D512" s="58"/>
      <c r="E512" s="34"/>
      <c r="F512" s="58"/>
      <c r="G512" s="176"/>
      <c r="H512" s="58"/>
    </row>
    <row r="513" spans="2:8" ht="15" customHeight="1">
      <c r="B513" s="27"/>
      <c r="C513" s="29"/>
      <c r="D513" s="58"/>
      <c r="E513" s="34"/>
      <c r="F513" s="58"/>
      <c r="G513" s="176"/>
      <c r="H513" s="58"/>
    </row>
    <row r="514" spans="2:8" ht="15" customHeight="1">
      <c r="B514" s="27"/>
      <c r="C514" s="29"/>
      <c r="D514" s="58"/>
      <c r="E514" s="34"/>
      <c r="F514" s="58"/>
      <c r="G514" s="176"/>
      <c r="H514" s="58"/>
    </row>
    <row r="515" spans="2:8" ht="15" customHeight="1">
      <c r="B515" s="27"/>
      <c r="C515" s="29"/>
      <c r="D515" s="58"/>
      <c r="E515" s="34"/>
      <c r="F515" s="58"/>
      <c r="G515" s="176"/>
      <c r="H515" s="58"/>
    </row>
    <row r="516" spans="2:8" ht="15" customHeight="1">
      <c r="B516" s="27"/>
      <c r="C516" s="29"/>
      <c r="D516" s="58"/>
      <c r="E516" s="34"/>
      <c r="F516" s="58"/>
      <c r="G516" s="176"/>
      <c r="H516" s="58"/>
    </row>
    <row r="517" spans="2:8" ht="15" customHeight="1">
      <c r="B517" s="27"/>
      <c r="C517" s="29"/>
      <c r="D517" s="58"/>
      <c r="E517" s="34"/>
      <c r="F517" s="58"/>
      <c r="G517" s="176"/>
      <c r="H517" s="58"/>
    </row>
    <row r="518" spans="2:8" ht="15.6" thickBot="1">
      <c r="B518" s="27" t="s">
        <v>129</v>
      </c>
      <c r="C518" s="29"/>
      <c r="D518" s="58"/>
      <c r="E518" s="34"/>
      <c r="F518" s="58"/>
      <c r="G518" s="176"/>
      <c r="H518" s="58"/>
    </row>
    <row r="519" spans="2:8" ht="36.75" customHeight="1">
      <c r="B519" s="181"/>
      <c r="C519" s="1088" t="s">
        <v>130</v>
      </c>
      <c r="D519" s="1136"/>
      <c r="E519" s="1088" t="s">
        <v>74</v>
      </c>
      <c r="F519" s="1089"/>
    </row>
    <row r="520" spans="2:8">
      <c r="B520" s="186" t="s">
        <v>131</v>
      </c>
      <c r="C520" s="95" t="s">
        <v>83</v>
      </c>
      <c r="D520" s="95" t="s">
        <v>84</v>
      </c>
      <c r="E520" s="95" t="s">
        <v>83</v>
      </c>
      <c r="F520" s="96" t="s">
        <v>84</v>
      </c>
    </row>
    <row r="521" spans="2:8" ht="45">
      <c r="B521" s="187" t="s">
        <v>132</v>
      </c>
      <c r="C521" s="188">
        <v>1.9406125789104514E-2</v>
      </c>
      <c r="D521" s="51">
        <v>166</v>
      </c>
      <c r="E521" s="87">
        <v>1.4910626066648702E-2</v>
      </c>
      <c r="F521" s="189">
        <v>166</v>
      </c>
    </row>
    <row r="522" spans="2:8" ht="30">
      <c r="B522" s="114" t="s">
        <v>133</v>
      </c>
      <c r="C522" s="188">
        <v>7.0142623334112691E-4</v>
      </c>
      <c r="D522" s="51">
        <v>6</v>
      </c>
      <c r="E522" s="87">
        <v>5.3893829156561571E-4</v>
      </c>
      <c r="F522" s="189">
        <v>6</v>
      </c>
    </row>
    <row r="523" spans="2:8">
      <c r="B523" s="114" t="s">
        <v>134</v>
      </c>
      <c r="C523" s="188">
        <v>3.4954407294832825E-2</v>
      </c>
      <c r="D523" s="51">
        <v>299</v>
      </c>
      <c r="E523" s="87">
        <v>2.6857091529686516E-2</v>
      </c>
      <c r="F523" s="189">
        <v>299</v>
      </c>
    </row>
    <row r="524" spans="2:8" ht="30">
      <c r="B524" s="114" t="s">
        <v>379</v>
      </c>
      <c r="C524" s="188">
        <v>1.9756838905775075E-2</v>
      </c>
      <c r="D524" s="51">
        <v>169</v>
      </c>
      <c r="E524" s="87">
        <v>1.5180095212431509E-2</v>
      </c>
      <c r="F524" s="189">
        <v>169</v>
      </c>
    </row>
    <row r="525" spans="2:8">
      <c r="B525" s="114" t="s">
        <v>136</v>
      </c>
      <c r="C525" s="188">
        <v>3.1564180500350714E-3</v>
      </c>
      <c r="D525" s="51">
        <v>27</v>
      </c>
      <c r="E525" s="87">
        <v>2.425222312045271E-3</v>
      </c>
      <c r="F525" s="189">
        <v>27</v>
      </c>
    </row>
    <row r="526" spans="2:8">
      <c r="B526" s="114" t="s">
        <v>137</v>
      </c>
      <c r="C526" s="188">
        <v>1.3444002805704933E-2</v>
      </c>
      <c r="D526" s="51">
        <v>115</v>
      </c>
      <c r="E526" s="87">
        <v>1.0329650588340969E-2</v>
      </c>
      <c r="F526" s="189">
        <v>115</v>
      </c>
    </row>
    <row r="527" spans="2:8">
      <c r="B527" s="114" t="s">
        <v>138</v>
      </c>
      <c r="C527" s="188">
        <v>6.6635492167407065E-3</v>
      </c>
      <c r="D527" s="51">
        <v>57</v>
      </c>
      <c r="E527" s="87">
        <v>5.1199137698733493E-3</v>
      </c>
      <c r="F527" s="189">
        <v>57</v>
      </c>
    </row>
    <row r="528" spans="2:8">
      <c r="B528" s="114" t="s">
        <v>139</v>
      </c>
      <c r="C528" s="188">
        <v>1.3210194061257891E-2</v>
      </c>
      <c r="D528" s="51">
        <v>113</v>
      </c>
      <c r="E528" s="87">
        <v>1.015000449115243E-2</v>
      </c>
      <c r="F528" s="189">
        <v>113</v>
      </c>
    </row>
    <row r="529" spans="2:41">
      <c r="B529" s="114" t="s">
        <v>140</v>
      </c>
      <c r="C529" s="188">
        <v>1.730184708908113E-2</v>
      </c>
      <c r="D529" s="51">
        <v>148</v>
      </c>
      <c r="E529" s="87">
        <v>1.3293811191951855E-2</v>
      </c>
      <c r="F529" s="189">
        <v>148</v>
      </c>
    </row>
    <row r="530" spans="2:41">
      <c r="B530" s="114" t="s">
        <v>141</v>
      </c>
      <c r="C530" s="188">
        <v>3.2733224222585926E-3</v>
      </c>
      <c r="D530" s="51">
        <v>28</v>
      </c>
      <c r="E530" s="87">
        <v>2.51504536063954E-3</v>
      </c>
      <c r="F530" s="189">
        <v>28</v>
      </c>
    </row>
    <row r="531" spans="2:41">
      <c r="B531" s="114" t="s">
        <v>121</v>
      </c>
      <c r="C531" s="188">
        <v>6.2660743511807337E-2</v>
      </c>
      <c r="D531" s="51">
        <v>536</v>
      </c>
      <c r="E531" s="87">
        <v>4.8145154046528339E-2</v>
      </c>
      <c r="F531" s="189">
        <v>536</v>
      </c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</row>
    <row r="532" spans="2:41">
      <c r="B532" s="114" t="s">
        <v>142</v>
      </c>
      <c r="C532" s="188">
        <v>1.0521393500116905E-3</v>
      </c>
      <c r="D532" s="51">
        <v>9</v>
      </c>
      <c r="E532" s="87">
        <v>8.0840743734842356E-4</v>
      </c>
      <c r="F532" s="189">
        <v>9</v>
      </c>
    </row>
    <row r="533" spans="2:41">
      <c r="B533" s="191" t="s">
        <v>143</v>
      </c>
      <c r="C533" s="188">
        <v>0.80441898527004907</v>
      </c>
      <c r="D533" s="51">
        <v>6881</v>
      </c>
      <c r="E533" s="87">
        <v>0.61807239737716702</v>
      </c>
      <c r="F533" s="189">
        <v>6881</v>
      </c>
      <c r="Z533" s="190"/>
      <c r="AA533" s="190"/>
    </row>
    <row r="534" spans="2:41">
      <c r="B534" s="163" t="s">
        <v>73</v>
      </c>
      <c r="C534" s="192"/>
      <c r="D534" s="193"/>
      <c r="E534" s="87">
        <v>0.23165364232462049</v>
      </c>
      <c r="F534" s="189">
        <v>2579</v>
      </c>
      <c r="X534" s="190"/>
      <c r="Y534" s="190"/>
    </row>
    <row r="535" spans="2:41" ht="15.6" thickBot="1">
      <c r="B535" s="194" t="s">
        <v>70</v>
      </c>
      <c r="C535" s="195"/>
      <c r="D535" s="54">
        <v>8554</v>
      </c>
      <c r="E535" s="196"/>
      <c r="F535" s="197">
        <v>11133</v>
      </c>
    </row>
    <row r="558" spans="2:9" ht="15.6" thickBot="1">
      <c r="B558" s="2" t="s">
        <v>144</v>
      </c>
    </row>
    <row r="559" spans="2:9" ht="15.6" thickBot="1">
      <c r="B559" s="36" t="s">
        <v>145</v>
      </c>
      <c r="C559" s="1131" t="s">
        <v>119</v>
      </c>
      <c r="D559" s="1132"/>
      <c r="E559" s="1132" t="s">
        <v>120</v>
      </c>
      <c r="F559" s="1132"/>
      <c r="G559" s="1137" t="s">
        <v>121</v>
      </c>
      <c r="H559" s="1124"/>
      <c r="I559" s="198" t="s">
        <v>70</v>
      </c>
    </row>
    <row r="560" spans="2:9">
      <c r="B560" s="36" t="s">
        <v>23</v>
      </c>
      <c r="C560" s="95" t="s">
        <v>83</v>
      </c>
      <c r="D560" s="95" t="s">
        <v>84</v>
      </c>
      <c r="E560" s="95" t="s">
        <v>83</v>
      </c>
      <c r="F560" s="95" t="s">
        <v>84</v>
      </c>
      <c r="G560" s="199" t="s">
        <v>83</v>
      </c>
      <c r="H560" s="200" t="s">
        <v>84</v>
      </c>
      <c r="I560" s="201" t="s">
        <v>84</v>
      </c>
    </row>
    <row r="561" spans="2:197">
      <c r="B561" s="3" t="s">
        <v>104</v>
      </c>
      <c r="C561" s="202">
        <v>1.9097222222222224E-2</v>
      </c>
      <c r="D561" s="203">
        <v>22</v>
      </c>
      <c r="E561" s="202">
        <v>3.5895945356779535E-2</v>
      </c>
      <c r="F561" s="203">
        <v>247</v>
      </c>
      <c r="G561" s="202">
        <v>9.5969289827255271E-3</v>
      </c>
      <c r="H561" s="204">
        <v>5</v>
      </c>
      <c r="I561" s="53">
        <v>274</v>
      </c>
    </row>
    <row r="562" spans="2:197">
      <c r="B562" s="3" t="s">
        <v>0</v>
      </c>
      <c r="C562" s="202">
        <v>9.4618055555555552E-2</v>
      </c>
      <c r="D562" s="203">
        <v>109</v>
      </c>
      <c r="E562" s="202">
        <v>0.11844208690597297</v>
      </c>
      <c r="F562" s="203">
        <v>815</v>
      </c>
      <c r="G562" s="202">
        <v>7.8694817658349334E-2</v>
      </c>
      <c r="H562" s="204">
        <v>41</v>
      </c>
      <c r="I562" s="53">
        <v>965</v>
      </c>
    </row>
    <row r="563" spans="2:197">
      <c r="B563" s="3" t="s">
        <v>1</v>
      </c>
      <c r="C563" s="202">
        <v>0.14409722222222221</v>
      </c>
      <c r="D563" s="203">
        <v>166</v>
      </c>
      <c r="E563" s="202">
        <v>0.18093300392384828</v>
      </c>
      <c r="F563" s="203">
        <v>1245</v>
      </c>
      <c r="G563" s="202">
        <v>0.1324376199616123</v>
      </c>
      <c r="H563" s="204">
        <v>69</v>
      </c>
      <c r="I563" s="53">
        <v>1480</v>
      </c>
    </row>
    <row r="564" spans="2:197">
      <c r="B564" s="3" t="s">
        <v>2</v>
      </c>
      <c r="C564" s="202">
        <v>0.125</v>
      </c>
      <c r="D564" s="203">
        <v>144</v>
      </c>
      <c r="E564" s="202">
        <v>0.16363900595843628</v>
      </c>
      <c r="F564" s="203">
        <v>1126</v>
      </c>
      <c r="G564" s="202">
        <v>0.13819577735124761</v>
      </c>
      <c r="H564" s="204">
        <v>72</v>
      </c>
      <c r="I564" s="53">
        <v>1342</v>
      </c>
    </row>
    <row r="565" spans="2:197">
      <c r="B565" s="3" t="s">
        <v>3</v>
      </c>
      <c r="C565" s="202">
        <v>0.15190972222222221</v>
      </c>
      <c r="D565" s="203">
        <v>175</v>
      </c>
      <c r="E565" s="202">
        <v>0.15143147798285134</v>
      </c>
      <c r="F565" s="203">
        <v>1042</v>
      </c>
      <c r="G565" s="202">
        <v>0.1785028790786948</v>
      </c>
      <c r="H565" s="204">
        <v>93</v>
      </c>
      <c r="I565" s="53">
        <v>1310</v>
      </c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</row>
    <row r="566" spans="2:197">
      <c r="B566" s="3" t="s">
        <v>4</v>
      </c>
      <c r="C566" s="202">
        <v>0.1501736111111111</v>
      </c>
      <c r="D566" s="203">
        <v>173</v>
      </c>
      <c r="E566" s="202">
        <v>0.14227583200116262</v>
      </c>
      <c r="F566" s="203">
        <v>979</v>
      </c>
      <c r="G566" s="202">
        <v>0.16122840690978887</v>
      </c>
      <c r="H566" s="204">
        <v>84</v>
      </c>
      <c r="I566" s="53">
        <v>1236</v>
      </c>
    </row>
    <row r="567" spans="2:197">
      <c r="B567" s="3" t="s">
        <v>5</v>
      </c>
      <c r="C567" s="202">
        <v>0.13975694444444445</v>
      </c>
      <c r="D567" s="203">
        <v>161</v>
      </c>
      <c r="E567" s="202">
        <v>0.10056677808458073</v>
      </c>
      <c r="F567" s="203">
        <v>692</v>
      </c>
      <c r="G567" s="202">
        <v>0.14395393474088292</v>
      </c>
      <c r="H567" s="204">
        <v>75</v>
      </c>
      <c r="I567" s="53">
        <v>928</v>
      </c>
    </row>
    <row r="568" spans="2:197">
      <c r="B568" s="3" t="s">
        <v>6</v>
      </c>
      <c r="C568" s="202">
        <v>0.11979166666666667</v>
      </c>
      <c r="D568" s="203">
        <v>138</v>
      </c>
      <c r="E568" s="202">
        <v>7.0047958145618372E-2</v>
      </c>
      <c r="F568" s="203">
        <v>482</v>
      </c>
      <c r="G568" s="202">
        <v>0.1017274472168906</v>
      </c>
      <c r="H568" s="204">
        <v>53</v>
      </c>
      <c r="I568" s="53">
        <v>673</v>
      </c>
    </row>
    <row r="569" spans="2:197">
      <c r="B569" s="3" t="s">
        <v>7</v>
      </c>
      <c r="C569" s="202">
        <v>5.2083333333333336E-2</v>
      </c>
      <c r="D569" s="203">
        <v>60</v>
      </c>
      <c r="E569" s="202">
        <v>3.2989391076878358E-2</v>
      </c>
      <c r="F569" s="203">
        <v>227</v>
      </c>
      <c r="G569" s="202">
        <v>5.3742802303262956E-2</v>
      </c>
      <c r="H569" s="204">
        <v>28</v>
      </c>
      <c r="I569" s="53">
        <v>315</v>
      </c>
      <c r="W569" s="190"/>
    </row>
    <row r="570" spans="2:197">
      <c r="B570" s="3" t="s">
        <v>105</v>
      </c>
      <c r="C570" s="202">
        <v>3.472222222222222E-3</v>
      </c>
      <c r="D570" s="203">
        <v>4</v>
      </c>
      <c r="E570" s="202">
        <v>3.7785205638715303E-3</v>
      </c>
      <c r="F570" s="203">
        <v>26</v>
      </c>
      <c r="G570" s="202">
        <v>1.9193857965451055E-3</v>
      </c>
      <c r="H570" s="204">
        <v>1</v>
      </c>
      <c r="I570" s="53">
        <v>31</v>
      </c>
    </row>
    <row r="571" spans="2:197" ht="15.6" thickBot="1">
      <c r="B571" s="205" t="s">
        <v>70</v>
      </c>
      <c r="C571" s="196"/>
      <c r="D571" s="206">
        <v>1152</v>
      </c>
      <c r="E571" s="196"/>
      <c r="F571" s="206">
        <v>6881</v>
      </c>
      <c r="G571" s="196"/>
      <c r="H571" s="207">
        <v>521</v>
      </c>
      <c r="I571" s="208">
        <v>8554</v>
      </c>
    </row>
    <row r="572" spans="2:197">
      <c r="B572" s="209"/>
      <c r="C572" s="31"/>
      <c r="D572" s="110"/>
      <c r="E572" s="31"/>
      <c r="F572" s="110"/>
      <c r="G572" s="31"/>
      <c r="H572" s="110"/>
      <c r="I572" s="110"/>
    </row>
    <row r="573" spans="2:197">
      <c r="B573" s="209"/>
      <c r="C573" s="31"/>
      <c r="D573" s="110"/>
      <c r="E573" s="31"/>
      <c r="F573" s="110"/>
      <c r="G573" s="31"/>
      <c r="H573" s="110"/>
      <c r="I573" s="110"/>
    </row>
    <row r="574" spans="2:197">
      <c r="B574" s="209"/>
      <c r="C574" s="31"/>
      <c r="D574" s="110"/>
      <c r="E574" s="31"/>
      <c r="F574" s="110"/>
      <c r="G574" s="31"/>
      <c r="H574" s="110"/>
      <c r="I574" s="110"/>
    </row>
    <row r="575" spans="2:197">
      <c r="B575" s="209"/>
      <c r="C575" s="31"/>
      <c r="D575" s="110"/>
      <c r="E575" s="31"/>
      <c r="F575" s="110"/>
      <c r="G575" s="31"/>
      <c r="H575" s="110"/>
      <c r="I575" s="110"/>
    </row>
    <row r="576" spans="2:197">
      <c r="B576" s="209"/>
      <c r="C576" s="31"/>
      <c r="D576" s="110"/>
      <c r="E576" s="31"/>
      <c r="F576" s="110"/>
      <c r="G576" s="31"/>
      <c r="H576" s="110"/>
      <c r="I576" s="110"/>
    </row>
    <row r="577" spans="2:9">
      <c r="B577" s="209"/>
      <c r="C577" s="31"/>
      <c r="D577" s="110"/>
      <c r="E577" s="31"/>
      <c r="F577" s="110"/>
      <c r="G577" s="31"/>
      <c r="H577" s="110"/>
      <c r="I577" s="110"/>
    </row>
    <row r="578" spans="2:9">
      <c r="B578" s="209"/>
      <c r="C578" s="31"/>
      <c r="D578" s="110"/>
      <c r="E578" s="31"/>
      <c r="F578" s="110"/>
      <c r="G578" s="31"/>
      <c r="H578" s="110"/>
      <c r="I578" s="110"/>
    </row>
    <row r="579" spans="2:9">
      <c r="B579" s="209"/>
      <c r="C579" s="31"/>
      <c r="D579" s="110"/>
      <c r="E579" s="31"/>
      <c r="F579" s="110"/>
      <c r="G579" s="31"/>
      <c r="H579" s="110"/>
      <c r="I579" s="110"/>
    </row>
    <row r="580" spans="2:9">
      <c r="B580" s="209"/>
      <c r="C580" s="31"/>
      <c r="D580" s="110"/>
      <c r="E580" s="31"/>
      <c r="F580" s="110"/>
      <c r="G580" s="31"/>
      <c r="H580" s="110"/>
      <c r="I580" s="110"/>
    </row>
    <row r="581" spans="2:9">
      <c r="B581" s="209"/>
      <c r="C581" s="31"/>
      <c r="D581" s="110"/>
      <c r="E581" s="31"/>
      <c r="F581" s="110"/>
      <c r="G581" s="31"/>
      <c r="H581" s="110"/>
      <c r="I581" s="110"/>
    </row>
    <row r="582" spans="2:9">
      <c r="B582" s="209"/>
      <c r="C582" s="31"/>
      <c r="D582" s="110"/>
      <c r="E582" s="31"/>
      <c r="F582" s="110"/>
      <c r="G582" s="31"/>
      <c r="H582" s="110"/>
      <c r="I582" s="110"/>
    </row>
    <row r="583" spans="2:9">
      <c r="B583" s="209"/>
      <c r="C583" s="31"/>
      <c r="D583" s="110"/>
      <c r="E583" s="31"/>
      <c r="F583" s="110"/>
      <c r="G583" s="31"/>
      <c r="H583" s="110"/>
      <c r="I583" s="110"/>
    </row>
    <row r="584" spans="2:9">
      <c r="B584" s="209"/>
      <c r="C584" s="31"/>
      <c r="D584" s="110"/>
      <c r="E584" s="31"/>
      <c r="F584" s="110"/>
      <c r="G584" s="31"/>
      <c r="H584" s="110"/>
      <c r="I584" s="110"/>
    </row>
    <row r="585" spans="2:9">
      <c r="B585" s="209"/>
      <c r="C585" s="31"/>
      <c r="D585" s="110"/>
      <c r="E585" s="31"/>
      <c r="F585" s="110"/>
      <c r="G585" s="31"/>
      <c r="H585" s="110"/>
      <c r="I585" s="110"/>
    </row>
    <row r="586" spans="2:9">
      <c r="B586" s="209"/>
      <c r="C586" s="31"/>
      <c r="D586" s="110"/>
      <c r="E586" s="31"/>
      <c r="F586" s="110"/>
      <c r="G586" s="31"/>
      <c r="H586" s="110"/>
      <c r="I586" s="110"/>
    </row>
    <row r="587" spans="2:9">
      <c r="B587" s="209"/>
      <c r="C587" s="31"/>
      <c r="D587" s="110"/>
      <c r="E587" s="31"/>
      <c r="F587" s="110"/>
      <c r="G587" s="31"/>
      <c r="H587" s="110"/>
      <c r="I587" s="110"/>
    </row>
    <row r="588" spans="2:9">
      <c r="B588" s="209"/>
      <c r="C588" s="31"/>
      <c r="D588" s="110"/>
      <c r="E588" s="31"/>
      <c r="F588" s="110"/>
      <c r="G588" s="31"/>
      <c r="H588" s="110"/>
      <c r="I588" s="110"/>
    </row>
    <row r="589" spans="2:9">
      <c r="B589" s="209"/>
      <c r="C589" s="31"/>
      <c r="D589" s="110"/>
      <c r="E589" s="31"/>
      <c r="F589" s="110"/>
      <c r="G589" s="31"/>
      <c r="H589" s="110"/>
      <c r="I589" s="110"/>
    </row>
    <row r="590" spans="2:9">
      <c r="B590" s="209"/>
      <c r="C590" s="31"/>
      <c r="D590" s="110"/>
      <c r="E590" s="31"/>
      <c r="F590" s="110"/>
      <c r="G590" s="31"/>
      <c r="H590" s="110"/>
      <c r="I590" s="110"/>
    </row>
    <row r="591" spans="2:9">
      <c r="B591" s="209"/>
      <c r="C591" s="31"/>
      <c r="D591" s="110"/>
      <c r="E591" s="31"/>
      <c r="F591" s="110"/>
      <c r="G591" s="31"/>
      <c r="H591" s="110"/>
      <c r="I591" s="110"/>
    </row>
    <row r="592" spans="2:9" ht="15.6" thickBot="1">
      <c r="B592" s="2" t="s">
        <v>146</v>
      </c>
    </row>
    <row r="593" spans="2:197" ht="15.6" thickBot="1">
      <c r="B593" s="36" t="s">
        <v>145</v>
      </c>
      <c r="C593" s="1131" t="s">
        <v>119</v>
      </c>
      <c r="D593" s="1132"/>
      <c r="E593" s="1132" t="s">
        <v>120</v>
      </c>
      <c r="F593" s="1132"/>
      <c r="G593" s="1137" t="s">
        <v>121</v>
      </c>
      <c r="H593" s="1124"/>
      <c r="I593" s="198" t="s">
        <v>70</v>
      </c>
    </row>
    <row r="594" spans="2:197">
      <c r="B594" s="36" t="s">
        <v>23</v>
      </c>
      <c r="C594" s="95" t="s">
        <v>83</v>
      </c>
      <c r="D594" s="95" t="s">
        <v>84</v>
      </c>
      <c r="E594" s="95" t="s">
        <v>83</v>
      </c>
      <c r="F594" s="95" t="s">
        <v>84</v>
      </c>
      <c r="G594" s="210" t="s">
        <v>83</v>
      </c>
      <c r="H594" s="200" t="s">
        <v>84</v>
      </c>
      <c r="I594" s="201" t="s">
        <v>84</v>
      </c>
    </row>
    <row r="595" spans="2:197">
      <c r="B595" s="3" t="s">
        <v>76</v>
      </c>
      <c r="C595" s="202">
        <v>6.5972222222222224E-2</v>
      </c>
      <c r="D595" s="203">
        <v>76</v>
      </c>
      <c r="E595" s="202">
        <v>4.7958145618369426E-2</v>
      </c>
      <c r="F595" s="203">
        <v>330</v>
      </c>
      <c r="G595" s="202">
        <v>4.2226487523992322E-2</v>
      </c>
      <c r="H595" s="204">
        <v>22</v>
      </c>
      <c r="I595" s="53">
        <v>428</v>
      </c>
    </row>
    <row r="596" spans="2:197">
      <c r="B596" s="3" t="s">
        <v>85</v>
      </c>
      <c r="C596" s="202">
        <v>0.13802083333333334</v>
      </c>
      <c r="D596" s="203">
        <v>159</v>
      </c>
      <c r="E596" s="202">
        <v>0.13050428716756285</v>
      </c>
      <c r="F596" s="203">
        <v>898</v>
      </c>
      <c r="G596" s="202">
        <v>0.11324376199616124</v>
      </c>
      <c r="H596" s="204">
        <v>59</v>
      </c>
      <c r="I596" s="53">
        <v>1116</v>
      </c>
    </row>
    <row r="597" spans="2:197">
      <c r="B597" s="3" t="s">
        <v>86</v>
      </c>
      <c r="C597" s="202">
        <v>0.234375</v>
      </c>
      <c r="D597" s="203">
        <v>270</v>
      </c>
      <c r="E597" s="202">
        <v>0.23746548466792616</v>
      </c>
      <c r="F597" s="203">
        <v>1634</v>
      </c>
      <c r="G597" s="202">
        <v>0.2667946257197697</v>
      </c>
      <c r="H597" s="204">
        <v>139</v>
      </c>
      <c r="I597" s="53">
        <v>2043</v>
      </c>
    </row>
    <row r="598" spans="2:197">
      <c r="B598" s="3" t="s">
        <v>11</v>
      </c>
      <c r="C598" s="202">
        <v>0.28559027777777779</v>
      </c>
      <c r="D598" s="203">
        <v>329</v>
      </c>
      <c r="E598" s="202">
        <v>0.30315361139369279</v>
      </c>
      <c r="F598" s="203">
        <v>2086</v>
      </c>
      <c r="G598" s="202">
        <v>0.32437619961612285</v>
      </c>
      <c r="H598" s="204">
        <v>169</v>
      </c>
      <c r="I598" s="53">
        <v>2584</v>
      </c>
    </row>
    <row r="599" spans="2:197">
      <c r="B599" s="3" t="s">
        <v>12</v>
      </c>
      <c r="C599" s="202">
        <v>0.12239583333333333</v>
      </c>
      <c r="D599" s="203">
        <v>141</v>
      </c>
      <c r="E599" s="202">
        <v>0.12628978346170613</v>
      </c>
      <c r="F599" s="203">
        <v>869</v>
      </c>
      <c r="G599" s="202">
        <v>0.10748560460652591</v>
      </c>
      <c r="H599" s="204">
        <v>56</v>
      </c>
      <c r="I599" s="53">
        <v>1066</v>
      </c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</row>
    <row r="600" spans="2:197">
      <c r="B600" s="3" t="s">
        <v>13</v>
      </c>
      <c r="C600" s="202">
        <v>4.6875E-2</v>
      </c>
      <c r="D600" s="203">
        <v>54</v>
      </c>
      <c r="E600" s="202">
        <v>5.595116988809766E-2</v>
      </c>
      <c r="F600" s="203">
        <v>385</v>
      </c>
      <c r="G600" s="202">
        <v>2.4952015355086371E-2</v>
      </c>
      <c r="H600" s="204">
        <v>13</v>
      </c>
      <c r="I600" s="53">
        <v>452</v>
      </c>
    </row>
    <row r="601" spans="2:197">
      <c r="B601" s="3" t="s">
        <v>14</v>
      </c>
      <c r="C601" s="202">
        <v>1.4756944444444444E-2</v>
      </c>
      <c r="D601" s="203">
        <v>17</v>
      </c>
      <c r="E601" s="202">
        <v>1.3660805115535532E-2</v>
      </c>
      <c r="F601" s="203">
        <v>94</v>
      </c>
      <c r="G601" s="202">
        <v>7.677543186180422E-3</v>
      </c>
      <c r="H601" s="204">
        <v>4</v>
      </c>
      <c r="I601" s="53">
        <v>115</v>
      </c>
    </row>
    <row r="602" spans="2:197">
      <c r="B602" s="3" t="s">
        <v>77</v>
      </c>
      <c r="C602" s="202">
        <v>8.1597222222222224E-2</v>
      </c>
      <c r="D602" s="203">
        <v>94</v>
      </c>
      <c r="E602" s="202">
        <v>7.3245167853509666E-2</v>
      </c>
      <c r="F602" s="203">
        <v>504</v>
      </c>
      <c r="G602" s="202">
        <v>9.7888675623800381E-2</v>
      </c>
      <c r="H602" s="204">
        <v>51</v>
      </c>
      <c r="I602" s="53">
        <v>649</v>
      </c>
    </row>
    <row r="603" spans="2:197">
      <c r="B603" s="3" t="s">
        <v>78</v>
      </c>
      <c r="C603" s="202">
        <v>1.0416666666666666E-2</v>
      </c>
      <c r="D603" s="203">
        <v>12</v>
      </c>
      <c r="E603" s="202">
        <v>1.1771544833599767E-2</v>
      </c>
      <c r="F603" s="203">
        <v>81</v>
      </c>
      <c r="G603" s="202">
        <v>1.5355086372360844E-2</v>
      </c>
      <c r="H603" s="204">
        <v>8</v>
      </c>
      <c r="I603" s="53">
        <v>101</v>
      </c>
      <c r="W603" s="190"/>
    </row>
    <row r="604" spans="2:197" ht="15.6" thickBot="1">
      <c r="B604" s="205" t="s">
        <v>70</v>
      </c>
      <c r="C604" s="196"/>
      <c r="D604" s="206">
        <v>1152</v>
      </c>
      <c r="E604" s="196"/>
      <c r="F604" s="206">
        <v>6881</v>
      </c>
      <c r="G604" s="196"/>
      <c r="H604" s="207">
        <v>521</v>
      </c>
      <c r="I604" s="208">
        <v>8554</v>
      </c>
    </row>
    <row r="605" spans="2:197">
      <c r="B605" s="209"/>
      <c r="C605" s="31"/>
      <c r="D605" s="110"/>
      <c r="E605" s="31"/>
      <c r="F605" s="110"/>
      <c r="G605" s="31"/>
      <c r="H605" s="110"/>
      <c r="I605" s="110"/>
    </row>
    <row r="606" spans="2:197">
      <c r="B606" s="209"/>
      <c r="C606" s="31"/>
      <c r="D606" s="110"/>
      <c r="E606" s="31"/>
      <c r="F606" s="110"/>
      <c r="G606" s="31"/>
      <c r="H606" s="110"/>
      <c r="I606" s="110"/>
    </row>
    <row r="607" spans="2:197">
      <c r="B607" s="209"/>
      <c r="C607" s="31"/>
      <c r="D607" s="110"/>
      <c r="E607" s="31"/>
      <c r="F607" s="110"/>
      <c r="G607" s="31"/>
      <c r="H607" s="110"/>
      <c r="I607" s="110"/>
    </row>
    <row r="608" spans="2:197">
      <c r="B608" s="209"/>
      <c r="C608" s="31"/>
      <c r="D608" s="110"/>
      <c r="E608" s="31"/>
      <c r="F608" s="110"/>
      <c r="G608" s="31"/>
      <c r="H608" s="110"/>
      <c r="I608" s="110"/>
    </row>
    <row r="609" spans="2:9">
      <c r="B609" s="209"/>
      <c r="C609" s="31"/>
      <c r="D609" s="110"/>
      <c r="E609" s="31"/>
      <c r="F609" s="110"/>
      <c r="G609" s="31"/>
      <c r="H609" s="110"/>
      <c r="I609" s="110"/>
    </row>
    <row r="610" spans="2:9">
      <c r="B610" s="209"/>
      <c r="C610" s="31"/>
      <c r="D610" s="110"/>
      <c r="E610" s="31"/>
      <c r="F610" s="110"/>
      <c r="G610" s="31"/>
      <c r="H610" s="110"/>
      <c r="I610" s="110"/>
    </row>
    <row r="611" spans="2:9">
      <c r="B611" s="209"/>
      <c r="C611" s="31"/>
      <c r="D611" s="110"/>
      <c r="E611" s="31"/>
      <c r="F611" s="110"/>
      <c r="G611" s="31"/>
      <c r="H611" s="110"/>
      <c r="I611" s="110"/>
    </row>
    <row r="612" spans="2:9">
      <c r="B612" s="209"/>
      <c r="C612" s="31"/>
      <c r="D612" s="110"/>
      <c r="E612" s="31"/>
      <c r="F612" s="110"/>
      <c r="G612" s="31"/>
      <c r="H612" s="110"/>
      <c r="I612" s="110"/>
    </row>
    <row r="613" spans="2:9">
      <c r="B613" s="209"/>
      <c r="C613" s="31"/>
      <c r="D613" s="110"/>
      <c r="E613" s="31"/>
      <c r="F613" s="110"/>
      <c r="G613" s="31"/>
      <c r="H613" s="110"/>
      <c r="I613" s="110"/>
    </row>
    <row r="614" spans="2:9">
      <c r="B614" s="209"/>
      <c r="C614" s="31"/>
      <c r="D614" s="110"/>
      <c r="E614" s="31"/>
      <c r="F614" s="110"/>
      <c r="G614" s="31"/>
      <c r="H614" s="110"/>
      <c r="I614" s="110"/>
    </row>
    <row r="615" spans="2:9">
      <c r="B615" s="209"/>
      <c r="C615" s="31"/>
      <c r="D615" s="110"/>
      <c r="E615" s="31"/>
      <c r="F615" s="110"/>
      <c r="G615" s="31"/>
      <c r="H615" s="110"/>
      <c r="I615" s="110"/>
    </row>
    <row r="616" spans="2:9">
      <c r="B616" s="209"/>
      <c r="C616" s="31"/>
      <c r="D616" s="110"/>
      <c r="E616" s="31"/>
      <c r="F616" s="110"/>
      <c r="G616" s="31"/>
      <c r="H616" s="110"/>
      <c r="I616" s="110"/>
    </row>
    <row r="617" spans="2:9">
      <c r="B617" s="209"/>
      <c r="C617" s="31"/>
      <c r="D617" s="110"/>
      <c r="E617" s="31"/>
      <c r="F617" s="110"/>
      <c r="G617" s="31"/>
      <c r="H617" s="110"/>
      <c r="I617" s="110"/>
    </row>
    <row r="618" spans="2:9">
      <c r="B618" s="209"/>
      <c r="C618" s="31"/>
      <c r="D618" s="110"/>
      <c r="E618" s="31"/>
      <c r="F618" s="110"/>
      <c r="G618" s="31"/>
      <c r="H618" s="110"/>
      <c r="I618" s="110"/>
    </row>
    <row r="619" spans="2:9">
      <c r="B619" s="209"/>
      <c r="C619" s="31"/>
      <c r="D619" s="110"/>
      <c r="E619" s="31"/>
      <c r="F619" s="110"/>
      <c r="G619" s="31"/>
      <c r="H619" s="110"/>
      <c r="I619" s="110"/>
    </row>
    <row r="620" spans="2:9">
      <c r="B620" s="209"/>
      <c r="C620" s="31"/>
      <c r="D620" s="110"/>
      <c r="E620" s="31"/>
      <c r="F620" s="110"/>
      <c r="G620" s="31"/>
      <c r="H620" s="110"/>
      <c r="I620" s="110"/>
    </row>
    <row r="621" spans="2:9">
      <c r="B621" s="209"/>
      <c r="C621" s="31"/>
      <c r="D621" s="110"/>
      <c r="E621" s="31"/>
      <c r="F621" s="110"/>
      <c r="G621" s="31"/>
      <c r="H621" s="110"/>
      <c r="I621" s="110"/>
    </row>
    <row r="622" spans="2:9">
      <c r="B622" s="209"/>
      <c r="C622" s="31"/>
      <c r="D622" s="110"/>
      <c r="E622" s="31"/>
      <c r="F622" s="110"/>
      <c r="G622" s="31"/>
      <c r="H622" s="110"/>
      <c r="I622" s="110"/>
    </row>
    <row r="623" spans="2:9">
      <c r="B623" s="209"/>
      <c r="C623" s="31"/>
      <c r="D623" s="110"/>
      <c r="E623" s="31"/>
      <c r="F623" s="110"/>
      <c r="G623" s="31"/>
      <c r="H623" s="110"/>
      <c r="I623" s="110"/>
    </row>
    <row r="624" spans="2:9">
      <c r="B624" s="209"/>
      <c r="C624" s="31"/>
      <c r="D624" s="110"/>
      <c r="E624" s="31"/>
      <c r="F624" s="110"/>
      <c r="G624" s="31"/>
      <c r="H624" s="110"/>
      <c r="I624" s="110"/>
    </row>
    <row r="625" spans="2:9" ht="15.6" thickBot="1">
      <c r="B625" s="211" t="s">
        <v>147</v>
      </c>
      <c r="C625" s="31"/>
      <c r="D625" s="110"/>
      <c r="E625" s="31"/>
      <c r="F625" s="110"/>
      <c r="G625" s="31"/>
      <c r="H625" s="110"/>
      <c r="I625" s="110"/>
    </row>
    <row r="626" spans="2:9" ht="15" customHeight="1">
      <c r="B626" s="212"/>
      <c r="C626" s="1095" t="s">
        <v>119</v>
      </c>
      <c r="D626" s="1095"/>
      <c r="E626" s="1095" t="s">
        <v>120</v>
      </c>
      <c r="F626" s="1095"/>
      <c r="G626" s="1091" t="s">
        <v>123</v>
      </c>
      <c r="H626" s="1122"/>
      <c r="I626" s="213" t="s">
        <v>70</v>
      </c>
    </row>
    <row r="627" spans="2:9">
      <c r="B627" s="214" t="s">
        <v>32</v>
      </c>
      <c r="C627" s="159" t="s">
        <v>83</v>
      </c>
      <c r="D627" s="159" t="s">
        <v>84</v>
      </c>
      <c r="E627" s="159" t="s">
        <v>83</v>
      </c>
      <c r="F627" s="159" t="s">
        <v>84</v>
      </c>
      <c r="G627" s="159" t="s">
        <v>83</v>
      </c>
      <c r="H627" s="179" t="s">
        <v>84</v>
      </c>
      <c r="I627" s="215" t="s">
        <v>84</v>
      </c>
    </row>
    <row r="628" spans="2:9">
      <c r="B628" s="216" t="s">
        <v>148</v>
      </c>
      <c r="C628" s="217">
        <v>1.7857142857142856E-2</v>
      </c>
      <c r="D628" s="218">
        <v>1</v>
      </c>
      <c r="E628" s="217">
        <v>1.0920436817472699E-2</v>
      </c>
      <c r="F628" s="203">
        <v>49</v>
      </c>
      <c r="G628" s="217">
        <v>1.4567526555386951E-2</v>
      </c>
      <c r="H628" s="189">
        <v>96</v>
      </c>
      <c r="I628" s="189">
        <v>146</v>
      </c>
    </row>
    <row r="629" spans="2:9">
      <c r="B629" s="216" t="s">
        <v>149</v>
      </c>
      <c r="C629" s="217">
        <v>0</v>
      </c>
      <c r="D629" s="218">
        <v>0</v>
      </c>
      <c r="E629" s="217">
        <v>6.908847782482728E-3</v>
      </c>
      <c r="F629" s="203">
        <v>31</v>
      </c>
      <c r="G629" s="217">
        <v>1.2291350531107739E-2</v>
      </c>
      <c r="H629" s="189">
        <v>81</v>
      </c>
      <c r="I629" s="189">
        <v>112</v>
      </c>
    </row>
    <row r="630" spans="2:9">
      <c r="B630" s="216" t="s">
        <v>150</v>
      </c>
      <c r="C630" s="217">
        <v>0</v>
      </c>
      <c r="D630" s="218">
        <v>0</v>
      </c>
      <c r="E630" s="217">
        <v>2.674392689993314E-3</v>
      </c>
      <c r="F630" s="203">
        <v>12</v>
      </c>
      <c r="G630" s="217">
        <v>2.4279210925644916E-3</v>
      </c>
      <c r="H630" s="189">
        <v>16</v>
      </c>
      <c r="I630" s="189">
        <v>28</v>
      </c>
    </row>
    <row r="631" spans="2:9">
      <c r="B631" s="216" t="s">
        <v>151</v>
      </c>
      <c r="C631" s="217">
        <v>0</v>
      </c>
      <c r="D631" s="218">
        <v>0</v>
      </c>
      <c r="E631" s="217">
        <v>2.8972587474927567E-3</v>
      </c>
      <c r="F631" s="203">
        <v>13</v>
      </c>
      <c r="G631" s="217">
        <v>9.104704097116844E-3</v>
      </c>
      <c r="H631" s="189">
        <v>60</v>
      </c>
      <c r="I631" s="189">
        <v>73</v>
      </c>
    </row>
    <row r="632" spans="2:9">
      <c r="B632" s="216" t="s">
        <v>152</v>
      </c>
      <c r="C632" s="217">
        <v>0</v>
      </c>
      <c r="D632" s="218">
        <v>0</v>
      </c>
      <c r="E632" s="217">
        <v>3.7887229774905282E-3</v>
      </c>
      <c r="F632" s="203">
        <v>17</v>
      </c>
      <c r="G632" s="217">
        <v>2.5796661608497723E-3</v>
      </c>
      <c r="H632" s="189">
        <v>17</v>
      </c>
      <c r="I632" s="189">
        <v>34</v>
      </c>
    </row>
    <row r="633" spans="2:9">
      <c r="B633" s="216" t="s">
        <v>153</v>
      </c>
      <c r="C633" s="217">
        <v>0.9821428571428571</v>
      </c>
      <c r="D633" s="218">
        <v>55</v>
      </c>
      <c r="E633" s="217">
        <v>0.96813015377757972</v>
      </c>
      <c r="F633" s="203">
        <v>4344</v>
      </c>
      <c r="G633" s="217">
        <v>0.92534142640364192</v>
      </c>
      <c r="H633" s="189">
        <v>6098</v>
      </c>
      <c r="I633" s="189">
        <v>10497</v>
      </c>
    </row>
    <row r="634" spans="2:9">
      <c r="B634" s="216" t="s">
        <v>121</v>
      </c>
      <c r="C634" s="217">
        <v>0</v>
      </c>
      <c r="D634" s="218">
        <v>0</v>
      </c>
      <c r="E634" s="217">
        <v>3.5658569199910855E-3</v>
      </c>
      <c r="F634" s="203">
        <v>16</v>
      </c>
      <c r="G634" s="217">
        <v>1.4719271623672231E-2</v>
      </c>
      <c r="H634" s="189">
        <v>97</v>
      </c>
      <c r="I634" s="189">
        <v>113</v>
      </c>
    </row>
    <row r="635" spans="2:9">
      <c r="B635" s="216" t="s">
        <v>123</v>
      </c>
      <c r="C635" s="217">
        <v>0</v>
      </c>
      <c r="D635" s="218">
        <v>0</v>
      </c>
      <c r="E635" s="217">
        <v>1.1143302874972142E-3</v>
      </c>
      <c r="F635" s="203">
        <v>5</v>
      </c>
      <c r="G635" s="217">
        <v>1.8968133535660091E-2</v>
      </c>
      <c r="H635" s="189">
        <v>125</v>
      </c>
      <c r="I635" s="189">
        <v>130</v>
      </c>
    </row>
    <row r="636" spans="2:9">
      <c r="B636" s="216" t="s">
        <v>73</v>
      </c>
      <c r="C636" s="217">
        <v>0</v>
      </c>
      <c r="D636" s="218">
        <v>0</v>
      </c>
      <c r="E636" s="217">
        <v>0</v>
      </c>
      <c r="F636" s="203">
        <v>0</v>
      </c>
      <c r="G636" s="217">
        <v>0</v>
      </c>
      <c r="H636" s="189">
        <v>0</v>
      </c>
      <c r="I636" s="189">
        <v>0</v>
      </c>
    </row>
    <row r="637" spans="2:9" ht="15.6" thickBot="1">
      <c r="B637" s="219" t="s">
        <v>70</v>
      </c>
      <c r="C637" s="220"/>
      <c r="D637" s="220">
        <v>56</v>
      </c>
      <c r="E637" s="220"/>
      <c r="F637" s="206">
        <v>4487</v>
      </c>
      <c r="G637" s="220"/>
      <c r="H637" s="197">
        <v>6590</v>
      </c>
      <c r="I637" s="197">
        <v>11133</v>
      </c>
    </row>
    <row r="638" spans="2:9">
      <c r="B638" s="209"/>
      <c r="C638" s="31"/>
      <c r="D638" s="110"/>
      <c r="E638" s="31"/>
      <c r="F638" s="110"/>
      <c r="G638" s="31"/>
      <c r="H638" s="110"/>
      <c r="I638" s="110"/>
    </row>
    <row r="639" spans="2:9">
      <c r="B639" s="209"/>
      <c r="C639" s="31"/>
      <c r="D639" s="110"/>
      <c r="E639" s="31"/>
      <c r="F639" s="110"/>
      <c r="G639" s="31"/>
      <c r="H639" s="110"/>
      <c r="I639" s="110"/>
    </row>
    <row r="640" spans="2:9">
      <c r="B640" s="209"/>
      <c r="C640" s="31"/>
      <c r="D640" s="110"/>
      <c r="E640" s="31"/>
      <c r="F640" s="110"/>
      <c r="G640" s="31"/>
      <c r="H640" s="110"/>
      <c r="I640" s="110"/>
    </row>
    <row r="641" spans="2:9">
      <c r="B641" s="209"/>
      <c r="C641" s="31"/>
      <c r="D641" s="110"/>
      <c r="E641" s="31"/>
      <c r="F641" s="110"/>
      <c r="G641" s="31"/>
      <c r="H641" s="110"/>
      <c r="I641" s="110"/>
    </row>
    <row r="642" spans="2:9">
      <c r="B642" s="209"/>
      <c r="C642" s="31"/>
      <c r="D642" s="110"/>
      <c r="E642" s="31"/>
      <c r="F642" s="110"/>
      <c r="G642" s="31"/>
      <c r="H642" s="110"/>
      <c r="I642" s="110"/>
    </row>
    <row r="643" spans="2:9">
      <c r="B643" s="209"/>
      <c r="C643" s="31"/>
      <c r="D643" s="110"/>
      <c r="E643" s="31"/>
      <c r="F643" s="110"/>
      <c r="G643" s="31"/>
      <c r="H643" s="110"/>
      <c r="I643" s="110"/>
    </row>
    <row r="644" spans="2:9">
      <c r="B644" s="209"/>
      <c r="C644" s="31"/>
      <c r="D644" s="110"/>
      <c r="E644" s="31"/>
      <c r="F644" s="110"/>
      <c r="G644" s="31"/>
      <c r="H644" s="110"/>
      <c r="I644" s="110"/>
    </row>
    <row r="645" spans="2:9">
      <c r="B645" s="209"/>
      <c r="C645" s="31"/>
      <c r="D645" s="110"/>
      <c r="E645" s="31"/>
      <c r="F645" s="110"/>
      <c r="G645" s="31"/>
      <c r="H645" s="110"/>
      <c r="I645" s="110"/>
    </row>
    <row r="646" spans="2:9">
      <c r="B646" s="209"/>
      <c r="C646" s="31"/>
      <c r="D646" s="110"/>
      <c r="E646" s="31"/>
      <c r="F646" s="110"/>
      <c r="G646" s="31"/>
      <c r="H646" s="110"/>
      <c r="I646" s="110"/>
    </row>
    <row r="647" spans="2:9">
      <c r="B647" s="209"/>
      <c r="C647" s="31"/>
      <c r="D647" s="110"/>
      <c r="E647" s="31"/>
      <c r="F647" s="110"/>
      <c r="G647" s="31"/>
      <c r="H647" s="110"/>
      <c r="I647" s="110"/>
    </row>
    <row r="648" spans="2:9">
      <c r="B648" s="209"/>
      <c r="C648" s="31"/>
      <c r="D648" s="110"/>
      <c r="E648" s="31"/>
      <c r="F648" s="110"/>
      <c r="G648" s="31"/>
      <c r="H648" s="110"/>
      <c r="I648" s="110"/>
    </row>
    <row r="649" spans="2:9">
      <c r="B649" s="209"/>
      <c r="C649" s="31"/>
      <c r="D649" s="110"/>
      <c r="E649" s="31"/>
      <c r="F649" s="110"/>
      <c r="G649" s="31"/>
      <c r="H649" s="110"/>
      <c r="I649" s="110"/>
    </row>
    <row r="650" spans="2:9">
      <c r="B650" s="209"/>
      <c r="C650" s="31"/>
      <c r="D650" s="110"/>
      <c r="E650" s="31"/>
      <c r="F650" s="110"/>
      <c r="G650" s="31"/>
      <c r="H650" s="110"/>
      <c r="I650" s="110"/>
    </row>
    <row r="651" spans="2:9">
      <c r="B651" s="209"/>
      <c r="C651" s="31"/>
      <c r="D651" s="110"/>
      <c r="E651" s="31"/>
      <c r="F651" s="110"/>
      <c r="G651" s="31"/>
      <c r="H651" s="110"/>
      <c r="I651" s="110"/>
    </row>
    <row r="652" spans="2:9">
      <c r="B652" s="209"/>
      <c r="C652" s="31"/>
      <c r="D652" s="110"/>
      <c r="E652" s="31"/>
      <c r="F652" s="110"/>
      <c r="G652" s="31"/>
      <c r="H652" s="110"/>
      <c r="I652" s="110"/>
    </row>
    <row r="653" spans="2:9">
      <c r="B653" s="209"/>
      <c r="C653" s="31"/>
      <c r="D653" s="110"/>
      <c r="E653" s="31"/>
      <c r="F653" s="110"/>
      <c r="G653" s="31"/>
      <c r="H653" s="110"/>
      <c r="I653" s="110"/>
    </row>
    <row r="654" spans="2:9">
      <c r="B654" s="209"/>
      <c r="C654" s="31"/>
      <c r="D654" s="110"/>
      <c r="E654" s="31"/>
      <c r="F654" s="110"/>
      <c r="G654" s="31"/>
      <c r="H654" s="110"/>
      <c r="I654" s="110"/>
    </row>
    <row r="655" spans="2:9">
      <c r="B655" s="209"/>
      <c r="C655" s="31"/>
      <c r="D655" s="110"/>
      <c r="E655" s="31"/>
      <c r="F655" s="110"/>
      <c r="G655" s="31"/>
      <c r="H655" s="110"/>
      <c r="I655" s="110"/>
    </row>
    <row r="656" spans="2:9">
      <c r="B656" s="209"/>
      <c r="C656" s="31"/>
      <c r="D656" s="110"/>
      <c r="E656" s="31"/>
      <c r="F656" s="110"/>
      <c r="G656" s="31"/>
      <c r="H656" s="110"/>
      <c r="I656" s="110"/>
    </row>
    <row r="657" spans="1:9">
      <c r="B657" s="209"/>
      <c r="C657" s="31"/>
      <c r="D657" s="110"/>
      <c r="E657" s="31"/>
      <c r="F657" s="110"/>
      <c r="G657" s="31"/>
      <c r="H657" s="110"/>
      <c r="I657" s="110"/>
    </row>
    <row r="658" spans="1:9" ht="15.6" thickBot="1">
      <c r="B658" s="211" t="s">
        <v>154</v>
      </c>
      <c r="C658" s="31"/>
      <c r="D658" s="110"/>
      <c r="E658" s="31"/>
      <c r="F658" s="110"/>
      <c r="G658" s="31"/>
      <c r="H658" s="110"/>
      <c r="I658" s="110"/>
    </row>
    <row r="659" spans="1:9">
      <c r="B659" s="221"/>
      <c r="C659" s="1132" t="s">
        <v>119</v>
      </c>
      <c r="D659" s="1132"/>
      <c r="E659" s="1132" t="s">
        <v>120</v>
      </c>
      <c r="F659" s="1132"/>
      <c r="G659" s="1086" t="s">
        <v>121</v>
      </c>
      <c r="H659" s="1090"/>
      <c r="I659" s="110"/>
    </row>
    <row r="660" spans="1:9">
      <c r="B660" s="222" t="s">
        <v>32</v>
      </c>
      <c r="C660" s="95" t="s">
        <v>83</v>
      </c>
      <c r="D660" s="95" t="s">
        <v>84</v>
      </c>
      <c r="E660" s="95" t="s">
        <v>83</v>
      </c>
      <c r="F660" s="95" t="s">
        <v>84</v>
      </c>
      <c r="G660" s="95" t="s">
        <v>83</v>
      </c>
      <c r="H660" s="96" t="s">
        <v>84</v>
      </c>
      <c r="I660" s="110"/>
    </row>
    <row r="661" spans="1:9">
      <c r="B661" s="216" t="s">
        <v>148</v>
      </c>
      <c r="C661" s="217">
        <v>1.1284722222222222E-2</v>
      </c>
      <c r="D661" s="203">
        <v>13</v>
      </c>
      <c r="E661" s="217">
        <v>1.4678099113500945E-2</v>
      </c>
      <c r="F661" s="203">
        <v>101</v>
      </c>
      <c r="G661" s="217">
        <v>1.9193857965451055E-3</v>
      </c>
      <c r="H661" s="189">
        <v>1</v>
      </c>
      <c r="I661" s="110"/>
    </row>
    <row r="662" spans="1:9">
      <c r="B662" s="216" t="s">
        <v>149</v>
      </c>
      <c r="C662" s="217">
        <v>2.6041666666666665E-3</v>
      </c>
      <c r="D662" s="203">
        <v>3</v>
      </c>
      <c r="E662" s="217">
        <v>1.1916872547594826E-2</v>
      </c>
      <c r="F662" s="203">
        <v>82</v>
      </c>
      <c r="G662" s="217">
        <v>1.9193857965451055E-3</v>
      </c>
      <c r="H662" s="189">
        <v>1</v>
      </c>
      <c r="I662" s="110"/>
    </row>
    <row r="663" spans="1:9">
      <c r="B663" s="216" t="s">
        <v>150</v>
      </c>
      <c r="C663" s="217">
        <v>8.6805555555555551E-4</v>
      </c>
      <c r="D663" s="203">
        <v>1</v>
      </c>
      <c r="E663" s="217">
        <v>3.0518819938962359E-3</v>
      </c>
      <c r="F663" s="203">
        <v>21</v>
      </c>
      <c r="G663" s="217">
        <v>1.9193857965451055E-3</v>
      </c>
      <c r="H663" s="189">
        <v>1</v>
      </c>
      <c r="I663" s="110"/>
    </row>
    <row r="664" spans="1:9">
      <c r="B664" s="216" t="s">
        <v>151</v>
      </c>
      <c r="C664" s="217">
        <v>1.736111111111111E-3</v>
      </c>
      <c r="D664" s="203">
        <v>2</v>
      </c>
      <c r="E664" s="217">
        <v>1.1626217119604708E-3</v>
      </c>
      <c r="F664" s="203">
        <v>8</v>
      </c>
      <c r="G664" s="217">
        <v>1.9193857965451055E-3</v>
      </c>
      <c r="H664" s="189">
        <v>1</v>
      </c>
      <c r="I664" s="110"/>
    </row>
    <row r="665" spans="1:9">
      <c r="B665" s="216" t="s">
        <v>152</v>
      </c>
      <c r="C665" s="217">
        <v>1.3888888888888888E-2</v>
      </c>
      <c r="D665" s="203">
        <v>16</v>
      </c>
      <c r="E665" s="217">
        <v>1.3224821973550356E-2</v>
      </c>
      <c r="F665" s="203">
        <v>91</v>
      </c>
      <c r="G665" s="217">
        <v>1.3435700575815739E-2</v>
      </c>
      <c r="H665" s="189">
        <v>7</v>
      </c>
      <c r="I665" s="110"/>
    </row>
    <row r="666" spans="1:9">
      <c r="B666" s="216" t="s">
        <v>153</v>
      </c>
      <c r="C666" s="217">
        <v>0.94444444444444442</v>
      </c>
      <c r="D666" s="203">
        <v>1088</v>
      </c>
      <c r="E666" s="217">
        <v>0.9364917889841593</v>
      </c>
      <c r="F666" s="203">
        <v>6444</v>
      </c>
      <c r="G666" s="217">
        <v>0.3550863723608445</v>
      </c>
      <c r="H666" s="189">
        <v>185</v>
      </c>
      <c r="I666" s="110"/>
    </row>
    <row r="667" spans="1:9">
      <c r="B667" s="216" t="s">
        <v>121</v>
      </c>
      <c r="C667" s="217">
        <v>2.5173611111111112E-2</v>
      </c>
      <c r="D667" s="203">
        <v>29</v>
      </c>
      <c r="E667" s="217">
        <v>1.9473913675337885E-2</v>
      </c>
      <c r="F667" s="203">
        <v>134</v>
      </c>
      <c r="G667" s="217">
        <v>0.6238003838771593</v>
      </c>
      <c r="H667" s="189">
        <v>325</v>
      </c>
      <c r="I667" s="110"/>
    </row>
    <row r="668" spans="1:9">
      <c r="B668" s="216" t="s">
        <v>123</v>
      </c>
      <c r="C668" s="217">
        <v>0</v>
      </c>
      <c r="D668" s="203">
        <v>0</v>
      </c>
      <c r="E668" s="217">
        <v>0</v>
      </c>
      <c r="F668" s="203">
        <v>0</v>
      </c>
      <c r="G668" s="217">
        <v>0</v>
      </c>
      <c r="H668" s="189">
        <v>0</v>
      </c>
      <c r="I668" s="110"/>
    </row>
    <row r="669" spans="1:9">
      <c r="B669" s="216" t="s">
        <v>73</v>
      </c>
      <c r="C669" s="217">
        <v>0</v>
      </c>
      <c r="D669" s="203">
        <v>0</v>
      </c>
      <c r="E669" s="217">
        <v>0</v>
      </c>
      <c r="F669" s="203">
        <v>0</v>
      </c>
      <c r="G669" s="217">
        <v>0</v>
      </c>
      <c r="H669" s="189">
        <v>0</v>
      </c>
      <c r="I669" s="110"/>
    </row>
    <row r="670" spans="1:9" ht="15.6" thickBot="1">
      <c r="B670" s="219" t="s">
        <v>70</v>
      </c>
      <c r="C670" s="220"/>
      <c r="D670" s="206">
        <v>1152</v>
      </c>
      <c r="E670" s="220"/>
      <c r="F670" s="206">
        <v>6881</v>
      </c>
      <c r="G670" s="220"/>
      <c r="H670" s="197">
        <v>521</v>
      </c>
      <c r="I670" s="110"/>
    </row>
    <row r="671" spans="1:9">
      <c r="A671" s="66" t="s">
        <v>80</v>
      </c>
    </row>
    <row r="672" spans="1:9">
      <c r="A672" s="66"/>
    </row>
    <row r="673" spans="1:1" s="1" customFormat="1">
      <c r="A673" s="66"/>
    </row>
    <row r="674" spans="1:1" s="1" customFormat="1">
      <c r="A674" s="66"/>
    </row>
    <row r="675" spans="1:1" s="1" customFormat="1">
      <c r="A675" s="66"/>
    </row>
    <row r="676" spans="1:1" s="1" customFormat="1">
      <c r="A676" s="66"/>
    </row>
    <row r="677" spans="1:1" s="1" customFormat="1">
      <c r="A677" s="66"/>
    </row>
    <row r="678" spans="1:1" s="1" customFormat="1">
      <c r="A678" s="66"/>
    </row>
    <row r="679" spans="1:1" s="1" customFormat="1">
      <c r="A679" s="66"/>
    </row>
    <row r="680" spans="1:1" s="1" customFormat="1">
      <c r="A680" s="66"/>
    </row>
    <row r="681" spans="1:1" s="1" customFormat="1">
      <c r="A681" s="66"/>
    </row>
    <row r="682" spans="1:1" s="1" customFormat="1">
      <c r="A682" s="66"/>
    </row>
    <row r="683" spans="1:1" s="1" customFormat="1">
      <c r="A683" s="66"/>
    </row>
    <row r="684" spans="1:1" s="1" customFormat="1">
      <c r="A684" s="66"/>
    </row>
    <row r="685" spans="1:1" s="1" customFormat="1">
      <c r="A685" s="66"/>
    </row>
    <row r="686" spans="1:1" s="1" customFormat="1">
      <c r="A686" s="66"/>
    </row>
    <row r="687" spans="1:1" s="1" customFormat="1">
      <c r="A687" s="66"/>
    </row>
    <row r="688" spans="1:1" s="1" customFormat="1">
      <c r="A688" s="66"/>
    </row>
    <row r="689" spans="1:253">
      <c r="A689" s="66"/>
    </row>
    <row r="690" spans="1:253">
      <c r="A690" s="66"/>
    </row>
    <row r="691" spans="1:253" ht="15.6" thickBot="1">
      <c r="B691" s="2" t="s">
        <v>155</v>
      </c>
      <c r="G691" s="84"/>
    </row>
    <row r="692" spans="1:253" ht="30">
      <c r="B692" s="22" t="s">
        <v>44</v>
      </c>
      <c r="C692" s="23" t="s">
        <v>45</v>
      </c>
      <c r="D692" s="23" t="s">
        <v>46</v>
      </c>
      <c r="E692" s="23" t="s">
        <v>47</v>
      </c>
      <c r="F692" s="85" t="s">
        <v>48</v>
      </c>
      <c r="G692" s="223" t="s">
        <v>49</v>
      </c>
      <c r="H692" s="1074" t="s">
        <v>156</v>
      </c>
      <c r="I692" s="86" t="s">
        <v>157</v>
      </c>
    </row>
    <row r="693" spans="1:253">
      <c r="B693" s="3" t="s">
        <v>126</v>
      </c>
      <c r="C693" s="87">
        <v>0.59799999999999998</v>
      </c>
      <c r="D693" s="87">
        <v>0.59099999999999997</v>
      </c>
      <c r="E693" s="87">
        <v>0.59699999999999998</v>
      </c>
      <c r="F693" s="87">
        <v>0.59491363596909985</v>
      </c>
      <c r="G693" s="87">
        <v>0.58430256201708008</v>
      </c>
      <c r="H693" s="87">
        <v>0.58456840025150458</v>
      </c>
      <c r="I693" s="52">
        <v>6508</v>
      </c>
    </row>
    <row r="694" spans="1:253" ht="15.6" thickBot="1">
      <c r="B694" s="4" t="s">
        <v>127</v>
      </c>
      <c r="C694" s="90">
        <v>0.40200000000000002</v>
      </c>
      <c r="D694" s="90">
        <v>0.40899999999999997</v>
      </c>
      <c r="E694" s="90">
        <v>0.40300000000000002</v>
      </c>
      <c r="F694" s="90">
        <v>0.40508636403090009</v>
      </c>
      <c r="G694" s="90">
        <v>0.41569743798291986</v>
      </c>
      <c r="H694" s="90">
        <v>0.41543159974849547</v>
      </c>
      <c r="I694" s="167">
        <v>4625</v>
      </c>
    </row>
    <row r="695" spans="1:253" ht="16.2" thickTop="1" thickBot="1">
      <c r="B695" s="27" t="s">
        <v>52</v>
      </c>
      <c r="C695" s="29" t="s">
        <v>381</v>
      </c>
      <c r="D695" s="29"/>
      <c r="E695" s="29"/>
      <c r="F695" s="29"/>
      <c r="G695" s="29"/>
      <c r="H695" s="29"/>
      <c r="I695" s="92">
        <v>11133</v>
      </c>
    </row>
    <row r="696" spans="1:253" ht="15.75" customHeight="1" thickTop="1">
      <c r="B696" s="27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</row>
    <row r="716" spans="2:6" ht="15.6" thickBot="1">
      <c r="B716" s="2" t="s">
        <v>158</v>
      </c>
    </row>
    <row r="717" spans="2:6" ht="29.25" customHeight="1">
      <c r="B717" s="1128" t="s">
        <v>28</v>
      </c>
      <c r="C717" s="1086" t="s">
        <v>103</v>
      </c>
      <c r="D717" s="1087"/>
      <c r="E717" s="1088" t="s">
        <v>74</v>
      </c>
      <c r="F717" s="1089"/>
    </row>
    <row r="718" spans="2:6">
      <c r="B718" s="1129"/>
      <c r="C718" s="93" t="s">
        <v>83</v>
      </c>
      <c r="D718" s="94" t="s">
        <v>84</v>
      </c>
      <c r="E718" s="95" t="s">
        <v>83</v>
      </c>
      <c r="F718" s="96" t="s">
        <v>84</v>
      </c>
    </row>
    <row r="719" spans="2:6">
      <c r="B719" s="160" t="s">
        <v>126</v>
      </c>
      <c r="C719" s="225">
        <v>0.54079962590600883</v>
      </c>
      <c r="D719" s="226">
        <v>4626</v>
      </c>
      <c r="E719" s="225">
        <v>0.41552142279708976</v>
      </c>
      <c r="F719" s="227">
        <v>4626</v>
      </c>
    </row>
    <row r="720" spans="2:6">
      <c r="B720" s="160" t="s">
        <v>127</v>
      </c>
      <c r="C720" s="225">
        <v>0.42331073182137013</v>
      </c>
      <c r="D720" s="203">
        <v>3621</v>
      </c>
      <c r="E720" s="225">
        <v>0.32524925895984907</v>
      </c>
      <c r="F720" s="189">
        <v>3621</v>
      </c>
    </row>
    <row r="721" spans="1:253" s="190" customFormat="1">
      <c r="A721" s="1"/>
      <c r="B721" s="160" t="s">
        <v>121</v>
      </c>
      <c r="C721" s="225">
        <v>3.5889642272620995E-2</v>
      </c>
      <c r="D721" s="203">
        <v>307</v>
      </c>
      <c r="E721" s="225">
        <v>2.7575675918440672E-2</v>
      </c>
      <c r="F721" s="189">
        <v>307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>
      <c r="B722" s="160" t="s">
        <v>73</v>
      </c>
      <c r="C722" s="228"/>
      <c r="D722" s="229"/>
      <c r="E722" s="225">
        <v>0.23165364232462049</v>
      </c>
      <c r="F722" s="189">
        <v>2579</v>
      </c>
    </row>
    <row r="723" spans="1:253" ht="15.6" thickBot="1">
      <c r="B723" s="168" t="s">
        <v>70</v>
      </c>
      <c r="C723" s="196"/>
      <c r="D723" s="206">
        <v>8554</v>
      </c>
      <c r="E723" s="196"/>
      <c r="F723" s="197">
        <v>11133</v>
      </c>
    </row>
    <row r="724" spans="1:253">
      <c r="B724" s="230"/>
      <c r="C724" s="31"/>
      <c r="D724" s="110"/>
      <c r="E724" s="31"/>
      <c r="F724" s="31"/>
    </row>
    <row r="725" spans="1:253">
      <c r="B725" s="230"/>
      <c r="C725" s="31"/>
      <c r="D725" s="110"/>
      <c r="E725" s="31"/>
      <c r="F725" s="31"/>
    </row>
    <row r="726" spans="1:253">
      <c r="B726" s="230"/>
      <c r="C726" s="31"/>
      <c r="D726" s="110"/>
      <c r="E726" s="31"/>
      <c r="F726" s="31"/>
    </row>
    <row r="727" spans="1:253">
      <c r="B727" s="230"/>
      <c r="C727" s="31"/>
      <c r="D727" s="110"/>
      <c r="E727" s="31"/>
      <c r="F727" s="31"/>
    </row>
    <row r="728" spans="1:253">
      <c r="B728" s="230"/>
      <c r="C728" s="31"/>
      <c r="D728" s="110"/>
      <c r="E728" s="31"/>
      <c r="F728" s="31"/>
    </row>
    <row r="729" spans="1:253">
      <c r="B729" s="230"/>
      <c r="C729" s="31"/>
      <c r="D729" s="110"/>
      <c r="E729" s="31"/>
      <c r="F729" s="31"/>
    </row>
    <row r="730" spans="1:253">
      <c r="B730" s="230"/>
      <c r="C730" s="31"/>
      <c r="D730" s="110"/>
      <c r="E730" s="31"/>
      <c r="F730" s="31"/>
    </row>
    <row r="731" spans="1:253">
      <c r="B731" s="230"/>
      <c r="C731" s="31"/>
      <c r="D731" s="110"/>
      <c r="E731" s="31"/>
      <c r="F731" s="31"/>
    </row>
    <row r="732" spans="1:253">
      <c r="B732" s="230"/>
      <c r="C732" s="31"/>
      <c r="D732" s="110"/>
      <c r="E732" s="31"/>
      <c r="F732" s="31"/>
    </row>
    <row r="733" spans="1:253">
      <c r="B733" s="230"/>
      <c r="C733" s="31"/>
      <c r="D733" s="110"/>
      <c r="E733" s="31"/>
      <c r="F733" s="31"/>
    </row>
    <row r="734" spans="1:253">
      <c r="B734" s="230"/>
      <c r="C734" s="31"/>
      <c r="D734" s="110"/>
      <c r="E734" s="31"/>
      <c r="F734" s="31"/>
    </row>
    <row r="735" spans="1:253">
      <c r="B735" s="230"/>
      <c r="C735" s="31"/>
      <c r="D735" s="110"/>
      <c r="E735" s="31"/>
      <c r="F735" s="31"/>
    </row>
    <row r="736" spans="1:253">
      <c r="B736" s="230"/>
      <c r="C736" s="31"/>
      <c r="D736" s="110"/>
      <c r="E736" s="31"/>
      <c r="F736" s="31"/>
    </row>
    <row r="737" spans="2:6">
      <c r="B737" s="230"/>
      <c r="C737" s="31"/>
      <c r="D737" s="110"/>
      <c r="E737" s="31"/>
      <c r="F737" s="31"/>
    </row>
    <row r="738" spans="2:6">
      <c r="B738" s="230"/>
      <c r="C738" s="31"/>
      <c r="D738" s="110"/>
      <c r="E738" s="31"/>
      <c r="F738" s="31"/>
    </row>
    <row r="739" spans="2:6">
      <c r="B739" s="230"/>
      <c r="C739" s="31"/>
      <c r="D739" s="110"/>
      <c r="E739" s="31"/>
      <c r="F739" s="31"/>
    </row>
    <row r="740" spans="2:6">
      <c r="B740" s="230"/>
      <c r="C740" s="31"/>
      <c r="D740" s="110"/>
      <c r="E740" s="31"/>
      <c r="F740" s="31"/>
    </row>
    <row r="741" spans="2:6">
      <c r="B741" s="230"/>
      <c r="C741" s="31"/>
      <c r="D741" s="110"/>
      <c r="E741" s="31"/>
      <c r="F741" s="31"/>
    </row>
    <row r="742" spans="2:6">
      <c r="B742" s="230"/>
      <c r="C742" s="31"/>
      <c r="D742" s="110"/>
      <c r="E742" s="31"/>
      <c r="F742" s="31"/>
    </row>
    <row r="743" spans="2:6">
      <c r="B743" s="230"/>
      <c r="C743" s="31"/>
      <c r="D743" s="110"/>
      <c r="E743" s="31"/>
      <c r="F743" s="31"/>
    </row>
    <row r="744" spans="2:6" ht="15.6" thickBot="1">
      <c r="B744" s="2" t="s">
        <v>159</v>
      </c>
    </row>
    <row r="745" spans="2:6">
      <c r="B745" s="22" t="s">
        <v>28</v>
      </c>
      <c r="C745" s="231" t="s">
        <v>160</v>
      </c>
      <c r="D745" s="232" t="s">
        <v>161</v>
      </c>
      <c r="E745" s="233" t="s">
        <v>162</v>
      </c>
      <c r="F745" s="234" t="s">
        <v>163</v>
      </c>
    </row>
    <row r="746" spans="2:6">
      <c r="B746" s="70" t="s">
        <v>76</v>
      </c>
      <c r="C746" s="235">
        <v>4.0258143822987091E-2</v>
      </c>
      <c r="D746" s="144">
        <v>262</v>
      </c>
      <c r="E746" s="235">
        <v>8.389189189189189E-2</v>
      </c>
      <c r="F746" s="236">
        <v>388</v>
      </c>
    </row>
    <row r="747" spans="2:6">
      <c r="B747" s="70" t="s">
        <v>85</v>
      </c>
      <c r="C747" s="235">
        <v>0.10802089735709895</v>
      </c>
      <c r="D747" s="144">
        <v>703</v>
      </c>
      <c r="E747" s="235">
        <v>0.18097297297297296</v>
      </c>
      <c r="F747" s="236">
        <v>837</v>
      </c>
    </row>
    <row r="748" spans="2:6">
      <c r="B748" s="70" t="s">
        <v>86</v>
      </c>
      <c r="C748" s="235">
        <v>0.22495390288875231</v>
      </c>
      <c r="D748" s="144">
        <v>1464</v>
      </c>
      <c r="E748" s="235">
        <v>0.25924324324324327</v>
      </c>
      <c r="F748" s="236">
        <v>1199</v>
      </c>
    </row>
    <row r="749" spans="2:6">
      <c r="B749" s="73" t="s">
        <v>11</v>
      </c>
      <c r="C749" s="237">
        <v>0.26889981561155502</v>
      </c>
      <c r="D749" s="147">
        <v>1750</v>
      </c>
      <c r="E749" s="237">
        <v>0.3117837837837838</v>
      </c>
      <c r="F749" s="238">
        <v>1442</v>
      </c>
    </row>
    <row r="750" spans="2:6">
      <c r="B750" s="73" t="s">
        <v>12</v>
      </c>
      <c r="C750" s="237">
        <v>0.12476951444376153</v>
      </c>
      <c r="D750" s="147">
        <v>812</v>
      </c>
      <c r="E750" s="237">
        <v>0.10637837837837838</v>
      </c>
      <c r="F750" s="238">
        <v>492</v>
      </c>
    </row>
    <row r="751" spans="2:6">
      <c r="B751" s="73" t="s">
        <v>13</v>
      </c>
      <c r="C751" s="237">
        <v>5.3933620159803318E-2</v>
      </c>
      <c r="D751" s="147">
        <v>351</v>
      </c>
      <c r="E751" s="237">
        <v>3.6540540540540539E-2</v>
      </c>
      <c r="F751" s="238">
        <v>169</v>
      </c>
    </row>
    <row r="752" spans="2:6" ht="30" customHeight="1">
      <c r="B752" s="73" t="s">
        <v>14</v>
      </c>
      <c r="C752" s="237">
        <v>1.505838967424708E-2</v>
      </c>
      <c r="D752" s="147">
        <v>98</v>
      </c>
      <c r="E752" s="237">
        <v>9.945945945945946E-3</v>
      </c>
      <c r="F752" s="238">
        <v>46</v>
      </c>
    </row>
    <row r="753" spans="2:6">
      <c r="B753" s="77" t="s">
        <v>77</v>
      </c>
      <c r="C753" s="239">
        <v>0.1496619545175169</v>
      </c>
      <c r="D753" s="150">
        <v>974</v>
      </c>
      <c r="E753" s="239">
        <v>4.5405405405405403E-3</v>
      </c>
      <c r="F753" s="240">
        <v>21</v>
      </c>
    </row>
    <row r="754" spans="2:6">
      <c r="B754" s="77" t="s">
        <v>78</v>
      </c>
      <c r="C754" s="239">
        <v>1.4443761524277812E-2</v>
      </c>
      <c r="D754" s="150">
        <v>94</v>
      </c>
      <c r="E754" s="239">
        <v>6.7027027027027029E-3</v>
      </c>
      <c r="F754" s="240">
        <v>31</v>
      </c>
    </row>
    <row r="755" spans="2:6" ht="15.6" thickBot="1">
      <c r="B755" s="153" t="s">
        <v>70</v>
      </c>
      <c r="C755" s="241"/>
      <c r="D755" s="154">
        <v>6508</v>
      </c>
      <c r="E755" s="242"/>
      <c r="F755" s="83">
        <v>4625</v>
      </c>
    </row>
    <row r="756" spans="2:6">
      <c r="B756" s="5" t="s">
        <v>8</v>
      </c>
      <c r="C756" s="31"/>
      <c r="D756" s="60"/>
      <c r="E756" s="31"/>
      <c r="F756" s="60"/>
    </row>
    <row r="757" spans="2:6">
      <c r="B757" s="243"/>
    </row>
    <row r="758" spans="2:6">
      <c r="B758" s="243"/>
    </row>
    <row r="759" spans="2:6">
      <c r="B759" s="243"/>
    </row>
    <row r="760" spans="2:6">
      <c r="B760" s="243"/>
    </row>
    <row r="761" spans="2:6">
      <c r="B761" s="243"/>
    </row>
    <row r="762" spans="2:6">
      <c r="B762" s="243"/>
    </row>
    <row r="763" spans="2:6">
      <c r="B763" s="243"/>
    </row>
    <row r="764" spans="2:6">
      <c r="B764" s="243"/>
    </row>
    <row r="765" spans="2:6">
      <c r="B765" s="243"/>
    </row>
    <row r="766" spans="2:6">
      <c r="B766" s="243"/>
    </row>
    <row r="767" spans="2:6">
      <c r="B767" s="243"/>
    </row>
    <row r="768" spans="2:6">
      <c r="B768" s="243"/>
    </row>
    <row r="769" spans="2:22">
      <c r="B769" s="243"/>
    </row>
    <row r="770" spans="2:22">
      <c r="B770" s="243"/>
    </row>
    <row r="771" spans="2:22">
      <c r="B771" s="243"/>
    </row>
    <row r="772" spans="2:22">
      <c r="B772" s="243"/>
    </row>
    <row r="773" spans="2:22">
      <c r="B773" s="243"/>
    </row>
    <row r="774" spans="2:22">
      <c r="B774" s="243"/>
    </row>
    <row r="775" spans="2:22">
      <c r="B775" s="243"/>
    </row>
    <row r="776" spans="2:22">
      <c r="B776" s="243"/>
    </row>
    <row r="777" spans="2:22" ht="15.6" thickBot="1">
      <c r="B777" s="2" t="s">
        <v>164</v>
      </c>
    </row>
    <row r="778" spans="2:22">
      <c r="B778" s="244" t="s">
        <v>28</v>
      </c>
      <c r="C778" s="245" t="s">
        <v>160</v>
      </c>
      <c r="D778" s="232" t="s">
        <v>161</v>
      </c>
      <c r="E778" s="246" t="s">
        <v>162</v>
      </c>
      <c r="F778" s="234" t="s">
        <v>163</v>
      </c>
    </row>
    <row r="779" spans="2:22">
      <c r="B779" s="70" t="s">
        <v>76</v>
      </c>
      <c r="C779" s="247">
        <v>0.40307692307692305</v>
      </c>
      <c r="D779" s="248">
        <v>262</v>
      </c>
      <c r="E779" s="249">
        <v>0.59692307692307689</v>
      </c>
      <c r="F779" s="250">
        <v>388</v>
      </c>
    </row>
    <row r="780" spans="2:22">
      <c r="B780" s="251" t="s">
        <v>85</v>
      </c>
      <c r="C780" s="247">
        <v>0.45649350649350651</v>
      </c>
      <c r="D780" s="248">
        <v>703</v>
      </c>
      <c r="E780" s="249">
        <v>0.54350649350649349</v>
      </c>
      <c r="F780" s="250">
        <v>837</v>
      </c>
    </row>
    <row r="781" spans="2:22">
      <c r="B781" s="251" t="s">
        <v>86</v>
      </c>
      <c r="C781" s="247">
        <v>0.54975591438227567</v>
      </c>
      <c r="D781" s="248">
        <v>1464</v>
      </c>
      <c r="E781" s="249">
        <v>0.45024408561772439</v>
      </c>
      <c r="F781" s="250">
        <v>1199</v>
      </c>
    </row>
    <row r="782" spans="2:22">
      <c r="B782" s="252" t="s">
        <v>165</v>
      </c>
      <c r="C782" s="253">
        <v>0.50051514527096641</v>
      </c>
      <c r="D782" s="254">
        <v>2429</v>
      </c>
      <c r="E782" s="255">
        <v>0.49948485472903359</v>
      </c>
      <c r="F782" s="256">
        <v>2424</v>
      </c>
    </row>
    <row r="783" spans="2:22">
      <c r="B783" s="257" t="s">
        <v>11</v>
      </c>
      <c r="C783" s="258">
        <v>0.54824561403508776</v>
      </c>
      <c r="D783" s="259">
        <v>1750</v>
      </c>
      <c r="E783" s="260">
        <v>0.4517543859649123</v>
      </c>
      <c r="F783" s="261">
        <v>1442</v>
      </c>
    </row>
    <row r="784" spans="2:22">
      <c r="B784" s="257" t="s">
        <v>12</v>
      </c>
      <c r="C784" s="258">
        <v>0.62269938650306744</v>
      </c>
      <c r="D784" s="259">
        <v>812</v>
      </c>
      <c r="E784" s="260">
        <v>0.3773006134969325</v>
      </c>
      <c r="F784" s="261">
        <v>492</v>
      </c>
      <c r="Q784" s="190"/>
      <c r="R784" s="190"/>
      <c r="S784" s="190"/>
      <c r="T784" s="190"/>
      <c r="U784" s="190"/>
      <c r="V784" s="190"/>
    </row>
    <row r="785" spans="1:16">
      <c r="B785" s="257" t="s">
        <v>13</v>
      </c>
      <c r="C785" s="258">
        <v>0.67500000000000004</v>
      </c>
      <c r="D785" s="259">
        <v>351</v>
      </c>
      <c r="E785" s="260">
        <v>0.32500000000000001</v>
      </c>
      <c r="F785" s="261">
        <v>169</v>
      </c>
    </row>
    <row r="786" spans="1:16">
      <c r="B786" s="257" t="s">
        <v>14</v>
      </c>
      <c r="C786" s="258">
        <v>0.68055555555555558</v>
      </c>
      <c r="D786" s="259">
        <v>98</v>
      </c>
      <c r="E786" s="260">
        <v>0.31944444444444442</v>
      </c>
      <c r="F786" s="261">
        <v>46</v>
      </c>
    </row>
    <row r="787" spans="1:16">
      <c r="B787" s="262" t="s">
        <v>166</v>
      </c>
      <c r="C787" s="263">
        <v>0.58352713178294568</v>
      </c>
      <c r="D787" s="264">
        <v>3011</v>
      </c>
      <c r="E787" s="265">
        <v>0.41647286821705426</v>
      </c>
      <c r="F787" s="266">
        <v>2149</v>
      </c>
    </row>
    <row r="788" spans="1:16">
      <c r="B788" s="80" t="s">
        <v>77</v>
      </c>
      <c r="C788" s="267">
        <v>0.97889447236180904</v>
      </c>
      <c r="D788" s="268">
        <v>974</v>
      </c>
      <c r="E788" s="269">
        <v>2.1105527638190954E-2</v>
      </c>
      <c r="F788" s="270">
        <v>21</v>
      </c>
    </row>
    <row r="789" spans="1:16">
      <c r="B789" s="80" t="s">
        <v>78</v>
      </c>
      <c r="C789" s="267">
        <v>0.752</v>
      </c>
      <c r="D789" s="268">
        <v>94</v>
      </c>
      <c r="E789" s="269">
        <v>0.248</v>
      </c>
      <c r="F789" s="270">
        <v>31</v>
      </c>
    </row>
    <row r="790" spans="1:16" ht="15.6" thickBot="1">
      <c r="B790" s="271" t="s">
        <v>167</v>
      </c>
      <c r="C790" s="272">
        <v>0.95357142857142863</v>
      </c>
      <c r="D790" s="273">
        <v>1068</v>
      </c>
      <c r="E790" s="274">
        <v>4.642857142857143E-2</v>
      </c>
      <c r="F790" s="275">
        <v>52</v>
      </c>
    </row>
    <row r="791" spans="1:16">
      <c r="A791" s="190"/>
      <c r="B791" s="5" t="s">
        <v>8</v>
      </c>
      <c r="C791" s="276"/>
      <c r="D791" s="277"/>
      <c r="E791" s="276"/>
      <c r="F791" s="277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</row>
    <row r="812" spans="2:7" ht="15.6" thickBot="1">
      <c r="B812" s="2" t="s">
        <v>168</v>
      </c>
    </row>
    <row r="813" spans="2:7" ht="15.6" thickBot="1">
      <c r="B813" s="22" t="s">
        <v>28</v>
      </c>
      <c r="C813" s="1130" t="s">
        <v>126</v>
      </c>
      <c r="D813" s="1095"/>
      <c r="E813" s="1095" t="s">
        <v>127</v>
      </c>
      <c r="F813" s="1096"/>
      <c r="G813" s="213" t="s">
        <v>70</v>
      </c>
    </row>
    <row r="814" spans="2:7">
      <c r="B814" s="22" t="s">
        <v>23</v>
      </c>
      <c r="C814" s="159" t="s">
        <v>83</v>
      </c>
      <c r="D814" s="159" t="s">
        <v>84</v>
      </c>
      <c r="E814" s="159" t="s">
        <v>83</v>
      </c>
      <c r="F814" s="179" t="s">
        <v>84</v>
      </c>
      <c r="G814" s="215" t="s">
        <v>84</v>
      </c>
    </row>
    <row r="815" spans="2:7">
      <c r="B815" s="3" t="s">
        <v>104</v>
      </c>
      <c r="C815" s="202">
        <v>3.3343577135832823E-2</v>
      </c>
      <c r="D815" s="203">
        <v>217</v>
      </c>
      <c r="E815" s="202">
        <v>4.8648648648648651E-2</v>
      </c>
      <c r="F815" s="189">
        <v>225</v>
      </c>
      <c r="G815" s="278">
        <v>442</v>
      </c>
    </row>
    <row r="816" spans="2:7">
      <c r="B816" s="3" t="s">
        <v>0</v>
      </c>
      <c r="C816" s="202">
        <v>9.1425937307928709E-2</v>
      </c>
      <c r="D816" s="203">
        <v>595</v>
      </c>
      <c r="E816" s="202">
        <v>0.14183783783783785</v>
      </c>
      <c r="F816" s="189">
        <v>656</v>
      </c>
      <c r="G816" s="278">
        <v>1251</v>
      </c>
    </row>
    <row r="817" spans="1:7">
      <c r="B817" s="3" t="s">
        <v>1</v>
      </c>
      <c r="C817" s="202">
        <v>0.13690842040565457</v>
      </c>
      <c r="D817" s="203">
        <v>891</v>
      </c>
      <c r="E817" s="202">
        <v>0.21016216216216216</v>
      </c>
      <c r="F817" s="189">
        <v>972</v>
      </c>
      <c r="G817" s="278">
        <v>1863</v>
      </c>
    </row>
    <row r="818" spans="1:7">
      <c r="B818" s="3" t="s">
        <v>2</v>
      </c>
      <c r="C818" s="202">
        <v>0.1362937922556853</v>
      </c>
      <c r="D818" s="203">
        <v>887</v>
      </c>
      <c r="E818" s="202">
        <v>0.17859459459459459</v>
      </c>
      <c r="F818" s="189">
        <v>826</v>
      </c>
      <c r="G818" s="278">
        <v>1713</v>
      </c>
    </row>
    <row r="819" spans="1:7">
      <c r="B819" s="3" t="s">
        <v>3</v>
      </c>
      <c r="C819" s="202">
        <v>0.14028887523048555</v>
      </c>
      <c r="D819" s="203">
        <v>913</v>
      </c>
      <c r="E819" s="202">
        <v>0.1545945945945946</v>
      </c>
      <c r="F819" s="189">
        <v>715</v>
      </c>
      <c r="G819" s="278">
        <v>1628</v>
      </c>
    </row>
    <row r="820" spans="1:7">
      <c r="B820" s="3" t="s">
        <v>4</v>
      </c>
      <c r="C820" s="202">
        <v>0.16333743085433314</v>
      </c>
      <c r="D820" s="203">
        <v>1063</v>
      </c>
      <c r="E820" s="202">
        <v>0.12237837837837838</v>
      </c>
      <c r="F820" s="189">
        <v>566</v>
      </c>
      <c r="G820" s="278">
        <v>1629</v>
      </c>
    </row>
    <row r="821" spans="1:7">
      <c r="B821" s="3" t="s">
        <v>5</v>
      </c>
      <c r="C821" s="202">
        <v>0.13275968039336203</v>
      </c>
      <c r="D821" s="203">
        <v>864</v>
      </c>
      <c r="E821" s="202">
        <v>7.3297297297297295E-2</v>
      </c>
      <c r="F821" s="189">
        <v>339</v>
      </c>
      <c r="G821" s="278">
        <v>1203</v>
      </c>
    </row>
    <row r="822" spans="1:7">
      <c r="B822" s="3" t="s">
        <v>6</v>
      </c>
      <c r="C822" s="202">
        <v>0.10433312845728335</v>
      </c>
      <c r="D822" s="203">
        <v>679</v>
      </c>
      <c r="E822" s="202">
        <v>5.1459459459459463E-2</v>
      </c>
      <c r="F822" s="189">
        <v>238</v>
      </c>
      <c r="G822" s="278">
        <v>917</v>
      </c>
    </row>
    <row r="823" spans="1:7">
      <c r="B823" s="3" t="s">
        <v>7</v>
      </c>
      <c r="C823" s="202">
        <v>5.4394591272280274E-2</v>
      </c>
      <c r="D823" s="203">
        <v>354</v>
      </c>
      <c r="E823" s="202">
        <v>1.7081081081081081E-2</v>
      </c>
      <c r="F823" s="189">
        <v>79</v>
      </c>
      <c r="G823" s="278">
        <v>433</v>
      </c>
    </row>
    <row r="824" spans="1:7">
      <c r="B824" s="3" t="s">
        <v>105</v>
      </c>
      <c r="C824" s="202">
        <v>6.9145666871542714E-3</v>
      </c>
      <c r="D824" s="203">
        <v>45</v>
      </c>
      <c r="E824" s="202">
        <v>1.9459459459459458E-3</v>
      </c>
      <c r="F824" s="189">
        <v>9</v>
      </c>
      <c r="G824" s="278">
        <v>54</v>
      </c>
    </row>
    <row r="825" spans="1:7" ht="15.75" customHeight="1" thickBot="1">
      <c r="B825" s="205" t="s">
        <v>70</v>
      </c>
      <c r="C825" s="196"/>
      <c r="D825" s="206">
        <v>6508</v>
      </c>
      <c r="E825" s="196"/>
      <c r="F825" s="197">
        <v>4625</v>
      </c>
      <c r="G825" s="208">
        <v>11133</v>
      </c>
    </row>
    <row r="826" spans="1:7" ht="15.75" customHeight="1">
      <c r="A826" s="31"/>
      <c r="B826" s="209"/>
      <c r="C826" s="31"/>
      <c r="D826" s="110"/>
      <c r="E826" s="31"/>
      <c r="F826" s="110"/>
    </row>
    <row r="827" spans="1:7" ht="15.75" customHeight="1">
      <c r="A827" s="31"/>
      <c r="B827" s="209"/>
      <c r="C827" s="31"/>
      <c r="D827" s="110"/>
      <c r="E827" s="31"/>
      <c r="F827" s="110"/>
    </row>
    <row r="828" spans="1:7" ht="15.75" customHeight="1">
      <c r="A828" s="31"/>
      <c r="B828" s="209"/>
      <c r="C828" s="31"/>
      <c r="D828" s="110"/>
      <c r="E828" s="31"/>
      <c r="F828" s="110"/>
    </row>
    <row r="829" spans="1:7" ht="15.75" customHeight="1">
      <c r="A829" s="31"/>
      <c r="B829" s="209"/>
      <c r="C829" s="31"/>
      <c r="D829" s="110"/>
      <c r="E829" s="31"/>
      <c r="F829" s="110"/>
    </row>
    <row r="830" spans="1:7" ht="15.75" customHeight="1">
      <c r="A830" s="31"/>
      <c r="B830" s="209"/>
      <c r="C830" s="31"/>
      <c r="D830" s="110"/>
      <c r="E830" s="31"/>
      <c r="F830" s="110"/>
    </row>
    <row r="831" spans="1:7" ht="15.75" customHeight="1">
      <c r="A831" s="31"/>
      <c r="B831" s="209"/>
      <c r="C831" s="31"/>
      <c r="D831" s="110"/>
      <c r="E831" s="31"/>
      <c r="F831" s="110"/>
    </row>
    <row r="832" spans="1:7" ht="15.75" customHeight="1">
      <c r="A832" s="31"/>
      <c r="B832" s="209"/>
      <c r="C832" s="31"/>
      <c r="D832" s="110"/>
      <c r="E832" s="31"/>
      <c r="F832" s="110"/>
    </row>
    <row r="833" spans="1:7" ht="15.75" customHeight="1">
      <c r="A833" s="31"/>
      <c r="B833" s="209"/>
      <c r="C833" s="31"/>
      <c r="D833" s="110"/>
      <c r="E833" s="31"/>
      <c r="F833" s="110"/>
    </row>
    <row r="834" spans="1:7" ht="15.75" customHeight="1">
      <c r="A834" s="31"/>
      <c r="B834" s="209"/>
      <c r="C834" s="31"/>
      <c r="D834" s="110"/>
      <c r="E834" s="31"/>
      <c r="F834" s="110"/>
    </row>
    <row r="835" spans="1:7" ht="15.75" customHeight="1">
      <c r="A835" s="31"/>
      <c r="B835" s="209"/>
      <c r="C835" s="31"/>
      <c r="D835" s="110"/>
      <c r="E835" s="31"/>
      <c r="F835" s="110"/>
    </row>
    <row r="836" spans="1:7" ht="15.75" customHeight="1">
      <c r="A836" s="31"/>
      <c r="B836" s="209"/>
      <c r="C836" s="31"/>
      <c r="D836" s="110"/>
      <c r="E836" s="31"/>
      <c r="F836" s="110"/>
    </row>
    <row r="837" spans="1:7" ht="15.75" customHeight="1">
      <c r="A837" s="31"/>
      <c r="B837" s="209"/>
      <c r="C837" s="31"/>
      <c r="D837" s="110"/>
      <c r="E837" s="31"/>
      <c r="F837" s="110"/>
    </row>
    <row r="838" spans="1:7" ht="15.75" customHeight="1">
      <c r="A838" s="31"/>
      <c r="B838" s="209"/>
      <c r="C838" s="31"/>
      <c r="D838" s="110"/>
      <c r="E838" s="31"/>
      <c r="F838" s="110"/>
    </row>
    <row r="839" spans="1:7" ht="15.75" customHeight="1">
      <c r="A839" s="31"/>
      <c r="B839" s="209"/>
      <c r="C839" s="31"/>
      <c r="D839" s="110"/>
      <c r="E839" s="31"/>
      <c r="F839" s="110"/>
    </row>
    <row r="840" spans="1:7" ht="15.75" customHeight="1">
      <c r="A840" s="31"/>
      <c r="B840" s="209"/>
      <c r="C840" s="31"/>
      <c r="D840" s="110"/>
      <c r="E840" s="31"/>
      <c r="F840" s="110"/>
    </row>
    <row r="841" spans="1:7" ht="15.75" customHeight="1">
      <c r="A841" s="31"/>
      <c r="B841" s="209"/>
      <c r="C841" s="31"/>
      <c r="D841" s="110"/>
      <c r="E841" s="31"/>
      <c r="F841" s="110"/>
    </row>
    <row r="842" spans="1:7" ht="15.75" customHeight="1">
      <c r="A842" s="31"/>
      <c r="B842" s="209"/>
      <c r="C842" s="31"/>
      <c r="D842" s="110"/>
      <c r="E842" s="31"/>
      <c r="F842" s="110"/>
    </row>
    <row r="843" spans="1:7" ht="15.75" customHeight="1">
      <c r="A843" s="31"/>
      <c r="B843" s="209"/>
      <c r="C843" s="31"/>
      <c r="D843" s="110"/>
      <c r="E843" s="31"/>
      <c r="F843" s="110"/>
    </row>
    <row r="844" spans="1:7" ht="15.75" customHeight="1">
      <c r="A844" s="31"/>
      <c r="B844" s="209"/>
      <c r="C844" s="31"/>
      <c r="D844" s="110"/>
      <c r="E844" s="31"/>
      <c r="F844" s="110"/>
    </row>
    <row r="845" spans="1:7" ht="15.75" customHeight="1">
      <c r="A845" s="31"/>
      <c r="B845" s="209"/>
      <c r="C845" s="31"/>
      <c r="D845" s="110"/>
      <c r="E845" s="31"/>
      <c r="F845" s="110"/>
    </row>
    <row r="846" spans="1:7" ht="15.75" customHeight="1" thickBot="1">
      <c r="A846" s="31"/>
      <c r="B846" s="211" t="s">
        <v>169</v>
      </c>
      <c r="C846" s="31"/>
      <c r="D846" s="110"/>
      <c r="E846" s="31"/>
      <c r="F846" s="110"/>
    </row>
    <row r="847" spans="1:7" ht="15.75" customHeight="1" thickBot="1">
      <c r="A847" s="31"/>
      <c r="B847" s="22" t="s">
        <v>28</v>
      </c>
      <c r="C847" s="1130" t="s">
        <v>126</v>
      </c>
      <c r="D847" s="1095"/>
      <c r="E847" s="1095" t="s">
        <v>127</v>
      </c>
      <c r="F847" s="1096"/>
      <c r="G847" s="213" t="s">
        <v>70</v>
      </c>
    </row>
    <row r="848" spans="1:7">
      <c r="B848" s="111" t="s">
        <v>41</v>
      </c>
      <c r="C848" s="279" t="s">
        <v>83</v>
      </c>
      <c r="D848" s="280" t="s">
        <v>84</v>
      </c>
      <c r="E848" s="281" t="s">
        <v>83</v>
      </c>
      <c r="F848" s="282" t="s">
        <v>84</v>
      </c>
      <c r="G848" s="215" t="s">
        <v>84</v>
      </c>
    </row>
    <row r="849" spans="2:7">
      <c r="B849" s="114" t="s">
        <v>108</v>
      </c>
      <c r="C849" s="283">
        <v>6.1155500921942225E-2</v>
      </c>
      <c r="D849" s="115">
        <v>398</v>
      </c>
      <c r="E849" s="283">
        <v>7.7837837837837834E-2</v>
      </c>
      <c r="F849" s="104">
        <v>360</v>
      </c>
      <c r="G849" s="278">
        <v>758</v>
      </c>
    </row>
    <row r="850" spans="2:7">
      <c r="B850" s="114" t="s">
        <v>109</v>
      </c>
      <c r="C850" s="283">
        <v>6.9145666871542721E-2</v>
      </c>
      <c r="D850" s="115">
        <v>450</v>
      </c>
      <c r="E850" s="283">
        <v>0.10010810810810811</v>
      </c>
      <c r="F850" s="104">
        <v>463</v>
      </c>
      <c r="G850" s="278">
        <v>913</v>
      </c>
    </row>
    <row r="851" spans="2:7">
      <c r="B851" s="114" t="s">
        <v>110</v>
      </c>
      <c r="C851" s="283">
        <v>9.6803933620159807E-2</v>
      </c>
      <c r="D851" s="115">
        <v>630</v>
      </c>
      <c r="E851" s="283">
        <v>0.11113513513513514</v>
      </c>
      <c r="F851" s="104">
        <v>514</v>
      </c>
      <c r="G851" s="278">
        <v>1144</v>
      </c>
    </row>
    <row r="852" spans="2:7">
      <c r="B852" s="114" t="s">
        <v>111</v>
      </c>
      <c r="C852" s="283">
        <v>0.22403196066379841</v>
      </c>
      <c r="D852" s="115">
        <v>1458</v>
      </c>
      <c r="E852" s="283">
        <v>0.29794594594594592</v>
      </c>
      <c r="F852" s="104">
        <v>1378</v>
      </c>
      <c r="G852" s="278">
        <v>2836</v>
      </c>
    </row>
    <row r="853" spans="2:7">
      <c r="B853" s="114" t="s">
        <v>112</v>
      </c>
      <c r="C853" s="283">
        <v>0.27043638598647818</v>
      </c>
      <c r="D853" s="115">
        <v>1760</v>
      </c>
      <c r="E853" s="283">
        <v>0.28021621621621623</v>
      </c>
      <c r="F853" s="104">
        <v>1296</v>
      </c>
      <c r="G853" s="278">
        <v>3056</v>
      </c>
    </row>
    <row r="854" spans="2:7">
      <c r="B854" s="114" t="s">
        <v>113</v>
      </c>
      <c r="C854" s="283">
        <v>0.27842655193607868</v>
      </c>
      <c r="D854" s="115">
        <v>1812</v>
      </c>
      <c r="E854" s="283">
        <v>0.13275675675675674</v>
      </c>
      <c r="F854" s="104">
        <v>614</v>
      </c>
      <c r="G854" s="278">
        <v>2426</v>
      </c>
    </row>
    <row r="855" spans="2:7" ht="15.6" thickBot="1">
      <c r="B855" s="117" t="s">
        <v>70</v>
      </c>
      <c r="C855" s="284"/>
      <c r="D855" s="118">
        <v>6508</v>
      </c>
      <c r="E855" s="285"/>
      <c r="F855" s="107">
        <v>4625</v>
      </c>
      <c r="G855" s="208">
        <v>11133</v>
      </c>
    </row>
    <row r="856" spans="2:7">
      <c r="B856" s="286"/>
      <c r="C856" s="287"/>
      <c r="D856" s="287"/>
      <c r="E856" s="31"/>
      <c r="F856" s="31"/>
    </row>
    <row r="857" spans="2:7">
      <c r="B857" s="286"/>
      <c r="C857" s="287"/>
      <c r="D857" s="287"/>
      <c r="E857" s="31"/>
      <c r="F857" s="31"/>
    </row>
    <row r="858" spans="2:7">
      <c r="B858" s="286"/>
      <c r="C858" s="287"/>
      <c r="D858" s="287"/>
      <c r="E858" s="31"/>
      <c r="F858" s="31"/>
    </row>
    <row r="859" spans="2:7">
      <c r="B859" s="286"/>
      <c r="C859" s="287"/>
      <c r="D859" s="287"/>
      <c r="E859" s="31"/>
      <c r="F859" s="31"/>
    </row>
    <row r="860" spans="2:7">
      <c r="B860" s="286"/>
      <c r="C860" s="287"/>
      <c r="D860" s="287"/>
      <c r="E860" s="31"/>
      <c r="F860" s="31"/>
    </row>
    <row r="861" spans="2:7">
      <c r="B861" s="286"/>
      <c r="C861" s="287"/>
      <c r="D861" s="287"/>
      <c r="E861" s="31"/>
      <c r="F861" s="31"/>
    </row>
    <row r="862" spans="2:7">
      <c r="B862" s="286"/>
      <c r="C862" s="287"/>
      <c r="D862" s="287"/>
      <c r="E862" s="31"/>
      <c r="F862" s="31"/>
    </row>
    <row r="863" spans="2:7">
      <c r="B863" s="286"/>
      <c r="C863" s="287"/>
      <c r="D863" s="287"/>
      <c r="E863" s="31"/>
      <c r="F863" s="31"/>
    </row>
    <row r="864" spans="2:7">
      <c r="B864" s="286"/>
      <c r="C864" s="287"/>
      <c r="D864" s="287"/>
      <c r="E864" s="31"/>
      <c r="F864" s="31"/>
    </row>
    <row r="865" spans="2:8">
      <c r="B865" s="286"/>
      <c r="C865" s="287"/>
      <c r="D865" s="287"/>
      <c r="E865" s="31"/>
      <c r="F865" s="31"/>
    </row>
    <row r="866" spans="2:8">
      <c r="B866" s="286"/>
      <c r="C866" s="287"/>
      <c r="D866" s="287"/>
      <c r="E866" s="31"/>
      <c r="F866" s="31"/>
    </row>
    <row r="867" spans="2:8">
      <c r="B867" s="286"/>
      <c r="C867" s="287"/>
      <c r="D867" s="287"/>
      <c r="E867" s="31"/>
      <c r="F867" s="31"/>
    </row>
    <row r="868" spans="2:8">
      <c r="B868" s="286"/>
      <c r="C868" s="287"/>
      <c r="D868" s="287"/>
      <c r="E868" s="31"/>
      <c r="F868" s="31"/>
    </row>
    <row r="869" spans="2:8">
      <c r="B869" s="286"/>
      <c r="C869" s="287"/>
      <c r="D869" s="287"/>
      <c r="E869" s="31"/>
      <c r="F869" s="31"/>
    </row>
    <row r="870" spans="2:8">
      <c r="B870" s="286"/>
      <c r="C870" s="287"/>
      <c r="D870" s="287"/>
      <c r="E870" s="31"/>
      <c r="F870" s="31"/>
    </row>
    <row r="871" spans="2:8">
      <c r="B871" s="286"/>
      <c r="C871" s="287"/>
      <c r="D871" s="287"/>
      <c r="E871" s="31"/>
      <c r="F871" s="31"/>
    </row>
    <row r="872" spans="2:8">
      <c r="B872" s="286"/>
      <c r="C872" s="287"/>
      <c r="D872" s="287"/>
      <c r="E872" s="31"/>
      <c r="F872" s="31"/>
    </row>
    <row r="873" spans="2:8">
      <c r="B873" s="286"/>
      <c r="C873" s="287"/>
      <c r="D873" s="287"/>
      <c r="E873" s="31"/>
      <c r="F873" s="31"/>
    </row>
    <row r="874" spans="2:8">
      <c r="B874" s="286"/>
      <c r="C874" s="287"/>
      <c r="D874" s="287"/>
      <c r="E874" s="31"/>
      <c r="F874" s="31"/>
    </row>
    <row r="875" spans="2:8">
      <c r="B875" s="286"/>
      <c r="C875" s="287"/>
      <c r="D875" s="287"/>
      <c r="E875" s="31"/>
      <c r="F875" s="31"/>
    </row>
    <row r="876" spans="2:8" ht="15.6" thickBot="1">
      <c r="B876" s="211" t="s">
        <v>170</v>
      </c>
      <c r="C876" s="31"/>
      <c r="D876" s="110"/>
      <c r="E876" s="31"/>
      <c r="F876" s="110"/>
    </row>
    <row r="877" spans="2:8" ht="15.6" thickBot="1">
      <c r="B877" s="36" t="s">
        <v>28</v>
      </c>
      <c r="C877" s="1131" t="s">
        <v>126</v>
      </c>
      <c r="D877" s="1132"/>
      <c r="E877" s="1132" t="s">
        <v>127</v>
      </c>
      <c r="F877" s="1132"/>
      <c r="G877" s="1132" t="s">
        <v>121</v>
      </c>
      <c r="H877" s="1133"/>
    </row>
    <row r="878" spans="2:8">
      <c r="B878" s="122" t="s">
        <v>41</v>
      </c>
      <c r="C878" s="288" t="s">
        <v>83</v>
      </c>
      <c r="D878" s="289" t="s">
        <v>84</v>
      </c>
      <c r="E878" s="288" t="s">
        <v>83</v>
      </c>
      <c r="F878" s="289" t="s">
        <v>84</v>
      </c>
      <c r="G878" s="288" t="s">
        <v>83</v>
      </c>
      <c r="H878" s="290" t="s">
        <v>84</v>
      </c>
    </row>
    <row r="879" spans="2:8">
      <c r="B879" s="291" t="s">
        <v>108</v>
      </c>
      <c r="C879" s="292">
        <v>3.4803285776048423E-2</v>
      </c>
      <c r="D879" s="293">
        <v>161</v>
      </c>
      <c r="E879" s="292">
        <v>5.2747859707263187E-2</v>
      </c>
      <c r="F879" s="293">
        <v>191</v>
      </c>
      <c r="G879" s="292">
        <v>6.5146579804560263E-3</v>
      </c>
      <c r="H879" s="294">
        <v>2</v>
      </c>
    </row>
    <row r="880" spans="2:8">
      <c r="B880" s="162" t="s">
        <v>109</v>
      </c>
      <c r="C880" s="292">
        <v>7.5875486381322951E-2</v>
      </c>
      <c r="D880" s="293">
        <v>351</v>
      </c>
      <c r="E880" s="292">
        <v>0.10577188621927644</v>
      </c>
      <c r="F880" s="293">
        <v>383</v>
      </c>
      <c r="G880" s="292">
        <v>3.5830618892508145E-2</v>
      </c>
      <c r="H880" s="30">
        <v>11</v>
      </c>
    </row>
    <row r="881" spans="2:8">
      <c r="B881" s="162" t="s">
        <v>110</v>
      </c>
      <c r="C881" s="292">
        <v>0.10722006052745352</v>
      </c>
      <c r="D881" s="293">
        <v>496</v>
      </c>
      <c r="E881" s="292">
        <v>0.12013256006628004</v>
      </c>
      <c r="F881" s="293">
        <v>435</v>
      </c>
      <c r="G881" s="292">
        <v>0.11726384364820847</v>
      </c>
      <c r="H881" s="30">
        <v>36</v>
      </c>
    </row>
    <row r="882" spans="2:8">
      <c r="B882" s="162" t="s">
        <v>111</v>
      </c>
      <c r="C882" s="292">
        <v>0.23043666234327712</v>
      </c>
      <c r="D882" s="293">
        <v>1066</v>
      </c>
      <c r="E882" s="292">
        <v>0.31262082297707816</v>
      </c>
      <c r="F882" s="293">
        <v>1132</v>
      </c>
      <c r="G882" s="292">
        <v>0.30944625407166126</v>
      </c>
      <c r="H882" s="30">
        <v>95</v>
      </c>
    </row>
    <row r="883" spans="2:8">
      <c r="B883" s="162" t="s">
        <v>112</v>
      </c>
      <c r="C883" s="292">
        <v>0.27150886294855164</v>
      </c>
      <c r="D883" s="293">
        <v>1256</v>
      </c>
      <c r="E883" s="292">
        <v>0.2827948080640707</v>
      </c>
      <c r="F883" s="293">
        <v>1024</v>
      </c>
      <c r="G883" s="292">
        <v>0.28990228013029318</v>
      </c>
      <c r="H883" s="30">
        <v>89</v>
      </c>
    </row>
    <row r="884" spans="2:8">
      <c r="B884" s="162" t="s">
        <v>113</v>
      </c>
      <c r="C884" s="292">
        <v>0.28015564202334631</v>
      </c>
      <c r="D884" s="293">
        <v>1296</v>
      </c>
      <c r="E884" s="292">
        <v>0.12593206296603149</v>
      </c>
      <c r="F884" s="293">
        <v>456</v>
      </c>
      <c r="G884" s="292">
        <v>0.24104234527687296</v>
      </c>
      <c r="H884" s="30">
        <v>74</v>
      </c>
    </row>
    <row r="885" spans="2:8" ht="15.6" thickBot="1">
      <c r="B885" s="295" t="s">
        <v>70</v>
      </c>
      <c r="C885" s="296"/>
      <c r="D885" s="297">
        <v>4626</v>
      </c>
      <c r="E885" s="296"/>
      <c r="F885" s="297">
        <v>3621</v>
      </c>
      <c r="G885" s="298"/>
      <c r="H885" s="33">
        <v>307</v>
      </c>
    </row>
    <row r="886" spans="2:8">
      <c r="B886" s="286"/>
      <c r="C886" s="287"/>
      <c r="D886" s="287"/>
      <c r="E886" s="31"/>
      <c r="F886" s="31"/>
    </row>
    <row r="887" spans="2:8">
      <c r="B887" s="286"/>
      <c r="C887" s="287"/>
      <c r="D887" s="287"/>
      <c r="E887" s="31"/>
      <c r="F887" s="31"/>
    </row>
    <row r="888" spans="2:8">
      <c r="B888" s="286"/>
      <c r="C888" s="287"/>
      <c r="D888" s="287"/>
      <c r="E888" s="31"/>
      <c r="F888" s="31"/>
    </row>
    <row r="889" spans="2:8">
      <c r="B889" s="286"/>
      <c r="C889" s="287"/>
      <c r="D889" s="287"/>
      <c r="E889" s="31"/>
      <c r="F889" s="31"/>
    </row>
    <row r="890" spans="2:8">
      <c r="B890" s="286"/>
      <c r="C890" s="287"/>
      <c r="D890" s="287"/>
      <c r="E890" s="31"/>
      <c r="F890" s="31"/>
    </row>
    <row r="891" spans="2:8">
      <c r="B891" s="286"/>
      <c r="C891" s="287"/>
      <c r="D891" s="287"/>
      <c r="E891" s="31"/>
      <c r="F891" s="31"/>
    </row>
    <row r="892" spans="2:8">
      <c r="B892" s="286"/>
      <c r="C892" s="287"/>
      <c r="D892" s="287"/>
      <c r="E892" s="31"/>
      <c r="F892" s="31"/>
    </row>
    <row r="893" spans="2:8">
      <c r="B893" s="286"/>
      <c r="C893" s="287"/>
      <c r="D893" s="287"/>
      <c r="E893" s="31"/>
      <c r="F893" s="31"/>
    </row>
    <row r="894" spans="2:8">
      <c r="B894" s="286"/>
      <c r="C894" s="287"/>
      <c r="D894" s="287"/>
      <c r="E894" s="31"/>
      <c r="F894" s="31"/>
    </row>
    <row r="895" spans="2:8">
      <c r="B895" s="286"/>
      <c r="C895" s="287"/>
      <c r="D895" s="287"/>
      <c r="E895" s="31"/>
      <c r="F895" s="31"/>
    </row>
    <row r="896" spans="2:8">
      <c r="B896" s="286"/>
      <c r="C896" s="287"/>
      <c r="D896" s="287"/>
      <c r="E896" s="31"/>
      <c r="F896" s="31"/>
    </row>
    <row r="897" spans="2:9">
      <c r="B897" s="286"/>
      <c r="C897" s="287"/>
      <c r="D897" s="287"/>
      <c r="E897" s="31"/>
      <c r="F897" s="31"/>
    </row>
    <row r="898" spans="2:9">
      <c r="B898" s="286"/>
      <c r="C898" s="287"/>
      <c r="D898" s="287"/>
      <c r="E898" s="31"/>
      <c r="F898" s="31"/>
    </row>
    <row r="899" spans="2:9">
      <c r="B899" s="286"/>
      <c r="C899" s="287"/>
      <c r="D899" s="287"/>
      <c r="E899" s="31"/>
      <c r="F899" s="31"/>
    </row>
    <row r="900" spans="2:9">
      <c r="B900" s="286"/>
      <c r="C900" s="287"/>
      <c r="D900" s="287"/>
      <c r="E900" s="31"/>
      <c r="F900" s="31"/>
    </row>
    <row r="901" spans="2:9">
      <c r="B901" s="286"/>
      <c r="C901" s="287"/>
      <c r="D901" s="287"/>
      <c r="E901" s="31"/>
      <c r="F901" s="31"/>
    </row>
    <row r="902" spans="2:9">
      <c r="B902" s="286"/>
      <c r="C902" s="287"/>
      <c r="D902" s="287"/>
      <c r="E902" s="31"/>
      <c r="F902" s="31"/>
    </row>
    <row r="903" spans="2:9">
      <c r="B903" s="286"/>
      <c r="C903" s="287"/>
      <c r="D903" s="287"/>
      <c r="E903" s="31"/>
      <c r="F903" s="31"/>
    </row>
    <row r="904" spans="2:9">
      <c r="B904" s="286"/>
      <c r="C904" s="287"/>
      <c r="D904" s="287"/>
      <c r="E904" s="31"/>
      <c r="F904" s="31"/>
    </row>
    <row r="905" spans="2:9">
      <c r="B905" s="286"/>
      <c r="C905" s="287"/>
      <c r="D905" s="287"/>
      <c r="E905" s="31"/>
      <c r="F905" s="31"/>
    </row>
    <row r="906" spans="2:9" ht="15.6" thickBot="1">
      <c r="B906" s="211" t="s">
        <v>171</v>
      </c>
      <c r="C906" s="31"/>
      <c r="D906" s="110"/>
      <c r="E906" s="31"/>
      <c r="F906" s="110"/>
      <c r="G906" s="31"/>
      <c r="H906" s="110"/>
      <c r="I906" s="110"/>
    </row>
    <row r="907" spans="2:9">
      <c r="B907" s="212"/>
      <c r="C907" s="1134" t="s">
        <v>126</v>
      </c>
      <c r="D907" s="1095"/>
      <c r="E907" s="1095" t="s">
        <v>127</v>
      </c>
      <c r="F907" s="1096"/>
      <c r="G907" s="213" t="s">
        <v>70</v>
      </c>
    </row>
    <row r="908" spans="2:9">
      <c r="B908" s="214" t="s">
        <v>32</v>
      </c>
      <c r="C908" s="299" t="s">
        <v>83</v>
      </c>
      <c r="D908" s="159" t="s">
        <v>84</v>
      </c>
      <c r="E908" s="159" t="s">
        <v>83</v>
      </c>
      <c r="F908" s="179" t="s">
        <v>84</v>
      </c>
      <c r="G908" s="215" t="s">
        <v>84</v>
      </c>
    </row>
    <row r="909" spans="2:9">
      <c r="B909" s="216" t="s">
        <v>148</v>
      </c>
      <c r="C909" s="300">
        <v>1.2599877074370006E-2</v>
      </c>
      <c r="D909" s="39">
        <v>82</v>
      </c>
      <c r="E909" s="301">
        <v>1.3837837837837838E-2</v>
      </c>
      <c r="F909" s="30">
        <v>64</v>
      </c>
      <c r="G909" s="278">
        <v>146</v>
      </c>
    </row>
    <row r="910" spans="2:9">
      <c r="B910" s="216" t="s">
        <v>149</v>
      </c>
      <c r="C910" s="300">
        <v>9.5267363245236623E-3</v>
      </c>
      <c r="D910" s="39">
        <v>62</v>
      </c>
      <c r="E910" s="301">
        <v>1.0810810810810811E-2</v>
      </c>
      <c r="F910" s="30">
        <v>50</v>
      </c>
      <c r="G910" s="278">
        <v>112</v>
      </c>
    </row>
    <row r="911" spans="2:9">
      <c r="B911" s="216" t="s">
        <v>150</v>
      </c>
      <c r="C911" s="300">
        <v>1.9975414874001231E-3</v>
      </c>
      <c r="D911" s="39">
        <v>13</v>
      </c>
      <c r="E911" s="301">
        <v>3.2432432432432431E-3</v>
      </c>
      <c r="F911" s="30">
        <v>15</v>
      </c>
      <c r="G911" s="278">
        <v>28</v>
      </c>
    </row>
    <row r="912" spans="2:9">
      <c r="B912" s="216" t="s">
        <v>151</v>
      </c>
      <c r="C912" s="300">
        <v>5.6853103872157341E-3</v>
      </c>
      <c r="D912" s="39">
        <v>37</v>
      </c>
      <c r="E912" s="301">
        <v>7.7837837837837834E-3</v>
      </c>
      <c r="F912" s="30">
        <v>36</v>
      </c>
      <c r="G912" s="278">
        <v>73</v>
      </c>
    </row>
    <row r="913" spans="2:10">
      <c r="B913" s="216" t="s">
        <v>152</v>
      </c>
      <c r="C913" s="300">
        <v>1.9975414874001231E-3</v>
      </c>
      <c r="D913" s="39">
        <v>13</v>
      </c>
      <c r="E913" s="301">
        <v>4.5405405405405403E-3</v>
      </c>
      <c r="F913" s="30">
        <v>21</v>
      </c>
      <c r="G913" s="278">
        <v>34</v>
      </c>
    </row>
    <row r="914" spans="2:10">
      <c r="B914" s="216" t="s">
        <v>153</v>
      </c>
      <c r="C914" s="300">
        <v>0.94422249539028891</v>
      </c>
      <c r="D914" s="39">
        <v>6145</v>
      </c>
      <c r="E914" s="301">
        <v>0.940972972972973</v>
      </c>
      <c r="F914" s="30">
        <v>4352</v>
      </c>
      <c r="G914" s="278">
        <v>10497</v>
      </c>
    </row>
    <row r="915" spans="2:10">
      <c r="B915" s="216" t="s">
        <v>121</v>
      </c>
      <c r="C915" s="300">
        <v>9.9877074370006147E-3</v>
      </c>
      <c r="D915" s="39">
        <v>65</v>
      </c>
      <c r="E915" s="301">
        <v>1.0378378378378378E-2</v>
      </c>
      <c r="F915" s="30">
        <v>48</v>
      </c>
      <c r="G915" s="278">
        <v>113</v>
      </c>
    </row>
    <row r="916" spans="2:10">
      <c r="B916" s="216" t="s">
        <v>123</v>
      </c>
      <c r="C916" s="300">
        <v>1.3982790411800861E-2</v>
      </c>
      <c r="D916" s="39">
        <v>91</v>
      </c>
      <c r="E916" s="301">
        <v>8.432432432432432E-3</v>
      </c>
      <c r="F916" s="30">
        <v>39</v>
      </c>
      <c r="G916" s="278">
        <v>130</v>
      </c>
    </row>
    <row r="917" spans="2:10">
      <c r="B917" s="216" t="s">
        <v>73</v>
      </c>
      <c r="C917" s="300">
        <v>0</v>
      </c>
      <c r="D917" s="39">
        <v>0</v>
      </c>
      <c r="E917" s="301">
        <v>0</v>
      </c>
      <c r="F917" s="30">
        <v>0</v>
      </c>
      <c r="G917" s="278">
        <v>0</v>
      </c>
    </row>
    <row r="918" spans="2:10" ht="15.6" thickBot="1">
      <c r="B918" s="219" t="s">
        <v>70</v>
      </c>
      <c r="C918" s="302"/>
      <c r="D918" s="42">
        <v>6508</v>
      </c>
      <c r="E918" s="298"/>
      <c r="F918" s="33">
        <v>4625</v>
      </c>
      <c r="G918" s="208">
        <v>11133</v>
      </c>
      <c r="H918" s="31"/>
      <c r="I918" s="31"/>
      <c r="J918" s="31"/>
    </row>
    <row r="919" spans="2:10">
      <c r="B919" s="303"/>
      <c r="C919" s="304"/>
      <c r="D919" s="305"/>
      <c r="E919" s="305"/>
      <c r="F919" s="305"/>
      <c r="G919" s="31"/>
      <c r="H919" s="110"/>
      <c r="I919" s="110"/>
      <c r="J919" s="110"/>
    </row>
    <row r="920" spans="2:10">
      <c r="B920" s="306"/>
      <c r="C920" s="31"/>
      <c r="D920" s="110"/>
      <c r="E920" s="110"/>
      <c r="F920" s="110"/>
      <c r="G920" s="31"/>
      <c r="H920" s="110"/>
      <c r="I920" s="110"/>
      <c r="J920" s="110"/>
    </row>
    <row r="921" spans="2:10">
      <c r="B921" s="306"/>
      <c r="C921" s="31"/>
      <c r="D921" s="110"/>
      <c r="E921" s="110"/>
      <c r="F921" s="110"/>
      <c r="G921" s="31"/>
      <c r="H921" s="110"/>
      <c r="I921" s="110"/>
      <c r="J921" s="110"/>
    </row>
    <row r="922" spans="2:10">
      <c r="B922" s="306"/>
      <c r="C922" s="31"/>
      <c r="D922" s="110"/>
      <c r="E922" s="110"/>
      <c r="F922" s="110"/>
      <c r="G922" s="31"/>
      <c r="H922" s="110"/>
      <c r="I922" s="110"/>
      <c r="J922" s="110"/>
    </row>
    <row r="923" spans="2:10">
      <c r="B923" s="306"/>
      <c r="C923" s="31"/>
      <c r="D923" s="110"/>
      <c r="E923" s="110"/>
      <c r="F923" s="110"/>
      <c r="G923" s="31"/>
      <c r="H923" s="110"/>
      <c r="I923" s="110"/>
      <c r="J923" s="110"/>
    </row>
    <row r="924" spans="2:10">
      <c r="B924" s="306"/>
      <c r="C924" s="31"/>
      <c r="D924" s="110"/>
      <c r="E924" s="110"/>
      <c r="F924" s="110"/>
      <c r="G924" s="31"/>
      <c r="H924" s="110"/>
      <c r="I924" s="110"/>
      <c r="J924" s="110"/>
    </row>
    <row r="925" spans="2:10">
      <c r="B925" s="306"/>
      <c r="C925" s="31"/>
      <c r="D925" s="110"/>
      <c r="E925" s="110"/>
      <c r="F925" s="110"/>
      <c r="G925" s="31"/>
      <c r="H925" s="110"/>
      <c r="I925" s="110"/>
      <c r="J925" s="110"/>
    </row>
    <row r="926" spans="2:10">
      <c r="B926" s="306"/>
      <c r="C926" s="31"/>
      <c r="D926" s="110"/>
      <c r="E926" s="110"/>
      <c r="F926" s="110"/>
      <c r="G926" s="31"/>
      <c r="H926" s="110"/>
      <c r="I926" s="110"/>
      <c r="J926" s="110"/>
    </row>
    <row r="927" spans="2:10">
      <c r="B927" s="306"/>
      <c r="C927" s="31"/>
      <c r="D927" s="110"/>
      <c r="E927" s="110"/>
      <c r="F927" s="110"/>
      <c r="G927" s="31"/>
      <c r="H927" s="110"/>
      <c r="I927" s="110"/>
      <c r="J927" s="110"/>
    </row>
    <row r="928" spans="2:10">
      <c r="B928" s="306"/>
      <c r="C928" s="31"/>
      <c r="D928" s="110"/>
      <c r="E928" s="110"/>
      <c r="F928" s="110"/>
      <c r="G928" s="31"/>
      <c r="H928" s="110"/>
      <c r="I928" s="110"/>
      <c r="J928" s="110"/>
    </row>
    <row r="929" spans="2:10">
      <c r="B929" s="306"/>
      <c r="C929" s="31"/>
      <c r="D929" s="110"/>
      <c r="E929" s="110"/>
      <c r="F929" s="110"/>
      <c r="G929" s="31"/>
      <c r="H929" s="110"/>
      <c r="I929" s="110"/>
      <c r="J929" s="110"/>
    </row>
    <row r="930" spans="2:10">
      <c r="B930" s="306"/>
      <c r="C930" s="31"/>
      <c r="D930" s="110"/>
      <c r="E930" s="110"/>
      <c r="F930" s="110"/>
      <c r="G930" s="31"/>
      <c r="H930" s="110"/>
      <c r="I930" s="110"/>
      <c r="J930" s="110"/>
    </row>
    <row r="931" spans="2:10">
      <c r="B931" s="306"/>
      <c r="C931" s="31"/>
      <c r="D931" s="110"/>
      <c r="E931" s="110"/>
      <c r="F931" s="110"/>
      <c r="G931" s="31"/>
      <c r="H931" s="110"/>
      <c r="I931" s="110"/>
      <c r="J931" s="110"/>
    </row>
    <row r="932" spans="2:10">
      <c r="B932" s="306"/>
      <c r="C932" s="31"/>
      <c r="D932" s="110"/>
      <c r="E932" s="110"/>
      <c r="F932" s="110"/>
      <c r="G932" s="31"/>
      <c r="H932" s="110"/>
      <c r="I932" s="110"/>
      <c r="J932" s="110"/>
    </row>
    <row r="933" spans="2:10">
      <c r="B933" s="306"/>
      <c r="C933" s="31"/>
      <c r="D933" s="110"/>
      <c r="E933" s="110"/>
      <c r="F933" s="110"/>
      <c r="G933" s="31"/>
      <c r="H933" s="110"/>
      <c r="I933" s="110"/>
      <c r="J933" s="110"/>
    </row>
    <row r="934" spans="2:10">
      <c r="B934" s="306"/>
      <c r="C934" s="31"/>
      <c r="D934" s="110"/>
      <c r="E934" s="110"/>
      <c r="F934" s="110"/>
      <c r="G934" s="31"/>
      <c r="H934" s="110"/>
      <c r="I934" s="110"/>
      <c r="J934" s="110"/>
    </row>
    <row r="935" spans="2:10">
      <c r="B935" s="306"/>
      <c r="C935" s="31"/>
      <c r="D935" s="110"/>
      <c r="E935" s="110"/>
      <c r="F935" s="110"/>
      <c r="G935" s="31"/>
      <c r="H935" s="110"/>
      <c r="I935" s="110"/>
      <c r="J935" s="110"/>
    </row>
    <row r="936" spans="2:10">
      <c r="B936" s="306"/>
      <c r="C936" s="31"/>
      <c r="D936" s="110"/>
      <c r="E936" s="110"/>
      <c r="F936" s="110"/>
      <c r="G936" s="31"/>
      <c r="H936" s="110"/>
      <c r="I936" s="110"/>
      <c r="J936" s="110"/>
    </row>
    <row r="937" spans="2:10">
      <c r="B937" s="306"/>
      <c r="C937" s="31"/>
      <c r="D937" s="110"/>
      <c r="E937" s="110"/>
      <c r="F937" s="110"/>
      <c r="G937" s="31"/>
      <c r="H937" s="110"/>
      <c r="I937" s="110"/>
      <c r="J937" s="110"/>
    </row>
    <row r="938" spans="2:10">
      <c r="B938" s="306"/>
      <c r="C938" s="31"/>
      <c r="D938" s="110"/>
      <c r="E938" s="110"/>
      <c r="F938" s="110"/>
      <c r="G938" s="31"/>
      <c r="H938" s="110"/>
      <c r="I938" s="110"/>
      <c r="J938" s="110"/>
    </row>
    <row r="939" spans="2:10" ht="15.6" thickBot="1">
      <c r="B939" s="211" t="s">
        <v>172</v>
      </c>
      <c r="C939" s="31"/>
      <c r="D939" s="110"/>
      <c r="E939" s="110"/>
      <c r="F939" s="110"/>
      <c r="G939" s="31"/>
      <c r="H939" s="110"/>
      <c r="I939" s="110"/>
      <c r="J939" s="110"/>
    </row>
    <row r="940" spans="2:10">
      <c r="B940" s="307"/>
      <c r="C940" s="1132" t="s">
        <v>126</v>
      </c>
      <c r="D940" s="1132"/>
      <c r="E940" s="1132" t="s">
        <v>127</v>
      </c>
      <c r="F940" s="1132"/>
      <c r="G940" s="1086" t="s">
        <v>121</v>
      </c>
      <c r="H940" s="1090"/>
      <c r="I940" s="110"/>
      <c r="J940" s="110"/>
    </row>
    <row r="941" spans="2:10">
      <c r="B941" s="222" t="s">
        <v>32</v>
      </c>
      <c r="C941" s="95" t="s">
        <v>83</v>
      </c>
      <c r="D941" s="95" t="s">
        <v>84</v>
      </c>
      <c r="E941" s="95" t="s">
        <v>83</v>
      </c>
      <c r="F941" s="95" t="s">
        <v>84</v>
      </c>
      <c r="G941" s="95" t="s">
        <v>83</v>
      </c>
      <c r="H941" s="96" t="s">
        <v>84</v>
      </c>
      <c r="I941" s="110"/>
      <c r="J941" s="110"/>
    </row>
    <row r="942" spans="2:10">
      <c r="B942" s="216" t="s">
        <v>148</v>
      </c>
      <c r="C942" s="301">
        <v>1.4051015996541289E-2</v>
      </c>
      <c r="D942" s="39">
        <v>65</v>
      </c>
      <c r="E942" s="301">
        <v>1.3808340237503451E-2</v>
      </c>
      <c r="F942" s="39">
        <v>50</v>
      </c>
      <c r="G942" s="301">
        <v>0</v>
      </c>
      <c r="H942" s="30">
        <v>0</v>
      </c>
      <c r="I942" s="110"/>
      <c r="J942" s="110"/>
    </row>
    <row r="943" spans="2:10">
      <c r="B943" s="216" t="s">
        <v>149</v>
      </c>
      <c r="C943" s="301">
        <v>1.1240812797233031E-2</v>
      </c>
      <c r="D943" s="39">
        <v>52</v>
      </c>
      <c r="E943" s="301">
        <v>9.3896713615023476E-3</v>
      </c>
      <c r="F943" s="39">
        <v>34</v>
      </c>
      <c r="G943" s="301">
        <v>0</v>
      </c>
      <c r="H943" s="30">
        <v>0</v>
      </c>
      <c r="I943" s="110"/>
      <c r="J943" s="110"/>
    </row>
    <row r="944" spans="2:10">
      <c r="B944" s="216" t="s">
        <v>150</v>
      </c>
      <c r="C944" s="301">
        <v>2.1616947686986599E-3</v>
      </c>
      <c r="D944" s="39">
        <v>10</v>
      </c>
      <c r="E944" s="301">
        <v>3.5901684617508974E-3</v>
      </c>
      <c r="F944" s="39">
        <v>13</v>
      </c>
      <c r="G944" s="301">
        <v>0</v>
      </c>
      <c r="H944" s="30">
        <v>0</v>
      </c>
      <c r="I944" s="110"/>
      <c r="J944" s="110"/>
    </row>
    <row r="945" spans="1:10">
      <c r="B945" s="216" t="s">
        <v>151</v>
      </c>
      <c r="C945" s="301">
        <v>8.6467790747946386E-4</v>
      </c>
      <c r="D945" s="39">
        <v>4</v>
      </c>
      <c r="E945" s="301">
        <v>1.6570008285004142E-3</v>
      </c>
      <c r="F945" s="39">
        <v>6</v>
      </c>
      <c r="G945" s="301">
        <v>3.2573289902280132E-3</v>
      </c>
      <c r="H945" s="30">
        <v>1</v>
      </c>
      <c r="I945" s="110"/>
      <c r="J945" s="110"/>
    </row>
    <row r="946" spans="1:10">
      <c r="B946" s="216" t="s">
        <v>152</v>
      </c>
      <c r="C946" s="301">
        <v>1.1024643320363165E-2</v>
      </c>
      <c r="D946" s="39">
        <v>51</v>
      </c>
      <c r="E946" s="301">
        <v>1.7398508699254349E-2</v>
      </c>
      <c r="F946" s="39">
        <v>63</v>
      </c>
      <c r="G946" s="301">
        <v>0</v>
      </c>
      <c r="H946" s="30">
        <v>0</v>
      </c>
      <c r="I946" s="110"/>
      <c r="J946" s="110"/>
    </row>
    <row r="947" spans="1:10">
      <c r="B947" s="216" t="s">
        <v>153</v>
      </c>
      <c r="C947" s="301">
        <v>0.93104193687851278</v>
      </c>
      <c r="D947" s="39">
        <v>4307</v>
      </c>
      <c r="E947" s="301">
        <v>0.93703396851698428</v>
      </c>
      <c r="F947" s="39">
        <v>3393</v>
      </c>
      <c r="G947" s="301">
        <v>5.5374592833876218E-2</v>
      </c>
      <c r="H947" s="30">
        <v>17</v>
      </c>
      <c r="I947" s="110"/>
      <c r="J947" s="110"/>
    </row>
    <row r="948" spans="1:10">
      <c r="B948" s="216" t="s">
        <v>121</v>
      </c>
      <c r="C948" s="301">
        <v>2.9615218331171637E-2</v>
      </c>
      <c r="D948" s="39">
        <v>137</v>
      </c>
      <c r="E948" s="301">
        <v>1.7122341894504279E-2</v>
      </c>
      <c r="F948" s="39">
        <v>62</v>
      </c>
      <c r="G948" s="301">
        <v>0.94136807817589574</v>
      </c>
      <c r="H948" s="30">
        <v>289</v>
      </c>
      <c r="I948" s="110"/>
      <c r="J948" s="110"/>
    </row>
    <row r="949" spans="1:10">
      <c r="B949" s="216" t="s">
        <v>123</v>
      </c>
      <c r="C949" s="301">
        <v>0</v>
      </c>
      <c r="D949" s="39">
        <v>0</v>
      </c>
      <c r="E949" s="301">
        <v>0</v>
      </c>
      <c r="F949" s="39">
        <v>0</v>
      </c>
      <c r="G949" s="301">
        <v>0</v>
      </c>
      <c r="H949" s="30">
        <v>0</v>
      </c>
      <c r="I949" s="110"/>
      <c r="J949" s="110"/>
    </row>
    <row r="950" spans="1:10">
      <c r="B950" s="216" t="s">
        <v>73</v>
      </c>
      <c r="C950" s="301">
        <v>0</v>
      </c>
      <c r="D950" s="39">
        <v>0</v>
      </c>
      <c r="E950" s="301">
        <v>0</v>
      </c>
      <c r="F950" s="39">
        <v>0</v>
      </c>
      <c r="G950" s="301">
        <v>0</v>
      </c>
      <c r="H950" s="30">
        <v>0</v>
      </c>
      <c r="I950" s="110"/>
      <c r="J950" s="110"/>
    </row>
    <row r="951" spans="1:10" ht="15.6" thickBot="1">
      <c r="B951" s="219" t="s">
        <v>70</v>
      </c>
      <c r="C951" s="298"/>
      <c r="D951" s="42">
        <v>4626</v>
      </c>
      <c r="E951" s="298"/>
      <c r="F951" s="42">
        <v>3621</v>
      </c>
      <c r="G951" s="298"/>
      <c r="H951" s="33">
        <v>307</v>
      </c>
      <c r="I951" s="110"/>
      <c r="J951" s="110"/>
    </row>
    <row r="952" spans="1:10">
      <c r="A952" s="66" t="s">
        <v>80</v>
      </c>
      <c r="B952" s="306"/>
      <c r="C952" s="31"/>
      <c r="D952" s="110"/>
      <c r="E952" s="110"/>
      <c r="F952" s="110"/>
      <c r="G952" s="31"/>
      <c r="H952" s="110"/>
      <c r="I952" s="110"/>
      <c r="J952" s="110"/>
    </row>
    <row r="953" spans="1:10">
      <c r="A953" s="66"/>
      <c r="B953" s="306"/>
      <c r="C953" s="31"/>
      <c r="D953" s="110"/>
      <c r="E953" s="110"/>
      <c r="F953" s="110"/>
      <c r="G953" s="31"/>
      <c r="H953" s="110"/>
      <c r="I953" s="110"/>
      <c r="J953" s="110"/>
    </row>
    <row r="954" spans="1:10">
      <c r="A954" s="66"/>
      <c r="B954" s="306"/>
      <c r="C954" s="31"/>
      <c r="D954" s="110"/>
      <c r="E954" s="110"/>
      <c r="F954" s="110"/>
      <c r="G954" s="31"/>
      <c r="H954" s="110"/>
      <c r="I954" s="110"/>
      <c r="J954" s="110"/>
    </row>
    <row r="955" spans="1:10">
      <c r="A955" s="66"/>
      <c r="B955" s="306"/>
      <c r="C955" s="31"/>
      <c r="D955" s="110"/>
      <c r="E955" s="110"/>
      <c r="F955" s="110"/>
      <c r="G955" s="31"/>
      <c r="H955" s="110"/>
      <c r="I955" s="110"/>
      <c r="J955" s="110"/>
    </row>
    <row r="956" spans="1:10">
      <c r="A956" s="66"/>
      <c r="B956" s="306"/>
      <c r="C956" s="31"/>
      <c r="D956" s="110"/>
      <c r="E956" s="110"/>
      <c r="F956" s="110"/>
      <c r="G956" s="31"/>
      <c r="H956" s="110"/>
      <c r="I956" s="110"/>
      <c r="J956" s="110"/>
    </row>
    <row r="957" spans="1:10">
      <c r="A957" s="66"/>
      <c r="B957" s="306"/>
      <c r="C957" s="31"/>
      <c r="D957" s="110"/>
      <c r="E957" s="110"/>
      <c r="F957" s="110"/>
      <c r="G957" s="31"/>
      <c r="H957" s="110"/>
      <c r="I957" s="110"/>
      <c r="J957" s="110"/>
    </row>
    <row r="958" spans="1:10">
      <c r="A958" s="66"/>
      <c r="B958" s="306"/>
      <c r="C958" s="31"/>
      <c r="D958" s="110"/>
      <c r="E958" s="110"/>
      <c r="F958" s="110"/>
      <c r="G958" s="31"/>
      <c r="H958" s="110"/>
      <c r="I958" s="110"/>
      <c r="J958" s="110"/>
    </row>
    <row r="959" spans="1:10">
      <c r="A959" s="66"/>
      <c r="B959" s="306"/>
      <c r="C959" s="31"/>
      <c r="D959" s="110"/>
      <c r="E959" s="110"/>
      <c r="F959" s="110"/>
      <c r="G959" s="31"/>
      <c r="H959" s="110"/>
      <c r="I959" s="110"/>
      <c r="J959" s="110"/>
    </row>
    <row r="960" spans="1:10">
      <c r="A960" s="66"/>
      <c r="B960" s="306"/>
      <c r="C960" s="31"/>
      <c r="D960" s="110"/>
      <c r="E960" s="110"/>
      <c r="F960" s="110"/>
      <c r="G960" s="31"/>
      <c r="H960" s="110"/>
      <c r="I960" s="110"/>
      <c r="J960" s="110"/>
    </row>
    <row r="961" spans="1:10">
      <c r="A961" s="66"/>
      <c r="B961" s="306"/>
      <c r="C961" s="31"/>
      <c r="D961" s="110"/>
      <c r="E961" s="110"/>
      <c r="F961" s="110"/>
      <c r="G961" s="31"/>
      <c r="H961" s="110"/>
      <c r="I961" s="110"/>
      <c r="J961" s="110"/>
    </row>
    <row r="962" spans="1:10">
      <c r="A962" s="66"/>
      <c r="B962" s="306"/>
      <c r="C962" s="31"/>
      <c r="D962" s="110"/>
      <c r="E962" s="110"/>
      <c r="F962" s="110"/>
      <c r="G962" s="31"/>
      <c r="H962" s="110"/>
      <c r="I962" s="110"/>
      <c r="J962" s="110"/>
    </row>
    <row r="963" spans="1:10">
      <c r="A963" s="66"/>
      <c r="B963" s="306"/>
      <c r="C963" s="31"/>
      <c r="D963" s="110"/>
      <c r="E963" s="110"/>
      <c r="F963" s="110"/>
      <c r="G963" s="31"/>
      <c r="H963" s="110"/>
      <c r="I963" s="110"/>
      <c r="J963" s="110"/>
    </row>
    <row r="964" spans="1:10">
      <c r="A964" s="66"/>
      <c r="B964" s="306"/>
      <c r="C964" s="31"/>
      <c r="D964" s="110"/>
      <c r="E964" s="110"/>
      <c r="F964" s="110"/>
      <c r="G964" s="31"/>
      <c r="H964" s="110"/>
      <c r="I964" s="110"/>
      <c r="J964" s="110"/>
    </row>
    <row r="965" spans="1:10">
      <c r="A965" s="66"/>
      <c r="B965" s="306"/>
      <c r="C965" s="31"/>
      <c r="D965" s="110"/>
      <c r="E965" s="110"/>
      <c r="F965" s="110"/>
      <c r="G965" s="31"/>
      <c r="H965" s="110"/>
      <c r="I965" s="110"/>
      <c r="J965" s="110"/>
    </row>
    <row r="966" spans="1:10">
      <c r="A966" s="66"/>
      <c r="B966" s="306"/>
      <c r="C966" s="31"/>
      <c r="D966" s="110"/>
      <c r="E966" s="110"/>
      <c r="F966" s="110"/>
      <c r="G966" s="31"/>
      <c r="H966" s="110"/>
      <c r="I966" s="110"/>
      <c r="J966" s="110"/>
    </row>
    <row r="967" spans="1:10">
      <c r="A967" s="66"/>
      <c r="B967" s="306"/>
      <c r="C967" s="31"/>
      <c r="D967" s="110"/>
      <c r="E967" s="110"/>
      <c r="F967" s="110"/>
      <c r="G967" s="31"/>
      <c r="H967" s="110"/>
      <c r="I967" s="110"/>
      <c r="J967" s="110"/>
    </row>
    <row r="968" spans="1:10">
      <c r="A968" s="66"/>
      <c r="B968" s="306"/>
      <c r="C968" s="31"/>
      <c r="D968" s="110"/>
      <c r="E968" s="110"/>
      <c r="F968" s="110"/>
      <c r="G968" s="31"/>
      <c r="H968" s="110"/>
      <c r="I968" s="110"/>
      <c r="J968" s="110"/>
    </row>
    <row r="969" spans="1:10">
      <c r="A969" s="66"/>
      <c r="B969" s="306"/>
      <c r="C969" s="31"/>
      <c r="D969" s="110"/>
      <c r="E969" s="110"/>
      <c r="F969" s="110"/>
      <c r="G969" s="31"/>
      <c r="H969" s="110"/>
      <c r="I969" s="110"/>
      <c r="J969" s="110"/>
    </row>
    <row r="970" spans="1:10">
      <c r="A970" s="66"/>
      <c r="B970" s="306"/>
      <c r="C970" s="31"/>
      <c r="D970" s="110"/>
      <c r="E970" s="110"/>
      <c r="F970" s="110"/>
      <c r="G970" s="31"/>
      <c r="H970" s="110"/>
      <c r="I970" s="110"/>
      <c r="J970" s="110"/>
    </row>
    <row r="971" spans="1:10">
      <c r="A971" s="66"/>
      <c r="B971" s="306"/>
      <c r="C971" s="31"/>
      <c r="D971" s="110"/>
      <c r="E971" s="110"/>
      <c r="F971" s="110"/>
      <c r="G971" s="31"/>
      <c r="H971" s="110"/>
      <c r="I971" s="110"/>
      <c r="J971" s="110"/>
    </row>
    <row r="972" spans="1:10" ht="15.6" thickBot="1">
      <c r="B972" s="2" t="s">
        <v>173</v>
      </c>
    </row>
    <row r="973" spans="1:10" ht="30" customHeight="1">
      <c r="B973" s="1098" t="s">
        <v>30</v>
      </c>
      <c r="C973" s="1086" t="s">
        <v>103</v>
      </c>
      <c r="D973" s="1087"/>
      <c r="E973" s="1088" t="s">
        <v>74</v>
      </c>
      <c r="F973" s="1089"/>
    </row>
    <row r="974" spans="1:10">
      <c r="B974" s="1099"/>
      <c r="C974" s="95" t="s">
        <v>83</v>
      </c>
      <c r="D974" s="95" t="s">
        <v>84</v>
      </c>
      <c r="E974" s="95" t="s">
        <v>83</v>
      </c>
      <c r="F974" s="96" t="s">
        <v>84</v>
      </c>
    </row>
    <row r="975" spans="1:10">
      <c r="B975" s="160" t="s">
        <v>334</v>
      </c>
      <c r="C975" s="87">
        <v>5.7182067703568165E-4</v>
      </c>
      <c r="D975" s="51">
        <v>5</v>
      </c>
      <c r="E975" s="308">
        <v>4.0666937779585197E-4</v>
      </c>
      <c r="F975" s="189">
        <v>5</v>
      </c>
    </row>
    <row r="976" spans="1:10">
      <c r="B976" s="160" t="s">
        <v>333</v>
      </c>
      <c r="C976" s="87">
        <v>0.79082799634034762</v>
      </c>
      <c r="D976" s="51">
        <v>6915</v>
      </c>
      <c r="E976" s="308">
        <v>0.56242374949166329</v>
      </c>
      <c r="F976" s="189">
        <v>6915</v>
      </c>
    </row>
    <row r="977" spans="1:6">
      <c r="B977" s="160" t="s">
        <v>121</v>
      </c>
      <c r="C977" s="87">
        <v>4.4373284537968891E-2</v>
      </c>
      <c r="D977" s="51">
        <v>388</v>
      </c>
      <c r="E977" s="308">
        <v>3.1557543716958111E-2</v>
      </c>
      <c r="F977" s="189">
        <v>388</v>
      </c>
    </row>
    <row r="978" spans="1:6">
      <c r="B978" s="160" t="s">
        <v>366</v>
      </c>
      <c r="C978" s="87">
        <v>0.16422689844464775</v>
      </c>
      <c r="D978" s="51">
        <v>1436</v>
      </c>
      <c r="E978" s="308">
        <v>0.11679544530296869</v>
      </c>
      <c r="F978" s="189">
        <v>1436</v>
      </c>
    </row>
    <row r="979" spans="1:6">
      <c r="B979" s="160" t="s">
        <v>73</v>
      </c>
      <c r="C979" s="678"/>
      <c r="D979" s="193"/>
      <c r="E979" s="308">
        <v>0.19430662871085808</v>
      </c>
      <c r="F979" s="189">
        <v>2389</v>
      </c>
    </row>
    <row r="980" spans="1:6" ht="15.6" thickBot="1">
      <c r="B980" s="168" t="s">
        <v>70</v>
      </c>
      <c r="C980" s="169"/>
      <c r="D980" s="54">
        <v>8744</v>
      </c>
      <c r="E980" s="676"/>
      <c r="F980" s="197">
        <v>11133</v>
      </c>
    </row>
    <row r="981" spans="1:6">
      <c r="A981" s="66" t="s">
        <v>80</v>
      </c>
    </row>
    <row r="982" spans="1:6">
      <c r="A982" s="66"/>
    </row>
    <row r="983" spans="1:6">
      <c r="A983" s="66"/>
    </row>
    <row r="984" spans="1:6">
      <c r="A984" s="66"/>
    </row>
    <row r="985" spans="1:6">
      <c r="A985" s="66"/>
    </row>
    <row r="986" spans="1:6">
      <c r="A986" s="66"/>
    </row>
    <row r="987" spans="1:6">
      <c r="A987" s="66"/>
    </row>
    <row r="988" spans="1:6">
      <c r="A988" s="66"/>
    </row>
    <row r="989" spans="1:6">
      <c r="A989" s="66"/>
    </row>
    <row r="990" spans="1:6">
      <c r="A990" s="66"/>
    </row>
    <row r="991" spans="1:6">
      <c r="A991" s="66"/>
    </row>
    <row r="992" spans="1:6">
      <c r="A992" s="66"/>
    </row>
    <row r="993" spans="1:20">
      <c r="A993" s="66"/>
    </row>
    <row r="994" spans="1:20">
      <c r="A994" s="66"/>
    </row>
    <row r="995" spans="1:20">
      <c r="A995" s="66"/>
    </row>
    <row r="996" spans="1:20">
      <c r="A996" s="66"/>
    </row>
    <row r="997" spans="1:20">
      <c r="A997" s="66"/>
    </row>
    <row r="998" spans="1:20">
      <c r="A998" s="66"/>
    </row>
    <row r="999" spans="1:20">
      <c r="A999" s="66"/>
    </row>
    <row r="1000" spans="1:20">
      <c r="A1000" s="66"/>
    </row>
    <row r="1001" spans="1:20" ht="15.6" thickBot="1">
      <c r="B1001" s="2" t="s">
        <v>174</v>
      </c>
    </row>
    <row r="1002" spans="1:20" ht="30">
      <c r="B1002" s="309" t="s">
        <v>44</v>
      </c>
      <c r="C1002" s="223" t="s">
        <v>45</v>
      </c>
      <c r="D1002" s="223" t="s">
        <v>46</v>
      </c>
      <c r="E1002" s="223" t="s">
        <v>47</v>
      </c>
      <c r="F1002" s="1074" t="s">
        <v>48</v>
      </c>
      <c r="G1002" s="223" t="s">
        <v>49</v>
      </c>
      <c r="H1002" s="1074" t="s">
        <v>175</v>
      </c>
      <c r="I1002" s="86" t="s">
        <v>157</v>
      </c>
    </row>
    <row r="1003" spans="1:20" ht="15.6" thickBot="1">
      <c r="B1003" s="310" t="s">
        <v>176</v>
      </c>
      <c r="C1003" s="311">
        <v>3.2000000000000001E-2</v>
      </c>
      <c r="D1003" s="311">
        <v>3.4000000000000002E-2</v>
      </c>
      <c r="E1003" s="311">
        <v>3.4000000000000002E-2</v>
      </c>
      <c r="F1003" s="312">
        <v>3.5000000000000003E-2</v>
      </c>
      <c r="G1003" s="313">
        <v>3.7820252135014235E-2</v>
      </c>
      <c r="H1003" s="313">
        <v>3.907302613850714E-2</v>
      </c>
      <c r="I1003" s="314">
        <v>435</v>
      </c>
    </row>
    <row r="1004" spans="1:20">
      <c r="B1004" s="27" t="s">
        <v>52</v>
      </c>
      <c r="C1004" s="315" t="s">
        <v>177</v>
      </c>
      <c r="D1004" s="316"/>
      <c r="E1004" s="316"/>
      <c r="F1004" s="317"/>
      <c r="G1004" s="317"/>
      <c r="H1004" s="318"/>
      <c r="T1004" s="319"/>
    </row>
    <row r="1005" spans="1:20">
      <c r="B1005" s="27"/>
      <c r="C1005" s="315"/>
      <c r="D1005" s="316"/>
      <c r="E1005" s="316"/>
      <c r="F1005" s="317"/>
      <c r="G1005" s="317"/>
      <c r="H1005" s="318"/>
    </row>
    <row r="1006" spans="1:20">
      <c r="B1006" s="27"/>
      <c r="C1006" s="315"/>
      <c r="D1006" s="316"/>
      <c r="E1006" s="316"/>
      <c r="F1006" s="317"/>
      <c r="G1006" s="317"/>
      <c r="H1006" s="318"/>
    </row>
    <row r="1007" spans="1:20">
      <c r="B1007" s="27"/>
      <c r="C1007" s="315"/>
      <c r="D1007" s="316"/>
      <c r="E1007" s="316"/>
      <c r="F1007" s="317"/>
      <c r="G1007" s="317"/>
      <c r="H1007" s="318"/>
    </row>
    <row r="1008" spans="1:20">
      <c r="B1008" s="27"/>
      <c r="C1008" s="315"/>
      <c r="D1008" s="316"/>
      <c r="E1008" s="316"/>
      <c r="F1008" s="317"/>
      <c r="G1008" s="317"/>
      <c r="H1008" s="318"/>
    </row>
    <row r="1009" spans="2:8">
      <c r="B1009" s="27"/>
      <c r="C1009" s="315"/>
      <c r="D1009" s="316"/>
      <c r="E1009" s="316"/>
      <c r="F1009" s="317"/>
      <c r="G1009" s="317"/>
      <c r="H1009" s="318"/>
    </row>
    <row r="1010" spans="2:8">
      <c r="B1010" s="27"/>
      <c r="C1010" s="315"/>
      <c r="D1010" s="316"/>
      <c r="E1010" s="316"/>
      <c r="F1010" s="317"/>
      <c r="G1010" s="317"/>
      <c r="H1010" s="318"/>
    </row>
    <row r="1011" spans="2:8">
      <c r="B1011" s="27"/>
      <c r="C1011" s="315"/>
      <c r="D1011" s="316"/>
      <c r="E1011" s="316"/>
      <c r="F1011" s="317"/>
      <c r="G1011" s="317"/>
      <c r="H1011" s="318"/>
    </row>
    <row r="1012" spans="2:8">
      <c r="B1012" s="27"/>
      <c r="C1012" s="315"/>
      <c r="D1012" s="316"/>
      <c r="E1012" s="316"/>
      <c r="F1012" s="317"/>
      <c r="G1012" s="317"/>
      <c r="H1012" s="318"/>
    </row>
    <row r="1013" spans="2:8">
      <c r="B1013" s="27"/>
      <c r="C1013" s="315"/>
      <c r="D1013" s="316"/>
      <c r="E1013" s="316"/>
      <c r="F1013" s="317"/>
      <c r="G1013" s="317"/>
      <c r="H1013" s="318"/>
    </row>
    <row r="1014" spans="2:8">
      <c r="B1014" s="27"/>
      <c r="C1014" s="315"/>
      <c r="D1014" s="316"/>
      <c r="E1014" s="316"/>
      <c r="F1014" s="317"/>
      <c r="G1014" s="317"/>
      <c r="H1014" s="318"/>
    </row>
    <row r="1015" spans="2:8">
      <c r="B1015" s="27"/>
      <c r="C1015" s="315"/>
      <c r="D1015" s="316"/>
      <c r="E1015" s="316"/>
      <c r="F1015" s="317"/>
      <c r="G1015" s="317"/>
      <c r="H1015" s="318"/>
    </row>
    <row r="1016" spans="2:8">
      <c r="B1016" s="27"/>
      <c r="C1016" s="315"/>
      <c r="D1016" s="316"/>
      <c r="E1016" s="316"/>
      <c r="F1016" s="317"/>
      <c r="G1016" s="317"/>
      <c r="H1016" s="318"/>
    </row>
    <row r="1017" spans="2:8">
      <c r="B1017" s="27"/>
      <c r="C1017" s="315"/>
      <c r="D1017" s="316"/>
      <c r="E1017" s="316"/>
      <c r="F1017" s="317"/>
      <c r="G1017" s="317"/>
      <c r="H1017" s="318"/>
    </row>
    <row r="1018" spans="2:8">
      <c r="B1018" s="27"/>
      <c r="C1018" s="315"/>
      <c r="D1018" s="316"/>
      <c r="E1018" s="316"/>
      <c r="F1018" s="317"/>
      <c r="G1018" s="317"/>
      <c r="H1018" s="318"/>
    </row>
    <row r="1019" spans="2:8">
      <c r="B1019" s="27"/>
      <c r="C1019" s="315"/>
      <c r="D1019" s="316"/>
      <c r="E1019" s="316"/>
      <c r="F1019" s="317"/>
      <c r="G1019" s="317"/>
      <c r="H1019" s="318"/>
    </row>
    <row r="1020" spans="2:8">
      <c r="B1020" s="27"/>
      <c r="C1020" s="315"/>
      <c r="D1020" s="316"/>
      <c r="E1020" s="316"/>
      <c r="F1020" s="317"/>
      <c r="G1020" s="317"/>
      <c r="H1020" s="318"/>
    </row>
    <row r="1021" spans="2:8">
      <c r="B1021" s="27"/>
      <c r="C1021" s="315"/>
      <c r="D1021" s="316"/>
      <c r="E1021" s="316"/>
      <c r="F1021" s="317"/>
      <c r="G1021" s="317"/>
      <c r="H1021" s="318"/>
    </row>
    <row r="1022" spans="2:8">
      <c r="B1022" s="27"/>
      <c r="C1022" s="315"/>
      <c r="D1022" s="316"/>
      <c r="E1022" s="316"/>
      <c r="F1022" s="317"/>
      <c r="G1022" s="317"/>
      <c r="H1022" s="318"/>
    </row>
    <row r="1023" spans="2:8">
      <c r="B1023" s="27"/>
      <c r="C1023" s="315"/>
      <c r="D1023" s="316"/>
      <c r="E1023" s="316"/>
      <c r="F1023" s="317"/>
      <c r="G1023" s="317"/>
      <c r="H1023" s="318"/>
    </row>
    <row r="1024" spans="2:8">
      <c r="B1024" s="27"/>
      <c r="C1024" s="315"/>
      <c r="D1024" s="316"/>
      <c r="E1024" s="316"/>
      <c r="F1024" s="317"/>
      <c r="G1024" s="317"/>
      <c r="H1024" s="318"/>
    </row>
    <row r="1025" spans="2:9" ht="15.6" thickBot="1">
      <c r="B1025" s="2" t="s">
        <v>178</v>
      </c>
    </row>
    <row r="1026" spans="2:9" ht="30">
      <c r="B1026" s="309" t="s">
        <v>44</v>
      </c>
      <c r="C1026" s="223" t="s">
        <v>45</v>
      </c>
      <c r="D1026" s="223" t="s">
        <v>46</v>
      </c>
      <c r="E1026" s="223" t="s">
        <v>47</v>
      </c>
      <c r="F1026" s="1074" t="s">
        <v>48</v>
      </c>
      <c r="G1026" s="223" t="s">
        <v>49</v>
      </c>
      <c r="H1026" s="223" t="s">
        <v>175</v>
      </c>
      <c r="I1026" s="86" t="s">
        <v>157</v>
      </c>
    </row>
    <row r="1027" spans="2:9" ht="15.6" thickBot="1">
      <c r="B1027" s="310" t="s">
        <v>176</v>
      </c>
      <c r="C1027" s="311"/>
      <c r="D1027" s="311"/>
      <c r="E1027" s="311"/>
      <c r="F1027" s="312"/>
      <c r="G1027" s="313">
        <v>3.4648230988206588E-2</v>
      </c>
      <c r="H1027" s="313">
        <v>3.5390281146142101E-2</v>
      </c>
      <c r="I1027" s="314">
        <v>394</v>
      </c>
    </row>
    <row r="1028" spans="2:9">
      <c r="B1028" s="27" t="s">
        <v>52</v>
      </c>
      <c r="C1028" s="315" t="s">
        <v>179</v>
      </c>
      <c r="D1028" s="316"/>
      <c r="E1028" s="316"/>
      <c r="F1028" s="317"/>
      <c r="G1028" s="317"/>
      <c r="H1028" s="318"/>
    </row>
    <row r="1049" spans="2:4" ht="15.6" thickBot="1">
      <c r="B1049" s="2" t="s">
        <v>180</v>
      </c>
    </row>
    <row r="1050" spans="2:4">
      <c r="B1050" s="320" t="s">
        <v>181</v>
      </c>
      <c r="C1050" s="321" t="s">
        <v>83</v>
      </c>
      <c r="D1050" s="213" t="s">
        <v>84</v>
      </c>
    </row>
    <row r="1051" spans="2:4">
      <c r="B1051" s="70" t="s">
        <v>76</v>
      </c>
      <c r="C1051" s="71">
        <v>9.1954022988505746E-2</v>
      </c>
      <c r="D1051" s="322">
        <v>40</v>
      </c>
    </row>
    <row r="1052" spans="2:4">
      <c r="B1052" s="70" t="s">
        <v>85</v>
      </c>
      <c r="C1052" s="71">
        <v>0.17011494252873563</v>
      </c>
      <c r="D1052" s="322">
        <v>74</v>
      </c>
    </row>
    <row r="1053" spans="2:4">
      <c r="B1053" s="70" t="s">
        <v>86</v>
      </c>
      <c r="C1053" s="71">
        <v>0.2988505747126437</v>
      </c>
      <c r="D1053" s="322">
        <v>130</v>
      </c>
    </row>
    <row r="1054" spans="2:4">
      <c r="B1054" s="73" t="s">
        <v>11</v>
      </c>
      <c r="C1054" s="76">
        <v>0.27126436781609198</v>
      </c>
      <c r="D1054" s="323">
        <v>118</v>
      </c>
    </row>
    <row r="1055" spans="2:4">
      <c r="B1055" s="73" t="s">
        <v>12</v>
      </c>
      <c r="C1055" s="76">
        <v>8.9655172413793102E-2</v>
      </c>
      <c r="D1055" s="323">
        <v>39</v>
      </c>
    </row>
    <row r="1056" spans="2:4">
      <c r="B1056" s="73" t="s">
        <v>13</v>
      </c>
      <c r="C1056" s="76">
        <v>2.0689655172413793E-2</v>
      </c>
      <c r="D1056" s="323">
        <v>9</v>
      </c>
    </row>
    <row r="1057" spans="2:4">
      <c r="B1057" s="73" t="s">
        <v>14</v>
      </c>
      <c r="C1057" s="76">
        <v>9.1954022988505746E-3</v>
      </c>
      <c r="D1057" s="323">
        <v>4</v>
      </c>
    </row>
    <row r="1058" spans="2:4">
      <c r="B1058" s="77" t="s">
        <v>77</v>
      </c>
      <c r="C1058" s="78">
        <v>3.6781609195402298E-2</v>
      </c>
      <c r="D1058" s="324">
        <v>16</v>
      </c>
    </row>
    <row r="1059" spans="2:4">
      <c r="B1059" s="80" t="s">
        <v>78</v>
      </c>
      <c r="C1059" s="78">
        <v>1.1494252873563218E-2</v>
      </c>
      <c r="D1059" s="324">
        <v>5</v>
      </c>
    </row>
    <row r="1060" spans="2:4" ht="15.6" thickBot="1">
      <c r="B1060" s="81" t="s">
        <v>87</v>
      </c>
      <c r="C1060" s="325"/>
      <c r="D1060" s="326">
        <v>435</v>
      </c>
    </row>
    <row r="1061" spans="2:4">
      <c r="B1061" s="5" t="s">
        <v>182</v>
      </c>
    </row>
    <row r="1062" spans="2:4">
      <c r="B1062" s="5" t="s">
        <v>8</v>
      </c>
    </row>
    <row r="1063" spans="2:4">
      <c r="B1063" s="5"/>
    </row>
    <row r="1064" spans="2:4">
      <c r="B1064" s="5"/>
    </row>
    <row r="1065" spans="2:4">
      <c r="B1065" s="5"/>
    </row>
    <row r="1066" spans="2:4">
      <c r="B1066" s="5"/>
    </row>
    <row r="1067" spans="2:4">
      <c r="B1067" s="5"/>
    </row>
    <row r="1068" spans="2:4">
      <c r="B1068" s="5"/>
    </row>
    <row r="1069" spans="2:4">
      <c r="B1069" s="5"/>
    </row>
    <row r="1070" spans="2:4">
      <c r="B1070" s="5"/>
    </row>
    <row r="1071" spans="2:4">
      <c r="B1071" s="5"/>
    </row>
    <row r="1072" spans="2:4">
      <c r="B1072" s="5"/>
    </row>
    <row r="1073" spans="2:4">
      <c r="B1073" s="5"/>
    </row>
    <row r="1074" spans="2:4">
      <c r="B1074" s="5"/>
    </row>
    <row r="1075" spans="2:4">
      <c r="B1075" s="5"/>
    </row>
    <row r="1076" spans="2:4">
      <c r="B1076" s="5"/>
    </row>
    <row r="1077" spans="2:4">
      <c r="B1077" s="5"/>
    </row>
    <row r="1078" spans="2:4">
      <c r="B1078" s="5"/>
    </row>
    <row r="1079" spans="2:4">
      <c r="B1079" s="5"/>
    </row>
    <row r="1080" spans="2:4">
      <c r="B1080" s="5"/>
    </row>
    <row r="1081" spans="2:4">
      <c r="B1081" s="5"/>
    </row>
    <row r="1082" spans="2:4">
      <c r="B1082" s="5"/>
    </row>
    <row r="1083" spans="2:4" ht="15.6" thickBot="1">
      <c r="B1083" s="2" t="s">
        <v>183</v>
      </c>
    </row>
    <row r="1084" spans="2:4">
      <c r="B1084" s="320" t="s">
        <v>181</v>
      </c>
      <c r="C1084" s="321" t="s">
        <v>83</v>
      </c>
      <c r="D1084" s="213" t="s">
        <v>84</v>
      </c>
    </row>
    <row r="1085" spans="2:4">
      <c r="B1085" s="70" t="s">
        <v>76</v>
      </c>
      <c r="C1085" s="71">
        <v>8.6294416243654817E-2</v>
      </c>
      <c r="D1085" s="322">
        <v>34</v>
      </c>
    </row>
    <row r="1086" spans="2:4">
      <c r="B1086" s="70" t="s">
        <v>85</v>
      </c>
      <c r="C1086" s="71">
        <v>0.1548223350253807</v>
      </c>
      <c r="D1086" s="322">
        <v>61</v>
      </c>
    </row>
    <row r="1087" spans="2:4">
      <c r="B1087" s="70" t="s">
        <v>86</v>
      </c>
      <c r="C1087" s="71">
        <v>0.30964467005076141</v>
      </c>
      <c r="D1087" s="322">
        <v>122</v>
      </c>
    </row>
    <row r="1088" spans="2:4">
      <c r="B1088" s="73" t="s">
        <v>11</v>
      </c>
      <c r="C1088" s="76">
        <v>0.27411167512690354</v>
      </c>
      <c r="D1088" s="323">
        <v>108</v>
      </c>
    </row>
    <row r="1089" spans="2:4">
      <c r="B1089" s="73" t="s">
        <v>12</v>
      </c>
      <c r="C1089" s="76">
        <v>9.6446700507614211E-2</v>
      </c>
      <c r="D1089" s="323">
        <v>38</v>
      </c>
    </row>
    <row r="1090" spans="2:4">
      <c r="B1090" s="73" t="s">
        <v>13</v>
      </c>
      <c r="C1090" s="76">
        <v>2.030456852791878E-2</v>
      </c>
      <c r="D1090" s="323">
        <v>8</v>
      </c>
    </row>
    <row r="1091" spans="2:4">
      <c r="B1091" s="73" t="s">
        <v>14</v>
      </c>
      <c r="C1091" s="76">
        <v>7.6142131979695434E-3</v>
      </c>
      <c r="D1091" s="323">
        <v>3</v>
      </c>
    </row>
    <row r="1092" spans="2:4">
      <c r="B1092" s="77" t="s">
        <v>77</v>
      </c>
      <c r="C1092" s="78">
        <v>3.8071065989847719E-2</v>
      </c>
      <c r="D1092" s="324">
        <v>15</v>
      </c>
    </row>
    <row r="1093" spans="2:4">
      <c r="B1093" s="80" t="s">
        <v>78</v>
      </c>
      <c r="C1093" s="78">
        <v>1.2690355329949238E-2</v>
      </c>
      <c r="D1093" s="324">
        <v>5</v>
      </c>
    </row>
    <row r="1094" spans="2:4" ht="15.6" thickBot="1">
      <c r="B1094" s="81" t="s">
        <v>87</v>
      </c>
      <c r="C1094" s="325"/>
      <c r="D1094" s="326">
        <v>394</v>
      </c>
    </row>
    <row r="1095" spans="2:4">
      <c r="B1095" s="1" t="s">
        <v>184</v>
      </c>
      <c r="C1095" s="327"/>
      <c r="D1095" s="328"/>
    </row>
    <row r="1096" spans="2:4">
      <c r="B1096" s="5" t="s">
        <v>8</v>
      </c>
      <c r="C1096" s="328"/>
      <c r="D1096" s="327"/>
    </row>
    <row r="1117" spans="2:8" ht="15.6" thickBot="1">
      <c r="B1117" s="329" t="s">
        <v>185</v>
      </c>
    </row>
    <row r="1118" spans="2:8">
      <c r="B1118" s="330"/>
      <c r="C1118" s="1123" t="s">
        <v>126</v>
      </c>
      <c r="D1118" s="1108"/>
      <c r="E1118" s="1108" t="s">
        <v>127</v>
      </c>
      <c r="F1118" s="1117"/>
      <c r="G1118" s="1118" t="s">
        <v>70</v>
      </c>
      <c r="H1118" s="1119"/>
    </row>
    <row r="1119" spans="2:8">
      <c r="B1119" s="331" t="s">
        <v>181</v>
      </c>
      <c r="C1119" s="332" t="s">
        <v>83</v>
      </c>
      <c r="D1119" s="332" t="s">
        <v>84</v>
      </c>
      <c r="E1119" s="333" t="s">
        <v>83</v>
      </c>
      <c r="F1119" s="334" t="s">
        <v>84</v>
      </c>
      <c r="G1119" s="281" t="s">
        <v>83</v>
      </c>
      <c r="H1119" s="282" t="s">
        <v>84</v>
      </c>
    </row>
    <row r="1120" spans="2:8">
      <c r="B1120" s="70" t="s">
        <v>76</v>
      </c>
      <c r="C1120" s="71">
        <v>8.2191780821917804E-2</v>
      </c>
      <c r="D1120" s="335">
        <v>18</v>
      </c>
      <c r="E1120" s="71">
        <v>0.10185185185185185</v>
      </c>
      <c r="F1120" s="336">
        <v>22</v>
      </c>
      <c r="G1120" s="71">
        <v>9.1954022988505746E-2</v>
      </c>
      <c r="H1120" s="322">
        <v>40</v>
      </c>
    </row>
    <row r="1121" spans="2:8">
      <c r="B1121" s="70" t="s">
        <v>85</v>
      </c>
      <c r="C1121" s="71">
        <v>0.13242009132420091</v>
      </c>
      <c r="D1121" s="335">
        <v>29</v>
      </c>
      <c r="E1121" s="71">
        <v>0.20833333333333334</v>
      </c>
      <c r="F1121" s="335">
        <v>45</v>
      </c>
      <c r="G1121" s="71">
        <v>0.17011494252873563</v>
      </c>
      <c r="H1121" s="322">
        <v>74</v>
      </c>
    </row>
    <row r="1122" spans="2:8">
      <c r="B1122" s="70" t="s">
        <v>86</v>
      </c>
      <c r="C1122" s="71">
        <v>0.30136986301369861</v>
      </c>
      <c r="D1122" s="335">
        <v>66</v>
      </c>
      <c r="E1122" s="71">
        <v>0.29629629629629628</v>
      </c>
      <c r="F1122" s="335">
        <v>64</v>
      </c>
      <c r="G1122" s="71">
        <v>0.2988505747126437</v>
      </c>
      <c r="H1122" s="322">
        <v>130</v>
      </c>
    </row>
    <row r="1123" spans="2:8">
      <c r="B1123" s="73" t="s">
        <v>11</v>
      </c>
      <c r="C1123" s="76">
        <v>0.25570776255707761</v>
      </c>
      <c r="D1123" s="337">
        <v>56</v>
      </c>
      <c r="E1123" s="76">
        <v>0.28703703703703703</v>
      </c>
      <c r="F1123" s="337">
        <v>62</v>
      </c>
      <c r="G1123" s="76">
        <v>0.27126436781609198</v>
      </c>
      <c r="H1123" s="323">
        <v>118</v>
      </c>
    </row>
    <row r="1124" spans="2:8">
      <c r="B1124" s="73" t="s">
        <v>12</v>
      </c>
      <c r="C1124" s="76">
        <v>0.11415525114155251</v>
      </c>
      <c r="D1124" s="337">
        <v>25</v>
      </c>
      <c r="E1124" s="76">
        <v>6.4814814814814811E-2</v>
      </c>
      <c r="F1124" s="337">
        <v>14</v>
      </c>
      <c r="G1124" s="76">
        <v>8.9655172413793102E-2</v>
      </c>
      <c r="H1124" s="323">
        <v>39</v>
      </c>
    </row>
    <row r="1125" spans="2:8">
      <c r="B1125" s="73" t="s">
        <v>13</v>
      </c>
      <c r="C1125" s="76">
        <v>1.8264840182648401E-2</v>
      </c>
      <c r="D1125" s="337">
        <v>4</v>
      </c>
      <c r="E1125" s="76">
        <v>2.3148148148148147E-2</v>
      </c>
      <c r="F1125" s="337">
        <v>5</v>
      </c>
      <c r="G1125" s="76">
        <v>2.0689655172413793E-2</v>
      </c>
      <c r="H1125" s="323">
        <v>9</v>
      </c>
    </row>
    <row r="1126" spans="2:8">
      <c r="B1126" s="73" t="s">
        <v>14</v>
      </c>
      <c r="C1126" s="76">
        <v>9.1324200913242004E-3</v>
      </c>
      <c r="D1126" s="337">
        <v>2</v>
      </c>
      <c r="E1126" s="76">
        <v>9.2592592592592587E-3</v>
      </c>
      <c r="F1126" s="337">
        <v>2</v>
      </c>
      <c r="G1126" s="76">
        <v>9.1954022988505746E-3</v>
      </c>
      <c r="H1126" s="323">
        <v>4</v>
      </c>
    </row>
    <row r="1127" spans="2:8">
      <c r="B1127" s="77" t="s">
        <v>77</v>
      </c>
      <c r="C1127" s="78">
        <v>7.3059360730593603E-2</v>
      </c>
      <c r="D1127" s="338">
        <v>16</v>
      </c>
      <c r="E1127" s="78">
        <v>0</v>
      </c>
      <c r="F1127" s="338">
        <v>0</v>
      </c>
      <c r="G1127" s="78">
        <v>3.6781609195402298E-2</v>
      </c>
      <c r="H1127" s="324">
        <v>16</v>
      </c>
    </row>
    <row r="1128" spans="2:8">
      <c r="B1128" s="80" t="s">
        <v>78</v>
      </c>
      <c r="C1128" s="78">
        <v>1.3698630136986301E-2</v>
      </c>
      <c r="D1128" s="338">
        <v>3</v>
      </c>
      <c r="E1128" s="78">
        <v>9.2592592592592587E-3</v>
      </c>
      <c r="F1128" s="338">
        <v>2</v>
      </c>
      <c r="G1128" s="78">
        <v>1.1494252873563218E-2</v>
      </c>
      <c r="H1128" s="324">
        <v>5</v>
      </c>
    </row>
    <row r="1129" spans="2:8" ht="15.6" thickBot="1">
      <c r="B1129" s="81" t="s">
        <v>87</v>
      </c>
      <c r="C1129" s="325"/>
      <c r="D1129" s="339">
        <v>219</v>
      </c>
      <c r="E1129" s="325"/>
      <c r="F1129" s="340">
        <v>216</v>
      </c>
      <c r="G1129" s="325"/>
      <c r="H1129" s="326">
        <v>435</v>
      </c>
    </row>
    <row r="1130" spans="2:8">
      <c r="B1130" s="5" t="s">
        <v>8</v>
      </c>
      <c r="C1130" s="328"/>
      <c r="D1130" s="327"/>
      <c r="F1130" s="1" t="s">
        <v>177</v>
      </c>
    </row>
    <row r="1131" spans="2:8">
      <c r="B1131" s="5"/>
      <c r="C1131" s="328"/>
      <c r="D1131" s="327"/>
    </row>
    <row r="1132" spans="2:8">
      <c r="B1132" s="5"/>
      <c r="C1132" s="328"/>
      <c r="D1132" s="327"/>
    </row>
    <row r="1133" spans="2:8">
      <c r="B1133" s="5"/>
      <c r="C1133" s="328"/>
      <c r="D1133" s="327"/>
    </row>
    <row r="1134" spans="2:8">
      <c r="B1134" s="5"/>
      <c r="C1134" s="328"/>
      <c r="D1134" s="327"/>
    </row>
    <row r="1135" spans="2:8">
      <c r="B1135" s="5"/>
      <c r="C1135" s="328"/>
      <c r="D1135" s="327"/>
    </row>
    <row r="1136" spans="2:8">
      <c r="B1136" s="5"/>
      <c r="C1136" s="328"/>
      <c r="D1136" s="327"/>
    </row>
    <row r="1137" spans="2:8">
      <c r="B1137" s="5"/>
      <c r="C1137" s="328"/>
      <c r="D1137" s="327"/>
    </row>
    <row r="1138" spans="2:8">
      <c r="B1138" s="5"/>
      <c r="C1138" s="328"/>
      <c r="D1138" s="327"/>
    </row>
    <row r="1139" spans="2:8">
      <c r="B1139" s="5"/>
      <c r="C1139" s="328"/>
      <c r="D1139" s="327"/>
    </row>
    <row r="1140" spans="2:8">
      <c r="B1140" s="5"/>
      <c r="C1140" s="328"/>
      <c r="D1140" s="327"/>
    </row>
    <row r="1141" spans="2:8">
      <c r="B1141" s="5"/>
      <c r="C1141" s="328"/>
      <c r="D1141" s="327"/>
    </row>
    <row r="1142" spans="2:8">
      <c r="B1142" s="5"/>
      <c r="C1142" s="328"/>
      <c r="D1142" s="327"/>
    </row>
    <row r="1143" spans="2:8">
      <c r="B1143" s="5"/>
      <c r="C1143" s="328"/>
      <c r="D1143" s="327"/>
    </row>
    <row r="1144" spans="2:8">
      <c r="B1144" s="5"/>
      <c r="C1144" s="328"/>
      <c r="D1144" s="327"/>
    </row>
    <row r="1145" spans="2:8">
      <c r="B1145" s="5"/>
      <c r="C1145" s="328"/>
      <c r="D1145" s="327"/>
    </row>
    <row r="1146" spans="2:8">
      <c r="B1146" s="5"/>
      <c r="C1146" s="328"/>
      <c r="D1146" s="327"/>
    </row>
    <row r="1147" spans="2:8">
      <c r="B1147" s="5"/>
      <c r="C1147" s="328"/>
      <c r="D1147" s="327"/>
    </row>
    <row r="1148" spans="2:8">
      <c r="B1148" s="5"/>
      <c r="C1148" s="328"/>
      <c r="D1148" s="327"/>
    </row>
    <row r="1149" spans="2:8">
      <c r="B1149" s="5"/>
      <c r="C1149" s="328"/>
      <c r="D1149" s="327"/>
    </row>
    <row r="1150" spans="2:8">
      <c r="B1150" s="5"/>
      <c r="C1150" s="328"/>
      <c r="D1150" s="327"/>
    </row>
    <row r="1151" spans="2:8" ht="15.6" thickBot="1">
      <c r="B1151" s="329" t="s">
        <v>186</v>
      </c>
    </row>
    <row r="1152" spans="2:8">
      <c r="B1152" s="330"/>
      <c r="C1152" s="1120" t="s">
        <v>126</v>
      </c>
      <c r="D1152" s="1121"/>
      <c r="E1152" s="1108" t="s">
        <v>127</v>
      </c>
      <c r="F1152" s="1117"/>
      <c r="G1152" s="1118" t="s">
        <v>70</v>
      </c>
      <c r="H1152" s="1119"/>
    </row>
    <row r="1153" spans="2:8">
      <c r="B1153" s="331" t="s">
        <v>181</v>
      </c>
      <c r="C1153" s="333" t="s">
        <v>83</v>
      </c>
      <c r="D1153" s="332" t="s">
        <v>84</v>
      </c>
      <c r="E1153" s="333" t="s">
        <v>83</v>
      </c>
      <c r="F1153" s="334" t="s">
        <v>84</v>
      </c>
      <c r="G1153" s="281" t="s">
        <v>83</v>
      </c>
      <c r="H1153" s="282" t="s">
        <v>84</v>
      </c>
    </row>
    <row r="1154" spans="2:8">
      <c r="B1154" s="70" t="s">
        <v>76</v>
      </c>
      <c r="C1154" s="71">
        <v>7.6923076923076927E-2</v>
      </c>
      <c r="D1154" s="335">
        <v>16</v>
      </c>
      <c r="E1154" s="71">
        <v>9.6774193548387094E-2</v>
      </c>
      <c r="F1154" s="336">
        <v>18</v>
      </c>
      <c r="G1154" s="71">
        <v>8.6294416243654817E-2</v>
      </c>
      <c r="H1154" s="322">
        <v>34</v>
      </c>
    </row>
    <row r="1155" spans="2:8">
      <c r="B1155" s="70" t="s">
        <v>85</v>
      </c>
      <c r="C1155" s="71">
        <v>0.125</v>
      </c>
      <c r="D1155" s="335">
        <v>26</v>
      </c>
      <c r="E1155" s="71">
        <v>0.18817204301075269</v>
      </c>
      <c r="F1155" s="335">
        <v>35</v>
      </c>
      <c r="G1155" s="71">
        <v>0.1548223350253807</v>
      </c>
      <c r="H1155" s="322">
        <v>61</v>
      </c>
    </row>
    <row r="1156" spans="2:8">
      <c r="B1156" s="70" t="s">
        <v>86</v>
      </c>
      <c r="C1156" s="71">
        <v>0.30288461538461536</v>
      </c>
      <c r="D1156" s="335">
        <v>63</v>
      </c>
      <c r="E1156" s="71">
        <v>0.31720430107526881</v>
      </c>
      <c r="F1156" s="335">
        <v>59</v>
      </c>
      <c r="G1156" s="71">
        <v>0.30964467005076141</v>
      </c>
      <c r="H1156" s="322">
        <v>122</v>
      </c>
    </row>
    <row r="1157" spans="2:8">
      <c r="B1157" s="73" t="s">
        <v>11</v>
      </c>
      <c r="C1157" s="76">
        <v>0.26442307692307693</v>
      </c>
      <c r="D1157" s="337">
        <v>55</v>
      </c>
      <c r="E1157" s="76">
        <v>0.28494623655913981</v>
      </c>
      <c r="F1157" s="337">
        <v>53</v>
      </c>
      <c r="G1157" s="76">
        <v>0.27411167512690354</v>
      </c>
      <c r="H1157" s="323">
        <v>108</v>
      </c>
    </row>
    <row r="1158" spans="2:8">
      <c r="B1158" s="73" t="s">
        <v>12</v>
      </c>
      <c r="C1158" s="76">
        <v>0.1201923076923077</v>
      </c>
      <c r="D1158" s="337">
        <v>25</v>
      </c>
      <c r="E1158" s="76">
        <v>6.9892473118279563E-2</v>
      </c>
      <c r="F1158" s="337">
        <v>13</v>
      </c>
      <c r="G1158" s="76">
        <v>9.6446700507614211E-2</v>
      </c>
      <c r="H1158" s="323">
        <v>38</v>
      </c>
    </row>
    <row r="1159" spans="2:8">
      <c r="B1159" s="73" t="s">
        <v>13</v>
      </c>
      <c r="C1159" s="76">
        <v>1.9230769230769232E-2</v>
      </c>
      <c r="D1159" s="337">
        <v>4</v>
      </c>
      <c r="E1159" s="76">
        <v>2.1505376344086023E-2</v>
      </c>
      <c r="F1159" s="337">
        <v>4</v>
      </c>
      <c r="G1159" s="76">
        <v>2.030456852791878E-2</v>
      </c>
      <c r="H1159" s="323">
        <v>8</v>
      </c>
    </row>
    <row r="1160" spans="2:8">
      <c r="B1160" s="73" t="s">
        <v>14</v>
      </c>
      <c r="C1160" s="76">
        <v>4.807692307692308E-3</v>
      </c>
      <c r="D1160" s="337">
        <v>1</v>
      </c>
      <c r="E1160" s="76">
        <v>1.0752688172043012E-2</v>
      </c>
      <c r="F1160" s="337">
        <v>2</v>
      </c>
      <c r="G1160" s="76">
        <v>7.6142131979695434E-3</v>
      </c>
      <c r="H1160" s="323">
        <v>3</v>
      </c>
    </row>
    <row r="1161" spans="2:8">
      <c r="B1161" s="77" t="s">
        <v>77</v>
      </c>
      <c r="C1161" s="78">
        <v>7.2115384615384609E-2</v>
      </c>
      <c r="D1161" s="338">
        <v>15</v>
      </c>
      <c r="E1161" s="78">
        <v>0</v>
      </c>
      <c r="F1161" s="338">
        <v>0</v>
      </c>
      <c r="G1161" s="78">
        <v>3.8071065989847719E-2</v>
      </c>
      <c r="H1161" s="324">
        <v>15</v>
      </c>
    </row>
    <row r="1162" spans="2:8">
      <c r="B1162" s="80" t="s">
        <v>78</v>
      </c>
      <c r="C1162" s="78">
        <v>1.4423076923076924E-2</v>
      </c>
      <c r="D1162" s="338">
        <v>3</v>
      </c>
      <c r="E1162" s="78">
        <v>1.0752688172043012E-2</v>
      </c>
      <c r="F1162" s="338">
        <v>2</v>
      </c>
      <c r="G1162" s="78">
        <v>1.2690355329949238E-2</v>
      </c>
      <c r="H1162" s="324">
        <v>5</v>
      </c>
    </row>
    <row r="1163" spans="2:8" ht="15.6" thickBot="1">
      <c r="B1163" s="81" t="s">
        <v>87</v>
      </c>
      <c r="C1163" s="325"/>
      <c r="D1163" s="339">
        <v>208</v>
      </c>
      <c r="E1163" s="325"/>
      <c r="F1163" s="340">
        <v>186</v>
      </c>
      <c r="G1163" s="325"/>
      <c r="H1163" s="326">
        <v>394</v>
      </c>
    </row>
    <row r="1164" spans="2:8" ht="15.75" customHeight="1">
      <c r="B1164" s="5" t="s">
        <v>8</v>
      </c>
      <c r="C1164" s="328"/>
      <c r="D1164" s="327"/>
      <c r="F1164" s="1" t="s">
        <v>184</v>
      </c>
    </row>
    <row r="1165" spans="2:8">
      <c r="B1165" s="5"/>
      <c r="C1165" s="29"/>
      <c r="D1165" s="58"/>
      <c r="E1165" s="29"/>
      <c r="F1165" s="58"/>
      <c r="G1165" s="67"/>
      <c r="H1165" s="58"/>
    </row>
    <row r="1166" spans="2:8">
      <c r="B1166" s="5"/>
      <c r="C1166" s="29"/>
      <c r="D1166" s="58"/>
      <c r="E1166" s="29"/>
      <c r="F1166" s="58"/>
      <c r="G1166" s="67"/>
      <c r="H1166" s="58"/>
    </row>
    <row r="1167" spans="2:8">
      <c r="B1167" s="5"/>
      <c r="C1167" s="29"/>
      <c r="D1167" s="58"/>
      <c r="E1167" s="29"/>
      <c r="F1167" s="58"/>
      <c r="G1167" s="67"/>
      <c r="H1167" s="58"/>
    </row>
    <row r="1168" spans="2:8">
      <c r="B1168" s="5"/>
      <c r="C1168" s="29"/>
      <c r="D1168" s="58"/>
      <c r="E1168" s="29"/>
      <c r="F1168" s="58"/>
      <c r="G1168" s="67"/>
      <c r="H1168" s="58"/>
    </row>
    <row r="1169" spans="2:8">
      <c r="B1169" s="5"/>
      <c r="C1169" s="29"/>
      <c r="D1169" s="58"/>
      <c r="E1169" s="29"/>
      <c r="F1169" s="58"/>
      <c r="G1169" s="67"/>
      <c r="H1169" s="58"/>
    </row>
    <row r="1170" spans="2:8">
      <c r="B1170" s="5"/>
      <c r="C1170" s="29"/>
      <c r="D1170" s="58"/>
      <c r="E1170" s="29"/>
      <c r="F1170" s="58"/>
      <c r="G1170" s="67"/>
      <c r="H1170" s="58"/>
    </row>
    <row r="1171" spans="2:8">
      <c r="B1171" s="5"/>
      <c r="C1171" s="29"/>
      <c r="D1171" s="58"/>
      <c r="E1171" s="29"/>
      <c r="F1171" s="58"/>
      <c r="G1171" s="67"/>
      <c r="H1171" s="58"/>
    </row>
    <row r="1172" spans="2:8">
      <c r="B1172" s="5"/>
      <c r="C1172" s="29"/>
      <c r="D1172" s="58"/>
      <c r="E1172" s="29"/>
      <c r="F1172" s="58"/>
      <c r="G1172" s="67"/>
      <c r="H1172" s="58"/>
    </row>
    <row r="1173" spans="2:8">
      <c r="B1173" s="5"/>
      <c r="C1173" s="29"/>
      <c r="D1173" s="58"/>
      <c r="E1173" s="29"/>
      <c r="F1173" s="58"/>
      <c r="G1173" s="67"/>
      <c r="H1173" s="58"/>
    </row>
    <row r="1174" spans="2:8">
      <c r="B1174" s="5"/>
      <c r="C1174" s="29"/>
      <c r="D1174" s="58"/>
      <c r="E1174" s="29"/>
      <c r="F1174" s="58"/>
      <c r="G1174" s="67"/>
      <c r="H1174" s="58"/>
    </row>
    <row r="1175" spans="2:8">
      <c r="B1175" s="5"/>
      <c r="C1175" s="29"/>
      <c r="D1175" s="58"/>
      <c r="E1175" s="29"/>
      <c r="F1175" s="58"/>
      <c r="G1175" s="67"/>
      <c r="H1175" s="58"/>
    </row>
    <row r="1176" spans="2:8">
      <c r="B1176" s="5"/>
      <c r="C1176" s="29"/>
      <c r="D1176" s="58"/>
      <c r="E1176" s="29"/>
      <c r="F1176" s="58"/>
      <c r="G1176" s="67"/>
      <c r="H1176" s="58"/>
    </row>
    <row r="1177" spans="2:8">
      <c r="B1177" s="5"/>
      <c r="C1177" s="29"/>
      <c r="D1177" s="58"/>
      <c r="E1177" s="29"/>
      <c r="F1177" s="58"/>
      <c r="G1177" s="67"/>
      <c r="H1177" s="58"/>
    </row>
    <row r="1178" spans="2:8">
      <c r="B1178" s="5"/>
      <c r="C1178" s="29"/>
      <c r="D1178" s="58"/>
      <c r="E1178" s="29"/>
      <c r="F1178" s="58"/>
      <c r="G1178" s="67"/>
      <c r="H1178" s="58"/>
    </row>
    <row r="1179" spans="2:8">
      <c r="B1179" s="5"/>
      <c r="C1179" s="29"/>
      <c r="D1179" s="58"/>
      <c r="E1179" s="29"/>
      <c r="F1179" s="58"/>
      <c r="G1179" s="67"/>
      <c r="H1179" s="58"/>
    </row>
    <row r="1180" spans="2:8">
      <c r="B1180" s="5"/>
      <c r="C1180" s="29"/>
      <c r="D1180" s="58"/>
      <c r="E1180" s="29"/>
      <c r="F1180" s="58"/>
      <c r="G1180" s="67"/>
      <c r="H1180" s="58"/>
    </row>
    <row r="1181" spans="2:8">
      <c r="B1181" s="5"/>
      <c r="C1181" s="29"/>
      <c r="D1181" s="58"/>
      <c r="E1181" s="29"/>
      <c r="F1181" s="58"/>
      <c r="G1181" s="67"/>
      <c r="H1181" s="58"/>
    </row>
    <row r="1182" spans="2:8">
      <c r="B1182" s="5"/>
      <c r="C1182" s="29"/>
      <c r="D1182" s="58"/>
      <c r="E1182" s="29"/>
      <c r="F1182" s="58"/>
      <c r="G1182" s="67"/>
      <c r="H1182" s="58"/>
    </row>
    <row r="1183" spans="2:8">
      <c r="B1183" s="5"/>
      <c r="C1183" s="29"/>
      <c r="D1183" s="58"/>
      <c r="E1183" s="29"/>
      <c r="F1183" s="58"/>
      <c r="G1183" s="67"/>
      <c r="H1183" s="58"/>
    </row>
    <row r="1184" spans="2:8">
      <c r="B1184" s="5"/>
      <c r="C1184" s="29"/>
      <c r="D1184" s="58"/>
      <c r="E1184" s="29"/>
      <c r="F1184" s="58"/>
      <c r="G1184" s="67"/>
      <c r="H1184" s="58"/>
    </row>
    <row r="1185" spans="2:8" ht="15.6" thickBot="1">
      <c r="B1185" s="2" t="s">
        <v>187</v>
      </c>
    </row>
    <row r="1186" spans="2:8" ht="30.75" customHeight="1">
      <c r="B1186" s="341" t="s">
        <v>188</v>
      </c>
      <c r="C1186" s="1117" t="s">
        <v>118</v>
      </c>
      <c r="D1186" s="1123"/>
      <c r="E1186" s="1124" t="s">
        <v>103</v>
      </c>
      <c r="F1186" s="1125"/>
      <c r="G1186" s="1126" t="s">
        <v>74</v>
      </c>
      <c r="H1186" s="1127"/>
    </row>
    <row r="1187" spans="2:8">
      <c r="B1187" s="342" t="s">
        <v>32</v>
      </c>
      <c r="C1187" s="343" t="s">
        <v>83</v>
      </c>
      <c r="D1187" s="343" t="s">
        <v>84</v>
      </c>
      <c r="E1187" s="344" t="s">
        <v>83</v>
      </c>
      <c r="F1187" s="344" t="s">
        <v>84</v>
      </c>
      <c r="G1187" s="344" t="s">
        <v>83</v>
      </c>
      <c r="H1187" s="345" t="s">
        <v>84</v>
      </c>
    </row>
    <row r="1188" spans="2:8">
      <c r="B1188" s="216" t="s">
        <v>148</v>
      </c>
      <c r="C1188" s="346">
        <v>1.3114165094763316E-2</v>
      </c>
      <c r="D1188" s="347">
        <v>146</v>
      </c>
      <c r="E1188" s="348">
        <v>1.3444002805704933E-2</v>
      </c>
      <c r="F1188" s="347">
        <v>115</v>
      </c>
      <c r="G1188" s="349">
        <v>1.0329650588340969E-2</v>
      </c>
      <c r="H1188" s="350">
        <v>115</v>
      </c>
    </row>
    <row r="1189" spans="2:8">
      <c r="B1189" s="216" t="s">
        <v>149</v>
      </c>
      <c r="C1189" s="217">
        <v>1.006018144255816E-2</v>
      </c>
      <c r="D1189" s="351">
        <v>112</v>
      </c>
      <c r="E1189" s="352">
        <v>1.005377601122282E-2</v>
      </c>
      <c r="F1189" s="351">
        <v>86</v>
      </c>
      <c r="G1189" s="349">
        <v>7.7247821791071591E-3</v>
      </c>
      <c r="H1189" s="350">
        <v>86</v>
      </c>
    </row>
    <row r="1190" spans="2:8">
      <c r="B1190" s="216" t="s">
        <v>150</v>
      </c>
      <c r="C1190" s="217">
        <v>2.51504536063954E-3</v>
      </c>
      <c r="D1190" s="351">
        <v>28</v>
      </c>
      <c r="E1190" s="352">
        <v>2.6888005611409868E-3</v>
      </c>
      <c r="F1190" s="351">
        <v>23</v>
      </c>
      <c r="G1190" s="349">
        <v>2.0659301176681939E-3</v>
      </c>
      <c r="H1190" s="350">
        <v>23</v>
      </c>
    </row>
    <row r="1191" spans="2:8">
      <c r="B1191" s="216" t="s">
        <v>151</v>
      </c>
      <c r="C1191" s="217">
        <v>6.5570825473816579E-3</v>
      </c>
      <c r="D1191" s="351">
        <v>73</v>
      </c>
      <c r="E1191" s="352">
        <v>1.2859480944587328E-3</v>
      </c>
      <c r="F1191" s="351">
        <v>11</v>
      </c>
      <c r="G1191" s="349">
        <v>9.8805353453696224E-4</v>
      </c>
      <c r="H1191" s="350">
        <v>11</v>
      </c>
    </row>
    <row r="1192" spans="2:8">
      <c r="B1192" s="216" t="s">
        <v>152</v>
      </c>
      <c r="C1192" s="217">
        <v>3.0539836522051559E-3</v>
      </c>
      <c r="D1192" s="351">
        <v>34</v>
      </c>
      <c r="E1192" s="352">
        <v>1.3327098433481413E-2</v>
      </c>
      <c r="F1192" s="351">
        <v>114</v>
      </c>
      <c r="G1192" s="349">
        <v>1.0239827539746699E-2</v>
      </c>
      <c r="H1192" s="350">
        <v>114</v>
      </c>
    </row>
    <row r="1193" spans="2:8">
      <c r="B1193" s="216" t="s">
        <v>153</v>
      </c>
      <c r="C1193" s="217">
        <v>0.94287254109404472</v>
      </c>
      <c r="D1193" s="351">
        <v>10497</v>
      </c>
      <c r="E1193" s="352">
        <v>0.90215104044891281</v>
      </c>
      <c r="F1193" s="351">
        <v>7717</v>
      </c>
      <c r="G1193" s="349">
        <v>0.69316446600197612</v>
      </c>
      <c r="H1193" s="350">
        <v>7717</v>
      </c>
    </row>
    <row r="1194" spans="2:8">
      <c r="B1194" s="216" t="s">
        <v>121</v>
      </c>
      <c r="C1194" s="217">
        <v>1.015000449115243E-2</v>
      </c>
      <c r="D1194" s="351">
        <v>113</v>
      </c>
      <c r="E1194" s="352">
        <v>5.7049333645078325E-2</v>
      </c>
      <c r="F1194" s="351">
        <v>488</v>
      </c>
      <c r="G1194" s="349">
        <v>4.3833647714003415E-2</v>
      </c>
      <c r="H1194" s="350">
        <v>488</v>
      </c>
    </row>
    <row r="1195" spans="2:8">
      <c r="B1195" s="353" t="s">
        <v>123</v>
      </c>
      <c r="C1195" s="354">
        <v>1.1676996317255007E-2</v>
      </c>
      <c r="D1195" s="355">
        <v>130</v>
      </c>
      <c r="E1195" s="354">
        <v>0</v>
      </c>
      <c r="F1195" s="355">
        <v>0</v>
      </c>
      <c r="G1195" s="354">
        <v>0</v>
      </c>
      <c r="H1195" s="356">
        <v>0</v>
      </c>
    </row>
    <row r="1196" spans="2:8">
      <c r="B1196" s="357" t="s">
        <v>73</v>
      </c>
      <c r="C1196" s="358"/>
      <c r="D1196" s="359"/>
      <c r="E1196" s="358"/>
      <c r="F1196" s="359"/>
      <c r="G1196" s="360">
        <v>0.23165364232462049</v>
      </c>
      <c r="H1196" s="361">
        <v>2579</v>
      </c>
    </row>
    <row r="1197" spans="2:8" ht="15.6" thickBot="1">
      <c r="B1197" s="362" t="s">
        <v>70</v>
      </c>
      <c r="C1197" s="241"/>
      <c r="D1197" s="363">
        <v>11133</v>
      </c>
      <c r="E1197" s="241"/>
      <c r="F1197" s="363">
        <v>8554</v>
      </c>
      <c r="G1197" s="242"/>
      <c r="H1197" s="83">
        <v>11133</v>
      </c>
    </row>
    <row r="1198" spans="2:8" ht="15.75" customHeight="1">
      <c r="C1198" s="328"/>
      <c r="D1198" s="327"/>
    </row>
    <row r="1199" spans="2:8" ht="15.75" customHeight="1">
      <c r="C1199" s="328"/>
      <c r="D1199" s="327"/>
    </row>
    <row r="1200" spans="2:8" ht="15.75" customHeight="1">
      <c r="C1200" s="328"/>
      <c r="D1200" s="327"/>
    </row>
    <row r="1201" spans="3:4" s="1" customFormat="1" ht="15.75" customHeight="1">
      <c r="C1201" s="328"/>
      <c r="D1201" s="327"/>
    </row>
    <row r="1202" spans="3:4" s="1" customFormat="1" ht="15.75" customHeight="1">
      <c r="C1202" s="328"/>
      <c r="D1202" s="327"/>
    </row>
    <row r="1203" spans="3:4" s="1" customFormat="1" ht="15.75" customHeight="1">
      <c r="C1203" s="328"/>
      <c r="D1203" s="327"/>
    </row>
    <row r="1204" spans="3:4" s="1" customFormat="1" ht="15.75" customHeight="1">
      <c r="C1204" s="328"/>
      <c r="D1204" s="327"/>
    </row>
    <row r="1205" spans="3:4" s="1" customFormat="1" ht="15.75" customHeight="1">
      <c r="C1205" s="328"/>
      <c r="D1205" s="327"/>
    </row>
    <row r="1206" spans="3:4" s="1" customFormat="1" ht="15.75" customHeight="1">
      <c r="C1206" s="328"/>
      <c r="D1206" s="327"/>
    </row>
    <row r="1207" spans="3:4" s="1" customFormat="1" ht="15.75" customHeight="1">
      <c r="C1207" s="328"/>
      <c r="D1207" s="327"/>
    </row>
    <row r="1208" spans="3:4" s="1" customFormat="1" ht="15.75" customHeight="1">
      <c r="C1208" s="328"/>
      <c r="D1208" s="327"/>
    </row>
    <row r="1209" spans="3:4" s="1" customFormat="1" ht="15.75" customHeight="1">
      <c r="C1209" s="328"/>
      <c r="D1209" s="327"/>
    </row>
    <row r="1210" spans="3:4" s="1" customFormat="1" ht="15.75" customHeight="1">
      <c r="C1210" s="328"/>
      <c r="D1210" s="327"/>
    </row>
    <row r="1211" spans="3:4" s="1" customFormat="1" ht="15.75" customHeight="1">
      <c r="C1211" s="328"/>
      <c r="D1211" s="327"/>
    </row>
    <row r="1212" spans="3:4" s="1" customFormat="1" ht="15.75" customHeight="1">
      <c r="C1212" s="328"/>
      <c r="D1212" s="327"/>
    </row>
    <row r="1213" spans="3:4" s="1" customFormat="1" ht="15.75" customHeight="1">
      <c r="C1213" s="328"/>
      <c r="D1213" s="327"/>
    </row>
    <row r="1214" spans="3:4" s="1" customFormat="1" ht="15.75" customHeight="1">
      <c r="C1214" s="328"/>
      <c r="D1214" s="327"/>
    </row>
    <row r="1215" spans="3:4" s="1" customFormat="1" ht="15.75" customHeight="1">
      <c r="C1215" s="328"/>
      <c r="D1215" s="327"/>
    </row>
    <row r="1216" spans="3:4" s="1" customFormat="1" ht="15.75" customHeight="1">
      <c r="C1216" s="328"/>
      <c r="D1216" s="327"/>
    </row>
    <row r="1217" spans="3:4" s="1" customFormat="1" ht="15.75" customHeight="1">
      <c r="C1217" s="328"/>
      <c r="D1217" s="327"/>
    </row>
    <row r="1218" spans="3:4" s="1" customFormat="1" ht="15.75" customHeight="1">
      <c r="C1218" s="328"/>
      <c r="D1218" s="327"/>
    </row>
    <row r="1219" spans="3:4" s="1" customFormat="1" ht="15.75" customHeight="1">
      <c r="C1219" s="328"/>
      <c r="D1219" s="327"/>
    </row>
    <row r="1220" spans="3:4" s="1" customFormat="1" ht="15.75" customHeight="1">
      <c r="C1220" s="328"/>
      <c r="D1220" s="327"/>
    </row>
    <row r="1221" spans="3:4" s="1" customFormat="1" ht="15.75" customHeight="1">
      <c r="C1221" s="328"/>
      <c r="D1221" s="327"/>
    </row>
    <row r="1222" spans="3:4" s="1" customFormat="1" ht="15.75" customHeight="1">
      <c r="C1222" s="328"/>
      <c r="D1222" s="327"/>
    </row>
    <row r="1223" spans="3:4" s="1" customFormat="1" ht="15.75" customHeight="1">
      <c r="C1223" s="328"/>
      <c r="D1223" s="327"/>
    </row>
    <row r="1224" spans="3:4" s="1" customFormat="1" ht="15.75" customHeight="1">
      <c r="C1224" s="328"/>
      <c r="D1224" s="327"/>
    </row>
    <row r="1225" spans="3:4" s="1" customFormat="1" ht="15.75" customHeight="1">
      <c r="C1225" s="328"/>
      <c r="D1225" s="327"/>
    </row>
    <row r="1226" spans="3:4" s="1" customFormat="1" ht="15.75" customHeight="1">
      <c r="C1226" s="328"/>
      <c r="D1226" s="327"/>
    </row>
    <row r="1227" spans="3:4" s="1" customFormat="1" ht="15.75" customHeight="1">
      <c r="C1227" s="328"/>
      <c r="D1227" s="327"/>
    </row>
    <row r="1228" spans="3:4" s="1" customFormat="1" ht="15.75" customHeight="1">
      <c r="C1228" s="328"/>
      <c r="D1228" s="327"/>
    </row>
    <row r="1229" spans="3:4" s="1" customFormat="1" ht="15.75" customHeight="1">
      <c r="C1229" s="328"/>
      <c r="D1229" s="327"/>
    </row>
    <row r="1230" spans="3:4" s="1" customFormat="1" ht="15.75" customHeight="1">
      <c r="C1230" s="328"/>
      <c r="D1230" s="327"/>
    </row>
    <row r="1231" spans="3:4" s="1" customFormat="1" ht="15.75" customHeight="1">
      <c r="C1231" s="328"/>
      <c r="D1231" s="327"/>
    </row>
    <row r="1232" spans="3:4" s="1" customFormat="1" ht="15.75" customHeight="1">
      <c r="C1232" s="328"/>
      <c r="D1232" s="327"/>
    </row>
    <row r="1233" spans="3:4" s="1" customFormat="1" ht="15.75" customHeight="1">
      <c r="C1233" s="328"/>
      <c r="D1233" s="327"/>
    </row>
    <row r="1234" spans="3:4" s="1" customFormat="1" ht="15.75" customHeight="1">
      <c r="C1234" s="328"/>
      <c r="D1234" s="327"/>
    </row>
    <row r="1235" spans="3:4" s="1" customFormat="1" ht="15.75" customHeight="1">
      <c r="C1235" s="328"/>
      <c r="D1235" s="327"/>
    </row>
    <row r="1236" spans="3:4" s="1" customFormat="1" ht="15.75" customHeight="1">
      <c r="C1236" s="328"/>
      <c r="D1236" s="327"/>
    </row>
    <row r="1237" spans="3:4" s="1" customFormat="1" ht="15.75" customHeight="1">
      <c r="C1237" s="328"/>
      <c r="D1237" s="327"/>
    </row>
    <row r="1238" spans="3:4" s="1" customFormat="1" ht="15.75" customHeight="1">
      <c r="C1238" s="328"/>
      <c r="D1238" s="327"/>
    </row>
    <row r="1239" spans="3:4" s="1" customFormat="1" ht="15.75" customHeight="1">
      <c r="C1239" s="328"/>
      <c r="D1239" s="327"/>
    </row>
    <row r="1240" spans="3:4" s="1" customFormat="1" ht="15.75" customHeight="1">
      <c r="C1240" s="328"/>
      <c r="D1240" s="327"/>
    </row>
    <row r="1241" spans="3:4" s="1" customFormat="1" ht="15.75" customHeight="1">
      <c r="C1241" s="328"/>
      <c r="D1241" s="327"/>
    </row>
    <row r="1242" spans="3:4" s="1" customFormat="1" ht="15.75" customHeight="1">
      <c r="C1242" s="328"/>
      <c r="D1242" s="327"/>
    </row>
    <row r="1243" spans="3:4" s="1" customFormat="1" ht="15.75" customHeight="1">
      <c r="C1243" s="328"/>
      <c r="D1243" s="327"/>
    </row>
    <row r="1244" spans="3:4" s="1" customFormat="1" ht="15.75" customHeight="1">
      <c r="C1244" s="328"/>
      <c r="D1244" s="327"/>
    </row>
    <row r="1245" spans="3:4" s="1" customFormat="1" ht="15.75" customHeight="1">
      <c r="C1245" s="328"/>
      <c r="D1245" s="327"/>
    </row>
    <row r="1246" spans="3:4" s="1" customFormat="1" ht="15.75" customHeight="1">
      <c r="C1246" s="328"/>
      <c r="D1246" s="327"/>
    </row>
    <row r="1247" spans="3:4" s="1" customFormat="1" ht="15.75" customHeight="1">
      <c r="C1247" s="328"/>
      <c r="D1247" s="327"/>
    </row>
    <row r="1248" spans="3:4" s="1" customFormat="1" ht="15.75" customHeight="1">
      <c r="C1248" s="328"/>
      <c r="D1248" s="327"/>
    </row>
    <row r="1249" spans="2:20" ht="15.75" customHeight="1">
      <c r="C1249" s="328"/>
      <c r="D1249" s="327"/>
    </row>
    <row r="1250" spans="2:20" ht="15.75" customHeight="1">
      <c r="C1250" s="328"/>
      <c r="D1250" s="327"/>
    </row>
    <row r="1251" spans="2:20" ht="15.75" customHeight="1">
      <c r="C1251" s="328"/>
      <c r="D1251" s="327"/>
    </row>
    <row r="1252" spans="2:20" ht="15.75" customHeight="1">
      <c r="C1252" s="328"/>
      <c r="D1252" s="327"/>
    </row>
    <row r="1253" spans="2:20" ht="15.75" customHeight="1">
      <c r="C1253" s="328"/>
      <c r="D1253" s="327"/>
    </row>
    <row r="1254" spans="2:20" ht="15.75" customHeight="1">
      <c r="C1254" s="328"/>
      <c r="D1254" s="327"/>
    </row>
    <row r="1255" spans="2:20" ht="15.75" customHeight="1">
      <c r="C1255" s="328"/>
      <c r="D1255" s="327"/>
    </row>
    <row r="1256" spans="2:20" ht="15.75" customHeight="1">
      <c r="C1256" s="328"/>
      <c r="D1256" s="327"/>
    </row>
    <row r="1257" spans="2:20" ht="15.6" thickBot="1">
      <c r="B1257" s="2" t="s">
        <v>189</v>
      </c>
      <c r="I1257" s="364" t="s">
        <v>190</v>
      </c>
    </row>
    <row r="1258" spans="2:20" ht="15" customHeight="1" thickBot="1">
      <c r="B1258" s="309"/>
      <c r="C1258" s="1112" t="s">
        <v>148</v>
      </c>
      <c r="D1258" s="1113"/>
      <c r="E1258" s="1112" t="s">
        <v>149</v>
      </c>
      <c r="F1258" s="1113"/>
      <c r="G1258" s="1112" t="s">
        <v>150</v>
      </c>
      <c r="H1258" s="1113"/>
      <c r="I1258" s="1112" t="s">
        <v>151</v>
      </c>
      <c r="J1258" s="1113"/>
      <c r="K1258" s="1112" t="s">
        <v>152</v>
      </c>
      <c r="L1258" s="1113"/>
      <c r="M1258" s="1112" t="s">
        <v>153</v>
      </c>
      <c r="N1258" s="1113"/>
      <c r="O1258" s="1112" t="s">
        <v>121</v>
      </c>
      <c r="P1258" s="1113"/>
      <c r="Q1258" s="1112" t="s">
        <v>123</v>
      </c>
      <c r="R1258" s="1114"/>
      <c r="S1258" s="1101" t="s">
        <v>191</v>
      </c>
      <c r="T1258" s="1115"/>
    </row>
    <row r="1259" spans="2:20">
      <c r="B1259" s="365" t="s">
        <v>32</v>
      </c>
      <c r="C1259" s="366" t="s">
        <v>83</v>
      </c>
      <c r="D1259" s="366" t="s">
        <v>84</v>
      </c>
      <c r="E1259" s="366" t="s">
        <v>83</v>
      </c>
      <c r="F1259" s="366" t="s">
        <v>84</v>
      </c>
      <c r="G1259" s="366" t="s">
        <v>83</v>
      </c>
      <c r="H1259" s="366" t="s">
        <v>84</v>
      </c>
      <c r="I1259" s="366" t="s">
        <v>83</v>
      </c>
      <c r="J1259" s="366" t="s">
        <v>84</v>
      </c>
      <c r="K1259" s="366" t="s">
        <v>83</v>
      </c>
      <c r="L1259" s="366" t="s">
        <v>84</v>
      </c>
      <c r="M1259" s="366" t="s">
        <v>83</v>
      </c>
      <c r="N1259" s="366" t="s">
        <v>84</v>
      </c>
      <c r="O1259" s="366" t="s">
        <v>83</v>
      </c>
      <c r="P1259" s="366" t="s">
        <v>84</v>
      </c>
      <c r="Q1259" s="366" t="s">
        <v>83</v>
      </c>
      <c r="R1259" s="367" t="s">
        <v>84</v>
      </c>
      <c r="S1259" s="368" t="s">
        <v>83</v>
      </c>
      <c r="T1259" s="369" t="s">
        <v>84</v>
      </c>
    </row>
    <row r="1260" spans="2:20">
      <c r="B1260" s="70" t="s">
        <v>76</v>
      </c>
      <c r="C1260" s="235">
        <v>0.12328767123287671</v>
      </c>
      <c r="D1260" s="144">
        <v>18</v>
      </c>
      <c r="E1260" s="235">
        <v>7.1428571428571425E-2</v>
      </c>
      <c r="F1260" s="144">
        <v>8</v>
      </c>
      <c r="G1260" s="235">
        <v>7.1428571428571425E-2</v>
      </c>
      <c r="H1260" s="144">
        <v>2</v>
      </c>
      <c r="I1260" s="235">
        <v>5.4794520547945202E-2</v>
      </c>
      <c r="J1260" s="144">
        <v>4</v>
      </c>
      <c r="K1260" s="235">
        <v>5.8823529411764705E-2</v>
      </c>
      <c r="L1260" s="144">
        <v>2</v>
      </c>
      <c r="M1260" s="235">
        <v>5.6397065828331906E-2</v>
      </c>
      <c r="N1260" s="144">
        <v>592</v>
      </c>
      <c r="O1260" s="235">
        <v>0.10619469026548672</v>
      </c>
      <c r="P1260" s="144">
        <v>12</v>
      </c>
      <c r="Q1260" s="235">
        <v>9.2307692307692313E-2</v>
      </c>
      <c r="R1260" s="145">
        <v>12</v>
      </c>
      <c r="S1260" s="370">
        <v>5.8384981586275038E-2</v>
      </c>
      <c r="T1260" s="371">
        <v>650</v>
      </c>
    </row>
    <row r="1261" spans="2:20">
      <c r="B1261" s="70" t="s">
        <v>85</v>
      </c>
      <c r="C1261" s="235">
        <v>0.19178082191780821</v>
      </c>
      <c r="D1261" s="144">
        <v>28</v>
      </c>
      <c r="E1261" s="235">
        <v>0.17857142857142858</v>
      </c>
      <c r="F1261" s="144">
        <v>20</v>
      </c>
      <c r="G1261" s="235">
        <v>3.5714285714285712E-2</v>
      </c>
      <c r="H1261" s="144">
        <v>1</v>
      </c>
      <c r="I1261" s="235">
        <v>0.12328767123287671</v>
      </c>
      <c r="J1261" s="144">
        <v>9</v>
      </c>
      <c r="K1261" s="235">
        <v>8.8235294117647065E-2</v>
      </c>
      <c r="L1261" s="144">
        <v>3</v>
      </c>
      <c r="M1261" s="235">
        <v>0.13765837858435745</v>
      </c>
      <c r="N1261" s="144">
        <v>1445</v>
      </c>
      <c r="O1261" s="235">
        <v>7.9646017699115043E-2</v>
      </c>
      <c r="P1261" s="144">
        <v>9</v>
      </c>
      <c r="Q1261" s="235">
        <v>0.19230769230769232</v>
      </c>
      <c r="R1261" s="145">
        <v>25</v>
      </c>
      <c r="S1261" s="370">
        <v>0.1383274948351747</v>
      </c>
      <c r="T1261" s="371">
        <v>1540</v>
      </c>
    </row>
    <row r="1262" spans="2:20">
      <c r="B1262" s="70" t="s">
        <v>86</v>
      </c>
      <c r="C1262" s="235">
        <v>0.26712328767123289</v>
      </c>
      <c r="D1262" s="144">
        <v>39</v>
      </c>
      <c r="E1262" s="235">
        <v>0.30357142857142855</v>
      </c>
      <c r="F1262" s="144">
        <v>34</v>
      </c>
      <c r="G1262" s="235">
        <v>0.42857142857142855</v>
      </c>
      <c r="H1262" s="144">
        <v>12</v>
      </c>
      <c r="I1262" s="235">
        <v>0.34246575342465752</v>
      </c>
      <c r="J1262" s="144">
        <v>25</v>
      </c>
      <c r="K1262" s="235">
        <v>0.3235294117647059</v>
      </c>
      <c r="L1262" s="144">
        <v>11</v>
      </c>
      <c r="M1262" s="235">
        <v>0.2367343050395351</v>
      </c>
      <c r="N1262" s="144">
        <v>2485</v>
      </c>
      <c r="O1262" s="235">
        <v>0.23893805309734514</v>
      </c>
      <c r="P1262" s="144">
        <v>27</v>
      </c>
      <c r="Q1262" s="235">
        <v>0.23076923076923078</v>
      </c>
      <c r="R1262" s="145">
        <v>30</v>
      </c>
      <c r="S1262" s="370">
        <v>0.23919877840653911</v>
      </c>
      <c r="T1262" s="371">
        <v>2663</v>
      </c>
    </row>
    <row r="1263" spans="2:20">
      <c r="B1263" s="73" t="s">
        <v>11</v>
      </c>
      <c r="C1263" s="237">
        <v>0.26027397260273971</v>
      </c>
      <c r="D1263" s="147">
        <v>38</v>
      </c>
      <c r="E1263" s="237">
        <v>0.33035714285714285</v>
      </c>
      <c r="F1263" s="147">
        <v>37</v>
      </c>
      <c r="G1263" s="237">
        <v>0.25</v>
      </c>
      <c r="H1263" s="147">
        <v>7</v>
      </c>
      <c r="I1263" s="237">
        <v>0.21917808219178081</v>
      </c>
      <c r="J1263" s="147">
        <v>16</v>
      </c>
      <c r="K1263" s="237">
        <v>0.29411764705882354</v>
      </c>
      <c r="L1263" s="147">
        <v>10</v>
      </c>
      <c r="M1263" s="237">
        <v>0.28827283985900731</v>
      </c>
      <c r="N1263" s="147">
        <v>3026</v>
      </c>
      <c r="O1263" s="237">
        <v>0.31858407079646017</v>
      </c>
      <c r="P1263" s="147">
        <v>36</v>
      </c>
      <c r="Q1263" s="237">
        <v>0.16923076923076924</v>
      </c>
      <c r="R1263" s="148">
        <v>22</v>
      </c>
      <c r="S1263" s="372">
        <v>0.28671517111290756</v>
      </c>
      <c r="T1263" s="373">
        <v>3192</v>
      </c>
    </row>
    <row r="1264" spans="2:20">
      <c r="B1264" s="73" t="s">
        <v>12</v>
      </c>
      <c r="C1264" s="237">
        <v>8.2191780821917804E-2</v>
      </c>
      <c r="D1264" s="147">
        <v>12</v>
      </c>
      <c r="E1264" s="237">
        <v>6.25E-2</v>
      </c>
      <c r="F1264" s="147">
        <v>7</v>
      </c>
      <c r="G1264" s="237">
        <v>0.17857142857142858</v>
      </c>
      <c r="H1264" s="147">
        <v>5</v>
      </c>
      <c r="I1264" s="237">
        <v>0.15068493150684931</v>
      </c>
      <c r="J1264" s="147">
        <v>11</v>
      </c>
      <c r="K1264" s="237">
        <v>8.8235294117647065E-2</v>
      </c>
      <c r="L1264" s="147">
        <v>3</v>
      </c>
      <c r="M1264" s="237">
        <v>0.11889111174621321</v>
      </c>
      <c r="N1264" s="147">
        <v>1248</v>
      </c>
      <c r="O1264" s="237">
        <v>0.10619469026548672</v>
      </c>
      <c r="P1264" s="147">
        <v>12</v>
      </c>
      <c r="Q1264" s="237">
        <v>4.6153846153846156E-2</v>
      </c>
      <c r="R1264" s="148">
        <v>6</v>
      </c>
      <c r="S1264" s="372">
        <v>0.11712925536692716</v>
      </c>
      <c r="T1264" s="373">
        <v>1304</v>
      </c>
    </row>
    <row r="1265" spans="2:20">
      <c r="B1265" s="73" t="s">
        <v>13</v>
      </c>
      <c r="C1265" s="237">
        <v>2.0547945205479451E-2</v>
      </c>
      <c r="D1265" s="147">
        <v>3</v>
      </c>
      <c r="E1265" s="237">
        <v>0</v>
      </c>
      <c r="F1265" s="147">
        <v>0</v>
      </c>
      <c r="G1265" s="237">
        <v>0</v>
      </c>
      <c r="H1265" s="147">
        <v>0</v>
      </c>
      <c r="I1265" s="237">
        <v>4.1095890410958902E-2</v>
      </c>
      <c r="J1265" s="147">
        <v>3</v>
      </c>
      <c r="K1265" s="237">
        <v>5.8823529411764705E-2</v>
      </c>
      <c r="L1265" s="147">
        <v>2</v>
      </c>
      <c r="M1265" s="237">
        <v>4.8108983519100694E-2</v>
      </c>
      <c r="N1265" s="147">
        <v>505</v>
      </c>
      <c r="O1265" s="237">
        <v>6.1946902654867256E-2</v>
      </c>
      <c r="P1265" s="147">
        <v>7</v>
      </c>
      <c r="Q1265" s="237">
        <v>0</v>
      </c>
      <c r="R1265" s="148">
        <v>0</v>
      </c>
      <c r="S1265" s="372">
        <v>4.6707985269020029E-2</v>
      </c>
      <c r="T1265" s="373">
        <v>520</v>
      </c>
    </row>
    <row r="1266" spans="2:20">
      <c r="B1266" s="73" t="s">
        <v>14</v>
      </c>
      <c r="C1266" s="237">
        <v>6.8493150684931503E-3</v>
      </c>
      <c r="D1266" s="147">
        <v>1</v>
      </c>
      <c r="E1266" s="237">
        <v>0</v>
      </c>
      <c r="F1266" s="147">
        <v>0</v>
      </c>
      <c r="G1266" s="237">
        <v>0</v>
      </c>
      <c r="H1266" s="147">
        <v>0</v>
      </c>
      <c r="I1266" s="237">
        <v>1.3698630136986301E-2</v>
      </c>
      <c r="J1266" s="147">
        <v>1</v>
      </c>
      <c r="K1266" s="237">
        <v>2.9411764705882353E-2</v>
      </c>
      <c r="L1266" s="147">
        <v>1</v>
      </c>
      <c r="M1266" s="237">
        <v>1.3146613318090883E-2</v>
      </c>
      <c r="N1266" s="147">
        <v>138</v>
      </c>
      <c r="O1266" s="237">
        <v>0</v>
      </c>
      <c r="P1266" s="147">
        <v>0</v>
      </c>
      <c r="Q1266" s="237">
        <v>2.3076923076923078E-2</v>
      </c>
      <c r="R1266" s="148">
        <v>3</v>
      </c>
      <c r="S1266" s="372">
        <v>1.2934518997574777E-2</v>
      </c>
      <c r="T1266" s="373">
        <v>144</v>
      </c>
    </row>
    <row r="1267" spans="2:20">
      <c r="B1267" s="77" t="s">
        <v>77</v>
      </c>
      <c r="C1267" s="239">
        <v>2.7397260273972601E-2</v>
      </c>
      <c r="D1267" s="150">
        <v>4</v>
      </c>
      <c r="E1267" s="239">
        <v>4.4642857142857144E-2</v>
      </c>
      <c r="F1267" s="150">
        <v>5</v>
      </c>
      <c r="G1267" s="239">
        <v>0</v>
      </c>
      <c r="H1267" s="150">
        <v>0</v>
      </c>
      <c r="I1267" s="239">
        <v>5.4794520547945202E-2</v>
      </c>
      <c r="J1267" s="150">
        <v>4</v>
      </c>
      <c r="K1267" s="239">
        <v>5.8823529411764705E-2</v>
      </c>
      <c r="L1267" s="150">
        <v>2</v>
      </c>
      <c r="M1267" s="239">
        <v>8.9644660379155944E-2</v>
      </c>
      <c r="N1267" s="150">
        <v>941</v>
      </c>
      <c r="O1267" s="239">
        <v>8.8495575221238937E-2</v>
      </c>
      <c r="P1267" s="150">
        <v>10</v>
      </c>
      <c r="Q1267" s="239">
        <v>0.22307692307692309</v>
      </c>
      <c r="R1267" s="151">
        <v>29</v>
      </c>
      <c r="S1267" s="374">
        <v>8.9373933351297938E-2</v>
      </c>
      <c r="T1267" s="375">
        <v>995</v>
      </c>
    </row>
    <row r="1268" spans="2:20">
      <c r="B1268" s="80" t="s">
        <v>78</v>
      </c>
      <c r="C1268" s="239">
        <v>2.0547945205479451E-2</v>
      </c>
      <c r="D1268" s="150">
        <v>3</v>
      </c>
      <c r="E1268" s="239">
        <v>8.9285714285714281E-3</v>
      </c>
      <c r="F1268" s="150">
        <v>1</v>
      </c>
      <c r="G1268" s="239">
        <v>3.5714285714285712E-2</v>
      </c>
      <c r="H1268" s="150">
        <v>1</v>
      </c>
      <c r="I1268" s="239">
        <v>0</v>
      </c>
      <c r="J1268" s="150">
        <v>0</v>
      </c>
      <c r="K1268" s="239">
        <v>0</v>
      </c>
      <c r="L1268" s="150">
        <v>0</v>
      </c>
      <c r="M1268" s="239">
        <v>1.1146041726207487E-2</v>
      </c>
      <c r="N1268" s="150">
        <v>117</v>
      </c>
      <c r="O1268" s="239">
        <v>0</v>
      </c>
      <c r="P1268" s="150">
        <v>0</v>
      </c>
      <c r="Q1268" s="239">
        <v>2.3076923076923078E-2</v>
      </c>
      <c r="R1268" s="151">
        <v>3</v>
      </c>
      <c r="S1268" s="374">
        <v>1.1227881074283661E-2</v>
      </c>
      <c r="T1268" s="375">
        <v>125</v>
      </c>
    </row>
    <row r="1269" spans="2:20" ht="15.6" thickBot="1">
      <c r="B1269" s="81" t="s">
        <v>87</v>
      </c>
      <c r="C1269" s="376"/>
      <c r="D1269" s="154">
        <v>146</v>
      </c>
      <c r="E1269" s="376"/>
      <c r="F1269" s="154">
        <v>112</v>
      </c>
      <c r="G1269" s="376"/>
      <c r="H1269" s="154">
        <v>28</v>
      </c>
      <c r="I1269" s="376"/>
      <c r="J1269" s="154">
        <v>73</v>
      </c>
      <c r="K1269" s="376"/>
      <c r="L1269" s="154">
        <v>34</v>
      </c>
      <c r="M1269" s="376"/>
      <c r="N1269" s="154">
        <v>10497</v>
      </c>
      <c r="O1269" s="376"/>
      <c r="P1269" s="154">
        <v>113</v>
      </c>
      <c r="Q1269" s="376"/>
      <c r="R1269" s="154">
        <v>130</v>
      </c>
      <c r="S1269" s="377"/>
      <c r="T1269" s="378">
        <v>11133</v>
      </c>
    </row>
    <row r="1270" spans="2:20">
      <c r="B1270" s="5" t="s">
        <v>8</v>
      </c>
    </row>
    <row r="1271" spans="2:20" ht="15.75" customHeight="1">
      <c r="B1271" s="5"/>
    </row>
    <row r="1272" spans="2:20" ht="15.75" customHeight="1">
      <c r="B1272" s="5"/>
    </row>
    <row r="1273" spans="2:20" ht="15.75" customHeight="1">
      <c r="B1273" s="5"/>
    </row>
    <row r="1274" spans="2:20" ht="15.75" customHeight="1">
      <c r="B1274" s="5"/>
    </row>
    <row r="1275" spans="2:20" ht="15.75" customHeight="1">
      <c r="B1275" s="5"/>
    </row>
    <row r="1276" spans="2:20" ht="15.75" customHeight="1">
      <c r="B1276" s="5"/>
    </row>
    <row r="1277" spans="2:20" ht="15.75" customHeight="1">
      <c r="B1277" s="5"/>
    </row>
    <row r="1278" spans="2:20" ht="15.75" customHeight="1">
      <c r="B1278" s="5"/>
    </row>
    <row r="1279" spans="2:20" ht="15.75" customHeight="1">
      <c r="B1279" s="5"/>
    </row>
    <row r="1280" spans="2:20" ht="15.75" customHeight="1">
      <c r="B1280" s="5"/>
    </row>
    <row r="1281" spans="2:20" ht="15.75" customHeight="1">
      <c r="B1281" s="5"/>
    </row>
    <row r="1282" spans="2:20" ht="15.75" customHeight="1">
      <c r="B1282" s="5"/>
    </row>
    <row r="1283" spans="2:20" ht="15.75" customHeight="1">
      <c r="B1283" s="5"/>
    </row>
    <row r="1284" spans="2:20" ht="15.75" customHeight="1">
      <c r="B1284" s="5"/>
    </row>
    <row r="1285" spans="2:20" ht="15.75" customHeight="1">
      <c r="B1285" s="5"/>
    </row>
    <row r="1286" spans="2:20" ht="15.75" customHeight="1">
      <c r="B1286" s="5"/>
    </row>
    <row r="1287" spans="2:20" ht="15.75" customHeight="1">
      <c r="B1287" s="5"/>
    </row>
    <row r="1288" spans="2:20" ht="15.75" customHeight="1">
      <c r="B1288" s="5"/>
    </row>
    <row r="1289" spans="2:20" ht="15.75" customHeight="1">
      <c r="B1289" s="5"/>
    </row>
    <row r="1290" spans="2:20" ht="15.75" customHeight="1">
      <c r="B1290" s="5"/>
    </row>
    <row r="1291" spans="2:20" ht="15.6" thickBot="1">
      <c r="B1291" s="2" t="s">
        <v>192</v>
      </c>
    </row>
    <row r="1292" spans="2:20" ht="15" customHeight="1" thickBot="1">
      <c r="B1292" s="379"/>
      <c r="C1292" s="1103" t="s">
        <v>148</v>
      </c>
      <c r="D1292" s="1104"/>
      <c r="E1292" s="1103" t="s">
        <v>149</v>
      </c>
      <c r="F1292" s="1104"/>
      <c r="G1292" s="1103" t="s">
        <v>150</v>
      </c>
      <c r="H1292" s="1104"/>
      <c r="I1292" s="1103" t="s">
        <v>151</v>
      </c>
      <c r="J1292" s="1104"/>
      <c r="K1292" s="1103" t="s">
        <v>152</v>
      </c>
      <c r="L1292" s="1104"/>
      <c r="M1292" s="1103" t="s">
        <v>153</v>
      </c>
      <c r="N1292" s="1104"/>
      <c r="O1292" s="1103" t="s">
        <v>121</v>
      </c>
      <c r="P1292" s="1104"/>
      <c r="Q1292" s="1103" t="s">
        <v>123</v>
      </c>
      <c r="R1292" s="1105"/>
      <c r="S1292" s="1106" t="s">
        <v>191</v>
      </c>
      <c r="T1292" s="1116"/>
    </row>
    <row r="1293" spans="2:20">
      <c r="B1293" s="186" t="s">
        <v>32</v>
      </c>
      <c r="C1293" s="93" t="s">
        <v>83</v>
      </c>
      <c r="D1293" s="93" t="s">
        <v>84</v>
      </c>
      <c r="E1293" s="93" t="s">
        <v>83</v>
      </c>
      <c r="F1293" s="93" t="s">
        <v>84</v>
      </c>
      <c r="G1293" s="93" t="s">
        <v>83</v>
      </c>
      <c r="H1293" s="93" t="s">
        <v>84</v>
      </c>
      <c r="I1293" s="93" t="s">
        <v>83</v>
      </c>
      <c r="J1293" s="93" t="s">
        <v>84</v>
      </c>
      <c r="K1293" s="93" t="s">
        <v>83</v>
      </c>
      <c r="L1293" s="93" t="s">
        <v>84</v>
      </c>
      <c r="M1293" s="93" t="s">
        <v>83</v>
      </c>
      <c r="N1293" s="93" t="s">
        <v>84</v>
      </c>
      <c r="O1293" s="93" t="s">
        <v>83</v>
      </c>
      <c r="P1293" s="93" t="s">
        <v>84</v>
      </c>
      <c r="Q1293" s="380" t="s">
        <v>83</v>
      </c>
      <c r="R1293" s="290" t="s">
        <v>84</v>
      </c>
      <c r="S1293" s="381" t="s">
        <v>83</v>
      </c>
      <c r="T1293" s="382" t="s">
        <v>84</v>
      </c>
    </row>
    <row r="1294" spans="2:20">
      <c r="B1294" s="70" t="s">
        <v>76</v>
      </c>
      <c r="C1294" s="235">
        <v>0.11304347826086956</v>
      </c>
      <c r="D1294" s="101">
        <v>13</v>
      </c>
      <c r="E1294" s="235">
        <v>4.6511627906976744E-2</v>
      </c>
      <c r="F1294" s="101">
        <v>4</v>
      </c>
      <c r="G1294" s="235">
        <v>4.3478260869565216E-2</v>
      </c>
      <c r="H1294" s="383">
        <v>1</v>
      </c>
      <c r="I1294" s="235">
        <v>0.18181818181818182</v>
      </c>
      <c r="J1294" s="101">
        <v>2</v>
      </c>
      <c r="K1294" s="235">
        <v>1.7543859649122806E-2</v>
      </c>
      <c r="L1294" s="101">
        <v>2</v>
      </c>
      <c r="M1294" s="235">
        <v>5.0796941816768172E-2</v>
      </c>
      <c r="N1294" s="101">
        <v>392</v>
      </c>
      <c r="O1294" s="235">
        <v>2.8688524590163935E-2</v>
      </c>
      <c r="P1294" s="101">
        <v>14</v>
      </c>
      <c r="Q1294" s="235"/>
      <c r="R1294" s="384">
        <v>0</v>
      </c>
      <c r="S1294" s="370">
        <v>3.8444264798347255E-2</v>
      </c>
      <c r="T1294" s="385">
        <v>428</v>
      </c>
    </row>
    <row r="1295" spans="2:20">
      <c r="B1295" s="70" t="s">
        <v>85</v>
      </c>
      <c r="C1295" s="235">
        <v>0.15652173913043479</v>
      </c>
      <c r="D1295" s="101">
        <v>18</v>
      </c>
      <c r="E1295" s="235">
        <v>0.18604651162790697</v>
      </c>
      <c r="F1295" s="101">
        <v>16</v>
      </c>
      <c r="G1295" s="235">
        <v>4.3478260869565216E-2</v>
      </c>
      <c r="H1295" s="383">
        <v>1</v>
      </c>
      <c r="I1295" s="235">
        <v>9.0909090909090912E-2</v>
      </c>
      <c r="J1295" s="101">
        <v>1</v>
      </c>
      <c r="K1295" s="235">
        <v>0.12280701754385964</v>
      </c>
      <c r="L1295" s="101">
        <v>14</v>
      </c>
      <c r="M1295" s="235">
        <v>0.13152779577556045</v>
      </c>
      <c r="N1295" s="101">
        <v>1015</v>
      </c>
      <c r="O1295" s="235">
        <v>0.10450819672131148</v>
      </c>
      <c r="P1295" s="101">
        <v>51</v>
      </c>
      <c r="Q1295" s="235"/>
      <c r="R1295" s="384">
        <v>0</v>
      </c>
      <c r="S1295" s="370">
        <v>0.10024252223120453</v>
      </c>
      <c r="T1295" s="385">
        <v>1116</v>
      </c>
    </row>
    <row r="1296" spans="2:20">
      <c r="B1296" s="70" t="s">
        <v>86</v>
      </c>
      <c r="C1296" s="235">
        <v>0.30434782608695654</v>
      </c>
      <c r="D1296" s="101">
        <v>35</v>
      </c>
      <c r="E1296" s="235">
        <v>0.32558139534883723</v>
      </c>
      <c r="F1296" s="101">
        <v>28</v>
      </c>
      <c r="G1296" s="235">
        <v>0.47826086956521741</v>
      </c>
      <c r="H1296" s="383">
        <v>11</v>
      </c>
      <c r="I1296" s="235">
        <v>0.18181818181818182</v>
      </c>
      <c r="J1296" s="101">
        <v>2</v>
      </c>
      <c r="K1296" s="235">
        <v>0.34210526315789475</v>
      </c>
      <c r="L1296" s="101">
        <v>39</v>
      </c>
      <c r="M1296" s="235">
        <v>0.23156667098613451</v>
      </c>
      <c r="N1296" s="101">
        <v>1787</v>
      </c>
      <c r="O1296" s="235">
        <v>0.28893442622950821</v>
      </c>
      <c r="P1296" s="101">
        <v>141</v>
      </c>
      <c r="Q1296" s="235"/>
      <c r="R1296" s="384">
        <v>0</v>
      </c>
      <c r="S1296" s="370">
        <v>0.18350848827809216</v>
      </c>
      <c r="T1296" s="385">
        <v>2043</v>
      </c>
    </row>
    <row r="1297" spans="2:20">
      <c r="B1297" s="73" t="s">
        <v>11</v>
      </c>
      <c r="C1297" s="237">
        <v>0.31304347826086959</v>
      </c>
      <c r="D1297" s="386">
        <v>36</v>
      </c>
      <c r="E1297" s="237">
        <v>0.31395348837209303</v>
      </c>
      <c r="F1297" s="386">
        <v>27</v>
      </c>
      <c r="G1297" s="237">
        <v>0.21739130434782608</v>
      </c>
      <c r="H1297" s="387">
        <v>5</v>
      </c>
      <c r="I1297" s="237">
        <v>9.0909090909090912E-2</v>
      </c>
      <c r="J1297" s="386">
        <v>1</v>
      </c>
      <c r="K1297" s="237">
        <v>0.35087719298245612</v>
      </c>
      <c r="L1297" s="386">
        <v>40</v>
      </c>
      <c r="M1297" s="237">
        <v>0.29791369703252557</v>
      </c>
      <c r="N1297" s="386">
        <v>2299</v>
      </c>
      <c r="O1297" s="237">
        <v>0.36065573770491804</v>
      </c>
      <c r="P1297" s="386">
        <v>176</v>
      </c>
      <c r="Q1297" s="237"/>
      <c r="R1297" s="388">
        <v>0</v>
      </c>
      <c r="S1297" s="372">
        <v>0.23210275756759186</v>
      </c>
      <c r="T1297" s="389">
        <v>2584</v>
      </c>
    </row>
    <row r="1298" spans="2:20">
      <c r="B1298" s="73" t="s">
        <v>12</v>
      </c>
      <c r="C1298" s="237">
        <v>6.0869565217391307E-2</v>
      </c>
      <c r="D1298" s="386">
        <v>7</v>
      </c>
      <c r="E1298" s="237">
        <v>6.9767441860465115E-2</v>
      </c>
      <c r="F1298" s="386">
        <v>6</v>
      </c>
      <c r="G1298" s="237">
        <v>0.17391304347826086</v>
      </c>
      <c r="H1298" s="387">
        <v>4</v>
      </c>
      <c r="I1298" s="237">
        <v>0.36363636363636365</v>
      </c>
      <c r="J1298" s="386">
        <v>4</v>
      </c>
      <c r="K1298" s="237">
        <v>0.11403508771929824</v>
      </c>
      <c r="L1298" s="386">
        <v>13</v>
      </c>
      <c r="M1298" s="237">
        <v>0.12608526629519243</v>
      </c>
      <c r="N1298" s="386">
        <v>973</v>
      </c>
      <c r="O1298" s="237">
        <v>0.12090163934426229</v>
      </c>
      <c r="P1298" s="386">
        <v>59</v>
      </c>
      <c r="Q1298" s="237"/>
      <c r="R1298" s="388">
        <v>0</v>
      </c>
      <c r="S1298" s="372">
        <v>9.5751369801491057E-2</v>
      </c>
      <c r="T1298" s="389">
        <v>1066</v>
      </c>
    </row>
    <row r="1299" spans="2:20">
      <c r="B1299" s="73" t="s">
        <v>13</v>
      </c>
      <c r="C1299" s="237">
        <v>1.7391304347826087E-2</v>
      </c>
      <c r="D1299" s="386">
        <v>2</v>
      </c>
      <c r="E1299" s="237">
        <v>0</v>
      </c>
      <c r="F1299" s="386">
        <v>0</v>
      </c>
      <c r="G1299" s="237">
        <v>0</v>
      </c>
      <c r="H1299" s="387">
        <v>0</v>
      </c>
      <c r="I1299" s="237">
        <v>0</v>
      </c>
      <c r="J1299" s="386">
        <v>0</v>
      </c>
      <c r="K1299" s="237">
        <v>1.7543859649122806E-2</v>
      </c>
      <c r="L1299" s="386">
        <v>2</v>
      </c>
      <c r="M1299" s="237">
        <v>5.5721135156148766E-2</v>
      </c>
      <c r="N1299" s="386">
        <v>430</v>
      </c>
      <c r="O1299" s="237">
        <v>3.6885245901639344E-2</v>
      </c>
      <c r="P1299" s="386">
        <v>18</v>
      </c>
      <c r="Q1299" s="237"/>
      <c r="R1299" s="388">
        <v>0</v>
      </c>
      <c r="S1299" s="372">
        <v>4.0600017964609721E-2</v>
      </c>
      <c r="T1299" s="389">
        <v>452</v>
      </c>
    </row>
    <row r="1300" spans="2:20" ht="30" customHeight="1">
      <c r="B1300" s="73" t="s">
        <v>14</v>
      </c>
      <c r="C1300" s="237">
        <v>8.6956521739130436E-3</v>
      </c>
      <c r="D1300" s="386">
        <v>1</v>
      </c>
      <c r="E1300" s="237">
        <v>0</v>
      </c>
      <c r="F1300" s="386">
        <v>0</v>
      </c>
      <c r="G1300" s="237">
        <v>0</v>
      </c>
      <c r="H1300" s="387">
        <v>0</v>
      </c>
      <c r="I1300" s="237">
        <v>0</v>
      </c>
      <c r="J1300" s="386">
        <v>0</v>
      </c>
      <c r="K1300" s="237">
        <v>8.771929824561403E-3</v>
      </c>
      <c r="L1300" s="386">
        <v>1</v>
      </c>
      <c r="M1300" s="237">
        <v>1.4383827912401193E-2</v>
      </c>
      <c r="N1300" s="386">
        <v>111</v>
      </c>
      <c r="O1300" s="237">
        <v>4.0983606557377051E-3</v>
      </c>
      <c r="P1300" s="386">
        <v>2</v>
      </c>
      <c r="Q1300" s="237"/>
      <c r="R1300" s="388">
        <v>0</v>
      </c>
      <c r="S1300" s="372">
        <v>1.0329650588340969E-2</v>
      </c>
      <c r="T1300" s="389">
        <v>115</v>
      </c>
    </row>
    <row r="1301" spans="2:20">
      <c r="B1301" s="77" t="s">
        <v>77</v>
      </c>
      <c r="C1301" s="239">
        <v>1.7391304347826087E-2</v>
      </c>
      <c r="D1301" s="390">
        <v>2</v>
      </c>
      <c r="E1301" s="239">
        <v>4.6511627906976744E-2</v>
      </c>
      <c r="F1301" s="390">
        <v>4</v>
      </c>
      <c r="G1301" s="239">
        <v>0</v>
      </c>
      <c r="H1301" s="391">
        <v>0</v>
      </c>
      <c r="I1301" s="239">
        <v>9.0909090909090912E-2</v>
      </c>
      <c r="J1301" s="390">
        <v>1</v>
      </c>
      <c r="K1301" s="239">
        <v>2.6315789473684209E-2</v>
      </c>
      <c r="L1301" s="390">
        <v>3</v>
      </c>
      <c r="M1301" s="239">
        <v>8.0471685888298561E-2</v>
      </c>
      <c r="N1301" s="390">
        <v>621</v>
      </c>
      <c r="O1301" s="239">
        <v>3.6885245901639344E-2</v>
      </c>
      <c r="P1301" s="390">
        <v>18</v>
      </c>
      <c r="Q1301" s="239"/>
      <c r="R1301" s="392">
        <v>0</v>
      </c>
      <c r="S1301" s="374">
        <v>5.8295158537680768E-2</v>
      </c>
      <c r="T1301" s="393">
        <v>649</v>
      </c>
    </row>
    <row r="1302" spans="2:20">
      <c r="B1302" s="80" t="s">
        <v>78</v>
      </c>
      <c r="C1302" s="239">
        <v>8.6956521739130436E-3</v>
      </c>
      <c r="D1302" s="390">
        <v>1</v>
      </c>
      <c r="E1302" s="239">
        <v>1.1627906976744186E-2</v>
      </c>
      <c r="F1302" s="390">
        <v>1</v>
      </c>
      <c r="G1302" s="239">
        <v>4.3478260869565216E-2</v>
      </c>
      <c r="H1302" s="391">
        <v>1</v>
      </c>
      <c r="I1302" s="239">
        <v>0</v>
      </c>
      <c r="J1302" s="390">
        <v>0</v>
      </c>
      <c r="K1302" s="239">
        <v>0</v>
      </c>
      <c r="L1302" s="390">
        <v>0</v>
      </c>
      <c r="M1302" s="239">
        <v>1.1532979136970324E-2</v>
      </c>
      <c r="N1302" s="390">
        <v>89</v>
      </c>
      <c r="O1302" s="239">
        <v>1.8442622950819672E-2</v>
      </c>
      <c r="P1302" s="390">
        <v>9</v>
      </c>
      <c r="Q1302" s="239"/>
      <c r="R1302" s="392">
        <v>0</v>
      </c>
      <c r="S1302" s="374">
        <v>9.0721279080211974E-3</v>
      </c>
      <c r="T1302" s="393">
        <v>101</v>
      </c>
    </row>
    <row r="1303" spans="2:20">
      <c r="B1303" s="394" t="s">
        <v>73</v>
      </c>
      <c r="C1303" s="395"/>
      <c r="D1303" s="396"/>
      <c r="E1303" s="397"/>
      <c r="F1303" s="396"/>
      <c r="G1303" s="397"/>
      <c r="H1303" s="398"/>
      <c r="I1303" s="397"/>
      <c r="J1303" s="396"/>
      <c r="K1303" s="397"/>
      <c r="L1303" s="396"/>
      <c r="M1303" s="397"/>
      <c r="N1303" s="396"/>
      <c r="O1303" s="397"/>
      <c r="P1303" s="396"/>
      <c r="Q1303" s="397"/>
      <c r="R1303" s="399"/>
      <c r="S1303" s="400">
        <v>0.23165364232462049</v>
      </c>
      <c r="T1303" s="401">
        <v>2579</v>
      </c>
    </row>
    <row r="1304" spans="2:20" ht="15.6" thickBot="1">
      <c r="B1304" s="81" t="s">
        <v>87</v>
      </c>
      <c r="C1304" s="241"/>
      <c r="D1304" s="376">
        <v>115</v>
      </c>
      <c r="E1304" s="376"/>
      <c r="F1304" s="376">
        <v>86</v>
      </c>
      <c r="G1304" s="241"/>
      <c r="H1304" s="402">
        <v>23</v>
      </c>
      <c r="I1304" s="241"/>
      <c r="J1304" s="376">
        <v>11</v>
      </c>
      <c r="K1304" s="241"/>
      <c r="L1304" s="376">
        <v>114</v>
      </c>
      <c r="M1304" s="241"/>
      <c r="N1304" s="376">
        <v>7717</v>
      </c>
      <c r="O1304" s="376"/>
      <c r="P1304" s="376">
        <v>488</v>
      </c>
      <c r="Q1304" s="376"/>
      <c r="R1304" s="376">
        <v>0</v>
      </c>
      <c r="S1304" s="377"/>
      <c r="T1304" s="403">
        <v>11133</v>
      </c>
    </row>
    <row r="1305" spans="2:20">
      <c r="B1305" s="5" t="s">
        <v>8</v>
      </c>
    </row>
    <row r="1306" spans="2:20" ht="15.75" customHeight="1">
      <c r="C1306" s="328"/>
      <c r="D1306" s="327"/>
    </row>
    <row r="1307" spans="2:20" ht="15.75" customHeight="1">
      <c r="C1307" s="328"/>
      <c r="D1307" s="327"/>
    </row>
    <row r="1308" spans="2:20" ht="15.75" customHeight="1">
      <c r="C1308" s="328"/>
      <c r="D1308" s="327"/>
    </row>
    <row r="1309" spans="2:20" ht="15.75" customHeight="1">
      <c r="C1309" s="328"/>
      <c r="D1309" s="327"/>
    </row>
    <row r="1310" spans="2:20" ht="15.75" customHeight="1">
      <c r="C1310" s="328"/>
      <c r="D1310" s="327"/>
    </row>
    <row r="1311" spans="2:20" ht="15.75" customHeight="1">
      <c r="C1311" s="328"/>
      <c r="D1311" s="327"/>
    </row>
    <row r="1312" spans="2:20" ht="15.75" customHeight="1">
      <c r="C1312" s="328"/>
      <c r="D1312" s="327"/>
    </row>
    <row r="1313" spans="2:21" ht="15.75" customHeight="1">
      <c r="C1313" s="328"/>
      <c r="D1313" s="327"/>
    </row>
    <row r="1314" spans="2:21" ht="15.75" customHeight="1">
      <c r="C1314" s="328"/>
      <c r="D1314" s="327"/>
    </row>
    <row r="1315" spans="2:21" ht="15.75" customHeight="1">
      <c r="C1315" s="328"/>
      <c r="D1315" s="327"/>
    </row>
    <row r="1316" spans="2:21" ht="15.75" customHeight="1">
      <c r="C1316" s="328"/>
      <c r="D1316" s="327"/>
    </row>
    <row r="1317" spans="2:21" ht="15.75" customHeight="1">
      <c r="C1317" s="328"/>
      <c r="D1317" s="327"/>
    </row>
    <row r="1318" spans="2:21" ht="15.75" customHeight="1">
      <c r="C1318" s="328"/>
      <c r="D1318" s="327"/>
    </row>
    <row r="1319" spans="2:21" ht="15.75" customHeight="1">
      <c r="C1319" s="328"/>
      <c r="D1319" s="327"/>
    </row>
    <row r="1320" spans="2:21" ht="15.75" customHeight="1">
      <c r="C1320" s="328"/>
      <c r="D1320" s="327"/>
    </row>
    <row r="1321" spans="2:21" ht="15.75" customHeight="1">
      <c r="C1321" s="328"/>
      <c r="D1321" s="327"/>
    </row>
    <row r="1322" spans="2:21" ht="15.75" customHeight="1">
      <c r="C1322" s="328"/>
      <c r="D1322" s="327"/>
    </row>
    <row r="1323" spans="2:21" ht="15.75" customHeight="1">
      <c r="C1323" s="328"/>
      <c r="D1323" s="327"/>
    </row>
    <row r="1324" spans="2:21" ht="15.75" customHeight="1">
      <c r="C1324" s="328"/>
      <c r="D1324" s="327"/>
    </row>
    <row r="1325" spans="2:21" ht="15.75" customHeight="1">
      <c r="C1325" s="328"/>
      <c r="D1325" s="327"/>
    </row>
    <row r="1326" spans="2:21" ht="15.6" thickBot="1">
      <c r="B1326" s="2" t="s">
        <v>193</v>
      </c>
      <c r="I1326" s="364" t="s">
        <v>190</v>
      </c>
    </row>
    <row r="1327" spans="2:21" ht="15" customHeight="1" thickBot="1">
      <c r="B1327" s="309"/>
      <c r="C1327" s="1112" t="s">
        <v>148</v>
      </c>
      <c r="D1327" s="1113"/>
      <c r="E1327" s="1112" t="s">
        <v>149</v>
      </c>
      <c r="F1327" s="1113"/>
      <c r="G1327" s="1112" t="s">
        <v>150</v>
      </c>
      <c r="H1327" s="1113"/>
      <c r="I1327" s="1112" t="s">
        <v>151</v>
      </c>
      <c r="J1327" s="1113"/>
      <c r="K1327" s="1112" t="s">
        <v>152</v>
      </c>
      <c r="L1327" s="1113"/>
      <c r="M1327" s="1112" t="s">
        <v>153</v>
      </c>
      <c r="N1327" s="1113"/>
      <c r="O1327" s="1112" t="s">
        <v>121</v>
      </c>
      <c r="P1327" s="1113"/>
      <c r="Q1327" s="1112" t="s">
        <v>123</v>
      </c>
      <c r="R1327" s="1114"/>
      <c r="S1327" s="1101" t="s">
        <v>191</v>
      </c>
      <c r="T1327" s="1102"/>
      <c r="U1327" s="404"/>
    </row>
    <row r="1328" spans="2:21">
      <c r="B1328" s="365" t="s">
        <v>32</v>
      </c>
      <c r="C1328" s="366" t="s">
        <v>83</v>
      </c>
      <c r="D1328" s="366" t="s">
        <v>84</v>
      </c>
      <c r="E1328" s="366" t="s">
        <v>83</v>
      </c>
      <c r="F1328" s="366" t="s">
        <v>84</v>
      </c>
      <c r="G1328" s="366" t="s">
        <v>83</v>
      </c>
      <c r="H1328" s="366" t="s">
        <v>84</v>
      </c>
      <c r="I1328" s="366" t="s">
        <v>83</v>
      </c>
      <c r="J1328" s="366" t="s">
        <v>84</v>
      </c>
      <c r="K1328" s="366" t="s">
        <v>83</v>
      </c>
      <c r="L1328" s="366" t="s">
        <v>84</v>
      </c>
      <c r="M1328" s="366" t="s">
        <v>83</v>
      </c>
      <c r="N1328" s="366" t="s">
        <v>84</v>
      </c>
      <c r="O1328" s="366" t="s">
        <v>83</v>
      </c>
      <c r="P1328" s="366" t="s">
        <v>84</v>
      </c>
      <c r="Q1328" s="366" t="s">
        <v>83</v>
      </c>
      <c r="R1328" s="405" t="s">
        <v>84</v>
      </c>
      <c r="S1328" s="406" t="s">
        <v>83</v>
      </c>
      <c r="T1328" s="407" t="s">
        <v>84</v>
      </c>
      <c r="U1328" s="404"/>
    </row>
    <row r="1329" spans="2:21">
      <c r="B1329" s="70" t="s">
        <v>108</v>
      </c>
      <c r="C1329" s="235">
        <v>0.1095890410958904</v>
      </c>
      <c r="D1329" s="144">
        <v>16</v>
      </c>
      <c r="E1329" s="235">
        <v>9.8214285714285712E-2</v>
      </c>
      <c r="F1329" s="144">
        <v>11</v>
      </c>
      <c r="G1329" s="235">
        <v>7.1428571428571425E-2</v>
      </c>
      <c r="H1329" s="144">
        <v>2</v>
      </c>
      <c r="I1329" s="235">
        <v>4.1095890410958902E-2</v>
      </c>
      <c r="J1329" s="144">
        <v>3</v>
      </c>
      <c r="K1329" s="235">
        <v>0.11764705882352941</v>
      </c>
      <c r="L1329" s="144">
        <v>4</v>
      </c>
      <c r="M1329" s="235">
        <v>6.7924168810136229E-2</v>
      </c>
      <c r="N1329" s="144">
        <v>713</v>
      </c>
      <c r="O1329" s="235">
        <v>8.8495575221238937E-3</v>
      </c>
      <c r="P1329" s="144">
        <v>1</v>
      </c>
      <c r="Q1329" s="235">
        <v>6.1538461538461542E-2</v>
      </c>
      <c r="R1329" s="236">
        <v>8</v>
      </c>
      <c r="S1329" s="408">
        <v>6.8085870834456122E-2</v>
      </c>
      <c r="T1329" s="409">
        <v>758</v>
      </c>
      <c r="U1329" s="404"/>
    </row>
    <row r="1330" spans="2:21">
      <c r="B1330" s="70" t="s">
        <v>109</v>
      </c>
      <c r="C1330" s="235">
        <v>0.17123287671232876</v>
      </c>
      <c r="D1330" s="144">
        <v>25</v>
      </c>
      <c r="E1330" s="235">
        <v>9.8214285714285712E-2</v>
      </c>
      <c r="F1330" s="144">
        <v>11</v>
      </c>
      <c r="G1330" s="235">
        <v>0.17857142857142858</v>
      </c>
      <c r="H1330" s="144">
        <v>5</v>
      </c>
      <c r="I1330" s="235">
        <v>0.19178082191780821</v>
      </c>
      <c r="J1330" s="144">
        <v>14</v>
      </c>
      <c r="K1330" s="235">
        <v>5.8823529411764705E-2</v>
      </c>
      <c r="L1330" s="144">
        <v>2</v>
      </c>
      <c r="M1330" s="235">
        <v>7.7164904258359535E-2</v>
      </c>
      <c r="N1330" s="144">
        <v>810</v>
      </c>
      <c r="O1330" s="235">
        <v>0.12389380530973451</v>
      </c>
      <c r="P1330" s="144">
        <v>14</v>
      </c>
      <c r="Q1330" s="235">
        <v>0.24615384615384617</v>
      </c>
      <c r="R1330" s="236">
        <v>32</v>
      </c>
      <c r="S1330" s="408">
        <v>8.200844336656786E-2</v>
      </c>
      <c r="T1330" s="409">
        <v>913</v>
      </c>
      <c r="U1330" s="404"/>
    </row>
    <row r="1331" spans="2:21">
      <c r="B1331" s="70" t="s">
        <v>110</v>
      </c>
      <c r="C1331" s="235">
        <v>0.17123287671232876</v>
      </c>
      <c r="D1331" s="144">
        <v>25</v>
      </c>
      <c r="E1331" s="235">
        <v>0.30357142857142855</v>
      </c>
      <c r="F1331" s="144">
        <v>34</v>
      </c>
      <c r="G1331" s="235">
        <v>0.10714285714285714</v>
      </c>
      <c r="H1331" s="144">
        <v>3</v>
      </c>
      <c r="I1331" s="235">
        <v>0.15068493150684931</v>
      </c>
      <c r="J1331" s="144">
        <v>11</v>
      </c>
      <c r="K1331" s="235">
        <v>5.8823529411764705E-2</v>
      </c>
      <c r="L1331" s="144">
        <v>2</v>
      </c>
      <c r="M1331" s="235">
        <v>9.879013051348004E-2</v>
      </c>
      <c r="N1331" s="144">
        <v>1037</v>
      </c>
      <c r="O1331" s="235">
        <v>0.1415929203539823</v>
      </c>
      <c r="P1331" s="144">
        <v>16</v>
      </c>
      <c r="Q1331" s="235">
        <v>0.12307692307692308</v>
      </c>
      <c r="R1331" s="236">
        <v>16</v>
      </c>
      <c r="S1331" s="408">
        <v>0.10275756759184407</v>
      </c>
      <c r="T1331" s="409">
        <v>1144</v>
      </c>
      <c r="U1331" s="404"/>
    </row>
    <row r="1332" spans="2:21">
      <c r="B1332" s="73" t="s">
        <v>111</v>
      </c>
      <c r="C1332" s="237">
        <v>0.28767123287671231</v>
      </c>
      <c r="D1332" s="147">
        <v>42</v>
      </c>
      <c r="E1332" s="237">
        <v>0.30357142857142855</v>
      </c>
      <c r="F1332" s="147">
        <v>34</v>
      </c>
      <c r="G1332" s="237">
        <v>0.5</v>
      </c>
      <c r="H1332" s="147">
        <v>14</v>
      </c>
      <c r="I1332" s="237">
        <v>0.32876712328767121</v>
      </c>
      <c r="J1332" s="147">
        <v>24</v>
      </c>
      <c r="K1332" s="237">
        <v>0.41176470588235292</v>
      </c>
      <c r="L1332" s="147">
        <v>14</v>
      </c>
      <c r="M1332" s="237">
        <v>0.25188148994950937</v>
      </c>
      <c r="N1332" s="147">
        <v>2644</v>
      </c>
      <c r="O1332" s="237">
        <v>0.40707964601769914</v>
      </c>
      <c r="P1332" s="147">
        <v>46</v>
      </c>
      <c r="Q1332" s="237">
        <v>0.13846153846153847</v>
      </c>
      <c r="R1332" s="238">
        <v>18</v>
      </c>
      <c r="S1332" s="410">
        <v>0.25473816581334768</v>
      </c>
      <c r="T1332" s="411">
        <v>2836</v>
      </c>
      <c r="U1332" s="404"/>
    </row>
    <row r="1333" spans="2:21">
      <c r="B1333" s="73" t="s">
        <v>112</v>
      </c>
      <c r="C1333" s="237">
        <v>0.18493150684931506</v>
      </c>
      <c r="D1333" s="147">
        <v>27</v>
      </c>
      <c r="E1333" s="237">
        <v>0.11607142857142858</v>
      </c>
      <c r="F1333" s="147">
        <v>13</v>
      </c>
      <c r="G1333" s="237">
        <v>0.14285714285714285</v>
      </c>
      <c r="H1333" s="147">
        <v>4</v>
      </c>
      <c r="I1333" s="237">
        <v>0.1095890410958904</v>
      </c>
      <c r="J1333" s="147">
        <v>8</v>
      </c>
      <c r="K1333" s="237">
        <v>0.26470588235294118</v>
      </c>
      <c r="L1333" s="147">
        <v>9</v>
      </c>
      <c r="M1333" s="237">
        <v>0.28055634943317137</v>
      </c>
      <c r="N1333" s="147">
        <v>2945</v>
      </c>
      <c r="O1333" s="237">
        <v>0.23008849557522124</v>
      </c>
      <c r="P1333" s="147">
        <v>26</v>
      </c>
      <c r="Q1333" s="237">
        <v>0.18461538461538463</v>
      </c>
      <c r="R1333" s="238">
        <v>24</v>
      </c>
      <c r="S1333" s="410">
        <v>0.27449923650408697</v>
      </c>
      <c r="T1333" s="411">
        <v>3056</v>
      </c>
      <c r="U1333" s="404"/>
    </row>
    <row r="1334" spans="2:21">
      <c r="B1334" s="73" t="s">
        <v>113</v>
      </c>
      <c r="C1334" s="237">
        <v>7.5342465753424653E-2</v>
      </c>
      <c r="D1334" s="147">
        <v>11</v>
      </c>
      <c r="E1334" s="237">
        <v>8.0357142857142863E-2</v>
      </c>
      <c r="F1334" s="147">
        <v>9</v>
      </c>
      <c r="G1334" s="237">
        <v>0</v>
      </c>
      <c r="H1334" s="147">
        <v>0</v>
      </c>
      <c r="I1334" s="237">
        <v>0.17808219178082191</v>
      </c>
      <c r="J1334" s="147">
        <v>13</v>
      </c>
      <c r="K1334" s="237">
        <v>8.8235294117647065E-2</v>
      </c>
      <c r="L1334" s="147">
        <v>3</v>
      </c>
      <c r="M1334" s="237">
        <v>0.22368295703534344</v>
      </c>
      <c r="N1334" s="147">
        <v>2348</v>
      </c>
      <c r="O1334" s="237">
        <v>8.8495575221238937E-2</v>
      </c>
      <c r="P1334" s="147">
        <v>10</v>
      </c>
      <c r="Q1334" s="237">
        <v>0.24615384615384617</v>
      </c>
      <c r="R1334" s="238">
        <v>32</v>
      </c>
      <c r="S1334" s="410">
        <v>0.21791071588969729</v>
      </c>
      <c r="T1334" s="411">
        <v>2426</v>
      </c>
      <c r="U1334" s="404"/>
    </row>
    <row r="1335" spans="2:21" ht="15.6" thickBot="1">
      <c r="B1335" s="81" t="s">
        <v>87</v>
      </c>
      <c r="C1335" s="376"/>
      <c r="D1335" s="154">
        <v>146</v>
      </c>
      <c r="E1335" s="376"/>
      <c r="F1335" s="154">
        <v>112</v>
      </c>
      <c r="G1335" s="376"/>
      <c r="H1335" s="154">
        <v>28</v>
      </c>
      <c r="I1335" s="376"/>
      <c r="J1335" s="154">
        <v>73</v>
      </c>
      <c r="K1335" s="376"/>
      <c r="L1335" s="154">
        <v>34</v>
      </c>
      <c r="M1335" s="376"/>
      <c r="N1335" s="154">
        <v>10497</v>
      </c>
      <c r="O1335" s="376"/>
      <c r="P1335" s="154">
        <v>113</v>
      </c>
      <c r="Q1335" s="376"/>
      <c r="R1335" s="412">
        <v>130</v>
      </c>
      <c r="S1335" s="376"/>
      <c r="T1335" s="412">
        <v>11133</v>
      </c>
      <c r="U1335" s="404"/>
    </row>
    <row r="1336" spans="2:21">
      <c r="B1336" s="5" t="s">
        <v>8</v>
      </c>
      <c r="Q1336" s="413"/>
      <c r="R1336" s="404"/>
      <c r="S1336" s="414"/>
      <c r="T1336" s="415"/>
      <c r="U1336" s="404"/>
    </row>
    <row r="1337" spans="2:21">
      <c r="B1337" s="5"/>
      <c r="Q1337" s="413"/>
      <c r="R1337" s="404"/>
      <c r="S1337" s="414"/>
      <c r="T1337" s="415"/>
      <c r="U1337" s="404"/>
    </row>
    <row r="1338" spans="2:21">
      <c r="B1338" s="5"/>
      <c r="Q1338" s="413"/>
      <c r="R1338" s="404"/>
      <c r="S1338" s="414"/>
      <c r="T1338" s="415"/>
      <c r="U1338" s="404"/>
    </row>
    <row r="1339" spans="2:21">
      <c r="B1339" s="5"/>
      <c r="Q1339" s="413"/>
      <c r="R1339" s="404"/>
      <c r="S1339" s="414"/>
      <c r="T1339" s="415"/>
      <c r="U1339" s="404"/>
    </row>
    <row r="1340" spans="2:21">
      <c r="B1340" s="5"/>
      <c r="Q1340" s="413"/>
      <c r="R1340" s="404"/>
      <c r="S1340" s="414"/>
      <c r="T1340" s="415"/>
      <c r="U1340" s="404"/>
    </row>
    <row r="1341" spans="2:21">
      <c r="B1341" s="5"/>
      <c r="Q1341" s="413"/>
      <c r="R1341" s="404"/>
      <c r="S1341" s="414"/>
      <c r="T1341" s="415"/>
      <c r="U1341" s="404"/>
    </row>
    <row r="1342" spans="2:21">
      <c r="B1342" s="5"/>
      <c r="Q1342" s="413"/>
      <c r="R1342" s="404"/>
      <c r="S1342" s="414"/>
      <c r="T1342" s="415"/>
      <c r="U1342" s="404"/>
    </row>
    <row r="1343" spans="2:21">
      <c r="B1343" s="5"/>
      <c r="Q1343" s="413"/>
      <c r="R1343" s="404"/>
      <c r="S1343" s="414"/>
      <c r="T1343" s="415"/>
      <c r="U1343" s="404"/>
    </row>
    <row r="1344" spans="2:21">
      <c r="B1344" s="5"/>
      <c r="Q1344" s="413"/>
      <c r="R1344" s="404"/>
      <c r="S1344" s="414"/>
      <c r="T1344" s="415"/>
      <c r="U1344" s="404"/>
    </row>
    <row r="1345" spans="2:21">
      <c r="B1345" s="5"/>
      <c r="Q1345" s="413"/>
      <c r="R1345" s="404"/>
      <c r="S1345" s="414"/>
      <c r="T1345" s="415"/>
      <c r="U1345" s="404"/>
    </row>
    <row r="1346" spans="2:21">
      <c r="B1346" s="5"/>
      <c r="Q1346" s="413"/>
      <c r="R1346" s="404"/>
      <c r="S1346" s="414"/>
      <c r="T1346" s="415"/>
      <c r="U1346" s="404"/>
    </row>
    <row r="1347" spans="2:21">
      <c r="B1347" s="5"/>
      <c r="Q1347" s="413"/>
      <c r="R1347" s="404"/>
      <c r="S1347" s="414"/>
      <c r="T1347" s="415"/>
      <c r="U1347" s="404"/>
    </row>
    <row r="1348" spans="2:21">
      <c r="B1348" s="5"/>
      <c r="Q1348" s="413"/>
      <c r="R1348" s="404"/>
      <c r="S1348" s="414"/>
      <c r="T1348" s="415"/>
      <c r="U1348" s="404"/>
    </row>
    <row r="1349" spans="2:21">
      <c r="B1349" s="5"/>
      <c r="Q1349" s="413"/>
      <c r="R1349" s="404"/>
      <c r="S1349" s="414"/>
      <c r="T1349" s="415"/>
      <c r="U1349" s="404"/>
    </row>
    <row r="1350" spans="2:21">
      <c r="B1350" s="5"/>
      <c r="Q1350" s="413"/>
      <c r="R1350" s="404"/>
      <c r="S1350" s="414"/>
      <c r="T1350" s="415"/>
      <c r="U1350" s="404"/>
    </row>
    <row r="1351" spans="2:21">
      <c r="B1351" s="5"/>
      <c r="Q1351" s="413"/>
      <c r="R1351" s="404"/>
      <c r="S1351" s="414"/>
      <c r="T1351" s="415"/>
      <c r="U1351" s="404"/>
    </row>
    <row r="1352" spans="2:21">
      <c r="B1352" s="5"/>
      <c r="Q1352" s="413"/>
      <c r="R1352" s="404"/>
      <c r="S1352" s="414"/>
      <c r="T1352" s="415"/>
      <c r="U1352" s="404"/>
    </row>
    <row r="1353" spans="2:21">
      <c r="B1353" s="5"/>
      <c r="Q1353" s="413"/>
      <c r="R1353" s="404"/>
      <c r="S1353" s="414"/>
      <c r="T1353" s="415"/>
      <c r="U1353" s="404"/>
    </row>
    <row r="1354" spans="2:21">
      <c r="B1354" s="5"/>
      <c r="Q1354" s="413"/>
      <c r="R1354" s="404"/>
      <c r="S1354" s="414"/>
      <c r="T1354" s="415"/>
      <c r="U1354" s="404"/>
    </row>
    <row r="1355" spans="2:21">
      <c r="B1355" s="5"/>
      <c r="Q1355" s="413"/>
      <c r="R1355" s="404"/>
      <c r="S1355" s="414"/>
      <c r="T1355" s="415"/>
      <c r="U1355" s="404"/>
    </row>
    <row r="1356" spans="2:21">
      <c r="B1356" s="5"/>
      <c r="Q1356" s="413"/>
      <c r="R1356" s="404"/>
      <c r="S1356" s="414"/>
      <c r="T1356" s="415"/>
      <c r="U1356" s="404"/>
    </row>
    <row r="1357" spans="2:21" ht="15.6" thickBot="1">
      <c r="B1357" s="2" t="s">
        <v>194</v>
      </c>
      <c r="Q1357" s="413"/>
      <c r="R1357" s="404"/>
      <c r="S1357" s="414"/>
      <c r="T1357" s="415"/>
      <c r="U1357" s="404"/>
    </row>
    <row r="1358" spans="2:21" ht="15.6" thickBot="1">
      <c r="B1358" s="379"/>
      <c r="C1358" s="1103" t="s">
        <v>148</v>
      </c>
      <c r="D1358" s="1104"/>
      <c r="E1358" s="1103" t="s">
        <v>149</v>
      </c>
      <c r="F1358" s="1104"/>
      <c r="G1358" s="1103" t="s">
        <v>150</v>
      </c>
      <c r="H1358" s="1104"/>
      <c r="I1358" s="1103" t="s">
        <v>151</v>
      </c>
      <c r="J1358" s="1104"/>
      <c r="K1358" s="1103" t="s">
        <v>152</v>
      </c>
      <c r="L1358" s="1104"/>
      <c r="M1358" s="1103" t="s">
        <v>153</v>
      </c>
      <c r="N1358" s="1104"/>
      <c r="O1358" s="1103" t="s">
        <v>121</v>
      </c>
      <c r="P1358" s="1104"/>
      <c r="Q1358" s="1103" t="s">
        <v>123</v>
      </c>
      <c r="R1358" s="1105"/>
      <c r="S1358" s="1106" t="s">
        <v>191</v>
      </c>
      <c r="T1358" s="1107"/>
      <c r="U1358" s="404"/>
    </row>
    <row r="1359" spans="2:21">
      <c r="B1359" s="186" t="s">
        <v>32</v>
      </c>
      <c r="C1359" s="93" t="s">
        <v>83</v>
      </c>
      <c r="D1359" s="93" t="s">
        <v>84</v>
      </c>
      <c r="E1359" s="93" t="s">
        <v>83</v>
      </c>
      <c r="F1359" s="93" t="s">
        <v>84</v>
      </c>
      <c r="G1359" s="93" t="s">
        <v>83</v>
      </c>
      <c r="H1359" s="93" t="s">
        <v>84</v>
      </c>
      <c r="I1359" s="93" t="s">
        <v>83</v>
      </c>
      <c r="J1359" s="93" t="s">
        <v>84</v>
      </c>
      <c r="K1359" s="93" t="s">
        <v>83</v>
      </c>
      <c r="L1359" s="93" t="s">
        <v>84</v>
      </c>
      <c r="M1359" s="93" t="s">
        <v>83</v>
      </c>
      <c r="N1359" s="93" t="s">
        <v>84</v>
      </c>
      <c r="O1359" s="93" t="s">
        <v>83</v>
      </c>
      <c r="P1359" s="93" t="s">
        <v>84</v>
      </c>
      <c r="Q1359" s="93" t="s">
        <v>83</v>
      </c>
      <c r="R1359" s="416" t="s">
        <v>84</v>
      </c>
      <c r="S1359" s="381" t="s">
        <v>83</v>
      </c>
      <c r="T1359" s="417" t="s">
        <v>84</v>
      </c>
      <c r="U1359" s="404"/>
    </row>
    <row r="1360" spans="2:21">
      <c r="B1360" s="70" t="s">
        <v>108</v>
      </c>
      <c r="C1360" s="235">
        <v>6.9565217391304349E-2</v>
      </c>
      <c r="D1360" s="144">
        <v>8</v>
      </c>
      <c r="E1360" s="235">
        <v>5.8139534883720929E-2</v>
      </c>
      <c r="F1360" s="144">
        <v>5</v>
      </c>
      <c r="G1360" s="235">
        <v>4.3478260869565216E-2</v>
      </c>
      <c r="H1360" s="144">
        <v>1</v>
      </c>
      <c r="I1360" s="235">
        <v>0</v>
      </c>
      <c r="J1360" s="144">
        <v>0</v>
      </c>
      <c r="K1360" s="235">
        <v>5.2631578947368418E-2</v>
      </c>
      <c r="L1360" s="144">
        <v>6</v>
      </c>
      <c r="M1360" s="235">
        <v>4.2762731631463005E-2</v>
      </c>
      <c r="N1360" s="144">
        <v>330</v>
      </c>
      <c r="O1360" s="235">
        <v>8.1967213114754103E-3</v>
      </c>
      <c r="P1360" s="144">
        <v>4</v>
      </c>
      <c r="Q1360" s="235"/>
      <c r="R1360" s="236">
        <v>0</v>
      </c>
      <c r="S1360" s="408">
        <v>3.1797359202371325E-2</v>
      </c>
      <c r="T1360" s="409">
        <v>354</v>
      </c>
      <c r="U1360" s="404"/>
    </row>
    <row r="1361" spans="2:21">
      <c r="B1361" s="70" t="s">
        <v>109</v>
      </c>
      <c r="C1361" s="235">
        <v>0.17391304347826086</v>
      </c>
      <c r="D1361" s="144">
        <v>20</v>
      </c>
      <c r="E1361" s="235">
        <v>0.11627906976744186</v>
      </c>
      <c r="F1361" s="144">
        <v>10</v>
      </c>
      <c r="G1361" s="235">
        <v>0.17391304347826086</v>
      </c>
      <c r="H1361" s="144">
        <v>4</v>
      </c>
      <c r="I1361" s="235">
        <v>0</v>
      </c>
      <c r="J1361" s="144">
        <v>0</v>
      </c>
      <c r="K1361" s="235">
        <v>0.10526315789473684</v>
      </c>
      <c r="L1361" s="144">
        <v>12</v>
      </c>
      <c r="M1361" s="235">
        <v>8.8376312038356872E-2</v>
      </c>
      <c r="N1361" s="144">
        <v>682</v>
      </c>
      <c r="O1361" s="235">
        <v>3.4836065573770489E-2</v>
      </c>
      <c r="P1361" s="144">
        <v>17</v>
      </c>
      <c r="Q1361" s="235"/>
      <c r="R1361" s="236">
        <v>0</v>
      </c>
      <c r="S1361" s="408">
        <v>6.6918171202730622E-2</v>
      </c>
      <c r="T1361" s="409">
        <v>745</v>
      </c>
      <c r="U1361" s="404"/>
    </row>
    <row r="1362" spans="2:21">
      <c r="B1362" s="70" t="s">
        <v>110</v>
      </c>
      <c r="C1362" s="235">
        <v>0.2</v>
      </c>
      <c r="D1362" s="144">
        <v>23</v>
      </c>
      <c r="E1362" s="235">
        <v>0.30232558139534882</v>
      </c>
      <c r="F1362" s="144">
        <v>26</v>
      </c>
      <c r="G1362" s="235">
        <v>8.6956521739130432E-2</v>
      </c>
      <c r="H1362" s="144">
        <v>2</v>
      </c>
      <c r="I1362" s="235">
        <v>0</v>
      </c>
      <c r="J1362" s="144">
        <v>0</v>
      </c>
      <c r="K1362" s="235">
        <v>0.17543859649122806</v>
      </c>
      <c r="L1362" s="144">
        <v>20</v>
      </c>
      <c r="M1362" s="235">
        <v>0.10910975767785409</v>
      </c>
      <c r="N1362" s="144">
        <v>842</v>
      </c>
      <c r="O1362" s="235">
        <v>0.11065573770491803</v>
      </c>
      <c r="P1362" s="144">
        <v>54</v>
      </c>
      <c r="Q1362" s="235"/>
      <c r="R1362" s="236">
        <v>0</v>
      </c>
      <c r="S1362" s="408">
        <v>8.6858887990658398E-2</v>
      </c>
      <c r="T1362" s="409">
        <v>967</v>
      </c>
      <c r="U1362" s="404"/>
    </row>
    <row r="1363" spans="2:21">
      <c r="B1363" s="73" t="s">
        <v>111</v>
      </c>
      <c r="C1363" s="237">
        <v>0.2608695652173913</v>
      </c>
      <c r="D1363" s="147">
        <v>30</v>
      </c>
      <c r="E1363" s="237">
        <v>0.33720930232558138</v>
      </c>
      <c r="F1363" s="147">
        <v>29</v>
      </c>
      <c r="G1363" s="237">
        <v>0.56521739130434778</v>
      </c>
      <c r="H1363" s="147">
        <v>13</v>
      </c>
      <c r="I1363" s="237">
        <v>0.45454545454545453</v>
      </c>
      <c r="J1363" s="147">
        <v>5</v>
      </c>
      <c r="K1363" s="237">
        <v>0.34210526315789475</v>
      </c>
      <c r="L1363" s="147">
        <v>39</v>
      </c>
      <c r="M1363" s="237">
        <v>0.26266683944538033</v>
      </c>
      <c r="N1363" s="147">
        <v>2027</v>
      </c>
      <c r="O1363" s="237">
        <v>0.30737704918032788</v>
      </c>
      <c r="P1363" s="147">
        <v>150</v>
      </c>
      <c r="Q1363" s="237"/>
      <c r="R1363" s="238">
        <v>0</v>
      </c>
      <c r="S1363" s="410">
        <v>0.20596425042665947</v>
      </c>
      <c r="T1363" s="411">
        <v>2293</v>
      </c>
      <c r="U1363" s="404"/>
    </row>
    <row r="1364" spans="2:21">
      <c r="B1364" s="73" t="s">
        <v>112</v>
      </c>
      <c r="C1364" s="237">
        <v>0.20869565217391303</v>
      </c>
      <c r="D1364" s="147">
        <v>24</v>
      </c>
      <c r="E1364" s="237">
        <v>0.10465116279069768</v>
      </c>
      <c r="F1364" s="147">
        <v>9</v>
      </c>
      <c r="G1364" s="237">
        <v>0.13043478260869565</v>
      </c>
      <c r="H1364" s="147">
        <v>3</v>
      </c>
      <c r="I1364" s="237">
        <v>0.27272727272727271</v>
      </c>
      <c r="J1364" s="147">
        <v>3</v>
      </c>
      <c r="K1364" s="237">
        <v>0.22807017543859648</v>
      </c>
      <c r="L1364" s="147">
        <v>26</v>
      </c>
      <c r="M1364" s="237">
        <v>0.27899442788648438</v>
      </c>
      <c r="N1364" s="147">
        <v>2153</v>
      </c>
      <c r="O1364" s="237">
        <v>0.3094262295081967</v>
      </c>
      <c r="P1364" s="147">
        <v>151</v>
      </c>
      <c r="Q1364" s="237"/>
      <c r="R1364" s="238">
        <v>0</v>
      </c>
      <c r="S1364" s="410">
        <v>0.21279080211982396</v>
      </c>
      <c r="T1364" s="411">
        <v>2369</v>
      </c>
      <c r="U1364" s="404"/>
    </row>
    <row r="1365" spans="2:21">
      <c r="B1365" s="73" t="s">
        <v>113</v>
      </c>
      <c r="C1365" s="237">
        <v>8.6956521739130432E-2</v>
      </c>
      <c r="D1365" s="147">
        <v>10</v>
      </c>
      <c r="E1365" s="237">
        <v>8.1395348837209308E-2</v>
      </c>
      <c r="F1365" s="147">
        <v>7</v>
      </c>
      <c r="G1365" s="237">
        <v>0</v>
      </c>
      <c r="H1365" s="147">
        <v>0</v>
      </c>
      <c r="I1365" s="237">
        <v>0.27272727272727271</v>
      </c>
      <c r="J1365" s="147">
        <v>3</v>
      </c>
      <c r="K1365" s="237">
        <v>9.6491228070175433E-2</v>
      </c>
      <c r="L1365" s="147">
        <v>11</v>
      </c>
      <c r="M1365" s="237">
        <v>0.21808993132046131</v>
      </c>
      <c r="N1365" s="147">
        <v>1683</v>
      </c>
      <c r="O1365" s="237">
        <v>0.22950819672131148</v>
      </c>
      <c r="P1365" s="147">
        <v>112</v>
      </c>
      <c r="Q1365" s="237"/>
      <c r="R1365" s="238">
        <v>0</v>
      </c>
      <c r="S1365" s="410">
        <v>0.16401688673313572</v>
      </c>
      <c r="T1365" s="411">
        <v>1826</v>
      </c>
      <c r="U1365" s="404"/>
    </row>
    <row r="1366" spans="2:21">
      <c r="B1366" s="418" t="s">
        <v>73</v>
      </c>
      <c r="C1366" s="419"/>
      <c r="D1366" s="420"/>
      <c r="E1366" s="419"/>
      <c r="F1366" s="420"/>
      <c r="G1366" s="419"/>
      <c r="H1366" s="420"/>
      <c r="I1366" s="419"/>
      <c r="J1366" s="420"/>
      <c r="K1366" s="419"/>
      <c r="L1366" s="420"/>
      <c r="M1366" s="419"/>
      <c r="N1366" s="420"/>
      <c r="O1366" s="419"/>
      <c r="P1366" s="420"/>
      <c r="Q1366" s="419"/>
      <c r="R1366" s="421"/>
      <c r="S1366" s="414">
        <v>0.23165364232462049</v>
      </c>
      <c r="T1366" s="422">
        <v>2579</v>
      </c>
      <c r="U1366" s="404"/>
    </row>
    <row r="1367" spans="2:21" ht="15.6" thickBot="1">
      <c r="B1367" s="423" t="s">
        <v>87</v>
      </c>
      <c r="C1367" s="220"/>
      <c r="D1367" s="206">
        <v>115</v>
      </c>
      <c r="E1367" s="220"/>
      <c r="F1367" s="206">
        <v>86</v>
      </c>
      <c r="G1367" s="220"/>
      <c r="H1367" s="206">
        <v>23</v>
      </c>
      <c r="I1367" s="220"/>
      <c r="J1367" s="206">
        <v>11</v>
      </c>
      <c r="K1367" s="220"/>
      <c r="L1367" s="206">
        <v>114</v>
      </c>
      <c r="M1367" s="220"/>
      <c r="N1367" s="206">
        <v>7717</v>
      </c>
      <c r="O1367" s="220"/>
      <c r="P1367" s="206">
        <v>488</v>
      </c>
      <c r="Q1367" s="220"/>
      <c r="R1367" s="197">
        <v>0</v>
      </c>
      <c r="S1367" s="376"/>
      <c r="T1367" s="412">
        <v>11133</v>
      </c>
      <c r="U1367" s="404"/>
    </row>
    <row r="1368" spans="2:21">
      <c r="B1368" s="5" t="s">
        <v>8</v>
      </c>
      <c r="Q1368" s="413"/>
      <c r="R1368" s="404"/>
      <c r="S1368" s="414"/>
      <c r="T1368" s="415"/>
      <c r="U1368" s="404"/>
    </row>
    <row r="1369" spans="2:21">
      <c r="B1369" s="5"/>
      <c r="Q1369" s="413"/>
      <c r="R1369" s="404"/>
      <c r="S1369" s="414"/>
      <c r="T1369" s="415"/>
      <c r="U1369" s="404"/>
    </row>
    <row r="1370" spans="2:21">
      <c r="B1370" s="5"/>
      <c r="Q1370" s="424"/>
      <c r="R1370" s="404"/>
      <c r="S1370" s="414"/>
      <c r="T1370" s="415"/>
      <c r="U1370" s="404"/>
    </row>
    <row r="1371" spans="2:21">
      <c r="B1371" s="5"/>
      <c r="Q1371" s="424"/>
      <c r="R1371" s="404"/>
      <c r="S1371" s="414"/>
      <c r="T1371" s="415"/>
      <c r="U1371" s="404"/>
    </row>
    <row r="1372" spans="2:21">
      <c r="B1372" s="5"/>
      <c r="Q1372" s="424"/>
      <c r="R1372" s="404"/>
      <c r="S1372" s="414"/>
      <c r="T1372" s="415"/>
      <c r="U1372" s="404"/>
    </row>
    <row r="1373" spans="2:21">
      <c r="B1373" s="5"/>
      <c r="Q1373" s="424"/>
      <c r="R1373" s="404"/>
      <c r="S1373" s="414"/>
      <c r="T1373" s="415"/>
      <c r="U1373" s="404"/>
    </row>
    <row r="1374" spans="2:21">
      <c r="B1374" s="5"/>
      <c r="Q1374" s="424"/>
      <c r="R1374" s="404"/>
      <c r="S1374" s="414"/>
      <c r="T1374" s="415"/>
      <c r="U1374" s="404"/>
    </row>
    <row r="1375" spans="2:21">
      <c r="B1375" s="5"/>
      <c r="Q1375" s="424"/>
      <c r="R1375" s="404"/>
      <c r="S1375" s="414"/>
      <c r="T1375" s="415"/>
      <c r="U1375" s="404"/>
    </row>
    <row r="1376" spans="2:21">
      <c r="B1376" s="5"/>
      <c r="Q1376" s="424"/>
      <c r="R1376" s="404"/>
      <c r="S1376" s="414"/>
      <c r="T1376" s="415"/>
      <c r="U1376" s="404"/>
    </row>
    <row r="1377" spans="2:21">
      <c r="B1377" s="5"/>
      <c r="Q1377" s="424"/>
      <c r="R1377" s="404"/>
      <c r="S1377" s="414"/>
      <c r="T1377" s="415"/>
      <c r="U1377" s="404"/>
    </row>
    <row r="1378" spans="2:21">
      <c r="B1378" s="5"/>
      <c r="Q1378" s="424"/>
      <c r="R1378" s="404"/>
      <c r="S1378" s="414"/>
      <c r="T1378" s="415"/>
      <c r="U1378" s="404"/>
    </row>
    <row r="1379" spans="2:21">
      <c r="B1379" s="5"/>
      <c r="Q1379" s="424"/>
      <c r="R1379" s="404"/>
      <c r="S1379" s="414"/>
      <c r="T1379" s="415"/>
      <c r="U1379" s="404"/>
    </row>
    <row r="1380" spans="2:21">
      <c r="B1380" s="5"/>
      <c r="Q1380" s="424"/>
      <c r="R1380" s="404"/>
      <c r="S1380" s="414"/>
      <c r="T1380" s="415"/>
      <c r="U1380" s="404"/>
    </row>
    <row r="1381" spans="2:21">
      <c r="B1381" s="5"/>
      <c r="Q1381" s="424"/>
      <c r="R1381" s="404"/>
      <c r="S1381" s="414"/>
      <c r="T1381" s="415"/>
      <c r="U1381" s="404"/>
    </row>
    <row r="1382" spans="2:21">
      <c r="B1382" s="5"/>
      <c r="Q1382" s="424"/>
      <c r="R1382" s="404"/>
      <c r="S1382" s="414"/>
      <c r="T1382" s="415"/>
      <c r="U1382" s="404"/>
    </row>
    <row r="1383" spans="2:21">
      <c r="B1383" s="5"/>
      <c r="Q1383" s="424"/>
      <c r="R1383" s="404"/>
      <c r="S1383" s="414"/>
      <c r="T1383" s="415"/>
      <c r="U1383" s="404"/>
    </row>
    <row r="1384" spans="2:21">
      <c r="B1384" s="5"/>
      <c r="Q1384" s="424"/>
      <c r="R1384" s="404"/>
      <c r="S1384" s="414"/>
      <c r="T1384" s="415"/>
      <c r="U1384" s="404"/>
    </row>
    <row r="1385" spans="2:21">
      <c r="B1385" s="5"/>
      <c r="Q1385" s="424"/>
      <c r="R1385" s="404"/>
      <c r="S1385" s="414"/>
      <c r="T1385" s="415"/>
      <c r="U1385" s="404"/>
    </row>
    <row r="1386" spans="2:21">
      <c r="B1386" s="5"/>
      <c r="Q1386" s="424"/>
      <c r="R1386" s="404"/>
      <c r="S1386" s="414"/>
      <c r="T1386" s="415"/>
      <c r="U1386" s="404"/>
    </row>
    <row r="1387" spans="2:21">
      <c r="B1387" s="5"/>
      <c r="Q1387" s="424"/>
      <c r="R1387" s="404"/>
      <c r="S1387" s="414"/>
      <c r="T1387" s="415"/>
      <c r="U1387" s="404"/>
    </row>
    <row r="1388" spans="2:21">
      <c r="B1388" s="5"/>
      <c r="Q1388" s="424"/>
      <c r="R1388" s="404"/>
      <c r="S1388" s="414"/>
      <c r="T1388" s="415"/>
      <c r="U1388" s="404"/>
    </row>
    <row r="1389" spans="2:21" ht="15.6" thickBot="1">
      <c r="B1389" s="2" t="s">
        <v>195</v>
      </c>
      <c r="Q1389" s="415"/>
      <c r="R1389" s="415"/>
      <c r="S1389" s="425"/>
      <c r="T1389" s="415"/>
      <c r="U1389" s="404"/>
    </row>
    <row r="1390" spans="2:21">
      <c r="B1390" s="320" t="s">
        <v>181</v>
      </c>
      <c r="C1390" s="1108" t="s">
        <v>181</v>
      </c>
      <c r="D1390" s="1109"/>
      <c r="E1390" s="1095" t="s">
        <v>196</v>
      </c>
      <c r="F1390" s="1096"/>
      <c r="Q1390" s="404"/>
      <c r="R1390" s="404"/>
      <c r="S1390" s="404"/>
      <c r="T1390" s="404"/>
      <c r="U1390" s="404"/>
    </row>
    <row r="1391" spans="2:21">
      <c r="B1391" s="214" t="s">
        <v>23</v>
      </c>
      <c r="C1391" s="426" t="s">
        <v>83</v>
      </c>
      <c r="D1391" s="427" t="s">
        <v>84</v>
      </c>
      <c r="E1391" s="159" t="s">
        <v>83</v>
      </c>
      <c r="F1391" s="179" t="s">
        <v>84</v>
      </c>
      <c r="Q1391" s="404"/>
      <c r="R1391" s="404"/>
      <c r="S1391" s="404"/>
      <c r="T1391" s="404"/>
      <c r="U1391" s="404"/>
    </row>
    <row r="1392" spans="2:21">
      <c r="B1392" s="3" t="s">
        <v>104</v>
      </c>
      <c r="C1392" s="202">
        <v>3.6781609195402298E-2</v>
      </c>
      <c r="D1392" s="203">
        <v>16</v>
      </c>
      <c r="E1392" s="202">
        <v>3.9820527201346045E-2</v>
      </c>
      <c r="F1392" s="428">
        <v>426</v>
      </c>
      <c r="Q1392" s="404"/>
      <c r="R1392" s="404"/>
      <c r="S1392" s="404"/>
      <c r="T1392" s="404"/>
      <c r="U1392" s="404"/>
    </row>
    <row r="1393" spans="2:21">
      <c r="B1393" s="3" t="s">
        <v>0</v>
      </c>
      <c r="C1393" s="202">
        <v>0.14712643678160919</v>
      </c>
      <c r="D1393" s="203">
        <v>64</v>
      </c>
      <c r="E1393" s="202">
        <v>0.11095531875116844</v>
      </c>
      <c r="F1393" s="428">
        <v>1187</v>
      </c>
      <c r="Q1393" s="413"/>
      <c r="R1393" s="404"/>
      <c r="S1393" s="414"/>
      <c r="T1393" s="415"/>
      <c r="U1393" s="404"/>
    </row>
    <row r="1394" spans="2:21">
      <c r="B1394" s="3" t="s">
        <v>1</v>
      </c>
      <c r="C1394" s="202">
        <v>0.24827586206896551</v>
      </c>
      <c r="D1394" s="203">
        <v>108</v>
      </c>
      <c r="E1394" s="202">
        <v>0.16404935501962983</v>
      </c>
      <c r="F1394" s="428">
        <v>1755</v>
      </c>
      <c r="Q1394" s="413"/>
      <c r="R1394" s="404"/>
      <c r="S1394" s="414"/>
      <c r="T1394" s="415"/>
      <c r="U1394" s="404"/>
    </row>
    <row r="1395" spans="2:21">
      <c r="B1395" s="3" t="s">
        <v>2</v>
      </c>
      <c r="C1395" s="202">
        <v>0.2045977011494253</v>
      </c>
      <c r="D1395" s="203">
        <v>89</v>
      </c>
      <c r="E1395" s="202">
        <v>0.1518040755281361</v>
      </c>
      <c r="F1395" s="428">
        <v>1624</v>
      </c>
    </row>
    <row r="1396" spans="2:21">
      <c r="B1396" s="3" t="s">
        <v>3</v>
      </c>
      <c r="C1396" s="202">
        <v>0.12413793103448276</v>
      </c>
      <c r="D1396" s="203">
        <v>54</v>
      </c>
      <c r="E1396" s="202">
        <v>0.14713030472985605</v>
      </c>
      <c r="F1396" s="428">
        <v>1574</v>
      </c>
    </row>
    <row r="1397" spans="2:21">
      <c r="B1397" s="3" t="s">
        <v>4</v>
      </c>
      <c r="C1397" s="202">
        <v>9.4252873563218389E-2</v>
      </c>
      <c r="D1397" s="203">
        <v>41</v>
      </c>
      <c r="E1397" s="202">
        <v>0.14843896055337447</v>
      </c>
      <c r="F1397" s="428">
        <v>1588</v>
      </c>
    </row>
    <row r="1398" spans="2:21">
      <c r="B1398" s="3" t="s">
        <v>5</v>
      </c>
      <c r="C1398" s="202">
        <v>8.2758620689655171E-2</v>
      </c>
      <c r="D1398" s="203">
        <v>36</v>
      </c>
      <c r="E1398" s="202">
        <v>0.10908581043185642</v>
      </c>
      <c r="F1398" s="428">
        <v>1167</v>
      </c>
    </row>
    <row r="1399" spans="2:21">
      <c r="B1399" s="3" t="s">
        <v>6</v>
      </c>
      <c r="C1399" s="202">
        <v>3.6781609195402298E-2</v>
      </c>
      <c r="D1399" s="203">
        <v>16</v>
      </c>
      <c r="E1399" s="202">
        <v>8.4221349785006547E-2</v>
      </c>
      <c r="F1399" s="428">
        <v>901</v>
      </c>
    </row>
    <row r="1400" spans="2:21">
      <c r="B1400" s="3" t="s">
        <v>7</v>
      </c>
      <c r="C1400" s="202">
        <v>2.0689655172413793E-2</v>
      </c>
      <c r="D1400" s="203">
        <v>9</v>
      </c>
      <c r="E1400" s="202">
        <v>3.9633576369414843E-2</v>
      </c>
      <c r="F1400" s="428">
        <v>424</v>
      </c>
    </row>
    <row r="1401" spans="2:21">
      <c r="B1401" s="3" t="s">
        <v>105</v>
      </c>
      <c r="C1401" s="202">
        <v>4.5977011494252873E-3</v>
      </c>
      <c r="D1401" s="203">
        <v>2</v>
      </c>
      <c r="E1401" s="202">
        <v>4.8607216302112548E-3</v>
      </c>
      <c r="F1401" s="428">
        <v>52</v>
      </c>
    </row>
    <row r="1402" spans="2:21" ht="15.6" thickBot="1">
      <c r="B1402" s="205" t="s">
        <v>70</v>
      </c>
      <c r="C1402" s="196"/>
      <c r="D1402" s="206">
        <v>435</v>
      </c>
      <c r="E1402" s="196"/>
      <c r="F1402" s="429">
        <v>10698</v>
      </c>
      <c r="G1402" s="1" t="s">
        <v>197</v>
      </c>
    </row>
    <row r="1403" spans="2:21" ht="15.75" customHeight="1"/>
    <row r="1404" spans="2:21" ht="15.75" customHeight="1"/>
    <row r="1405" spans="2:21" ht="15.75" customHeight="1"/>
    <row r="1406" spans="2:21" ht="15.75" customHeight="1"/>
    <row r="1407" spans="2:21" ht="15.75" customHeight="1"/>
    <row r="1408" spans="2:21" ht="15.75" customHeight="1"/>
    <row r="1409" spans="2:6" ht="15.75" customHeight="1"/>
    <row r="1410" spans="2:6" ht="15.75" customHeight="1"/>
    <row r="1411" spans="2:6" ht="15.75" customHeight="1"/>
    <row r="1412" spans="2:6" ht="15.75" customHeight="1"/>
    <row r="1413" spans="2:6" ht="15.75" customHeight="1"/>
    <row r="1414" spans="2:6" ht="15.75" customHeight="1"/>
    <row r="1415" spans="2:6" ht="15.75" customHeight="1"/>
    <row r="1416" spans="2:6" ht="15.75" customHeight="1"/>
    <row r="1417" spans="2:6" ht="15.75" customHeight="1"/>
    <row r="1418" spans="2:6" ht="15.75" customHeight="1"/>
    <row r="1419" spans="2:6" ht="15.75" customHeight="1"/>
    <row r="1420" spans="2:6" ht="15.75" customHeight="1"/>
    <row r="1421" spans="2:6" ht="15.75" customHeight="1"/>
    <row r="1422" spans="2:6" ht="15.75" customHeight="1"/>
    <row r="1423" spans="2:6" ht="15.6" thickBot="1">
      <c r="B1423" s="2" t="s">
        <v>198</v>
      </c>
    </row>
    <row r="1424" spans="2:6">
      <c r="B1424" s="320" t="s">
        <v>181</v>
      </c>
      <c r="C1424" s="1108" t="s">
        <v>181</v>
      </c>
      <c r="D1424" s="1109"/>
      <c r="E1424" s="1095" t="s">
        <v>196</v>
      </c>
      <c r="F1424" s="1096"/>
    </row>
    <row r="1425" spans="1:7">
      <c r="B1425" s="214" t="s">
        <v>23</v>
      </c>
      <c r="C1425" s="426" t="s">
        <v>83</v>
      </c>
      <c r="D1425" s="427" t="s">
        <v>84</v>
      </c>
      <c r="E1425" s="159" t="s">
        <v>83</v>
      </c>
      <c r="F1425" s="179" t="s">
        <v>84</v>
      </c>
    </row>
    <row r="1426" spans="1:7">
      <c r="B1426" s="3" t="s">
        <v>104</v>
      </c>
      <c r="C1426" s="202">
        <v>3.6781609195402298E-2</v>
      </c>
      <c r="D1426" s="203">
        <v>16</v>
      </c>
      <c r="E1426" s="202">
        <v>3.9820527201346045E-2</v>
      </c>
      <c r="F1426" s="189">
        <v>426</v>
      </c>
    </row>
    <row r="1427" spans="1:7">
      <c r="B1427" s="3" t="s">
        <v>0</v>
      </c>
      <c r="C1427" s="202">
        <v>0.12643678160919541</v>
      </c>
      <c r="D1427" s="203">
        <v>55</v>
      </c>
      <c r="E1427" s="202">
        <v>0.11179659749485885</v>
      </c>
      <c r="F1427" s="189">
        <v>1196</v>
      </c>
    </row>
    <row r="1428" spans="1:7">
      <c r="B1428" s="3" t="s">
        <v>1</v>
      </c>
      <c r="C1428" s="202">
        <v>0.19540229885057472</v>
      </c>
      <c r="D1428" s="203">
        <v>85</v>
      </c>
      <c r="E1428" s="202">
        <v>0.16619928958683866</v>
      </c>
      <c r="F1428" s="189">
        <v>1778</v>
      </c>
    </row>
    <row r="1429" spans="1:7">
      <c r="B1429" s="3" t="s">
        <v>2</v>
      </c>
      <c r="C1429" s="202">
        <v>0.18620689655172415</v>
      </c>
      <c r="D1429" s="203">
        <v>81</v>
      </c>
      <c r="E1429" s="202">
        <v>0.15255187885586091</v>
      </c>
      <c r="F1429" s="189">
        <v>1632</v>
      </c>
    </row>
    <row r="1430" spans="1:7">
      <c r="B1430" s="3" t="s">
        <v>3</v>
      </c>
      <c r="C1430" s="202">
        <v>0.12183908045977011</v>
      </c>
      <c r="D1430" s="203">
        <v>53</v>
      </c>
      <c r="E1430" s="202">
        <v>0.14722378014582166</v>
      </c>
      <c r="F1430" s="189">
        <v>1575</v>
      </c>
    </row>
    <row r="1431" spans="1:7">
      <c r="B1431" s="3" t="s">
        <v>4</v>
      </c>
      <c r="C1431" s="202">
        <v>9.4252873563218389E-2</v>
      </c>
      <c r="D1431" s="203">
        <v>41</v>
      </c>
      <c r="E1431" s="202">
        <v>0.14843896055337447</v>
      </c>
      <c r="F1431" s="189">
        <v>1588</v>
      </c>
    </row>
    <row r="1432" spans="1:7">
      <c r="B1432" s="3" t="s">
        <v>5</v>
      </c>
      <c r="C1432" s="202">
        <v>8.2758620689655171E-2</v>
      </c>
      <c r="D1432" s="203">
        <v>36</v>
      </c>
      <c r="E1432" s="202">
        <v>0.10908581043185642</v>
      </c>
      <c r="F1432" s="189">
        <v>1167</v>
      </c>
    </row>
    <row r="1433" spans="1:7">
      <c r="B1433" s="3" t="s">
        <v>6</v>
      </c>
      <c r="C1433" s="202">
        <v>3.6781609195402298E-2</v>
      </c>
      <c r="D1433" s="203">
        <v>16</v>
      </c>
      <c r="E1433" s="202">
        <v>8.4221349785006547E-2</v>
      </c>
      <c r="F1433" s="189">
        <v>901</v>
      </c>
    </row>
    <row r="1434" spans="1:7">
      <c r="B1434" s="3" t="s">
        <v>7</v>
      </c>
      <c r="C1434" s="202">
        <v>2.0689655172413793E-2</v>
      </c>
      <c r="D1434" s="203">
        <v>9</v>
      </c>
      <c r="E1434" s="202">
        <v>3.9633576369414843E-2</v>
      </c>
      <c r="F1434" s="189">
        <v>424</v>
      </c>
    </row>
    <row r="1435" spans="1:7">
      <c r="B1435" s="3" t="s">
        <v>105</v>
      </c>
      <c r="C1435" s="202">
        <v>4.5977011494252873E-3</v>
      </c>
      <c r="D1435" s="203">
        <v>2</v>
      </c>
      <c r="E1435" s="202">
        <v>4.8607216302112548E-3</v>
      </c>
      <c r="F1435" s="189">
        <v>52</v>
      </c>
    </row>
    <row r="1436" spans="1:7" ht="15.6" thickBot="1">
      <c r="B1436" s="205" t="s">
        <v>70</v>
      </c>
      <c r="C1436" s="196"/>
      <c r="D1436" s="206">
        <v>394</v>
      </c>
      <c r="E1436" s="196"/>
      <c r="F1436" s="197">
        <v>10739</v>
      </c>
      <c r="G1436" s="1" t="s">
        <v>199</v>
      </c>
    </row>
    <row r="1437" spans="1:7">
      <c r="A1437" s="66" t="s">
        <v>80</v>
      </c>
      <c r="B1437" s="209"/>
      <c r="C1437" s="31"/>
      <c r="D1437" s="110"/>
      <c r="E1437" s="31"/>
      <c r="F1437" s="110"/>
    </row>
    <row r="1438" spans="1:7">
      <c r="A1438" s="66"/>
      <c r="B1438" s="209"/>
      <c r="C1438" s="31"/>
      <c r="D1438" s="110"/>
      <c r="E1438" s="31"/>
      <c r="F1438" s="110"/>
    </row>
    <row r="1439" spans="1:7">
      <c r="A1439" s="66"/>
      <c r="B1439" s="209"/>
      <c r="C1439" s="31"/>
      <c r="D1439" s="110"/>
      <c r="E1439" s="31"/>
      <c r="F1439" s="110"/>
    </row>
    <row r="1440" spans="1:7">
      <c r="A1440" s="66"/>
      <c r="B1440" s="209"/>
      <c r="C1440" s="31"/>
      <c r="D1440" s="110"/>
      <c r="E1440" s="31"/>
      <c r="F1440" s="110"/>
    </row>
    <row r="1441" spans="1:6">
      <c r="A1441" s="66"/>
      <c r="B1441" s="209"/>
      <c r="C1441" s="31"/>
      <c r="D1441" s="110"/>
      <c r="E1441" s="31"/>
      <c r="F1441" s="110"/>
    </row>
    <row r="1442" spans="1:6">
      <c r="A1442" s="66"/>
      <c r="B1442" s="209"/>
      <c r="C1442" s="31"/>
      <c r="D1442" s="110"/>
      <c r="E1442" s="31"/>
      <c r="F1442" s="110"/>
    </row>
    <row r="1443" spans="1:6">
      <c r="A1443" s="66"/>
      <c r="B1443" s="209"/>
      <c r="C1443" s="31"/>
      <c r="D1443" s="110"/>
      <c r="E1443" s="31"/>
      <c r="F1443" s="110"/>
    </row>
    <row r="1444" spans="1:6">
      <c r="A1444" s="66"/>
      <c r="B1444" s="209"/>
      <c r="C1444" s="31"/>
      <c r="D1444" s="110"/>
      <c r="E1444" s="31"/>
      <c r="F1444" s="110"/>
    </row>
    <row r="1445" spans="1:6">
      <c r="A1445" s="66"/>
      <c r="B1445" s="209"/>
      <c r="C1445" s="31"/>
      <c r="D1445" s="110"/>
      <c r="E1445" s="31"/>
      <c r="F1445" s="110"/>
    </row>
    <row r="1446" spans="1:6">
      <c r="A1446" s="66"/>
      <c r="B1446" s="209"/>
      <c r="C1446" s="31"/>
      <c r="D1446" s="110"/>
      <c r="E1446" s="31"/>
      <c r="F1446" s="110"/>
    </row>
    <row r="1447" spans="1:6">
      <c r="A1447" s="66"/>
      <c r="B1447" s="209"/>
      <c r="C1447" s="31"/>
      <c r="D1447" s="110"/>
      <c r="E1447" s="31"/>
      <c r="F1447" s="110"/>
    </row>
    <row r="1448" spans="1:6">
      <c r="A1448" s="66"/>
      <c r="B1448" s="209"/>
      <c r="C1448" s="31"/>
      <c r="D1448" s="110"/>
      <c r="E1448" s="31"/>
      <c r="F1448" s="110"/>
    </row>
    <row r="1449" spans="1:6">
      <c r="A1449" s="66"/>
      <c r="B1449" s="209"/>
      <c r="C1449" s="31"/>
      <c r="D1449" s="110"/>
      <c r="E1449" s="31"/>
      <c r="F1449" s="110"/>
    </row>
    <row r="1450" spans="1:6">
      <c r="A1450" s="66"/>
      <c r="B1450" s="209"/>
      <c r="C1450" s="31"/>
      <c r="D1450" s="110"/>
      <c r="E1450" s="31"/>
      <c r="F1450" s="110"/>
    </row>
    <row r="1451" spans="1:6">
      <c r="A1451" s="66"/>
      <c r="B1451" s="209"/>
      <c r="C1451" s="31"/>
      <c r="D1451" s="110"/>
      <c r="E1451" s="31"/>
      <c r="F1451" s="110"/>
    </row>
    <row r="1452" spans="1:6">
      <c r="A1452" s="66"/>
      <c r="B1452" s="209"/>
      <c r="C1452" s="31"/>
      <c r="D1452" s="110"/>
      <c r="E1452" s="31"/>
      <c r="F1452" s="110"/>
    </row>
    <row r="1453" spans="1:6">
      <c r="A1453" s="66"/>
      <c r="B1453" s="209"/>
      <c r="C1453" s="31"/>
      <c r="D1453" s="110"/>
      <c r="E1453" s="31"/>
      <c r="F1453" s="110"/>
    </row>
    <row r="1454" spans="1:6">
      <c r="A1454" s="66"/>
      <c r="B1454" s="209"/>
      <c r="C1454" s="31"/>
      <c r="D1454" s="110"/>
      <c r="E1454" s="31"/>
      <c r="F1454" s="110"/>
    </row>
    <row r="1455" spans="1:6">
      <c r="A1455" s="66"/>
      <c r="B1455" s="209"/>
      <c r="C1455" s="31"/>
      <c r="D1455" s="110"/>
      <c r="E1455" s="31"/>
      <c r="F1455" s="110"/>
    </row>
    <row r="1456" spans="1:6">
      <c r="A1456" s="66"/>
      <c r="B1456" s="209"/>
      <c r="C1456" s="31"/>
      <c r="D1456" s="110"/>
      <c r="E1456" s="31"/>
      <c r="F1456" s="110"/>
    </row>
    <row r="1457" spans="2:8" ht="15.6" thickBot="1">
      <c r="B1457" s="2" t="s">
        <v>200</v>
      </c>
    </row>
    <row r="1458" spans="2:8" ht="29.25" customHeight="1">
      <c r="B1458" s="430" t="s">
        <v>188</v>
      </c>
      <c r="C1458" s="1091" t="s">
        <v>118</v>
      </c>
      <c r="D1458" s="1110"/>
      <c r="E1458" s="1086" t="s">
        <v>103</v>
      </c>
      <c r="F1458" s="1100"/>
      <c r="G1458" s="1088" t="s">
        <v>74</v>
      </c>
      <c r="H1458" s="1111"/>
    </row>
    <row r="1459" spans="2:8">
      <c r="B1459" s="158" t="s">
        <v>201</v>
      </c>
      <c r="C1459" s="159" t="s">
        <v>83</v>
      </c>
      <c r="D1459" s="159" t="s">
        <v>84</v>
      </c>
      <c r="E1459" s="95" t="s">
        <v>83</v>
      </c>
      <c r="F1459" s="95" t="s">
        <v>84</v>
      </c>
      <c r="G1459" s="95" t="s">
        <v>83</v>
      </c>
      <c r="H1459" s="96" t="s">
        <v>84</v>
      </c>
    </row>
    <row r="1460" spans="2:8">
      <c r="B1460" s="216" t="s">
        <v>202</v>
      </c>
      <c r="C1460" s="87">
        <v>2.6946914578280788E-3</v>
      </c>
      <c r="D1460" s="51">
        <v>30</v>
      </c>
      <c r="E1460" s="87">
        <v>4.9099836333878887E-3</v>
      </c>
      <c r="F1460" s="51">
        <v>42</v>
      </c>
      <c r="G1460" s="308">
        <v>3.7725680409593102E-3</v>
      </c>
      <c r="H1460" s="52">
        <v>42</v>
      </c>
    </row>
    <row r="1461" spans="2:8">
      <c r="B1461" s="216" t="s">
        <v>203</v>
      </c>
      <c r="C1461" s="87">
        <v>0.27997844246833736</v>
      </c>
      <c r="D1461" s="51">
        <v>3117</v>
      </c>
      <c r="E1461" s="87">
        <v>0.42459667991582883</v>
      </c>
      <c r="F1461" s="51">
        <v>3632</v>
      </c>
      <c r="G1461" s="308">
        <v>0.32623731249438603</v>
      </c>
      <c r="H1461" s="52">
        <v>3632</v>
      </c>
    </row>
    <row r="1462" spans="2:8">
      <c r="B1462" s="216" t="s">
        <v>204</v>
      </c>
      <c r="C1462" s="87">
        <v>1.4371687775083086E-3</v>
      </c>
      <c r="D1462" s="51">
        <v>16</v>
      </c>
      <c r="E1462" s="87">
        <v>3.9747486555997196E-3</v>
      </c>
      <c r="F1462" s="51">
        <v>34</v>
      </c>
      <c r="G1462" s="308">
        <v>3.0539836522051559E-3</v>
      </c>
      <c r="H1462" s="52">
        <v>34</v>
      </c>
    </row>
    <row r="1463" spans="2:8">
      <c r="B1463" s="216" t="s">
        <v>205</v>
      </c>
      <c r="C1463" s="87">
        <v>8.9823048594269285E-4</v>
      </c>
      <c r="D1463" s="51">
        <v>10</v>
      </c>
      <c r="E1463" s="87">
        <v>1.6366612111292963E-3</v>
      </c>
      <c r="F1463" s="51">
        <v>14</v>
      </c>
      <c r="G1463" s="308">
        <v>1.25752268031977E-3</v>
      </c>
      <c r="H1463" s="52">
        <v>14</v>
      </c>
    </row>
    <row r="1464" spans="2:8">
      <c r="B1464" s="216" t="s">
        <v>206</v>
      </c>
      <c r="C1464" s="87">
        <v>1.6168148746968471E-3</v>
      </c>
      <c r="D1464" s="51">
        <v>18</v>
      </c>
      <c r="E1464" s="87">
        <v>5.7283142389525366E-3</v>
      </c>
      <c r="F1464" s="51">
        <v>49</v>
      </c>
      <c r="G1464" s="308">
        <v>4.4013293811191951E-3</v>
      </c>
      <c r="H1464" s="52">
        <v>49</v>
      </c>
    </row>
    <row r="1465" spans="2:8">
      <c r="B1465" s="216" t="s">
        <v>207</v>
      </c>
      <c r="C1465" s="87">
        <v>1.7066379232911165E-3</v>
      </c>
      <c r="D1465" s="51">
        <v>19</v>
      </c>
      <c r="E1465" s="87">
        <v>3.0395136778115501E-3</v>
      </c>
      <c r="F1465" s="51">
        <v>26</v>
      </c>
      <c r="G1465" s="308">
        <v>2.3353992634510016E-3</v>
      </c>
      <c r="H1465" s="52">
        <v>26</v>
      </c>
    </row>
    <row r="1466" spans="2:8">
      <c r="B1466" s="216" t="s">
        <v>208</v>
      </c>
      <c r="C1466" s="87">
        <v>0.7025958861043744</v>
      </c>
      <c r="D1466" s="51">
        <v>7822</v>
      </c>
      <c r="E1466" s="87">
        <v>0</v>
      </c>
      <c r="F1466" s="51">
        <v>0</v>
      </c>
      <c r="G1466" s="308">
        <v>0</v>
      </c>
      <c r="H1466" s="52">
        <v>0</v>
      </c>
    </row>
    <row r="1467" spans="2:8">
      <c r="B1467" s="216" t="s">
        <v>209</v>
      </c>
      <c r="C1467" s="87">
        <v>0</v>
      </c>
      <c r="D1467" s="51">
        <v>0</v>
      </c>
      <c r="E1467" s="87">
        <v>0.37549684358194996</v>
      </c>
      <c r="F1467" s="51">
        <v>3212</v>
      </c>
      <c r="G1467" s="308">
        <v>0.28851163208479297</v>
      </c>
      <c r="H1467" s="52">
        <v>3212</v>
      </c>
    </row>
    <row r="1468" spans="2:8">
      <c r="B1468" s="216" t="s">
        <v>15</v>
      </c>
      <c r="C1468" s="87">
        <v>9.0721279080211974E-3</v>
      </c>
      <c r="D1468" s="51">
        <v>101</v>
      </c>
      <c r="E1468" s="87">
        <v>5.0970306289455224E-2</v>
      </c>
      <c r="F1468" s="51">
        <v>436</v>
      </c>
      <c r="G1468" s="308">
        <v>3.916284918710141E-2</v>
      </c>
      <c r="H1468" s="52">
        <v>436</v>
      </c>
    </row>
    <row r="1469" spans="2:8">
      <c r="B1469" s="216" t="s">
        <v>210</v>
      </c>
      <c r="C1469" s="87">
        <v>0</v>
      </c>
      <c r="D1469" s="51">
        <v>0</v>
      </c>
      <c r="E1469" s="87">
        <v>0</v>
      </c>
      <c r="F1469" s="51">
        <v>0</v>
      </c>
      <c r="G1469" s="308">
        <v>0</v>
      </c>
      <c r="H1469" s="52">
        <v>0</v>
      </c>
    </row>
    <row r="1470" spans="2:8">
      <c r="B1470" s="216" t="s">
        <v>121</v>
      </c>
      <c r="C1470" s="87">
        <v>0</v>
      </c>
      <c r="D1470" s="51">
        <v>0</v>
      </c>
      <c r="E1470" s="87">
        <v>0.12964694879588495</v>
      </c>
      <c r="F1470" s="51">
        <v>1109</v>
      </c>
      <c r="G1470" s="308">
        <v>9.9613760891044636E-2</v>
      </c>
      <c r="H1470" s="52">
        <v>1109</v>
      </c>
    </row>
    <row r="1471" spans="2:8" ht="15" customHeight="1">
      <c r="B1471" s="431" t="s">
        <v>73</v>
      </c>
      <c r="C1471" s="432"/>
      <c r="D1471" s="165"/>
      <c r="E1471" s="164"/>
      <c r="F1471" s="165"/>
      <c r="G1471" s="433">
        <v>0.23165364232462049</v>
      </c>
      <c r="H1471" s="167">
        <v>2579</v>
      </c>
    </row>
    <row r="1472" spans="2:8" ht="15.6" thickBot="1">
      <c r="B1472" s="362" t="s">
        <v>70</v>
      </c>
      <c r="C1472" s="434"/>
      <c r="D1472" s="54">
        <v>11133</v>
      </c>
      <c r="E1472" s="435"/>
      <c r="F1472" s="54">
        <v>8554</v>
      </c>
      <c r="G1472" s="54"/>
      <c r="H1472" s="171">
        <v>11133</v>
      </c>
    </row>
    <row r="1473" spans="2:8">
      <c r="B1473" s="306"/>
      <c r="C1473" s="29"/>
      <c r="D1473" s="436"/>
      <c r="E1473" s="27"/>
      <c r="F1473" s="58"/>
      <c r="G1473" s="58"/>
      <c r="H1473" s="58"/>
    </row>
    <row r="1474" spans="2:8">
      <c r="B1474" s="306"/>
      <c r="C1474" s="29"/>
      <c r="D1474" s="436"/>
      <c r="E1474" s="27"/>
      <c r="F1474" s="58"/>
      <c r="G1474" s="58"/>
      <c r="H1474" s="58"/>
    </row>
    <row r="1475" spans="2:8">
      <c r="B1475" s="306"/>
      <c r="C1475" s="29"/>
      <c r="D1475" s="436"/>
      <c r="E1475" s="27"/>
      <c r="F1475" s="58"/>
      <c r="G1475" s="58"/>
      <c r="H1475" s="58"/>
    </row>
    <row r="1476" spans="2:8">
      <c r="B1476" s="306"/>
      <c r="C1476" s="29"/>
      <c r="D1476" s="436"/>
      <c r="E1476" s="27"/>
      <c r="F1476" s="58"/>
      <c r="G1476" s="58"/>
      <c r="H1476" s="58"/>
    </row>
    <row r="1477" spans="2:8">
      <c r="B1477" s="306"/>
      <c r="C1477" s="29"/>
      <c r="D1477" s="436"/>
      <c r="E1477" s="27"/>
      <c r="F1477" s="58"/>
      <c r="G1477" s="58"/>
      <c r="H1477" s="58"/>
    </row>
    <row r="1478" spans="2:8">
      <c r="B1478" s="306"/>
      <c r="C1478" s="29"/>
      <c r="D1478" s="436"/>
      <c r="E1478" s="27"/>
      <c r="F1478" s="58"/>
      <c r="G1478" s="58"/>
      <c r="H1478" s="58"/>
    </row>
    <row r="1479" spans="2:8">
      <c r="B1479" s="306"/>
      <c r="C1479" s="29"/>
      <c r="D1479" s="436"/>
      <c r="E1479" s="27"/>
      <c r="F1479" s="58"/>
      <c r="G1479" s="58"/>
      <c r="H1479" s="58"/>
    </row>
    <row r="1480" spans="2:8">
      <c r="B1480" s="306"/>
      <c r="C1480" s="29"/>
      <c r="D1480" s="436"/>
      <c r="E1480" s="27"/>
      <c r="F1480" s="58"/>
      <c r="G1480" s="58"/>
      <c r="H1480" s="58"/>
    </row>
    <row r="1481" spans="2:8">
      <c r="B1481" s="306"/>
      <c r="C1481" s="29"/>
      <c r="D1481" s="436"/>
      <c r="E1481" s="27"/>
      <c r="F1481" s="58"/>
      <c r="G1481" s="58"/>
      <c r="H1481" s="58"/>
    </row>
    <row r="1482" spans="2:8">
      <c r="B1482" s="306"/>
      <c r="C1482" s="29"/>
      <c r="D1482" s="436"/>
      <c r="E1482" s="27"/>
      <c r="F1482" s="58"/>
      <c r="G1482" s="58"/>
      <c r="H1482" s="58"/>
    </row>
    <row r="1483" spans="2:8">
      <c r="B1483" s="306"/>
      <c r="C1483" s="29"/>
      <c r="D1483" s="436"/>
      <c r="E1483" s="27"/>
      <c r="F1483" s="58"/>
      <c r="G1483" s="58"/>
      <c r="H1483" s="58"/>
    </row>
    <row r="1484" spans="2:8">
      <c r="B1484" s="306"/>
      <c r="C1484" s="29"/>
      <c r="D1484" s="436"/>
      <c r="E1484" s="27"/>
      <c r="F1484" s="58"/>
      <c r="G1484" s="58"/>
      <c r="H1484" s="58"/>
    </row>
    <row r="1485" spans="2:8">
      <c r="B1485" s="306"/>
      <c r="C1485" s="29"/>
      <c r="D1485" s="436"/>
      <c r="E1485" s="27"/>
      <c r="F1485" s="58"/>
      <c r="G1485" s="58"/>
      <c r="H1485" s="58"/>
    </row>
    <row r="1486" spans="2:8">
      <c r="B1486" s="306"/>
      <c r="C1486" s="29"/>
      <c r="D1486" s="436"/>
      <c r="E1486" s="27"/>
      <c r="F1486" s="58"/>
      <c r="G1486" s="58"/>
      <c r="H1486" s="58"/>
    </row>
    <row r="1487" spans="2:8">
      <c r="B1487" s="306"/>
      <c r="C1487" s="29"/>
      <c r="D1487" s="436"/>
      <c r="E1487" s="27"/>
      <c r="F1487" s="58"/>
      <c r="G1487" s="58"/>
      <c r="H1487" s="58"/>
    </row>
    <row r="1488" spans="2:8">
      <c r="B1488" s="306"/>
      <c r="C1488" s="29"/>
      <c r="D1488" s="436"/>
      <c r="E1488" s="27"/>
      <c r="F1488" s="58"/>
      <c r="G1488" s="58"/>
      <c r="H1488" s="58"/>
    </row>
    <row r="1489" spans="2:8">
      <c r="B1489" s="306"/>
      <c r="C1489" s="29"/>
      <c r="D1489" s="436"/>
      <c r="E1489" s="27"/>
      <c r="F1489" s="58"/>
      <c r="G1489" s="58"/>
      <c r="H1489" s="58"/>
    </row>
    <row r="1490" spans="2:8">
      <c r="B1490" s="306"/>
      <c r="C1490" s="29"/>
      <c r="D1490" s="436"/>
      <c r="E1490" s="27"/>
      <c r="F1490" s="58"/>
      <c r="G1490" s="58"/>
      <c r="H1490" s="58"/>
    </row>
    <row r="1491" spans="2:8">
      <c r="B1491" s="306"/>
      <c r="C1491" s="29"/>
      <c r="D1491" s="436"/>
      <c r="E1491" s="27"/>
      <c r="F1491" s="58"/>
      <c r="G1491" s="58"/>
      <c r="H1491" s="58"/>
    </row>
    <row r="1492" spans="2:8">
      <c r="B1492" s="306"/>
      <c r="C1492" s="29"/>
      <c r="D1492" s="436"/>
      <c r="E1492" s="27"/>
      <c r="F1492" s="58"/>
      <c r="G1492" s="58"/>
      <c r="H1492" s="58"/>
    </row>
    <row r="1493" spans="2:8">
      <c r="B1493" s="306"/>
      <c r="C1493" s="29"/>
      <c r="D1493" s="436"/>
      <c r="E1493" s="27"/>
      <c r="F1493" s="58"/>
      <c r="G1493" s="58"/>
      <c r="H1493" s="58"/>
    </row>
    <row r="1494" spans="2:8">
      <c r="B1494" s="306"/>
      <c r="C1494" s="29"/>
      <c r="D1494" s="436"/>
      <c r="E1494" s="27"/>
      <c r="F1494" s="58"/>
      <c r="G1494" s="58"/>
      <c r="H1494" s="58"/>
    </row>
    <row r="1495" spans="2:8">
      <c r="B1495" s="306"/>
      <c r="C1495" s="29"/>
      <c r="D1495" s="436"/>
      <c r="E1495" s="27"/>
      <c r="F1495" s="58"/>
      <c r="G1495" s="58"/>
      <c r="H1495" s="58"/>
    </row>
    <row r="1496" spans="2:8">
      <c r="B1496" s="306"/>
      <c r="C1496" s="29"/>
      <c r="D1496" s="436"/>
      <c r="E1496" s="27"/>
      <c r="F1496" s="58"/>
      <c r="G1496" s="58"/>
      <c r="H1496" s="58"/>
    </row>
    <row r="1497" spans="2:8">
      <c r="B1497" s="306"/>
      <c r="C1497" s="29"/>
      <c r="D1497" s="436"/>
      <c r="E1497" s="27"/>
      <c r="F1497" s="58"/>
      <c r="G1497" s="58"/>
      <c r="H1497" s="58"/>
    </row>
    <row r="1498" spans="2:8">
      <c r="B1498" s="306"/>
      <c r="C1498" s="29"/>
      <c r="D1498" s="436"/>
      <c r="E1498" s="27"/>
      <c r="F1498" s="58"/>
      <c r="G1498" s="58"/>
      <c r="H1498" s="58"/>
    </row>
    <row r="1499" spans="2:8">
      <c r="B1499" s="306"/>
      <c r="C1499" s="29"/>
      <c r="D1499" s="436"/>
      <c r="E1499" s="27"/>
      <c r="F1499" s="58"/>
      <c r="G1499" s="58"/>
      <c r="H1499" s="58"/>
    </row>
    <row r="1500" spans="2:8">
      <c r="B1500" s="306"/>
      <c r="C1500" s="29"/>
      <c r="D1500" s="436"/>
      <c r="E1500" s="27"/>
      <c r="F1500" s="58"/>
      <c r="G1500" s="58"/>
      <c r="H1500" s="58"/>
    </row>
    <row r="1501" spans="2:8">
      <c r="B1501" s="306"/>
      <c r="C1501" s="29"/>
      <c r="D1501" s="436"/>
      <c r="E1501" s="27"/>
      <c r="F1501" s="58"/>
      <c r="G1501" s="58"/>
      <c r="H1501" s="58"/>
    </row>
    <row r="1502" spans="2:8">
      <c r="B1502" s="306"/>
      <c r="C1502" s="29"/>
      <c r="D1502" s="436"/>
      <c r="E1502" s="27"/>
      <c r="F1502" s="58"/>
      <c r="G1502" s="58"/>
      <c r="H1502" s="58"/>
    </row>
    <row r="1503" spans="2:8">
      <c r="B1503" s="306"/>
      <c r="C1503" s="29"/>
      <c r="D1503" s="436"/>
      <c r="E1503" s="27"/>
      <c r="F1503" s="58"/>
      <c r="G1503" s="58"/>
      <c r="H1503" s="58"/>
    </row>
    <row r="1504" spans="2:8">
      <c r="B1504" s="306"/>
      <c r="C1504" s="29"/>
      <c r="D1504" s="436"/>
      <c r="E1504" s="27"/>
      <c r="F1504" s="58"/>
      <c r="G1504" s="58"/>
      <c r="H1504" s="58"/>
    </row>
    <row r="1505" spans="2:8">
      <c r="B1505" s="306"/>
      <c r="C1505" s="29"/>
      <c r="D1505" s="436"/>
      <c r="E1505" s="27"/>
      <c r="F1505" s="58"/>
      <c r="G1505" s="58"/>
      <c r="H1505" s="58"/>
    </row>
    <row r="1506" spans="2:8">
      <c r="B1506" s="306"/>
      <c r="C1506" s="29"/>
      <c r="D1506" s="436"/>
      <c r="E1506" s="27"/>
      <c r="F1506" s="58"/>
      <c r="G1506" s="58"/>
      <c r="H1506" s="58"/>
    </row>
    <row r="1507" spans="2:8">
      <c r="B1507" s="306"/>
      <c r="C1507" s="29"/>
      <c r="D1507" s="436"/>
      <c r="E1507" s="27"/>
      <c r="F1507" s="58"/>
      <c r="G1507" s="58"/>
      <c r="H1507" s="58"/>
    </row>
    <row r="1508" spans="2:8">
      <c r="B1508" s="306"/>
      <c r="C1508" s="29"/>
      <c r="D1508" s="436"/>
      <c r="E1508" s="27"/>
      <c r="F1508" s="58"/>
      <c r="G1508" s="58"/>
      <c r="H1508" s="58"/>
    </row>
    <row r="1509" spans="2:8">
      <c r="B1509" s="306"/>
      <c r="C1509" s="29"/>
      <c r="D1509" s="436"/>
      <c r="E1509" s="27"/>
      <c r="F1509" s="58"/>
      <c r="G1509" s="58"/>
      <c r="H1509" s="58"/>
    </row>
    <row r="1510" spans="2:8">
      <c r="B1510" s="306"/>
      <c r="C1510" s="29"/>
      <c r="D1510" s="436"/>
      <c r="E1510" s="27"/>
      <c r="F1510" s="58"/>
      <c r="G1510" s="58"/>
      <c r="H1510" s="58"/>
    </row>
    <row r="1511" spans="2:8">
      <c r="B1511" s="306"/>
      <c r="C1511" s="29"/>
      <c r="D1511" s="436"/>
      <c r="E1511" s="27"/>
      <c r="F1511" s="58"/>
      <c r="G1511" s="58"/>
      <c r="H1511" s="58"/>
    </row>
    <row r="1512" spans="2:8">
      <c r="B1512" s="306"/>
      <c r="C1512" s="29"/>
      <c r="D1512" s="436"/>
      <c r="E1512" s="27"/>
      <c r="F1512" s="58"/>
      <c r="G1512" s="58"/>
      <c r="H1512" s="58"/>
    </row>
    <row r="1513" spans="2:8">
      <c r="B1513" s="306"/>
      <c r="C1513" s="29"/>
      <c r="D1513" s="436"/>
      <c r="E1513" s="27"/>
      <c r="F1513" s="58"/>
      <c r="G1513" s="58"/>
      <c r="H1513" s="58"/>
    </row>
    <row r="1514" spans="2:8">
      <c r="B1514" s="306"/>
      <c r="C1514" s="29"/>
      <c r="D1514" s="436"/>
      <c r="E1514" s="27"/>
      <c r="F1514" s="58"/>
      <c r="G1514" s="58"/>
      <c r="H1514" s="58"/>
    </row>
    <row r="1515" spans="2:8">
      <c r="B1515" s="306"/>
      <c r="C1515" s="29"/>
      <c r="D1515" s="436"/>
      <c r="E1515" s="27"/>
      <c r="F1515" s="58"/>
      <c r="G1515" s="58"/>
      <c r="H1515" s="58"/>
    </row>
    <row r="1516" spans="2:8">
      <c r="B1516" s="306"/>
      <c r="C1516" s="29"/>
      <c r="D1516" s="436"/>
      <c r="E1516" s="27"/>
      <c r="F1516" s="58"/>
      <c r="G1516" s="58"/>
      <c r="H1516" s="58"/>
    </row>
    <row r="1517" spans="2:8">
      <c r="B1517" s="306"/>
      <c r="C1517" s="29"/>
      <c r="D1517" s="436"/>
      <c r="E1517" s="27"/>
      <c r="F1517" s="58"/>
      <c r="G1517" s="58"/>
      <c r="H1517" s="58"/>
    </row>
    <row r="1518" spans="2:8">
      <c r="B1518" s="306"/>
      <c r="C1518" s="29"/>
      <c r="D1518" s="436"/>
      <c r="E1518" s="27"/>
      <c r="F1518" s="58"/>
      <c r="G1518" s="58"/>
      <c r="H1518" s="58"/>
    </row>
    <row r="1519" spans="2:8">
      <c r="B1519" s="306"/>
      <c r="C1519" s="29"/>
      <c r="D1519" s="436"/>
      <c r="E1519" s="27"/>
      <c r="F1519" s="58"/>
      <c r="G1519" s="58"/>
      <c r="H1519" s="58"/>
    </row>
    <row r="1520" spans="2:8">
      <c r="B1520" s="306"/>
      <c r="C1520" s="29"/>
      <c r="D1520" s="436"/>
      <c r="E1520" s="27"/>
      <c r="F1520" s="58"/>
      <c r="G1520" s="58"/>
      <c r="H1520" s="58"/>
    </row>
    <row r="1521" spans="2:12">
      <c r="B1521" s="306"/>
      <c r="C1521" s="29"/>
      <c r="D1521" s="436"/>
      <c r="E1521" s="27"/>
      <c r="F1521" s="58"/>
      <c r="G1521" s="58"/>
      <c r="H1521" s="58"/>
    </row>
    <row r="1522" spans="2:12">
      <c r="B1522" s="306"/>
      <c r="C1522" s="29"/>
      <c r="D1522" s="436"/>
      <c r="E1522" s="27"/>
      <c r="F1522" s="58"/>
      <c r="G1522" s="58"/>
      <c r="H1522" s="58"/>
    </row>
    <row r="1523" spans="2:12">
      <c r="B1523" s="306"/>
      <c r="C1523" s="29"/>
      <c r="D1523" s="436"/>
      <c r="E1523" s="27"/>
      <c r="F1523" s="58"/>
      <c r="G1523" s="58"/>
      <c r="H1523" s="58"/>
    </row>
    <row r="1524" spans="2:12">
      <c r="B1524" s="306"/>
      <c r="C1524" s="29"/>
      <c r="D1524" s="436"/>
      <c r="E1524" s="27"/>
      <c r="F1524" s="58"/>
      <c r="G1524" s="58"/>
      <c r="H1524" s="58"/>
    </row>
    <row r="1525" spans="2:12">
      <c r="B1525" s="306"/>
      <c r="C1525" s="29"/>
      <c r="D1525" s="436"/>
      <c r="E1525" s="27"/>
      <c r="F1525" s="58"/>
      <c r="G1525" s="58"/>
      <c r="H1525" s="58"/>
    </row>
    <row r="1526" spans="2:12">
      <c r="B1526" s="306"/>
      <c r="C1526" s="29"/>
      <c r="D1526" s="436"/>
      <c r="E1526" s="27"/>
      <c r="F1526" s="58"/>
      <c r="G1526" s="58"/>
      <c r="H1526" s="58"/>
    </row>
    <row r="1527" spans="2:12">
      <c r="B1527" s="306"/>
      <c r="C1527" s="29"/>
      <c r="D1527" s="436"/>
      <c r="E1527" s="27"/>
      <c r="F1527" s="58"/>
      <c r="G1527" s="58"/>
      <c r="H1527" s="58"/>
    </row>
    <row r="1528" spans="2:12">
      <c r="B1528" s="306"/>
      <c r="C1528" s="29"/>
      <c r="D1528" s="436"/>
      <c r="E1528" s="27"/>
      <c r="F1528" s="58"/>
      <c r="G1528" s="58"/>
      <c r="H1528" s="58"/>
    </row>
    <row r="1529" spans="2:12">
      <c r="B1529" s="306"/>
      <c r="C1529" s="29"/>
      <c r="D1529" s="436"/>
      <c r="E1529" s="27"/>
      <c r="F1529" s="58"/>
      <c r="G1529" s="58"/>
      <c r="H1529" s="58"/>
    </row>
    <row r="1530" spans="2:12">
      <c r="B1530" s="306"/>
      <c r="C1530" s="29"/>
      <c r="D1530" s="436"/>
      <c r="E1530" s="27"/>
      <c r="F1530" s="58"/>
      <c r="G1530" s="58"/>
      <c r="H1530" s="58"/>
    </row>
    <row r="1531" spans="2:12" ht="15.6" thickBot="1">
      <c r="B1531" s="2" t="s">
        <v>211</v>
      </c>
      <c r="C1531" s="29"/>
      <c r="D1531" s="58"/>
      <c r="E1531" s="27"/>
      <c r="F1531" s="58"/>
      <c r="G1531" s="58"/>
      <c r="H1531" s="58"/>
    </row>
    <row r="1532" spans="2:12">
      <c r="B1532" s="320" t="s">
        <v>201</v>
      </c>
      <c r="C1532" s="437" t="s">
        <v>76</v>
      </c>
      <c r="D1532" s="438" t="s">
        <v>9</v>
      </c>
      <c r="E1532" s="438" t="s">
        <v>10</v>
      </c>
      <c r="F1532" s="438" t="s">
        <v>11</v>
      </c>
      <c r="G1532" s="438" t="s">
        <v>12</v>
      </c>
      <c r="H1532" s="438" t="s">
        <v>13</v>
      </c>
      <c r="I1532" s="438" t="s">
        <v>14</v>
      </c>
      <c r="J1532" s="438" t="s">
        <v>77</v>
      </c>
      <c r="K1532" s="439" t="s">
        <v>78</v>
      </c>
      <c r="L1532" s="440" t="s">
        <v>70</v>
      </c>
    </row>
    <row r="1533" spans="2:12">
      <c r="B1533" s="216" t="s">
        <v>202</v>
      </c>
      <c r="C1533" s="441">
        <v>0</v>
      </c>
      <c r="D1533" s="441">
        <v>5</v>
      </c>
      <c r="E1533" s="441">
        <v>6</v>
      </c>
      <c r="F1533" s="442">
        <v>8</v>
      </c>
      <c r="G1533" s="441">
        <v>8</v>
      </c>
      <c r="H1533" s="441">
        <v>1</v>
      </c>
      <c r="I1533" s="441">
        <v>1</v>
      </c>
      <c r="J1533" s="441">
        <v>1</v>
      </c>
      <c r="K1533" s="443">
        <v>0</v>
      </c>
      <c r="L1533" s="444">
        <v>30</v>
      </c>
    </row>
    <row r="1534" spans="2:12">
      <c r="B1534" s="216" t="s">
        <v>203</v>
      </c>
      <c r="C1534" s="441">
        <v>130</v>
      </c>
      <c r="D1534" s="441">
        <v>307</v>
      </c>
      <c r="E1534" s="441">
        <v>646</v>
      </c>
      <c r="F1534" s="442">
        <v>950</v>
      </c>
      <c r="G1534" s="441">
        <v>449</v>
      </c>
      <c r="H1534" s="441">
        <v>248</v>
      </c>
      <c r="I1534" s="441">
        <v>66</v>
      </c>
      <c r="J1534" s="441">
        <v>296</v>
      </c>
      <c r="K1534" s="443">
        <v>25</v>
      </c>
      <c r="L1534" s="445">
        <v>3117</v>
      </c>
    </row>
    <row r="1535" spans="2:12">
      <c r="B1535" s="216" t="s">
        <v>204</v>
      </c>
      <c r="C1535" s="441">
        <v>1</v>
      </c>
      <c r="D1535" s="441">
        <v>4</v>
      </c>
      <c r="E1535" s="441">
        <v>3</v>
      </c>
      <c r="F1535" s="442">
        <v>3</v>
      </c>
      <c r="G1535" s="441">
        <v>2</v>
      </c>
      <c r="H1535" s="441">
        <v>3</v>
      </c>
      <c r="I1535" s="441">
        <v>0</v>
      </c>
      <c r="J1535" s="441">
        <v>0</v>
      </c>
      <c r="K1535" s="443">
        <v>0</v>
      </c>
      <c r="L1535" s="445">
        <v>16</v>
      </c>
    </row>
    <row r="1536" spans="2:12">
      <c r="B1536" s="216" t="s">
        <v>205</v>
      </c>
      <c r="C1536" s="441">
        <v>0</v>
      </c>
      <c r="D1536" s="441">
        <v>0</v>
      </c>
      <c r="E1536" s="441">
        <v>4</v>
      </c>
      <c r="F1536" s="442">
        <v>5</v>
      </c>
      <c r="G1536" s="441">
        <v>0</v>
      </c>
      <c r="H1536" s="441">
        <v>0</v>
      </c>
      <c r="I1536" s="441">
        <v>0</v>
      </c>
      <c r="J1536" s="441">
        <v>1</v>
      </c>
      <c r="K1536" s="443">
        <v>0</v>
      </c>
      <c r="L1536" s="445">
        <v>10</v>
      </c>
    </row>
    <row r="1537" spans="2:12">
      <c r="B1537" s="216" t="s">
        <v>206</v>
      </c>
      <c r="C1537" s="441">
        <v>1</v>
      </c>
      <c r="D1537" s="441">
        <v>0</v>
      </c>
      <c r="E1537" s="441">
        <v>6</v>
      </c>
      <c r="F1537" s="442">
        <v>9</v>
      </c>
      <c r="G1537" s="441">
        <v>1</v>
      </c>
      <c r="H1537" s="441">
        <v>1</v>
      </c>
      <c r="I1537" s="441">
        <v>0</v>
      </c>
      <c r="J1537" s="441">
        <v>0</v>
      </c>
      <c r="K1537" s="443">
        <v>0</v>
      </c>
      <c r="L1537" s="445">
        <v>18</v>
      </c>
    </row>
    <row r="1538" spans="2:12">
      <c r="B1538" s="216" t="s">
        <v>207</v>
      </c>
      <c r="C1538" s="441">
        <v>1</v>
      </c>
      <c r="D1538" s="441">
        <v>3</v>
      </c>
      <c r="E1538" s="441">
        <v>4</v>
      </c>
      <c r="F1538" s="442">
        <v>7</v>
      </c>
      <c r="G1538" s="441">
        <v>4</v>
      </c>
      <c r="H1538" s="441">
        <v>0</v>
      </c>
      <c r="I1538" s="441">
        <v>0</v>
      </c>
      <c r="J1538" s="441">
        <v>0</v>
      </c>
      <c r="K1538" s="443">
        <v>0</v>
      </c>
      <c r="L1538" s="445">
        <v>19</v>
      </c>
    </row>
    <row r="1539" spans="2:12">
      <c r="B1539" s="216" t="s">
        <v>208</v>
      </c>
      <c r="C1539" s="441">
        <v>0</v>
      </c>
      <c r="D1539" s="441">
        <v>0</v>
      </c>
      <c r="E1539" s="441">
        <v>0</v>
      </c>
      <c r="F1539" s="442">
        <v>0</v>
      </c>
      <c r="G1539" s="441">
        <v>0</v>
      </c>
      <c r="H1539" s="441">
        <v>0</v>
      </c>
      <c r="I1539" s="441">
        <v>0</v>
      </c>
      <c r="J1539" s="441">
        <v>0</v>
      </c>
      <c r="K1539" s="443">
        <v>0</v>
      </c>
      <c r="L1539" s="445">
        <v>0</v>
      </c>
    </row>
    <row r="1540" spans="2:12">
      <c r="B1540" s="216" t="s">
        <v>209</v>
      </c>
      <c r="C1540" s="441">
        <v>513</v>
      </c>
      <c r="D1540" s="441">
        <v>1211</v>
      </c>
      <c r="E1540" s="441">
        <v>1966</v>
      </c>
      <c r="F1540" s="442">
        <v>2174</v>
      </c>
      <c r="G1540" s="442">
        <v>822</v>
      </c>
      <c r="H1540" s="442">
        <v>264</v>
      </c>
      <c r="I1540" s="442">
        <v>77</v>
      </c>
      <c r="J1540" s="442">
        <v>695</v>
      </c>
      <c r="K1540" s="446">
        <v>100</v>
      </c>
      <c r="L1540" s="445">
        <v>7822</v>
      </c>
    </row>
    <row r="1541" spans="2:12">
      <c r="B1541" s="216" t="s">
        <v>15</v>
      </c>
      <c r="C1541" s="441">
        <v>4</v>
      </c>
      <c r="D1541" s="441">
        <v>10</v>
      </c>
      <c r="E1541" s="441">
        <v>28</v>
      </c>
      <c r="F1541" s="442">
        <v>36</v>
      </c>
      <c r="G1541" s="441">
        <v>18</v>
      </c>
      <c r="H1541" s="441">
        <v>3</v>
      </c>
      <c r="I1541" s="441">
        <v>0</v>
      </c>
      <c r="J1541" s="441">
        <v>2</v>
      </c>
      <c r="K1541" s="443">
        <v>0</v>
      </c>
      <c r="L1541" s="445">
        <v>101</v>
      </c>
    </row>
    <row r="1542" spans="2:12">
      <c r="B1542" s="216" t="s">
        <v>210</v>
      </c>
      <c r="C1542" s="441">
        <v>0</v>
      </c>
      <c r="D1542" s="441">
        <v>0</v>
      </c>
      <c r="E1542" s="441">
        <v>0</v>
      </c>
      <c r="F1542" s="442">
        <v>0</v>
      </c>
      <c r="G1542" s="441">
        <v>0</v>
      </c>
      <c r="H1542" s="441">
        <v>0</v>
      </c>
      <c r="I1542" s="441">
        <v>0</v>
      </c>
      <c r="J1542" s="441">
        <v>0</v>
      </c>
      <c r="K1542" s="443">
        <v>0</v>
      </c>
      <c r="L1542" s="445">
        <v>0</v>
      </c>
    </row>
    <row r="1543" spans="2:12">
      <c r="B1543" s="216" t="s">
        <v>121</v>
      </c>
      <c r="C1543" s="447">
        <v>0</v>
      </c>
      <c r="D1543" s="447">
        <v>0</v>
      </c>
      <c r="E1543" s="447">
        <v>0</v>
      </c>
      <c r="F1543" s="447">
        <v>0</v>
      </c>
      <c r="G1543" s="447">
        <v>0</v>
      </c>
      <c r="H1543" s="447">
        <v>0</v>
      </c>
      <c r="I1543" s="447">
        <v>0</v>
      </c>
      <c r="J1543" s="447">
        <v>0</v>
      </c>
      <c r="K1543" s="448">
        <v>0</v>
      </c>
      <c r="L1543" s="445">
        <v>0</v>
      </c>
    </row>
    <row r="1544" spans="2:12">
      <c r="B1544" s="216" t="s">
        <v>73</v>
      </c>
      <c r="C1544" s="193"/>
      <c r="D1544" s="193"/>
      <c r="E1544" s="193"/>
      <c r="F1544" s="193"/>
      <c r="G1544" s="193"/>
      <c r="H1544" s="193"/>
      <c r="I1544" s="193"/>
      <c r="J1544" s="193"/>
      <c r="K1544" s="449"/>
      <c r="L1544" s="445">
        <v>0</v>
      </c>
    </row>
    <row r="1545" spans="2:12" ht="15.6" thickBot="1">
      <c r="B1545" s="219" t="s">
        <v>70</v>
      </c>
      <c r="C1545" s="206">
        <v>650</v>
      </c>
      <c r="D1545" s="206">
        <v>1540</v>
      </c>
      <c r="E1545" s="206">
        <v>2663</v>
      </c>
      <c r="F1545" s="206">
        <v>3192</v>
      </c>
      <c r="G1545" s="206">
        <v>1304</v>
      </c>
      <c r="H1545" s="206">
        <v>520</v>
      </c>
      <c r="I1545" s="206">
        <v>144</v>
      </c>
      <c r="J1545" s="206">
        <v>995</v>
      </c>
      <c r="K1545" s="197">
        <v>125</v>
      </c>
      <c r="L1545" s="156">
        <v>11133</v>
      </c>
    </row>
    <row r="1546" spans="2:12">
      <c r="B1546" s="306"/>
      <c r="C1546" s="31"/>
      <c r="D1546" s="31"/>
      <c r="E1546" s="31"/>
      <c r="F1546" s="31"/>
      <c r="G1546" s="31"/>
      <c r="H1546" s="31"/>
      <c r="I1546" s="31"/>
      <c r="J1546" s="31"/>
      <c r="K1546" s="31"/>
    </row>
    <row r="1547" spans="2:12">
      <c r="B1547" s="306"/>
      <c r="C1547" s="31"/>
      <c r="D1547" s="31"/>
      <c r="E1547" s="31"/>
      <c r="F1547" s="31"/>
      <c r="G1547" s="31"/>
      <c r="H1547" s="31"/>
      <c r="I1547" s="31"/>
      <c r="J1547" s="31"/>
      <c r="K1547" s="31"/>
    </row>
    <row r="1548" spans="2:12">
      <c r="B1548" s="306"/>
      <c r="C1548" s="31"/>
      <c r="D1548" s="31"/>
      <c r="E1548" s="31"/>
      <c r="F1548" s="31"/>
      <c r="G1548" s="31"/>
      <c r="H1548" s="31"/>
      <c r="I1548" s="31"/>
      <c r="J1548" s="31"/>
      <c r="K1548" s="31"/>
    </row>
    <row r="1549" spans="2:12">
      <c r="B1549" s="306"/>
      <c r="C1549" s="31"/>
      <c r="D1549" s="31"/>
      <c r="E1549" s="31"/>
      <c r="F1549" s="31"/>
      <c r="G1549" s="31"/>
      <c r="H1549" s="31"/>
      <c r="I1549" s="31"/>
      <c r="J1549" s="31"/>
      <c r="K1549" s="31"/>
    </row>
    <row r="1550" spans="2:12">
      <c r="B1550" s="306"/>
      <c r="C1550" s="31"/>
      <c r="D1550" s="31"/>
      <c r="E1550" s="31"/>
      <c r="F1550" s="31"/>
      <c r="G1550" s="31"/>
      <c r="H1550" s="31"/>
      <c r="I1550" s="31"/>
      <c r="J1550" s="31"/>
      <c r="K1550" s="31"/>
    </row>
    <row r="1551" spans="2:12">
      <c r="B1551" s="306"/>
      <c r="C1551" s="31"/>
      <c r="D1551" s="31"/>
      <c r="E1551" s="31"/>
      <c r="F1551" s="31"/>
      <c r="G1551" s="31"/>
      <c r="H1551" s="31"/>
      <c r="I1551" s="31"/>
      <c r="J1551" s="31"/>
      <c r="K1551" s="31"/>
    </row>
    <row r="1552" spans="2:12">
      <c r="B1552" s="306"/>
      <c r="C1552" s="31"/>
      <c r="D1552" s="31"/>
      <c r="E1552" s="31"/>
      <c r="F1552" s="31"/>
      <c r="G1552" s="31"/>
      <c r="H1552" s="31"/>
      <c r="I1552" s="31"/>
      <c r="J1552" s="31"/>
      <c r="K1552" s="31"/>
    </row>
    <row r="1553" spans="2:13">
      <c r="B1553" s="306"/>
      <c r="C1553" s="31"/>
      <c r="D1553" s="31"/>
      <c r="E1553" s="31"/>
      <c r="F1553" s="31"/>
      <c r="G1553" s="31"/>
      <c r="H1553" s="31"/>
      <c r="I1553" s="31"/>
      <c r="J1553" s="31"/>
      <c r="K1553" s="31"/>
    </row>
    <row r="1554" spans="2:13">
      <c r="B1554" s="306"/>
      <c r="C1554" s="31"/>
      <c r="D1554" s="31"/>
      <c r="E1554" s="31"/>
      <c r="F1554" s="31"/>
      <c r="G1554" s="31"/>
      <c r="H1554" s="31"/>
      <c r="I1554" s="31"/>
      <c r="J1554" s="31"/>
      <c r="K1554" s="31"/>
    </row>
    <row r="1555" spans="2:13">
      <c r="B1555" s="306"/>
      <c r="C1555" s="31"/>
      <c r="D1555" s="31"/>
      <c r="E1555" s="31"/>
      <c r="F1555" s="31"/>
      <c r="G1555" s="31"/>
      <c r="H1555" s="31"/>
      <c r="I1555" s="31"/>
      <c r="J1555" s="31"/>
      <c r="K1555" s="31"/>
    </row>
    <row r="1556" spans="2:13">
      <c r="B1556" s="306"/>
      <c r="C1556" s="31"/>
      <c r="D1556" s="31"/>
      <c r="E1556" s="31"/>
      <c r="F1556" s="31"/>
      <c r="G1556" s="31"/>
      <c r="H1556" s="31"/>
      <c r="I1556" s="31"/>
      <c r="J1556" s="31"/>
      <c r="K1556" s="31"/>
    </row>
    <row r="1557" spans="2:13">
      <c r="B1557" s="306"/>
      <c r="C1557" s="31"/>
      <c r="D1557" s="31"/>
      <c r="E1557" s="31"/>
      <c r="F1557" s="31"/>
      <c r="G1557" s="31"/>
      <c r="H1557" s="31"/>
      <c r="I1557" s="31"/>
      <c r="J1557" s="31"/>
      <c r="K1557" s="31"/>
    </row>
    <row r="1558" spans="2:13">
      <c r="B1558" s="306"/>
      <c r="C1558" s="31"/>
      <c r="D1558" s="31"/>
      <c r="E1558" s="31"/>
      <c r="F1558" s="31"/>
      <c r="G1558" s="31"/>
      <c r="H1558" s="31"/>
      <c r="I1558" s="31"/>
      <c r="J1558" s="31"/>
      <c r="K1558" s="31"/>
    </row>
    <row r="1559" spans="2:13">
      <c r="B1559" s="306"/>
      <c r="C1559" s="31"/>
      <c r="D1559" s="31"/>
      <c r="E1559" s="31"/>
      <c r="F1559" s="31"/>
      <c r="G1559" s="31"/>
      <c r="H1559" s="31"/>
      <c r="I1559" s="31"/>
      <c r="J1559" s="31"/>
      <c r="K1559" s="31"/>
    </row>
    <row r="1560" spans="2:13">
      <c r="B1560" s="306"/>
      <c r="C1560" s="31"/>
      <c r="D1560" s="31"/>
      <c r="E1560" s="31"/>
      <c r="F1560" s="31"/>
      <c r="G1560" s="31"/>
      <c r="H1560" s="31"/>
      <c r="I1560" s="31"/>
      <c r="J1560" s="31"/>
      <c r="K1560" s="31"/>
    </row>
    <row r="1561" spans="2:13">
      <c r="B1561" s="306"/>
      <c r="C1561" s="31"/>
      <c r="D1561" s="31"/>
      <c r="E1561" s="31"/>
      <c r="F1561" s="31"/>
      <c r="G1561" s="31"/>
      <c r="H1561" s="31"/>
      <c r="I1561" s="31"/>
      <c r="J1561" s="31"/>
      <c r="K1561" s="31"/>
    </row>
    <row r="1562" spans="2:13">
      <c r="B1562" s="306"/>
      <c r="C1562" s="31"/>
      <c r="D1562" s="31"/>
      <c r="E1562" s="31"/>
      <c r="F1562" s="31"/>
      <c r="G1562" s="31"/>
      <c r="H1562" s="31"/>
      <c r="I1562" s="31"/>
      <c r="J1562" s="31"/>
      <c r="K1562" s="31"/>
    </row>
    <row r="1563" spans="2:13">
      <c r="B1563" s="306"/>
      <c r="C1563" s="31"/>
      <c r="D1563" s="31"/>
      <c r="E1563" s="31"/>
      <c r="F1563" s="31"/>
      <c r="G1563" s="31"/>
      <c r="H1563" s="31"/>
      <c r="I1563" s="31"/>
      <c r="J1563" s="31"/>
      <c r="K1563" s="31"/>
    </row>
    <row r="1564" spans="2:13">
      <c r="B1564" s="306"/>
      <c r="C1564" s="31"/>
      <c r="D1564" s="31"/>
      <c r="E1564" s="31"/>
      <c r="F1564" s="31"/>
      <c r="G1564" s="31"/>
      <c r="H1564" s="31"/>
      <c r="I1564" s="31"/>
      <c r="J1564" s="31"/>
      <c r="K1564" s="31"/>
    </row>
    <row r="1565" spans="2:13" ht="15.6" thickBot="1">
      <c r="B1565" s="306"/>
      <c r="C1565" s="31"/>
      <c r="D1565" s="31"/>
      <c r="E1565" s="31"/>
      <c r="F1565" s="31"/>
      <c r="G1565" s="31"/>
      <c r="H1565" s="31"/>
      <c r="I1565" s="31"/>
      <c r="J1565" s="31"/>
      <c r="K1565" s="31"/>
    </row>
    <row r="1566" spans="2:13" ht="30.75" customHeight="1" thickBot="1">
      <c r="B1566" s="2" t="s">
        <v>212</v>
      </c>
      <c r="C1566" s="29"/>
      <c r="D1566" s="58"/>
      <c r="E1566" s="27"/>
      <c r="F1566" s="58"/>
      <c r="G1566" s="58"/>
      <c r="H1566" s="58"/>
      <c r="L1566" s="1097" t="s">
        <v>74</v>
      </c>
      <c r="M1566" s="1111"/>
    </row>
    <row r="1567" spans="2:13">
      <c r="B1567" s="450" t="s">
        <v>201</v>
      </c>
      <c r="C1567" s="451" t="s">
        <v>76</v>
      </c>
      <c r="D1567" s="452" t="s">
        <v>9</v>
      </c>
      <c r="E1567" s="452" t="s">
        <v>10</v>
      </c>
      <c r="F1567" s="452" t="s">
        <v>11</v>
      </c>
      <c r="G1567" s="452" t="s">
        <v>12</v>
      </c>
      <c r="H1567" s="452" t="s">
        <v>13</v>
      </c>
      <c r="I1567" s="452" t="s">
        <v>14</v>
      </c>
      <c r="J1567" s="452" t="s">
        <v>77</v>
      </c>
      <c r="K1567" s="453" t="s">
        <v>78</v>
      </c>
      <c r="L1567" s="95" t="s">
        <v>83</v>
      </c>
      <c r="M1567" s="96" t="s">
        <v>84</v>
      </c>
    </row>
    <row r="1568" spans="2:13">
      <c r="B1568" s="216" t="s">
        <v>202</v>
      </c>
      <c r="C1568" s="441">
        <v>1</v>
      </c>
      <c r="D1568" s="441">
        <v>8</v>
      </c>
      <c r="E1568" s="441">
        <v>16</v>
      </c>
      <c r="F1568" s="441">
        <v>6</v>
      </c>
      <c r="G1568" s="441">
        <v>6</v>
      </c>
      <c r="H1568" s="441">
        <v>1</v>
      </c>
      <c r="I1568" s="441">
        <v>0</v>
      </c>
      <c r="J1568" s="441">
        <v>4</v>
      </c>
      <c r="K1568" s="443">
        <v>0</v>
      </c>
      <c r="L1568" s="454">
        <v>3.7725680409593102E-3</v>
      </c>
      <c r="M1568" s="455">
        <v>42</v>
      </c>
    </row>
    <row r="1569" spans="1:13">
      <c r="B1569" s="216" t="s">
        <v>203</v>
      </c>
      <c r="C1569" s="441">
        <v>211</v>
      </c>
      <c r="D1569" s="441">
        <v>475</v>
      </c>
      <c r="E1569" s="441">
        <v>804</v>
      </c>
      <c r="F1569" s="441">
        <v>1046</v>
      </c>
      <c r="G1569" s="441">
        <v>456</v>
      </c>
      <c r="H1569" s="441">
        <v>207</v>
      </c>
      <c r="I1569" s="441">
        <v>70</v>
      </c>
      <c r="J1569" s="441">
        <v>331</v>
      </c>
      <c r="K1569" s="443">
        <v>32</v>
      </c>
      <c r="L1569" s="454">
        <v>0.32623731249438603</v>
      </c>
      <c r="M1569" s="455">
        <v>3632</v>
      </c>
    </row>
    <row r="1570" spans="1:13">
      <c r="B1570" s="216" t="s">
        <v>204</v>
      </c>
      <c r="C1570" s="441">
        <v>5</v>
      </c>
      <c r="D1570" s="441">
        <v>4</v>
      </c>
      <c r="E1570" s="441">
        <v>10</v>
      </c>
      <c r="F1570" s="441">
        <v>7</v>
      </c>
      <c r="G1570" s="441">
        <v>4</v>
      </c>
      <c r="H1570" s="441">
        <v>2</v>
      </c>
      <c r="I1570" s="441">
        <v>0</v>
      </c>
      <c r="J1570" s="441">
        <v>1</v>
      </c>
      <c r="K1570" s="443">
        <v>1</v>
      </c>
      <c r="L1570" s="454">
        <v>3.0539836522051559E-3</v>
      </c>
      <c r="M1570" s="455">
        <v>34</v>
      </c>
    </row>
    <row r="1571" spans="1:13">
      <c r="B1571" s="216" t="s">
        <v>205</v>
      </c>
      <c r="C1571" s="441">
        <v>0</v>
      </c>
      <c r="D1571" s="441">
        <v>0</v>
      </c>
      <c r="E1571" s="441">
        <v>3</v>
      </c>
      <c r="F1571" s="441">
        <v>6</v>
      </c>
      <c r="G1571" s="441">
        <v>1</v>
      </c>
      <c r="H1571" s="441">
        <v>1</v>
      </c>
      <c r="I1571" s="441">
        <v>0</v>
      </c>
      <c r="J1571" s="441">
        <v>3</v>
      </c>
      <c r="K1571" s="443">
        <v>0</v>
      </c>
      <c r="L1571" s="454">
        <v>1.25752268031977E-3</v>
      </c>
      <c r="M1571" s="455">
        <v>14</v>
      </c>
    </row>
    <row r="1572" spans="1:13">
      <c r="B1572" s="216" t="s">
        <v>206</v>
      </c>
      <c r="C1572" s="441">
        <v>4</v>
      </c>
      <c r="D1572" s="441">
        <v>6</v>
      </c>
      <c r="E1572" s="441">
        <v>17</v>
      </c>
      <c r="F1572" s="441">
        <v>15</v>
      </c>
      <c r="G1572" s="441">
        <v>4</v>
      </c>
      <c r="H1572" s="441">
        <v>0</v>
      </c>
      <c r="I1572" s="441">
        <v>1</v>
      </c>
      <c r="J1572" s="441">
        <v>2</v>
      </c>
      <c r="K1572" s="443">
        <v>0</v>
      </c>
      <c r="L1572" s="454">
        <v>4.4013293811191951E-3</v>
      </c>
      <c r="M1572" s="455">
        <v>49</v>
      </c>
    </row>
    <row r="1573" spans="1:13">
      <c r="B1573" s="216" t="s">
        <v>207</v>
      </c>
      <c r="C1573" s="441">
        <v>3</v>
      </c>
      <c r="D1573" s="441">
        <v>4</v>
      </c>
      <c r="E1573" s="441">
        <v>6</v>
      </c>
      <c r="F1573" s="441">
        <v>9</v>
      </c>
      <c r="G1573" s="441">
        <v>2</v>
      </c>
      <c r="H1573" s="441">
        <v>0</v>
      </c>
      <c r="I1573" s="441">
        <v>0</v>
      </c>
      <c r="J1573" s="441">
        <v>2</v>
      </c>
      <c r="K1573" s="443">
        <v>0</v>
      </c>
      <c r="L1573" s="454">
        <v>2.3353992634510016E-3</v>
      </c>
      <c r="M1573" s="455">
        <v>26</v>
      </c>
    </row>
    <row r="1574" spans="1:13">
      <c r="B1574" s="216" t="s">
        <v>208</v>
      </c>
      <c r="C1574" s="441">
        <v>0</v>
      </c>
      <c r="D1574" s="441">
        <v>0</v>
      </c>
      <c r="E1574" s="441">
        <v>0</v>
      </c>
      <c r="F1574" s="441">
        <v>0</v>
      </c>
      <c r="G1574" s="441">
        <v>0</v>
      </c>
      <c r="H1574" s="441">
        <v>0</v>
      </c>
      <c r="I1574" s="441">
        <v>0</v>
      </c>
      <c r="J1574" s="441">
        <v>0</v>
      </c>
      <c r="K1574" s="443">
        <v>0</v>
      </c>
      <c r="L1574" s="454">
        <v>0</v>
      </c>
      <c r="M1574" s="455">
        <v>0</v>
      </c>
    </row>
    <row r="1575" spans="1:13">
      <c r="B1575" s="216" t="s">
        <v>209</v>
      </c>
      <c r="C1575" s="441">
        <v>141</v>
      </c>
      <c r="D1575" s="441">
        <v>440</v>
      </c>
      <c r="E1575" s="441">
        <v>777</v>
      </c>
      <c r="F1575" s="441">
        <v>1015</v>
      </c>
      <c r="G1575" s="441">
        <v>415</v>
      </c>
      <c r="H1575" s="441">
        <v>181</v>
      </c>
      <c r="I1575" s="441">
        <v>30</v>
      </c>
      <c r="J1575" s="441">
        <v>164</v>
      </c>
      <c r="K1575" s="443">
        <v>49</v>
      </c>
      <c r="L1575" s="454">
        <v>0.28851163208479297</v>
      </c>
      <c r="M1575" s="455">
        <v>3212</v>
      </c>
    </row>
    <row r="1576" spans="1:13">
      <c r="B1576" s="216" t="s">
        <v>15</v>
      </c>
      <c r="C1576" s="441">
        <v>27</v>
      </c>
      <c r="D1576" s="441">
        <v>60</v>
      </c>
      <c r="E1576" s="441">
        <v>123</v>
      </c>
      <c r="F1576" s="441">
        <v>139</v>
      </c>
      <c r="G1576" s="441">
        <v>42</v>
      </c>
      <c r="H1576" s="441">
        <v>15</v>
      </c>
      <c r="I1576" s="441">
        <v>3</v>
      </c>
      <c r="J1576" s="441">
        <v>24</v>
      </c>
      <c r="K1576" s="443">
        <v>3</v>
      </c>
      <c r="L1576" s="454">
        <v>3.916284918710141E-2</v>
      </c>
      <c r="M1576" s="455">
        <v>436</v>
      </c>
    </row>
    <row r="1577" spans="1:13">
      <c r="B1577" s="216" t="s">
        <v>210</v>
      </c>
      <c r="C1577" s="441">
        <v>0</v>
      </c>
      <c r="D1577" s="441">
        <v>0</v>
      </c>
      <c r="E1577" s="441">
        <v>0</v>
      </c>
      <c r="F1577" s="441">
        <v>0</v>
      </c>
      <c r="G1577" s="441">
        <v>0</v>
      </c>
      <c r="H1577" s="441">
        <v>0</v>
      </c>
      <c r="I1577" s="441">
        <v>0</v>
      </c>
      <c r="J1577" s="441">
        <v>0</v>
      </c>
      <c r="K1577" s="443">
        <v>0</v>
      </c>
      <c r="L1577" s="454">
        <v>0</v>
      </c>
      <c r="M1577" s="455">
        <v>0</v>
      </c>
    </row>
    <row r="1578" spans="1:13">
      <c r="B1578" s="216" t="s">
        <v>121</v>
      </c>
      <c r="C1578" s="447">
        <v>36</v>
      </c>
      <c r="D1578" s="441">
        <v>119</v>
      </c>
      <c r="E1578" s="441">
        <v>287</v>
      </c>
      <c r="F1578" s="441">
        <v>341</v>
      </c>
      <c r="G1578" s="441">
        <v>136</v>
      </c>
      <c r="H1578" s="441">
        <v>45</v>
      </c>
      <c r="I1578" s="441">
        <v>11</v>
      </c>
      <c r="J1578" s="441">
        <v>118</v>
      </c>
      <c r="K1578" s="443">
        <v>16</v>
      </c>
      <c r="L1578" s="454">
        <v>9.9613760891044636E-2</v>
      </c>
      <c r="M1578" s="455">
        <v>1109</v>
      </c>
    </row>
    <row r="1579" spans="1:13">
      <c r="B1579" s="216" t="s">
        <v>73</v>
      </c>
      <c r="C1579" s="193"/>
      <c r="D1579" s="193"/>
      <c r="E1579" s="193"/>
      <c r="F1579" s="193"/>
      <c r="G1579" s="193"/>
      <c r="H1579" s="193"/>
      <c r="I1579" s="193"/>
      <c r="J1579" s="193"/>
      <c r="K1579" s="456"/>
      <c r="L1579" s="457">
        <v>0.23165364232462049</v>
      </c>
      <c r="M1579" s="458">
        <v>2579</v>
      </c>
    </row>
    <row r="1580" spans="1:13" ht="15.6" thickBot="1">
      <c r="B1580" s="219" t="s">
        <v>70</v>
      </c>
      <c r="C1580" s="206">
        <v>428</v>
      </c>
      <c r="D1580" s="206">
        <v>1116</v>
      </c>
      <c r="E1580" s="206">
        <v>2043</v>
      </c>
      <c r="F1580" s="206">
        <v>2584</v>
      </c>
      <c r="G1580" s="206">
        <v>1066</v>
      </c>
      <c r="H1580" s="206">
        <v>452</v>
      </c>
      <c r="I1580" s="206">
        <v>115</v>
      </c>
      <c r="J1580" s="206">
        <v>649</v>
      </c>
      <c r="K1580" s="197">
        <v>101</v>
      </c>
      <c r="L1580" s="54"/>
      <c r="M1580" s="171">
        <v>11133</v>
      </c>
    </row>
    <row r="1581" spans="1:13">
      <c r="A1581" s="66" t="s">
        <v>80</v>
      </c>
      <c r="B1581" s="306"/>
    </row>
    <row r="1582" spans="1:13">
      <c r="A1582" s="66"/>
      <c r="B1582" s="306"/>
    </row>
    <row r="1583" spans="1:13">
      <c r="A1583" s="66"/>
      <c r="B1583" s="306"/>
    </row>
    <row r="1584" spans="1:13">
      <c r="A1584" s="66"/>
      <c r="B1584" s="306"/>
    </row>
    <row r="1585" spans="1:2">
      <c r="A1585" s="66"/>
      <c r="B1585" s="306"/>
    </row>
    <row r="1586" spans="1:2">
      <c r="A1586" s="66"/>
      <c r="B1586" s="306"/>
    </row>
    <row r="1587" spans="1:2">
      <c r="A1587" s="66"/>
      <c r="B1587" s="306"/>
    </row>
    <row r="1588" spans="1:2">
      <c r="A1588" s="66"/>
      <c r="B1588" s="306"/>
    </row>
    <row r="1589" spans="1:2">
      <c r="A1589" s="66"/>
      <c r="B1589" s="306"/>
    </row>
    <row r="1590" spans="1:2">
      <c r="A1590" s="66"/>
      <c r="B1590" s="306"/>
    </row>
    <row r="1591" spans="1:2">
      <c r="A1591" s="66"/>
      <c r="B1591" s="306"/>
    </row>
    <row r="1592" spans="1:2">
      <c r="A1592" s="66"/>
      <c r="B1592" s="306"/>
    </row>
    <row r="1593" spans="1:2">
      <c r="A1593" s="66"/>
      <c r="B1593" s="306"/>
    </row>
    <row r="1594" spans="1:2">
      <c r="A1594" s="66"/>
      <c r="B1594" s="306"/>
    </row>
    <row r="1595" spans="1:2">
      <c r="A1595" s="66"/>
      <c r="B1595" s="306"/>
    </row>
    <row r="1596" spans="1:2">
      <c r="A1596" s="66"/>
      <c r="B1596" s="306"/>
    </row>
    <row r="1597" spans="1:2">
      <c r="A1597" s="66"/>
      <c r="B1597" s="306"/>
    </row>
    <row r="1598" spans="1:2">
      <c r="A1598" s="66"/>
      <c r="B1598" s="306"/>
    </row>
    <row r="1599" spans="1:2">
      <c r="A1599" s="66"/>
      <c r="B1599" s="306"/>
    </row>
    <row r="1600" spans="1:2">
      <c r="A1600" s="66"/>
      <c r="B1600" s="306"/>
    </row>
    <row r="1601" spans="2:6" ht="15.6" thickBot="1">
      <c r="B1601" s="2" t="s">
        <v>213</v>
      </c>
    </row>
    <row r="1602" spans="2:6" ht="30" customHeight="1">
      <c r="B1602" s="1098" t="s">
        <v>214</v>
      </c>
      <c r="C1602" s="1086" t="s">
        <v>103</v>
      </c>
      <c r="D1602" s="1100"/>
      <c r="E1602" s="1088" t="s">
        <v>74</v>
      </c>
      <c r="F1602" s="1089"/>
    </row>
    <row r="1603" spans="2:6">
      <c r="B1603" s="1099"/>
      <c r="C1603" s="95" t="s">
        <v>83</v>
      </c>
      <c r="D1603" s="459" t="s">
        <v>84</v>
      </c>
      <c r="E1603" s="95" t="s">
        <v>83</v>
      </c>
      <c r="F1603" s="96" t="s">
        <v>84</v>
      </c>
    </row>
    <row r="1604" spans="2:6">
      <c r="B1604" s="160" t="s">
        <v>215</v>
      </c>
      <c r="C1604" s="87">
        <v>0.87222352115969137</v>
      </c>
      <c r="D1604" s="51">
        <v>7461</v>
      </c>
      <c r="E1604" s="308">
        <v>0.67016976556184316</v>
      </c>
      <c r="F1604" s="189">
        <v>7461</v>
      </c>
    </row>
    <row r="1605" spans="2:6">
      <c r="B1605" s="160" t="s">
        <v>216</v>
      </c>
      <c r="C1605" s="87">
        <v>7.7156885667523968E-3</v>
      </c>
      <c r="D1605" s="51">
        <v>66</v>
      </c>
      <c r="E1605" s="308">
        <v>5.928321207221773E-3</v>
      </c>
      <c r="F1605" s="189">
        <v>66</v>
      </c>
    </row>
    <row r="1606" spans="2:6">
      <c r="B1606" s="160" t="s">
        <v>217</v>
      </c>
      <c r="C1606" s="87">
        <v>7.5987841945288756E-3</v>
      </c>
      <c r="D1606" s="51">
        <v>65</v>
      </c>
      <c r="E1606" s="308">
        <v>5.8384981586275036E-3</v>
      </c>
      <c r="F1606" s="189">
        <v>65</v>
      </c>
    </row>
    <row r="1607" spans="2:6" ht="15" customHeight="1">
      <c r="B1607" s="160" t="s">
        <v>218</v>
      </c>
      <c r="C1607" s="87">
        <v>8.1833060556464818E-3</v>
      </c>
      <c r="D1607" s="51">
        <v>70</v>
      </c>
      <c r="E1607" s="308">
        <v>6.2876134015988506E-3</v>
      </c>
      <c r="F1607" s="189">
        <v>70</v>
      </c>
    </row>
    <row r="1608" spans="2:6">
      <c r="B1608" s="160" t="s">
        <v>15</v>
      </c>
      <c r="C1608" s="87">
        <v>4.0916530278232409E-3</v>
      </c>
      <c r="D1608" s="51">
        <v>35</v>
      </c>
      <c r="E1608" s="308">
        <v>3.1438067007994253E-3</v>
      </c>
      <c r="F1608" s="189">
        <v>35</v>
      </c>
    </row>
    <row r="1609" spans="2:6">
      <c r="B1609" s="160" t="s">
        <v>364</v>
      </c>
      <c r="C1609" s="87">
        <v>0.10018704699555764</v>
      </c>
      <c r="D1609" s="51">
        <v>857</v>
      </c>
      <c r="E1609" s="308">
        <v>7.6978352645288781E-2</v>
      </c>
      <c r="F1609" s="189">
        <v>857</v>
      </c>
    </row>
    <row r="1610" spans="2:6">
      <c r="B1610" s="160" t="s">
        <v>73</v>
      </c>
      <c r="C1610" s="460"/>
      <c r="D1610" s="193"/>
      <c r="E1610" s="308">
        <v>0.23165364232462049</v>
      </c>
      <c r="F1610" s="189">
        <v>2579</v>
      </c>
    </row>
    <row r="1611" spans="2:6" ht="15.75" customHeight="1" thickBot="1">
      <c r="B1611" s="168" t="s">
        <v>70</v>
      </c>
      <c r="C1611" s="435"/>
      <c r="D1611" s="461">
        <v>8554</v>
      </c>
      <c r="E1611" s="54"/>
      <c r="F1611" s="197">
        <v>11133</v>
      </c>
    </row>
    <row r="1612" spans="2:6" ht="15.75" customHeight="1">
      <c r="B1612" s="230"/>
      <c r="C1612" s="27"/>
      <c r="D1612" s="58"/>
      <c r="E1612" s="58"/>
      <c r="F1612" s="31"/>
    </row>
    <row r="1613" spans="2:6" ht="15.75" customHeight="1">
      <c r="B1613" s="230"/>
      <c r="C1613" s="27"/>
      <c r="D1613" s="58"/>
      <c r="E1613" s="58"/>
      <c r="F1613" s="31"/>
    </row>
    <row r="1614" spans="2:6" ht="15.75" customHeight="1">
      <c r="B1614" s="230"/>
      <c r="C1614" s="27"/>
      <c r="D1614" s="58"/>
      <c r="E1614" s="58"/>
      <c r="F1614" s="31"/>
    </row>
    <row r="1615" spans="2:6" ht="15.75" customHeight="1">
      <c r="B1615" s="230"/>
      <c r="C1615" s="27"/>
      <c r="D1615" s="58"/>
      <c r="E1615" s="58"/>
      <c r="F1615" s="31"/>
    </row>
    <row r="1616" spans="2:6" ht="15.75" customHeight="1">
      <c r="B1616" s="230"/>
      <c r="C1616" s="27"/>
      <c r="D1616" s="58"/>
      <c r="E1616" s="58"/>
      <c r="F1616" s="31"/>
    </row>
    <row r="1617" spans="2:9" ht="15.75" customHeight="1">
      <c r="B1617" s="230"/>
      <c r="C1617" s="27"/>
      <c r="D1617" s="58"/>
      <c r="E1617" s="58"/>
      <c r="F1617" s="31"/>
    </row>
    <row r="1618" spans="2:9" ht="15.75" customHeight="1">
      <c r="B1618" s="230"/>
      <c r="C1618" s="27"/>
      <c r="D1618" s="58"/>
      <c r="E1618" s="58"/>
      <c r="F1618" s="31"/>
    </row>
    <row r="1619" spans="2:9" ht="15.75" customHeight="1">
      <c r="B1619" s="230"/>
      <c r="C1619" s="27"/>
      <c r="D1619" s="58"/>
      <c r="E1619" s="58"/>
      <c r="F1619" s="31"/>
    </row>
    <row r="1620" spans="2:9" ht="15.75" customHeight="1">
      <c r="B1620" s="230"/>
      <c r="C1620" s="27"/>
      <c r="D1620" s="58"/>
      <c r="E1620" s="58"/>
      <c r="F1620" s="31"/>
    </row>
    <row r="1621" spans="2:9" ht="15.75" customHeight="1">
      <c r="B1621" s="230"/>
      <c r="C1621" s="27"/>
      <c r="D1621" s="58"/>
      <c r="E1621" s="58"/>
      <c r="F1621" s="31"/>
    </row>
    <row r="1622" spans="2:9" ht="15.75" customHeight="1">
      <c r="B1622" s="230"/>
      <c r="C1622" s="27"/>
      <c r="D1622" s="58"/>
      <c r="E1622" s="58"/>
      <c r="F1622" s="31"/>
    </row>
    <row r="1623" spans="2:9" ht="15.75" customHeight="1">
      <c r="B1623" s="230"/>
      <c r="C1623" s="27"/>
      <c r="D1623" s="58"/>
      <c r="E1623" s="58"/>
      <c r="F1623" s="31"/>
    </row>
    <row r="1624" spans="2:9" ht="15.75" customHeight="1">
      <c r="B1624" s="230"/>
      <c r="C1624" s="27"/>
      <c r="D1624" s="58"/>
      <c r="E1624" s="58"/>
      <c r="F1624" s="31"/>
    </row>
    <row r="1625" spans="2:9" ht="15.75" customHeight="1">
      <c r="B1625" s="230"/>
      <c r="C1625" s="27"/>
      <c r="D1625" s="58"/>
      <c r="E1625" s="58"/>
      <c r="F1625" s="31"/>
    </row>
    <row r="1626" spans="2:9" ht="15.75" customHeight="1">
      <c r="B1626" s="230"/>
      <c r="C1626" s="27"/>
      <c r="D1626" s="58"/>
      <c r="E1626" s="58"/>
      <c r="F1626" s="31"/>
    </row>
    <row r="1627" spans="2:9" ht="15.75" customHeight="1">
      <c r="B1627" s="230"/>
      <c r="C1627" s="27"/>
      <c r="D1627" s="58"/>
      <c r="E1627" s="58"/>
      <c r="F1627" s="31"/>
    </row>
    <row r="1628" spans="2:9" ht="15.75" customHeight="1">
      <c r="B1628" s="230"/>
      <c r="C1628" s="27"/>
      <c r="D1628" s="58"/>
      <c r="E1628" s="58"/>
      <c r="F1628" s="31"/>
    </row>
    <row r="1629" spans="2:9" ht="15.75" customHeight="1">
      <c r="B1629" s="230"/>
      <c r="C1629" s="27"/>
      <c r="D1629" s="58"/>
      <c r="E1629" s="58"/>
      <c r="F1629" s="31"/>
    </row>
    <row r="1630" spans="2:9" ht="15.75" customHeight="1">
      <c r="B1630" s="230"/>
      <c r="C1630" s="27"/>
      <c r="D1630" s="58"/>
      <c r="E1630" s="58"/>
      <c r="F1630" s="31"/>
    </row>
    <row r="1631" spans="2:9" ht="15.75" customHeight="1">
      <c r="B1631" s="230"/>
      <c r="C1631" s="27"/>
      <c r="D1631" s="58"/>
      <c r="E1631" s="58"/>
      <c r="F1631" s="31"/>
    </row>
    <row r="1632" spans="2:9" ht="15.6" thickBot="1">
      <c r="B1632" s="2" t="s">
        <v>219</v>
      </c>
      <c r="C1632" s="27"/>
      <c r="D1632" s="58"/>
      <c r="E1632" s="58"/>
      <c r="F1632" s="1072"/>
      <c r="G1632" s="2"/>
      <c r="H1632" s="2"/>
      <c r="I1632" s="2"/>
    </row>
    <row r="1633" spans="1:11">
      <c r="B1633" s="36" t="s">
        <v>220</v>
      </c>
      <c r="C1633" s="462" t="s">
        <v>83</v>
      </c>
      <c r="D1633" s="463" t="s">
        <v>84</v>
      </c>
      <c r="E1633" s="58"/>
      <c r="F1633" s="27"/>
      <c r="G1633" s="27"/>
      <c r="H1633" s="27"/>
      <c r="I1633" s="27"/>
    </row>
    <row r="1634" spans="1:11" ht="15" customHeight="1">
      <c r="B1634" s="70" t="s">
        <v>76</v>
      </c>
      <c r="C1634" s="71">
        <v>9.7457627118644072E-2</v>
      </c>
      <c r="D1634" s="322">
        <v>23</v>
      </c>
      <c r="E1634" s="58"/>
      <c r="J1634" s="1073"/>
      <c r="K1634" s="464"/>
    </row>
    <row r="1635" spans="1:11">
      <c r="B1635" s="70" t="s">
        <v>85</v>
      </c>
      <c r="C1635" s="71">
        <v>0.16949152542372881</v>
      </c>
      <c r="D1635" s="322">
        <v>40</v>
      </c>
      <c r="E1635" s="58"/>
      <c r="J1635" s="464"/>
      <c r="K1635" s="464"/>
    </row>
    <row r="1636" spans="1:11">
      <c r="B1636" s="70" t="s">
        <v>86</v>
      </c>
      <c r="C1636" s="71">
        <v>0.23728813559322035</v>
      </c>
      <c r="D1636" s="322">
        <v>56</v>
      </c>
      <c r="E1636" s="58"/>
      <c r="J1636" s="464"/>
      <c r="K1636" s="464"/>
    </row>
    <row r="1637" spans="1:11">
      <c r="B1637" s="73" t="s">
        <v>11</v>
      </c>
      <c r="C1637" s="74">
        <v>0.23728813559322035</v>
      </c>
      <c r="D1637" s="323">
        <v>56</v>
      </c>
      <c r="E1637" s="58"/>
      <c r="J1637" s="464"/>
      <c r="K1637" s="464"/>
    </row>
    <row r="1638" spans="1:11">
      <c r="B1638" s="73" t="s">
        <v>12</v>
      </c>
      <c r="C1638" s="76">
        <v>0.1271186440677966</v>
      </c>
      <c r="D1638" s="323">
        <v>30</v>
      </c>
      <c r="E1638" s="58"/>
      <c r="J1638" s="464"/>
      <c r="K1638" s="464"/>
    </row>
    <row r="1639" spans="1:11">
      <c r="B1639" s="73" t="s">
        <v>13</v>
      </c>
      <c r="C1639" s="76">
        <v>1.2711864406779662E-2</v>
      </c>
      <c r="D1639" s="323">
        <v>3</v>
      </c>
      <c r="E1639" s="58"/>
      <c r="J1639" s="464"/>
      <c r="K1639" s="464"/>
    </row>
    <row r="1640" spans="1:11">
      <c r="B1640" s="73" t="s">
        <v>14</v>
      </c>
      <c r="C1640" s="76">
        <v>1.6949152542372881E-2</v>
      </c>
      <c r="D1640" s="323">
        <v>4</v>
      </c>
      <c r="E1640" s="58"/>
      <c r="J1640" s="464"/>
      <c r="K1640" s="464"/>
    </row>
    <row r="1641" spans="1:11">
      <c r="B1641" s="77" t="s">
        <v>77</v>
      </c>
      <c r="C1641" s="78">
        <v>9.3220338983050849E-2</v>
      </c>
      <c r="D1641" s="324">
        <v>22</v>
      </c>
      <c r="E1641" s="58"/>
      <c r="J1641" s="464"/>
      <c r="K1641" s="464"/>
    </row>
    <row r="1642" spans="1:11">
      <c r="B1642" s="80" t="s">
        <v>78</v>
      </c>
      <c r="C1642" s="78">
        <v>8.4745762711864406E-3</v>
      </c>
      <c r="D1642" s="324">
        <v>2</v>
      </c>
      <c r="E1642" s="58"/>
      <c r="J1642" s="464"/>
      <c r="K1642" s="464"/>
    </row>
    <row r="1643" spans="1:11" ht="15.6" thickBot="1">
      <c r="B1643" s="81" t="s">
        <v>87</v>
      </c>
      <c r="C1643" s="82"/>
      <c r="D1643" s="83">
        <v>236</v>
      </c>
      <c r="E1643" s="58"/>
    </row>
    <row r="1644" spans="1:11">
      <c r="B1644" s="5" t="s">
        <v>8</v>
      </c>
    </row>
    <row r="1645" spans="1:11">
      <c r="B1645" s="5" t="s">
        <v>221</v>
      </c>
    </row>
    <row r="1646" spans="1:11">
      <c r="A1646" s="66" t="s">
        <v>80</v>
      </c>
      <c r="B1646" s="5"/>
    </row>
    <row r="1647" spans="1:11">
      <c r="A1647" s="66"/>
      <c r="B1647" s="5"/>
    </row>
    <row r="1648" spans="1:11">
      <c r="A1648" s="66"/>
      <c r="B1648" s="5"/>
    </row>
    <row r="1649" spans="1:2">
      <c r="A1649" s="66"/>
      <c r="B1649" s="5"/>
    </row>
    <row r="1650" spans="1:2">
      <c r="A1650" s="66"/>
      <c r="B1650" s="5"/>
    </row>
    <row r="1651" spans="1:2">
      <c r="A1651" s="66"/>
      <c r="B1651" s="5"/>
    </row>
    <row r="1652" spans="1:2">
      <c r="A1652" s="66"/>
      <c r="B1652" s="5"/>
    </row>
    <row r="1653" spans="1:2">
      <c r="A1653" s="66"/>
      <c r="B1653" s="5"/>
    </row>
    <row r="1654" spans="1:2">
      <c r="A1654" s="66"/>
      <c r="B1654" s="5"/>
    </row>
    <row r="1655" spans="1:2">
      <c r="A1655" s="66"/>
      <c r="B1655" s="5"/>
    </row>
    <row r="1656" spans="1:2">
      <c r="A1656" s="66"/>
      <c r="B1656" s="5"/>
    </row>
    <row r="1657" spans="1:2">
      <c r="A1657" s="66"/>
      <c r="B1657" s="5"/>
    </row>
    <row r="1658" spans="1:2">
      <c r="A1658" s="66"/>
      <c r="B1658" s="5"/>
    </row>
    <row r="1659" spans="1:2">
      <c r="A1659" s="66"/>
      <c r="B1659" s="5"/>
    </row>
    <row r="1660" spans="1:2">
      <c r="A1660" s="66"/>
      <c r="B1660" s="5"/>
    </row>
    <row r="1661" spans="1:2">
      <c r="A1661" s="66"/>
      <c r="B1661" s="5"/>
    </row>
    <row r="1662" spans="1:2">
      <c r="A1662" s="66"/>
      <c r="B1662" s="5"/>
    </row>
    <row r="1663" spans="1:2">
      <c r="A1663" s="66"/>
      <c r="B1663" s="5"/>
    </row>
    <row r="1664" spans="1:2">
      <c r="A1664" s="66"/>
      <c r="B1664" s="5"/>
    </row>
    <row r="1665" spans="1:8">
      <c r="A1665" s="66"/>
      <c r="B1665" s="5"/>
    </row>
    <row r="1666" spans="1:8" ht="15" customHeight="1" thickBot="1">
      <c r="B1666" s="2" t="s">
        <v>222</v>
      </c>
    </row>
    <row r="1667" spans="1:8" ht="30" customHeight="1">
      <c r="B1667" s="157"/>
      <c r="C1667" s="1091" t="s">
        <v>118</v>
      </c>
      <c r="D1667" s="1092"/>
      <c r="E1667" s="1086" t="s">
        <v>103</v>
      </c>
      <c r="F1667" s="1087"/>
      <c r="G1667" s="1088" t="s">
        <v>74</v>
      </c>
      <c r="H1667" s="1089"/>
    </row>
    <row r="1668" spans="1:8">
      <c r="B1668" s="158" t="s">
        <v>37</v>
      </c>
      <c r="C1668" s="159" t="s">
        <v>83</v>
      </c>
      <c r="D1668" s="159" t="s">
        <v>84</v>
      </c>
      <c r="E1668" s="95" t="s">
        <v>83</v>
      </c>
      <c r="F1668" s="95" t="s">
        <v>84</v>
      </c>
      <c r="G1668" s="95" t="s">
        <v>83</v>
      </c>
      <c r="H1668" s="96" t="s">
        <v>84</v>
      </c>
    </row>
    <row r="1669" spans="1:8">
      <c r="B1669" s="160" t="s">
        <v>119</v>
      </c>
      <c r="C1669" s="87">
        <v>0.13428545764843258</v>
      </c>
      <c r="D1669" s="51">
        <v>1495</v>
      </c>
      <c r="E1669" s="87">
        <v>0.11819032031797989</v>
      </c>
      <c r="F1669" s="51">
        <v>1011</v>
      </c>
      <c r="G1669" s="161">
        <v>9.0811102128806248E-2</v>
      </c>
      <c r="H1669" s="52">
        <v>1011</v>
      </c>
    </row>
    <row r="1670" spans="1:8">
      <c r="B1670" s="160" t="s">
        <v>120</v>
      </c>
      <c r="C1670" s="87">
        <v>0.86571454235156742</v>
      </c>
      <c r="D1670" s="51">
        <v>9638</v>
      </c>
      <c r="E1670" s="87">
        <v>0.78454524199205056</v>
      </c>
      <c r="F1670" s="51">
        <v>6711</v>
      </c>
      <c r="G1670" s="161">
        <v>0.60280247911614115</v>
      </c>
      <c r="H1670" s="52">
        <v>6711</v>
      </c>
    </row>
    <row r="1671" spans="1:8">
      <c r="B1671" s="160" t="s">
        <v>123</v>
      </c>
      <c r="C1671" s="87"/>
      <c r="D1671" s="51">
        <v>0</v>
      </c>
      <c r="E1671" s="87">
        <v>9.7264437689969604E-2</v>
      </c>
      <c r="F1671" s="51">
        <v>832</v>
      </c>
      <c r="G1671" s="161">
        <v>7.4732776430432052E-2</v>
      </c>
      <c r="H1671" s="52">
        <v>832</v>
      </c>
    </row>
    <row r="1672" spans="1:8">
      <c r="B1672" s="163" t="s">
        <v>73</v>
      </c>
      <c r="C1672" s="164"/>
      <c r="D1672" s="165"/>
      <c r="E1672" s="164"/>
      <c r="F1672" s="165"/>
      <c r="G1672" s="161">
        <v>0.23165364232462049</v>
      </c>
      <c r="H1672" s="167">
        <v>2579</v>
      </c>
    </row>
    <row r="1673" spans="1:8" ht="15.6" thickBot="1">
      <c r="B1673" s="295" t="s">
        <v>70</v>
      </c>
      <c r="C1673" s="90"/>
      <c r="D1673" s="54">
        <v>11133</v>
      </c>
      <c r="E1673" s="169"/>
      <c r="F1673" s="54">
        <v>8554</v>
      </c>
      <c r="G1673" s="170"/>
      <c r="H1673" s="171">
        <v>11133</v>
      </c>
    </row>
    <row r="1674" spans="1:8">
      <c r="B1674" s="286"/>
      <c r="C1674" s="29"/>
      <c r="D1674" s="58"/>
      <c r="E1674" s="34"/>
      <c r="F1674" s="58"/>
      <c r="G1674" s="176"/>
      <c r="H1674" s="58"/>
    </row>
    <row r="1675" spans="1:8">
      <c r="B1675" s="286"/>
      <c r="C1675" s="29"/>
      <c r="D1675" s="58"/>
      <c r="E1675" s="34"/>
      <c r="F1675" s="58"/>
      <c r="G1675" s="176"/>
      <c r="H1675" s="58"/>
    </row>
    <row r="1676" spans="1:8">
      <c r="B1676" s="286"/>
      <c r="C1676" s="29"/>
      <c r="D1676" s="58"/>
      <c r="E1676" s="34"/>
      <c r="F1676" s="58"/>
      <c r="G1676" s="176"/>
      <c r="H1676" s="58"/>
    </row>
    <row r="1677" spans="1:8">
      <c r="B1677" s="286"/>
      <c r="C1677" s="29"/>
      <c r="D1677" s="58"/>
      <c r="E1677" s="34"/>
      <c r="F1677" s="58"/>
      <c r="G1677" s="176"/>
      <c r="H1677" s="58"/>
    </row>
    <row r="1678" spans="1:8">
      <c r="B1678" s="286"/>
      <c r="C1678" s="29"/>
      <c r="D1678" s="58"/>
      <c r="E1678" s="34"/>
      <c r="F1678" s="58"/>
      <c r="G1678" s="176"/>
      <c r="H1678" s="58"/>
    </row>
    <row r="1679" spans="1:8">
      <c r="B1679" s="286"/>
      <c r="C1679" s="29"/>
      <c r="D1679" s="58"/>
      <c r="E1679" s="34"/>
      <c r="F1679" s="58"/>
      <c r="G1679" s="176"/>
      <c r="H1679" s="58"/>
    </row>
    <row r="1680" spans="1:8">
      <c r="B1680" s="286"/>
      <c r="C1680" s="29"/>
      <c r="D1680" s="58"/>
      <c r="E1680" s="34"/>
      <c r="F1680" s="58"/>
      <c r="G1680" s="176"/>
      <c r="H1680" s="58"/>
    </row>
    <row r="1681" spans="2:8">
      <c r="B1681" s="286"/>
      <c r="C1681" s="29"/>
      <c r="D1681" s="58"/>
      <c r="E1681" s="34"/>
      <c r="F1681" s="58"/>
      <c r="G1681" s="176"/>
      <c r="H1681" s="58"/>
    </row>
    <row r="1682" spans="2:8">
      <c r="B1682" s="286"/>
      <c r="C1682" s="29"/>
      <c r="D1682" s="58"/>
      <c r="E1682" s="34"/>
      <c r="F1682" s="58"/>
      <c r="G1682" s="176"/>
      <c r="H1682" s="58"/>
    </row>
    <row r="1683" spans="2:8">
      <c r="B1683" s="286"/>
      <c r="C1683" s="29"/>
      <c r="D1683" s="58"/>
      <c r="E1683" s="34"/>
      <c r="F1683" s="58"/>
      <c r="G1683" s="176"/>
      <c r="H1683" s="58"/>
    </row>
    <row r="1684" spans="2:8">
      <c r="B1684" s="286"/>
      <c r="C1684" s="29"/>
      <c r="D1684" s="58"/>
      <c r="E1684" s="34"/>
      <c r="F1684" s="58"/>
      <c r="G1684" s="176"/>
      <c r="H1684" s="58"/>
    </row>
    <row r="1685" spans="2:8">
      <c r="B1685" s="286"/>
      <c r="C1685" s="29"/>
      <c r="D1685" s="58"/>
      <c r="E1685" s="34"/>
      <c r="F1685" s="58"/>
      <c r="G1685" s="176"/>
      <c r="H1685" s="58"/>
    </row>
    <row r="1686" spans="2:8">
      <c r="B1686" s="286"/>
      <c r="C1686" s="29"/>
      <c r="D1686" s="58"/>
      <c r="E1686" s="34"/>
      <c r="F1686" s="58"/>
      <c r="G1686" s="176"/>
      <c r="H1686" s="58"/>
    </row>
    <row r="1687" spans="2:8">
      <c r="B1687" s="286"/>
      <c r="C1687" s="29"/>
      <c r="D1687" s="58"/>
      <c r="E1687" s="34"/>
      <c r="F1687" s="58"/>
      <c r="G1687" s="176"/>
      <c r="H1687" s="58"/>
    </row>
    <row r="1688" spans="2:8">
      <c r="B1688" s="286"/>
      <c r="C1688" s="29"/>
      <c r="D1688" s="58"/>
      <c r="E1688" s="34"/>
      <c r="F1688" s="58"/>
      <c r="G1688" s="176"/>
      <c r="H1688" s="58"/>
    </row>
    <row r="1689" spans="2:8">
      <c r="B1689" s="286"/>
      <c r="C1689" s="29"/>
      <c r="D1689" s="58"/>
      <c r="E1689" s="34"/>
      <c r="F1689" s="58"/>
      <c r="G1689" s="176"/>
      <c r="H1689" s="58"/>
    </row>
    <row r="1690" spans="2:8">
      <c r="B1690" s="286"/>
      <c r="C1690" s="29"/>
      <c r="D1690" s="58"/>
      <c r="E1690" s="34"/>
      <c r="F1690" s="58"/>
      <c r="G1690" s="176"/>
      <c r="H1690" s="58"/>
    </row>
    <row r="1691" spans="2:8">
      <c r="B1691" s="286"/>
      <c r="C1691" s="29"/>
      <c r="D1691" s="58"/>
      <c r="E1691" s="34"/>
      <c r="F1691" s="58"/>
      <c r="G1691" s="176"/>
      <c r="H1691" s="58"/>
    </row>
    <row r="1692" spans="2:8">
      <c r="B1692" s="286"/>
      <c r="C1692" s="29"/>
      <c r="D1692" s="58"/>
      <c r="E1692" s="34"/>
      <c r="F1692" s="58"/>
      <c r="G1692" s="176"/>
      <c r="H1692" s="58"/>
    </row>
    <row r="1693" spans="2:8">
      <c r="B1693" s="286"/>
      <c r="C1693" s="29"/>
      <c r="D1693" s="58"/>
      <c r="E1693" s="34"/>
      <c r="F1693" s="58"/>
      <c r="G1693" s="176"/>
      <c r="H1693" s="58"/>
    </row>
    <row r="1694" spans="2:8">
      <c r="B1694" s="286"/>
      <c r="C1694" s="29"/>
      <c r="D1694" s="58"/>
      <c r="E1694" s="34"/>
      <c r="F1694" s="58"/>
      <c r="G1694" s="176"/>
      <c r="H1694" s="58"/>
    </row>
    <row r="1695" spans="2:8">
      <c r="B1695" s="286"/>
      <c r="C1695" s="29"/>
      <c r="D1695" s="58"/>
      <c r="E1695" s="34"/>
      <c r="F1695" s="58"/>
      <c r="G1695" s="176"/>
      <c r="H1695" s="58"/>
    </row>
    <row r="1696" spans="2:8">
      <c r="B1696" s="286"/>
      <c r="C1696" s="29"/>
      <c r="D1696" s="58"/>
      <c r="E1696" s="34"/>
      <c r="F1696" s="58"/>
      <c r="G1696" s="176"/>
      <c r="H1696" s="58"/>
    </row>
    <row r="1697" spans="2:8">
      <c r="B1697" s="286"/>
      <c r="C1697" s="29"/>
      <c r="D1697" s="58"/>
      <c r="E1697" s="34"/>
      <c r="F1697" s="58"/>
      <c r="G1697" s="176"/>
      <c r="H1697" s="58"/>
    </row>
    <row r="1698" spans="2:8">
      <c r="B1698" s="286"/>
      <c r="C1698" s="29"/>
      <c r="D1698" s="58"/>
      <c r="E1698" s="34"/>
      <c r="F1698" s="58"/>
      <c r="G1698" s="176"/>
      <c r="H1698" s="58"/>
    </row>
    <row r="1699" spans="2:8">
      <c r="B1699" s="286"/>
      <c r="C1699" s="29"/>
      <c r="D1699" s="58"/>
      <c r="E1699" s="34"/>
      <c r="F1699" s="58"/>
      <c r="G1699" s="176"/>
      <c r="H1699" s="58"/>
    </row>
    <row r="1700" spans="2:8">
      <c r="B1700" s="286"/>
      <c r="C1700" s="29"/>
      <c r="D1700" s="58"/>
      <c r="E1700" s="34"/>
      <c r="F1700" s="58"/>
      <c r="G1700" s="176"/>
      <c r="H1700" s="58"/>
    </row>
    <row r="1701" spans="2:8">
      <c r="B1701" s="286"/>
      <c r="C1701" s="29"/>
      <c r="D1701" s="58"/>
      <c r="E1701" s="34"/>
      <c r="F1701" s="58"/>
      <c r="G1701" s="176"/>
      <c r="H1701" s="58"/>
    </row>
    <row r="1702" spans="2:8">
      <c r="B1702" s="286"/>
      <c r="C1702" s="29"/>
      <c r="D1702" s="58"/>
      <c r="E1702" s="34"/>
      <c r="F1702" s="58"/>
      <c r="G1702" s="176"/>
      <c r="H1702" s="58"/>
    </row>
    <row r="1703" spans="2:8">
      <c r="B1703" s="286"/>
      <c r="C1703" s="29"/>
      <c r="D1703" s="58"/>
      <c r="E1703" s="34"/>
      <c r="F1703" s="58"/>
      <c r="G1703" s="176"/>
      <c r="H1703" s="58"/>
    </row>
    <row r="1704" spans="2:8">
      <c r="B1704" s="286"/>
      <c r="C1704" s="29"/>
      <c r="D1704" s="58"/>
      <c r="E1704" s="34"/>
      <c r="F1704" s="58"/>
      <c r="G1704" s="176"/>
      <c r="H1704" s="58"/>
    </row>
    <row r="1705" spans="2:8">
      <c r="B1705" s="286"/>
      <c r="C1705" s="29"/>
      <c r="D1705" s="58"/>
      <c r="E1705" s="34"/>
      <c r="F1705" s="58"/>
      <c r="G1705" s="176"/>
      <c r="H1705" s="58"/>
    </row>
    <row r="1706" spans="2:8">
      <c r="B1706" s="286"/>
      <c r="C1706" s="29"/>
      <c r="D1706" s="58"/>
      <c r="E1706" s="34"/>
      <c r="F1706" s="58"/>
      <c r="G1706" s="176"/>
      <c r="H1706" s="58"/>
    </row>
    <row r="1707" spans="2:8">
      <c r="B1707" s="286"/>
      <c r="C1707" s="29"/>
      <c r="D1707" s="58"/>
      <c r="E1707" s="34"/>
      <c r="F1707" s="58"/>
      <c r="G1707" s="176"/>
      <c r="H1707" s="58"/>
    </row>
    <row r="1708" spans="2:8">
      <c r="B1708" s="286"/>
      <c r="C1708" s="29"/>
      <c r="D1708" s="58"/>
      <c r="E1708" s="34"/>
      <c r="F1708" s="58"/>
      <c r="G1708" s="176"/>
      <c r="H1708" s="58"/>
    </row>
    <row r="1709" spans="2:8">
      <c r="B1709" s="286"/>
      <c r="C1709" s="29"/>
      <c r="D1709" s="58"/>
      <c r="E1709" s="34"/>
      <c r="F1709" s="58"/>
      <c r="G1709" s="176"/>
      <c r="H1709" s="58"/>
    </row>
    <row r="1710" spans="2:8">
      <c r="B1710" s="286"/>
      <c r="C1710" s="29"/>
      <c r="D1710" s="58"/>
      <c r="E1710" s="34"/>
      <c r="F1710" s="58"/>
      <c r="G1710" s="176"/>
      <c r="H1710" s="58"/>
    </row>
    <row r="1711" spans="2:8">
      <c r="B1711" s="286"/>
      <c r="C1711" s="29"/>
      <c r="D1711" s="58"/>
      <c r="E1711" s="34"/>
      <c r="F1711" s="58"/>
      <c r="G1711" s="176"/>
      <c r="H1711" s="58"/>
    </row>
    <row r="1712" spans="2:8">
      <c r="B1712" s="286"/>
      <c r="C1712" s="29"/>
      <c r="D1712" s="58"/>
      <c r="E1712" s="34"/>
      <c r="F1712" s="58"/>
      <c r="G1712" s="176"/>
      <c r="H1712" s="58"/>
    </row>
    <row r="1713" spans="2:8">
      <c r="B1713" s="286"/>
      <c r="C1713" s="29"/>
      <c r="D1713" s="58"/>
      <c r="E1713" s="34"/>
      <c r="F1713" s="58"/>
      <c r="G1713" s="176"/>
      <c r="H1713" s="58"/>
    </row>
    <row r="1714" spans="2:8">
      <c r="B1714" s="286"/>
      <c r="C1714" s="29"/>
      <c r="D1714" s="58"/>
      <c r="E1714" s="34"/>
      <c r="F1714" s="58"/>
      <c r="G1714" s="176"/>
      <c r="H1714" s="58"/>
    </row>
    <row r="1715" spans="2:8">
      <c r="B1715" s="286"/>
      <c r="C1715" s="29"/>
      <c r="D1715" s="58"/>
      <c r="E1715" s="34"/>
      <c r="F1715" s="58"/>
      <c r="G1715" s="176"/>
      <c r="H1715" s="58"/>
    </row>
    <row r="1716" spans="2:8">
      <c r="B1716" s="286"/>
      <c r="C1716" s="29"/>
      <c r="D1716" s="58"/>
      <c r="E1716" s="34"/>
      <c r="F1716" s="58"/>
      <c r="G1716" s="176"/>
      <c r="H1716" s="58"/>
    </row>
    <row r="1717" spans="2:8">
      <c r="B1717" s="286"/>
      <c r="C1717" s="29"/>
      <c r="D1717" s="58"/>
      <c r="E1717" s="34"/>
      <c r="F1717" s="58"/>
      <c r="G1717" s="176"/>
      <c r="H1717" s="58"/>
    </row>
    <row r="1718" spans="2:8">
      <c r="B1718" s="286"/>
      <c r="C1718" s="29"/>
      <c r="D1718" s="58"/>
      <c r="E1718" s="34"/>
      <c r="F1718" s="58"/>
      <c r="G1718" s="176"/>
      <c r="H1718" s="58"/>
    </row>
    <row r="1719" spans="2:8">
      <c r="B1719" s="286"/>
      <c r="C1719" s="29"/>
      <c r="D1719" s="58"/>
      <c r="E1719" s="34"/>
      <c r="F1719" s="58"/>
      <c r="G1719" s="176"/>
      <c r="H1719" s="58"/>
    </row>
    <row r="1720" spans="2:8">
      <c r="B1720" s="286"/>
      <c r="C1720" s="29"/>
      <c r="D1720" s="58"/>
      <c r="E1720" s="34"/>
      <c r="F1720" s="58"/>
      <c r="G1720" s="176"/>
      <c r="H1720" s="58"/>
    </row>
    <row r="1721" spans="2:8">
      <c r="B1721" s="286"/>
      <c r="C1721" s="29"/>
      <c r="D1721" s="58"/>
      <c r="E1721" s="34"/>
      <c r="F1721" s="58"/>
      <c r="G1721" s="176"/>
      <c r="H1721" s="58"/>
    </row>
    <row r="1722" spans="2:8">
      <c r="B1722" s="286"/>
      <c r="C1722" s="29"/>
      <c r="D1722" s="58"/>
      <c r="E1722" s="34"/>
      <c r="F1722" s="58"/>
      <c r="G1722" s="176"/>
      <c r="H1722" s="58"/>
    </row>
    <row r="1723" spans="2:8">
      <c r="B1723" s="286"/>
      <c r="C1723" s="29"/>
      <c r="D1723" s="58"/>
      <c r="E1723" s="34"/>
      <c r="F1723" s="58"/>
      <c r="G1723" s="176"/>
      <c r="H1723" s="58"/>
    </row>
    <row r="1724" spans="2:8">
      <c r="B1724" s="286"/>
      <c r="C1724" s="29"/>
      <c r="D1724" s="58"/>
      <c r="E1724" s="34"/>
      <c r="F1724" s="58"/>
      <c r="G1724" s="176"/>
      <c r="H1724" s="58"/>
    </row>
    <row r="1725" spans="2:8">
      <c r="B1725" s="286"/>
      <c r="C1725" s="29"/>
      <c r="D1725" s="58"/>
      <c r="E1725" s="34"/>
      <c r="F1725" s="58"/>
      <c r="G1725" s="176"/>
      <c r="H1725" s="58"/>
    </row>
    <row r="1726" spans="2:8">
      <c r="B1726" s="286"/>
      <c r="C1726" s="29"/>
      <c r="D1726" s="58"/>
      <c r="E1726" s="34"/>
      <c r="F1726" s="58"/>
      <c r="G1726" s="176"/>
      <c r="H1726" s="58"/>
    </row>
    <row r="1727" spans="2:8">
      <c r="B1727" s="286"/>
      <c r="C1727" s="29"/>
      <c r="D1727" s="58"/>
      <c r="E1727" s="34"/>
      <c r="F1727" s="58"/>
      <c r="G1727" s="176"/>
      <c r="H1727" s="58"/>
    </row>
    <row r="1728" spans="2:8">
      <c r="B1728" s="286"/>
      <c r="C1728" s="29"/>
      <c r="D1728" s="58"/>
      <c r="E1728" s="34"/>
      <c r="F1728" s="58"/>
      <c r="G1728" s="176"/>
      <c r="H1728" s="58"/>
    </row>
    <row r="1729" spans="2:8">
      <c r="B1729" s="286"/>
      <c r="C1729" s="29"/>
      <c r="D1729" s="58"/>
      <c r="E1729" s="34"/>
      <c r="F1729" s="58"/>
      <c r="G1729" s="176"/>
      <c r="H1729" s="58"/>
    </row>
    <row r="1730" spans="2:8">
      <c r="B1730" s="286"/>
      <c r="C1730" s="29"/>
      <c r="D1730" s="58"/>
      <c r="E1730" s="34"/>
      <c r="F1730" s="58"/>
      <c r="G1730" s="176"/>
      <c r="H1730" s="58"/>
    </row>
    <row r="1731" spans="2:8">
      <c r="B1731" s="286"/>
      <c r="C1731" s="29"/>
      <c r="D1731" s="58"/>
      <c r="E1731" s="34"/>
      <c r="F1731" s="58"/>
      <c r="G1731" s="176"/>
      <c r="H1731" s="58"/>
    </row>
    <row r="1732" spans="2:8" ht="15.6" thickBot="1">
      <c r="B1732" s="2" t="s">
        <v>225</v>
      </c>
    </row>
    <row r="1733" spans="2:8">
      <c r="B1733" s="177"/>
      <c r="C1733" s="1091" t="s">
        <v>126</v>
      </c>
      <c r="D1733" s="1092"/>
      <c r="E1733" s="1091" t="s">
        <v>127</v>
      </c>
      <c r="F1733" s="1092"/>
      <c r="G1733" s="1093" t="s">
        <v>70</v>
      </c>
      <c r="H1733" s="1094"/>
    </row>
    <row r="1734" spans="2:8">
      <c r="B1734" s="178" t="s">
        <v>37</v>
      </c>
      <c r="C1734" s="159" t="s">
        <v>83</v>
      </c>
      <c r="D1734" s="159" t="s">
        <v>84</v>
      </c>
      <c r="E1734" s="159" t="s">
        <v>83</v>
      </c>
      <c r="F1734" s="159" t="s">
        <v>84</v>
      </c>
      <c r="G1734" s="159" t="s">
        <v>83</v>
      </c>
      <c r="H1734" s="179" t="s">
        <v>84</v>
      </c>
    </row>
    <row r="1735" spans="2:8">
      <c r="B1735" s="160" t="s">
        <v>119</v>
      </c>
      <c r="C1735" s="87">
        <v>3.9643515673017826E-2</v>
      </c>
      <c r="D1735" s="51">
        <v>258</v>
      </c>
      <c r="E1735" s="87">
        <v>0.26745945945945948</v>
      </c>
      <c r="F1735" s="51">
        <v>1237</v>
      </c>
      <c r="G1735" s="87">
        <v>0.13428545764843258</v>
      </c>
      <c r="H1735" s="52">
        <v>1495</v>
      </c>
    </row>
    <row r="1736" spans="2:8">
      <c r="B1736" s="160" t="s">
        <v>120</v>
      </c>
      <c r="C1736" s="87">
        <v>0.96035648432698217</v>
      </c>
      <c r="D1736" s="51">
        <v>6250</v>
      </c>
      <c r="E1736" s="87">
        <v>0.73254054054054052</v>
      </c>
      <c r="F1736" s="51">
        <v>3388</v>
      </c>
      <c r="G1736" s="87">
        <v>0.86571454235156742</v>
      </c>
      <c r="H1736" s="52">
        <v>9638</v>
      </c>
    </row>
    <row r="1737" spans="2:8" ht="15.6" thickBot="1">
      <c r="B1737" s="295" t="s">
        <v>70</v>
      </c>
      <c r="C1737" s="90"/>
      <c r="D1737" s="54">
        <v>6508</v>
      </c>
      <c r="E1737" s="169"/>
      <c r="F1737" s="54">
        <v>4625</v>
      </c>
      <c r="G1737" s="170"/>
      <c r="H1737" s="171">
        <v>11133</v>
      </c>
    </row>
    <row r="1738" spans="2:8">
      <c r="B1738" s="286"/>
      <c r="C1738" s="29"/>
      <c r="D1738" s="58"/>
      <c r="E1738" s="34"/>
      <c r="F1738" s="58"/>
      <c r="G1738" s="176"/>
      <c r="H1738" s="58"/>
    </row>
    <row r="1739" spans="2:8">
      <c r="B1739" s="286"/>
      <c r="C1739" s="29"/>
      <c r="D1739" s="58"/>
      <c r="E1739" s="34"/>
      <c r="F1739" s="58"/>
      <c r="G1739" s="176"/>
      <c r="H1739" s="58"/>
    </row>
    <row r="1740" spans="2:8">
      <c r="B1740" s="286"/>
      <c r="C1740" s="29"/>
      <c r="D1740" s="58"/>
      <c r="E1740" s="34"/>
      <c r="F1740" s="58"/>
      <c r="G1740" s="176"/>
      <c r="H1740" s="58"/>
    </row>
    <row r="1741" spans="2:8">
      <c r="B1741" s="286"/>
      <c r="C1741" s="29"/>
      <c r="D1741" s="58"/>
      <c r="E1741" s="34"/>
      <c r="F1741" s="58"/>
      <c r="G1741" s="176"/>
      <c r="H1741" s="58"/>
    </row>
    <row r="1742" spans="2:8">
      <c r="B1742" s="286"/>
      <c r="C1742" s="29"/>
      <c r="D1742" s="58"/>
      <c r="E1742" s="34"/>
      <c r="F1742" s="58"/>
      <c r="G1742" s="176"/>
      <c r="H1742" s="58"/>
    </row>
    <row r="1743" spans="2:8">
      <c r="B1743" s="286"/>
      <c r="C1743" s="29"/>
      <c r="D1743" s="58"/>
      <c r="E1743" s="34"/>
      <c r="F1743" s="58"/>
      <c r="G1743" s="176"/>
      <c r="H1743" s="58"/>
    </row>
    <row r="1744" spans="2:8">
      <c r="B1744" s="286"/>
      <c r="C1744" s="29"/>
      <c r="D1744" s="58"/>
      <c r="E1744" s="34"/>
      <c r="F1744" s="58"/>
      <c r="G1744" s="176"/>
      <c r="H1744" s="58"/>
    </row>
    <row r="1745" spans="2:8">
      <c r="B1745" s="286"/>
      <c r="C1745" s="29"/>
      <c r="D1745" s="58"/>
      <c r="E1745" s="34"/>
      <c r="F1745" s="58"/>
      <c r="G1745" s="176"/>
      <c r="H1745" s="58"/>
    </row>
    <row r="1746" spans="2:8">
      <c r="B1746" s="286"/>
      <c r="C1746" s="29"/>
      <c r="D1746" s="58"/>
      <c r="E1746" s="34"/>
      <c r="F1746" s="58"/>
      <c r="G1746" s="176"/>
      <c r="H1746" s="58"/>
    </row>
    <row r="1747" spans="2:8">
      <c r="B1747" s="286"/>
      <c r="C1747" s="29"/>
      <c r="D1747" s="58"/>
      <c r="E1747" s="34"/>
      <c r="F1747" s="58"/>
      <c r="G1747" s="176"/>
      <c r="H1747" s="58"/>
    </row>
    <row r="1748" spans="2:8">
      <c r="B1748" s="286"/>
      <c r="C1748" s="29"/>
      <c r="D1748" s="58"/>
      <c r="E1748" s="34"/>
      <c r="F1748" s="58"/>
      <c r="G1748" s="176"/>
      <c r="H1748" s="58"/>
    </row>
    <row r="1749" spans="2:8">
      <c r="B1749" s="286"/>
      <c r="C1749" s="29"/>
      <c r="D1749" s="58"/>
      <c r="E1749" s="34"/>
      <c r="F1749" s="58"/>
      <c r="G1749" s="176"/>
      <c r="H1749" s="58"/>
    </row>
    <row r="1750" spans="2:8">
      <c r="B1750" s="286"/>
      <c r="C1750" s="29"/>
      <c r="D1750" s="58"/>
      <c r="E1750" s="34"/>
      <c r="F1750" s="58"/>
      <c r="G1750" s="176"/>
      <c r="H1750" s="58"/>
    </row>
    <row r="1751" spans="2:8">
      <c r="B1751" s="286"/>
      <c r="C1751" s="29"/>
      <c r="D1751" s="58"/>
      <c r="E1751" s="34"/>
      <c r="F1751" s="58"/>
      <c r="G1751" s="176"/>
      <c r="H1751" s="58"/>
    </row>
    <row r="1752" spans="2:8">
      <c r="B1752" s="286"/>
      <c r="C1752" s="29"/>
      <c r="D1752" s="58"/>
      <c r="E1752" s="34"/>
      <c r="F1752" s="58"/>
      <c r="G1752" s="176"/>
      <c r="H1752" s="58"/>
    </row>
    <row r="1753" spans="2:8">
      <c r="B1753" s="286"/>
      <c r="C1753" s="29"/>
      <c r="D1753" s="58"/>
      <c r="E1753" s="34"/>
      <c r="F1753" s="58"/>
      <c r="G1753" s="176"/>
      <c r="H1753" s="58"/>
    </row>
    <row r="1754" spans="2:8">
      <c r="B1754" s="286"/>
      <c r="C1754" s="29"/>
      <c r="D1754" s="58"/>
      <c r="E1754" s="34"/>
      <c r="F1754" s="58"/>
      <c r="G1754" s="176"/>
      <c r="H1754" s="58"/>
    </row>
    <row r="1755" spans="2:8">
      <c r="B1755" s="286"/>
      <c r="C1755" s="29"/>
      <c r="D1755" s="58"/>
      <c r="E1755" s="34"/>
      <c r="F1755" s="58"/>
      <c r="G1755" s="176"/>
      <c r="H1755" s="58"/>
    </row>
    <row r="1756" spans="2:8">
      <c r="B1756" s="286"/>
      <c r="C1756" s="29"/>
      <c r="D1756" s="58"/>
      <c r="E1756" s="34"/>
      <c r="F1756" s="58"/>
      <c r="G1756" s="176"/>
      <c r="H1756" s="58"/>
    </row>
    <row r="1757" spans="2:8">
      <c r="B1757" s="286"/>
      <c r="C1757" s="29"/>
      <c r="D1757" s="58"/>
      <c r="E1757" s="34"/>
      <c r="F1757" s="58"/>
      <c r="G1757" s="176"/>
      <c r="H1757" s="58"/>
    </row>
    <row r="1758" spans="2:8" ht="15.6" thickBot="1">
      <c r="B1758" s="2" t="s">
        <v>226</v>
      </c>
    </row>
    <row r="1759" spans="2:8" ht="29.25" customHeight="1">
      <c r="B1759" s="181"/>
      <c r="C1759" s="1086" t="s">
        <v>119</v>
      </c>
      <c r="D1759" s="1087"/>
      <c r="E1759" s="1086" t="s">
        <v>120</v>
      </c>
      <c r="F1759" s="1087"/>
      <c r="G1759" s="1088" t="s">
        <v>74</v>
      </c>
      <c r="H1759" s="1089"/>
    </row>
    <row r="1760" spans="2:8">
      <c r="B1760" s="182" t="s">
        <v>37</v>
      </c>
      <c r="C1760" s="95" t="s">
        <v>83</v>
      </c>
      <c r="D1760" s="95" t="s">
        <v>84</v>
      </c>
      <c r="E1760" s="95" t="s">
        <v>83</v>
      </c>
      <c r="F1760" s="95" t="s">
        <v>84</v>
      </c>
      <c r="G1760" s="95" t="s">
        <v>83</v>
      </c>
      <c r="H1760" s="96" t="s">
        <v>84</v>
      </c>
    </row>
    <row r="1761" spans="2:8">
      <c r="B1761" s="70" t="s">
        <v>76</v>
      </c>
      <c r="C1761" s="465">
        <v>8.3086053412462904E-2</v>
      </c>
      <c r="D1761" s="466">
        <v>84</v>
      </c>
      <c r="E1761" s="465">
        <v>4.6192817761883477E-2</v>
      </c>
      <c r="F1761" s="466">
        <v>310</v>
      </c>
      <c r="G1761" s="465">
        <v>3.5390281146142101E-2</v>
      </c>
      <c r="H1761" s="467">
        <v>394</v>
      </c>
    </row>
    <row r="1762" spans="2:8">
      <c r="B1762" s="70" t="s">
        <v>85</v>
      </c>
      <c r="C1762" s="468">
        <v>0.14243323442136499</v>
      </c>
      <c r="D1762" s="469">
        <v>144</v>
      </c>
      <c r="E1762" s="468">
        <v>0.13157502607659066</v>
      </c>
      <c r="F1762" s="469">
        <v>883</v>
      </c>
      <c r="G1762" s="468">
        <v>9.2248270906314558E-2</v>
      </c>
      <c r="H1762" s="470">
        <v>1027</v>
      </c>
    </row>
    <row r="1763" spans="2:8">
      <c r="B1763" s="70" t="s">
        <v>86</v>
      </c>
      <c r="C1763" s="468">
        <v>0.28486646884272998</v>
      </c>
      <c r="D1763" s="466">
        <v>288</v>
      </c>
      <c r="E1763" s="468">
        <v>0.2317091342571897</v>
      </c>
      <c r="F1763" s="469">
        <v>1555</v>
      </c>
      <c r="G1763" s="468">
        <v>0.1655438785592383</v>
      </c>
      <c r="H1763" s="470">
        <v>1843</v>
      </c>
    </row>
    <row r="1764" spans="2:8">
      <c r="B1764" s="73" t="s">
        <v>11</v>
      </c>
      <c r="C1764" s="471">
        <v>0.31750741839762614</v>
      </c>
      <c r="D1764" s="472">
        <v>321</v>
      </c>
      <c r="E1764" s="471">
        <v>0.30695872448219341</v>
      </c>
      <c r="F1764" s="472">
        <v>2060</v>
      </c>
      <c r="G1764" s="471">
        <v>0.21386867870295517</v>
      </c>
      <c r="H1764" s="473">
        <v>2381</v>
      </c>
    </row>
    <row r="1765" spans="2:8">
      <c r="B1765" s="73" t="s">
        <v>12</v>
      </c>
      <c r="C1765" s="471">
        <v>0.11473788328387735</v>
      </c>
      <c r="D1765" s="472">
        <v>116</v>
      </c>
      <c r="E1765" s="471">
        <v>0.12948889882282819</v>
      </c>
      <c r="F1765" s="472">
        <v>869</v>
      </c>
      <c r="G1765" s="471">
        <v>8.8475702865355249E-2</v>
      </c>
      <c r="H1765" s="473">
        <v>985</v>
      </c>
    </row>
    <row r="1766" spans="2:8">
      <c r="B1766" s="73" t="s">
        <v>13</v>
      </c>
      <c r="C1766" s="471">
        <v>3.5608308605341248E-2</v>
      </c>
      <c r="D1766" s="472">
        <v>36</v>
      </c>
      <c r="E1766" s="471">
        <v>5.7368499478468185E-2</v>
      </c>
      <c r="F1766" s="472">
        <v>385</v>
      </c>
      <c r="G1766" s="471">
        <v>3.781550345818737E-2</v>
      </c>
      <c r="H1766" s="473">
        <v>421</v>
      </c>
    </row>
    <row r="1767" spans="2:8">
      <c r="B1767" s="73" t="s">
        <v>14</v>
      </c>
      <c r="C1767" s="471">
        <v>4.945598417408506E-3</v>
      </c>
      <c r="D1767" s="472">
        <v>5</v>
      </c>
      <c r="E1767" s="471">
        <v>1.5645954403218598E-2</v>
      </c>
      <c r="F1767" s="472">
        <v>105</v>
      </c>
      <c r="G1767" s="471">
        <v>9.8805353453696211E-3</v>
      </c>
      <c r="H1767" s="473">
        <v>110</v>
      </c>
    </row>
    <row r="1768" spans="2:8">
      <c r="B1768" s="77" t="s">
        <v>77</v>
      </c>
      <c r="C1768" s="474">
        <v>9.8911968348170121E-3</v>
      </c>
      <c r="D1768" s="475">
        <v>10</v>
      </c>
      <c r="E1768" s="474">
        <v>6.8991208463716286E-2</v>
      </c>
      <c r="F1768" s="475">
        <v>463</v>
      </c>
      <c r="G1768" s="474">
        <v>4.2486301985089375E-2</v>
      </c>
      <c r="H1768" s="476">
        <v>473</v>
      </c>
    </row>
    <row r="1769" spans="2:8">
      <c r="B1769" s="80" t="s">
        <v>78</v>
      </c>
      <c r="C1769" s="474">
        <v>6.923837784371909E-3</v>
      </c>
      <c r="D1769" s="475">
        <v>7</v>
      </c>
      <c r="E1769" s="474">
        <v>1.2069736253911488E-2</v>
      </c>
      <c r="F1769" s="475">
        <v>81</v>
      </c>
      <c r="G1769" s="474">
        <v>7.9044282762956979E-3</v>
      </c>
      <c r="H1769" s="477">
        <v>88</v>
      </c>
    </row>
    <row r="1770" spans="2:8">
      <c r="B1770" s="394" t="s">
        <v>123</v>
      </c>
      <c r="C1770" s="478"/>
      <c r="D1770" s="479"/>
      <c r="E1770" s="480"/>
      <c r="F1770" s="479"/>
      <c r="G1770" s="481">
        <v>7.4732776430432052E-2</v>
      </c>
      <c r="H1770" s="482">
        <v>832</v>
      </c>
    </row>
    <row r="1771" spans="2:8">
      <c r="B1771" s="394" t="s">
        <v>73</v>
      </c>
      <c r="C1771" s="478"/>
      <c r="D1771" s="479"/>
      <c r="E1771" s="480"/>
      <c r="F1771" s="479"/>
      <c r="G1771" s="481">
        <v>0.23165364232462049</v>
      </c>
      <c r="H1771" s="482">
        <v>2579</v>
      </c>
    </row>
    <row r="1772" spans="2:8" ht="15.6" thickBot="1">
      <c r="B1772" s="81" t="s">
        <v>87</v>
      </c>
      <c r="C1772" s="483"/>
      <c r="D1772" s="54">
        <v>1011</v>
      </c>
      <c r="E1772" s="90"/>
      <c r="F1772" s="54">
        <v>6711</v>
      </c>
      <c r="G1772" s="484"/>
      <c r="H1772" s="171">
        <v>11133</v>
      </c>
    </row>
    <row r="1773" spans="2:8">
      <c r="B1773" s="5" t="s">
        <v>8</v>
      </c>
    </row>
    <row r="1774" spans="2:8">
      <c r="B1774" s="286"/>
      <c r="C1774" s="29"/>
      <c r="D1774" s="58"/>
      <c r="E1774" s="34"/>
      <c r="F1774" s="58"/>
      <c r="G1774" s="176"/>
      <c r="H1774" s="58"/>
    </row>
    <row r="1775" spans="2:8">
      <c r="B1775" s="286"/>
      <c r="C1775" s="29"/>
      <c r="D1775" s="58"/>
      <c r="E1775" s="34"/>
      <c r="F1775" s="58"/>
      <c r="G1775" s="176"/>
      <c r="H1775" s="58"/>
    </row>
    <row r="1776" spans="2:8">
      <c r="B1776" s="286"/>
      <c r="C1776" s="29"/>
      <c r="D1776" s="58"/>
      <c r="E1776" s="34"/>
      <c r="F1776" s="58"/>
      <c r="G1776" s="176"/>
      <c r="H1776" s="58"/>
    </row>
    <row r="1777" spans="2:8">
      <c r="B1777" s="286"/>
      <c r="C1777" s="29"/>
      <c r="D1777" s="58"/>
      <c r="E1777" s="34"/>
      <c r="F1777" s="58"/>
      <c r="G1777" s="176"/>
      <c r="H1777" s="58"/>
    </row>
    <row r="1778" spans="2:8">
      <c r="B1778" s="286"/>
      <c r="C1778" s="29"/>
      <c r="D1778" s="58"/>
      <c r="E1778" s="34"/>
      <c r="F1778" s="58"/>
      <c r="G1778" s="176"/>
      <c r="H1778" s="58"/>
    </row>
    <row r="1779" spans="2:8">
      <c r="B1779" s="286"/>
      <c r="C1779" s="29"/>
      <c r="D1779" s="58"/>
      <c r="E1779" s="34"/>
      <c r="F1779" s="58"/>
      <c r="G1779" s="176"/>
      <c r="H1779" s="58"/>
    </row>
    <row r="1780" spans="2:8">
      <c r="B1780" s="286"/>
      <c r="C1780" s="29"/>
      <c r="D1780" s="58"/>
      <c r="E1780" s="34"/>
      <c r="F1780" s="58"/>
      <c r="G1780" s="176"/>
      <c r="H1780" s="58"/>
    </row>
    <row r="1781" spans="2:8">
      <c r="B1781" s="286"/>
      <c r="C1781" s="29"/>
      <c r="D1781" s="58"/>
      <c r="E1781" s="34"/>
      <c r="F1781" s="58"/>
      <c r="G1781" s="176"/>
      <c r="H1781" s="58"/>
    </row>
    <row r="1782" spans="2:8">
      <c r="B1782" s="286"/>
      <c r="C1782" s="29"/>
      <c r="D1782" s="58"/>
      <c r="E1782" s="34"/>
      <c r="F1782" s="58"/>
      <c r="G1782" s="176"/>
      <c r="H1782" s="58"/>
    </row>
    <row r="1783" spans="2:8">
      <c r="B1783" s="286"/>
      <c r="C1783" s="29"/>
      <c r="D1783" s="58"/>
      <c r="E1783" s="34"/>
      <c r="F1783" s="58"/>
      <c r="G1783" s="176"/>
      <c r="H1783" s="58"/>
    </row>
    <row r="1784" spans="2:8">
      <c r="B1784" s="286"/>
      <c r="C1784" s="29"/>
      <c r="D1784" s="58"/>
      <c r="E1784" s="34"/>
      <c r="F1784" s="58"/>
      <c r="G1784" s="176"/>
      <c r="H1784" s="58"/>
    </row>
    <row r="1785" spans="2:8">
      <c r="B1785" s="286"/>
      <c r="C1785" s="29"/>
      <c r="D1785" s="58"/>
      <c r="E1785" s="34"/>
      <c r="F1785" s="58"/>
      <c r="G1785" s="176"/>
      <c r="H1785" s="58"/>
    </row>
    <row r="1786" spans="2:8">
      <c r="B1786" s="286"/>
      <c r="C1786" s="29"/>
      <c r="D1786" s="58"/>
      <c r="E1786" s="34"/>
      <c r="F1786" s="58"/>
      <c r="G1786" s="176"/>
      <c r="H1786" s="58"/>
    </row>
    <row r="1787" spans="2:8">
      <c r="B1787" s="286"/>
      <c r="C1787" s="29"/>
      <c r="D1787" s="58"/>
      <c r="E1787" s="34"/>
      <c r="F1787" s="58"/>
      <c r="G1787" s="176"/>
      <c r="H1787" s="58"/>
    </row>
    <row r="1788" spans="2:8">
      <c r="B1788" s="286"/>
      <c r="C1788" s="29"/>
      <c r="D1788" s="58"/>
      <c r="E1788" s="34"/>
      <c r="F1788" s="58"/>
      <c r="G1788" s="176"/>
      <c r="H1788" s="58"/>
    </row>
    <row r="1789" spans="2:8">
      <c r="B1789" s="286"/>
      <c r="C1789" s="29"/>
      <c r="D1789" s="58"/>
      <c r="E1789" s="34"/>
      <c r="F1789" s="58"/>
      <c r="G1789" s="176"/>
      <c r="H1789" s="58"/>
    </row>
    <row r="1790" spans="2:8">
      <c r="B1790" s="286"/>
      <c r="C1790" s="29"/>
      <c r="D1790" s="58"/>
      <c r="E1790" s="34"/>
      <c r="F1790" s="58"/>
      <c r="G1790" s="176"/>
      <c r="H1790" s="58"/>
    </row>
    <row r="1791" spans="2:8">
      <c r="B1791" s="286"/>
      <c r="C1791" s="29"/>
      <c r="D1791" s="58"/>
      <c r="E1791" s="34"/>
      <c r="F1791" s="58"/>
      <c r="G1791" s="176"/>
      <c r="H1791" s="58"/>
    </row>
    <row r="1792" spans="2:8">
      <c r="B1792" s="286"/>
      <c r="C1792" s="29"/>
      <c r="D1792" s="58"/>
      <c r="E1792" s="34"/>
      <c r="F1792" s="58"/>
      <c r="G1792" s="176"/>
      <c r="H1792" s="58"/>
    </row>
    <row r="1793" spans="2:8">
      <c r="B1793" s="286"/>
      <c r="C1793" s="29"/>
      <c r="D1793" s="58"/>
      <c r="E1793" s="34"/>
      <c r="F1793" s="58"/>
      <c r="G1793" s="176"/>
      <c r="H1793" s="58"/>
    </row>
    <row r="1794" spans="2:8" ht="15.6" thickBot="1">
      <c r="B1794" s="2" t="s">
        <v>227</v>
      </c>
      <c r="C1794" s="29"/>
      <c r="D1794" s="58"/>
      <c r="E1794" s="34"/>
      <c r="F1794" s="58"/>
      <c r="G1794" s="176"/>
      <c r="H1794" s="58"/>
    </row>
    <row r="1795" spans="2:8">
      <c r="B1795" s="485" t="s">
        <v>37</v>
      </c>
      <c r="C1795" s="1091" t="s">
        <v>119</v>
      </c>
      <c r="D1795" s="1092"/>
      <c r="E1795" s="1091" t="s">
        <v>120</v>
      </c>
      <c r="F1795" s="1092"/>
      <c r="G1795" s="1093" t="s">
        <v>70</v>
      </c>
      <c r="H1795" s="1094"/>
    </row>
    <row r="1796" spans="2:8">
      <c r="B1796" s="178" t="s">
        <v>126</v>
      </c>
      <c r="C1796" s="159" t="s">
        <v>83</v>
      </c>
      <c r="D1796" s="159" t="s">
        <v>84</v>
      </c>
      <c r="E1796" s="159" t="s">
        <v>83</v>
      </c>
      <c r="F1796" s="159" t="s">
        <v>84</v>
      </c>
      <c r="G1796" s="159" t="s">
        <v>83</v>
      </c>
      <c r="H1796" s="179" t="s">
        <v>84</v>
      </c>
    </row>
    <row r="1797" spans="2:8">
      <c r="B1797" s="486" t="s">
        <v>148</v>
      </c>
      <c r="C1797" s="487">
        <v>3.875968992248062E-3</v>
      </c>
      <c r="D1797" s="488">
        <v>1</v>
      </c>
      <c r="E1797" s="487">
        <v>1.2959999999999999E-2</v>
      </c>
      <c r="F1797" s="488">
        <v>81</v>
      </c>
      <c r="G1797" s="487">
        <v>1.2599877074370006E-2</v>
      </c>
      <c r="H1797" s="489">
        <v>82</v>
      </c>
    </row>
    <row r="1798" spans="2:8">
      <c r="B1798" s="490" t="s">
        <v>149</v>
      </c>
      <c r="C1798" s="491">
        <v>0</v>
      </c>
      <c r="D1798" s="488">
        <v>0</v>
      </c>
      <c r="E1798" s="491">
        <v>9.92E-3</v>
      </c>
      <c r="F1798" s="488">
        <v>62</v>
      </c>
      <c r="G1798" s="491">
        <v>9.5267363245236623E-3</v>
      </c>
      <c r="H1798" s="492">
        <v>62</v>
      </c>
    </row>
    <row r="1799" spans="2:8">
      <c r="B1799" s="490" t="s">
        <v>150</v>
      </c>
      <c r="C1799" s="491">
        <v>3.875968992248062E-3</v>
      </c>
      <c r="D1799" s="488">
        <v>1</v>
      </c>
      <c r="E1799" s="491">
        <v>1.92E-3</v>
      </c>
      <c r="F1799" s="488">
        <v>12</v>
      </c>
      <c r="G1799" s="491">
        <v>1.9975414874001231E-3</v>
      </c>
      <c r="H1799" s="492">
        <v>13</v>
      </c>
    </row>
    <row r="1800" spans="2:8">
      <c r="B1800" s="490" t="s">
        <v>151</v>
      </c>
      <c r="C1800" s="491">
        <v>3.875968992248062E-3</v>
      </c>
      <c r="D1800" s="488">
        <v>1</v>
      </c>
      <c r="E1800" s="491">
        <v>5.7600000000000004E-3</v>
      </c>
      <c r="F1800" s="488">
        <v>36</v>
      </c>
      <c r="G1800" s="491">
        <v>5.6853103872157341E-3</v>
      </c>
      <c r="H1800" s="492">
        <v>37</v>
      </c>
    </row>
    <row r="1801" spans="2:8">
      <c r="B1801" s="490" t="s">
        <v>152</v>
      </c>
      <c r="C1801" s="491">
        <v>0</v>
      </c>
      <c r="D1801" s="488">
        <v>0</v>
      </c>
      <c r="E1801" s="491">
        <v>2.0799999999999998E-3</v>
      </c>
      <c r="F1801" s="488">
        <v>13</v>
      </c>
      <c r="G1801" s="491">
        <v>1.9975414874001231E-3</v>
      </c>
      <c r="H1801" s="492">
        <v>13</v>
      </c>
    </row>
    <row r="1802" spans="2:8">
      <c r="B1802" s="490" t="s">
        <v>153</v>
      </c>
      <c r="C1802" s="491">
        <v>0.95736434108527135</v>
      </c>
      <c r="D1802" s="488">
        <v>247</v>
      </c>
      <c r="E1802" s="491">
        <v>0.94367999999999996</v>
      </c>
      <c r="F1802" s="488">
        <v>5898</v>
      </c>
      <c r="G1802" s="491">
        <v>0.94422249539028891</v>
      </c>
      <c r="H1802" s="492">
        <v>6145</v>
      </c>
    </row>
    <row r="1803" spans="2:8">
      <c r="B1803" s="490" t="s">
        <v>121</v>
      </c>
      <c r="C1803" s="491">
        <v>1.1627906976744186E-2</v>
      </c>
      <c r="D1803" s="488">
        <v>3</v>
      </c>
      <c r="E1803" s="491">
        <v>9.92E-3</v>
      </c>
      <c r="F1803" s="488">
        <v>62</v>
      </c>
      <c r="G1803" s="491">
        <v>9.9877074370006147E-3</v>
      </c>
      <c r="H1803" s="492">
        <v>65</v>
      </c>
    </row>
    <row r="1804" spans="2:8">
      <c r="B1804" s="490" t="s">
        <v>123</v>
      </c>
      <c r="C1804" s="491">
        <v>1.937984496124031E-2</v>
      </c>
      <c r="D1804" s="488">
        <v>5</v>
      </c>
      <c r="E1804" s="491">
        <v>1.376E-2</v>
      </c>
      <c r="F1804" s="488">
        <v>86</v>
      </c>
      <c r="G1804" s="491">
        <v>1.3982790411800861E-2</v>
      </c>
      <c r="H1804" s="492">
        <v>91</v>
      </c>
    </row>
    <row r="1805" spans="2:8" ht="15.6" thickBot="1">
      <c r="B1805" s="117" t="s">
        <v>70</v>
      </c>
      <c r="C1805" s="493"/>
      <c r="D1805" s="494">
        <v>258</v>
      </c>
      <c r="E1805" s="495"/>
      <c r="F1805" s="494">
        <v>6250</v>
      </c>
      <c r="G1805" s="496"/>
      <c r="H1805" s="497">
        <v>6508</v>
      </c>
    </row>
    <row r="1806" spans="2:8">
      <c r="B1806" s="286"/>
      <c r="C1806" s="29"/>
      <c r="D1806" s="58"/>
      <c r="E1806" s="34"/>
      <c r="F1806" s="58"/>
      <c r="G1806" s="176"/>
      <c r="H1806" s="58"/>
    </row>
    <row r="1807" spans="2:8">
      <c r="B1807" s="286"/>
      <c r="C1807" s="29"/>
      <c r="D1807" s="58"/>
      <c r="E1807" s="34"/>
      <c r="F1807" s="58"/>
      <c r="G1807" s="176"/>
      <c r="H1807" s="58"/>
    </row>
    <row r="1808" spans="2:8">
      <c r="B1808" s="286"/>
      <c r="C1808" s="29"/>
      <c r="D1808" s="58"/>
      <c r="E1808" s="34"/>
      <c r="F1808" s="58"/>
      <c r="G1808" s="176"/>
      <c r="H1808" s="58"/>
    </row>
    <row r="1809" spans="2:8">
      <c r="B1809" s="286"/>
      <c r="C1809" s="29"/>
      <c r="D1809" s="58"/>
      <c r="E1809" s="34"/>
      <c r="F1809" s="58"/>
      <c r="G1809" s="176"/>
      <c r="H1809" s="58"/>
    </row>
    <row r="1810" spans="2:8">
      <c r="B1810" s="286"/>
      <c r="C1810" s="29"/>
      <c r="D1810" s="58"/>
      <c r="E1810" s="34"/>
      <c r="F1810" s="58"/>
      <c r="G1810" s="176"/>
      <c r="H1810" s="58"/>
    </row>
    <row r="1811" spans="2:8">
      <c r="B1811" s="286"/>
      <c r="C1811" s="29"/>
      <c r="D1811" s="58"/>
      <c r="E1811" s="34"/>
      <c r="F1811" s="58"/>
      <c r="G1811" s="176"/>
      <c r="H1811" s="58"/>
    </row>
    <row r="1812" spans="2:8">
      <c r="B1812" s="286"/>
      <c r="C1812" s="29"/>
      <c r="D1812" s="58"/>
      <c r="E1812" s="34"/>
      <c r="F1812" s="58"/>
      <c r="G1812" s="176"/>
      <c r="H1812" s="58"/>
    </row>
    <row r="1813" spans="2:8">
      <c r="B1813" s="286"/>
      <c r="C1813" s="29"/>
      <c r="D1813" s="58"/>
      <c r="E1813" s="34"/>
      <c r="F1813" s="58"/>
      <c r="G1813" s="176"/>
      <c r="H1813" s="58"/>
    </row>
    <row r="1814" spans="2:8">
      <c r="B1814" s="286"/>
      <c r="C1814" s="29"/>
      <c r="D1814" s="58"/>
      <c r="E1814" s="34"/>
      <c r="F1814" s="58"/>
      <c r="G1814" s="176"/>
      <c r="H1814" s="58"/>
    </row>
    <row r="1815" spans="2:8">
      <c r="B1815" s="286"/>
      <c r="C1815" s="29"/>
      <c r="D1815" s="58"/>
      <c r="E1815" s="34"/>
      <c r="F1815" s="58"/>
      <c r="G1815" s="176"/>
      <c r="H1815" s="58"/>
    </row>
    <row r="1816" spans="2:8">
      <c r="B1816" s="286"/>
      <c r="C1816" s="29"/>
      <c r="D1816" s="58"/>
      <c r="E1816" s="34"/>
      <c r="F1816" s="58"/>
      <c r="G1816" s="176"/>
      <c r="H1816" s="58"/>
    </row>
    <row r="1817" spans="2:8">
      <c r="B1817" s="286"/>
      <c r="C1817" s="29"/>
      <c r="D1817" s="58"/>
      <c r="E1817" s="34"/>
      <c r="F1817" s="58"/>
      <c r="G1817" s="176"/>
      <c r="H1817" s="58"/>
    </row>
    <row r="1818" spans="2:8">
      <c r="B1818" s="286"/>
      <c r="C1818" s="29"/>
      <c r="D1818" s="58"/>
      <c r="E1818" s="34"/>
      <c r="F1818" s="58"/>
      <c r="G1818" s="176"/>
      <c r="H1818" s="58"/>
    </row>
    <row r="1819" spans="2:8">
      <c r="B1819" s="286"/>
      <c r="C1819" s="29"/>
      <c r="D1819" s="58"/>
      <c r="E1819" s="34"/>
      <c r="F1819" s="58"/>
      <c r="G1819" s="176"/>
      <c r="H1819" s="58"/>
    </row>
    <row r="1820" spans="2:8">
      <c r="B1820" s="286"/>
      <c r="C1820" s="29"/>
      <c r="D1820" s="58"/>
      <c r="E1820" s="34"/>
      <c r="F1820" s="58"/>
      <c r="G1820" s="176"/>
      <c r="H1820" s="58"/>
    </row>
    <row r="1821" spans="2:8">
      <c r="B1821" s="286"/>
      <c r="C1821" s="29"/>
      <c r="D1821" s="58"/>
      <c r="E1821" s="34"/>
      <c r="F1821" s="58"/>
      <c r="G1821" s="176"/>
      <c r="H1821" s="58"/>
    </row>
    <row r="1822" spans="2:8">
      <c r="B1822" s="286"/>
      <c r="C1822" s="29"/>
      <c r="D1822" s="58"/>
      <c r="E1822" s="34"/>
      <c r="F1822" s="58"/>
      <c r="G1822" s="176"/>
      <c r="H1822" s="58"/>
    </row>
    <row r="1823" spans="2:8">
      <c r="B1823" s="286"/>
      <c r="C1823" s="29"/>
      <c r="D1823" s="58"/>
      <c r="E1823" s="34"/>
      <c r="F1823" s="58"/>
      <c r="G1823" s="176"/>
      <c r="H1823" s="58"/>
    </row>
    <row r="1824" spans="2:8">
      <c r="B1824" s="286"/>
      <c r="C1824" s="29"/>
      <c r="D1824" s="58"/>
      <c r="E1824" s="34"/>
      <c r="F1824" s="58"/>
      <c r="G1824" s="176"/>
      <c r="H1824" s="58"/>
    </row>
    <row r="1825" spans="2:8">
      <c r="B1825" s="286"/>
      <c r="C1825" s="29"/>
      <c r="D1825" s="58"/>
      <c r="E1825" s="34"/>
      <c r="F1825" s="58"/>
      <c r="G1825" s="176"/>
      <c r="H1825" s="58"/>
    </row>
    <row r="1826" spans="2:8" ht="15.6" thickBot="1">
      <c r="B1826" s="2" t="s">
        <v>228</v>
      </c>
      <c r="C1826" s="29"/>
      <c r="D1826" s="58"/>
      <c r="E1826" s="34"/>
      <c r="F1826" s="58"/>
      <c r="G1826" s="176"/>
      <c r="H1826" s="58"/>
    </row>
    <row r="1827" spans="2:8">
      <c r="B1827" s="485" t="s">
        <v>37</v>
      </c>
      <c r="C1827" s="1091" t="s">
        <v>119</v>
      </c>
      <c r="D1827" s="1092"/>
      <c r="E1827" s="1091" t="s">
        <v>120</v>
      </c>
      <c r="F1827" s="1092"/>
      <c r="G1827" s="1093" t="s">
        <v>70</v>
      </c>
      <c r="H1827" s="1094"/>
    </row>
    <row r="1828" spans="2:8">
      <c r="B1828" s="178" t="s">
        <v>127</v>
      </c>
      <c r="C1828" s="159" t="s">
        <v>83</v>
      </c>
      <c r="D1828" s="159" t="s">
        <v>84</v>
      </c>
      <c r="E1828" s="159" t="s">
        <v>83</v>
      </c>
      <c r="F1828" s="159" t="s">
        <v>84</v>
      </c>
      <c r="G1828" s="159" t="s">
        <v>83</v>
      </c>
      <c r="H1828" s="179" t="s">
        <v>84</v>
      </c>
    </row>
    <row r="1829" spans="2:8">
      <c r="B1829" s="160" t="s">
        <v>148</v>
      </c>
      <c r="C1829" s="498">
        <v>8.0840743734842367E-3</v>
      </c>
      <c r="D1829" s="488">
        <v>10</v>
      </c>
      <c r="E1829" s="487">
        <v>1.5938606847697757E-2</v>
      </c>
      <c r="F1829" s="488">
        <v>54</v>
      </c>
      <c r="G1829" s="487">
        <v>1.3837837837837838E-2</v>
      </c>
      <c r="H1829" s="489">
        <v>64</v>
      </c>
    </row>
    <row r="1830" spans="2:8">
      <c r="B1830" s="160" t="s">
        <v>149</v>
      </c>
      <c r="C1830" s="498">
        <v>6.4672594987873885E-3</v>
      </c>
      <c r="D1830" s="488">
        <v>8</v>
      </c>
      <c r="E1830" s="487">
        <v>1.2396694214876033E-2</v>
      </c>
      <c r="F1830" s="488">
        <v>42</v>
      </c>
      <c r="G1830" s="487">
        <v>1.0810810810810811E-2</v>
      </c>
      <c r="H1830" s="492">
        <v>50</v>
      </c>
    </row>
    <row r="1831" spans="2:8">
      <c r="B1831" s="160" t="s">
        <v>150</v>
      </c>
      <c r="C1831" s="498">
        <v>1.6168148746968471E-3</v>
      </c>
      <c r="D1831" s="488">
        <v>2</v>
      </c>
      <c r="E1831" s="487">
        <v>3.8370720188902006E-3</v>
      </c>
      <c r="F1831" s="488">
        <v>13</v>
      </c>
      <c r="G1831" s="487">
        <v>3.2432432432432431E-3</v>
      </c>
      <c r="H1831" s="492">
        <v>15</v>
      </c>
    </row>
    <row r="1832" spans="2:8">
      <c r="B1832" s="160" t="s">
        <v>151</v>
      </c>
      <c r="C1832" s="498">
        <v>4.850444624090542E-3</v>
      </c>
      <c r="D1832" s="488">
        <v>6</v>
      </c>
      <c r="E1832" s="487">
        <v>8.8547815820543101E-3</v>
      </c>
      <c r="F1832" s="488">
        <v>30</v>
      </c>
      <c r="G1832" s="487">
        <v>7.7837837837837834E-3</v>
      </c>
      <c r="H1832" s="492">
        <v>36</v>
      </c>
    </row>
    <row r="1833" spans="2:8">
      <c r="B1833" s="160" t="s">
        <v>152</v>
      </c>
      <c r="C1833" s="498">
        <v>8.0840743734842356E-4</v>
      </c>
      <c r="D1833" s="488">
        <v>1</v>
      </c>
      <c r="E1833" s="487">
        <v>5.9031877213695395E-3</v>
      </c>
      <c r="F1833" s="488">
        <v>20</v>
      </c>
      <c r="G1833" s="487">
        <v>4.5405405405405403E-3</v>
      </c>
      <c r="H1833" s="492">
        <v>21</v>
      </c>
    </row>
    <row r="1834" spans="2:8">
      <c r="B1834" s="160" t="s">
        <v>153</v>
      </c>
      <c r="C1834" s="498">
        <v>0.96847210994341149</v>
      </c>
      <c r="D1834" s="488">
        <v>1198</v>
      </c>
      <c r="E1834" s="487">
        <v>0.93093270365997638</v>
      </c>
      <c r="F1834" s="488">
        <v>3154</v>
      </c>
      <c r="G1834" s="487">
        <v>0.940972972972973</v>
      </c>
      <c r="H1834" s="492">
        <v>4352</v>
      </c>
    </row>
    <row r="1835" spans="2:8">
      <c r="B1835" s="160" t="s">
        <v>121</v>
      </c>
      <c r="C1835" s="498">
        <v>5.6588520614389648E-3</v>
      </c>
      <c r="D1835" s="488">
        <v>7</v>
      </c>
      <c r="E1835" s="487">
        <v>1.2101534828807556E-2</v>
      </c>
      <c r="F1835" s="488">
        <v>41</v>
      </c>
      <c r="G1835" s="487">
        <v>1.0378378378378378E-2</v>
      </c>
      <c r="H1835" s="492">
        <v>48</v>
      </c>
    </row>
    <row r="1836" spans="2:8">
      <c r="B1836" s="160" t="s">
        <v>123</v>
      </c>
      <c r="C1836" s="498">
        <v>4.0420371867421184E-3</v>
      </c>
      <c r="D1836" s="488">
        <v>5</v>
      </c>
      <c r="E1836" s="487">
        <v>1.0035419126328217E-2</v>
      </c>
      <c r="F1836" s="488">
        <v>34</v>
      </c>
      <c r="G1836" s="487">
        <v>8.432432432432432E-3</v>
      </c>
      <c r="H1836" s="492">
        <v>39</v>
      </c>
    </row>
    <row r="1837" spans="2:8" ht="15.6" thickBot="1">
      <c r="B1837" s="295" t="s">
        <v>70</v>
      </c>
      <c r="C1837" s="499"/>
      <c r="D1837" s="494">
        <v>1237</v>
      </c>
      <c r="E1837" s="495"/>
      <c r="F1837" s="494">
        <v>3388</v>
      </c>
      <c r="G1837" s="496"/>
      <c r="H1837" s="497">
        <v>4625</v>
      </c>
    </row>
    <row r="1838" spans="2:8" ht="15.75" customHeight="1"/>
    <row r="1839" spans="2:8" ht="15.75" customHeight="1"/>
    <row r="1840" spans="2:8" ht="15.75" customHeight="1"/>
    <row r="1841" s="1" customFormat="1" ht="15.75" customHeight="1"/>
    <row r="1842" s="1" customFormat="1" ht="15.75" customHeight="1"/>
    <row r="1843" s="1" customFormat="1" ht="15.75" customHeight="1"/>
    <row r="1844" s="1" customFormat="1" ht="15.75" customHeight="1"/>
    <row r="1845" s="1" customFormat="1" ht="15.75" customHeight="1"/>
    <row r="1846" s="1" customFormat="1" ht="15.75" customHeight="1"/>
    <row r="1847" s="1" customFormat="1" ht="15.75" customHeight="1"/>
    <row r="1848" s="1" customFormat="1" ht="15.75" customHeight="1"/>
    <row r="1849" s="1" customFormat="1" ht="15.75" customHeight="1"/>
    <row r="1850" s="1" customFormat="1" ht="15.75" customHeight="1"/>
    <row r="1851" s="1" customFormat="1" ht="15.75" customHeight="1"/>
    <row r="1852" s="1" customFormat="1" ht="15.75" customHeight="1"/>
    <row r="1853" s="1" customFormat="1" ht="15.75" customHeight="1"/>
    <row r="1854" s="1" customFormat="1" ht="15.75" customHeight="1"/>
    <row r="1855" s="1" customFormat="1" ht="15.75" customHeight="1"/>
    <row r="1856" s="1" customFormat="1" ht="15.75" customHeight="1"/>
    <row r="1857" spans="1:8" ht="15.75" customHeight="1"/>
    <row r="1858" spans="1:8" ht="15.6" thickBot="1">
      <c r="B1858" s="2" t="s">
        <v>229</v>
      </c>
    </row>
    <row r="1859" spans="1:8">
      <c r="B1859" s="485" t="s">
        <v>230</v>
      </c>
      <c r="C1859" s="1091" t="s">
        <v>223</v>
      </c>
      <c r="D1859" s="1092"/>
      <c r="E1859" s="1095" t="s">
        <v>224</v>
      </c>
      <c r="F1859" s="1096"/>
    </row>
    <row r="1860" spans="1:8">
      <c r="B1860" s="178" t="s">
        <v>23</v>
      </c>
      <c r="C1860" s="159" t="s">
        <v>83</v>
      </c>
      <c r="D1860" s="159" t="s">
        <v>84</v>
      </c>
      <c r="E1860" s="159" t="s">
        <v>83</v>
      </c>
      <c r="F1860" s="179" t="s">
        <v>84</v>
      </c>
    </row>
    <row r="1861" spans="1:8">
      <c r="B1861" s="3" t="s">
        <v>104</v>
      </c>
      <c r="C1861" s="202">
        <v>3.3444816053511705E-3</v>
      </c>
      <c r="D1861" s="203">
        <v>5</v>
      </c>
      <c r="E1861" s="202">
        <v>4.5341357128034859E-2</v>
      </c>
      <c r="F1861" s="189">
        <v>437</v>
      </c>
    </row>
    <row r="1862" spans="1:8">
      <c r="B1862" s="3" t="s">
        <v>0</v>
      </c>
      <c r="C1862" s="202">
        <v>2.7424749163879599E-2</v>
      </c>
      <c r="D1862" s="203">
        <v>41</v>
      </c>
      <c r="E1862" s="202">
        <v>0.12554471882133222</v>
      </c>
      <c r="F1862" s="189">
        <v>1210</v>
      </c>
    </row>
    <row r="1863" spans="1:8">
      <c r="B1863" s="3" t="s">
        <v>1</v>
      </c>
      <c r="C1863" s="202">
        <v>0.17123745819397992</v>
      </c>
      <c r="D1863" s="203">
        <v>256</v>
      </c>
      <c r="E1863" s="202">
        <v>0.16673583731064537</v>
      </c>
      <c r="F1863" s="189">
        <v>1607</v>
      </c>
    </row>
    <row r="1864" spans="1:8">
      <c r="B1864" s="3" t="s">
        <v>2</v>
      </c>
      <c r="C1864" s="202">
        <v>0.25953177257525084</v>
      </c>
      <c r="D1864" s="203">
        <v>388</v>
      </c>
      <c r="E1864" s="202">
        <v>0.1374766549076572</v>
      </c>
      <c r="F1864" s="189">
        <v>1325</v>
      </c>
    </row>
    <row r="1865" spans="1:8">
      <c r="B1865" s="3" t="s">
        <v>3</v>
      </c>
      <c r="C1865" s="202">
        <v>0.22006688963210702</v>
      </c>
      <c r="D1865" s="203">
        <v>329</v>
      </c>
      <c r="E1865" s="202">
        <v>0.13477899979248806</v>
      </c>
      <c r="F1865" s="189">
        <v>1299</v>
      </c>
    </row>
    <row r="1866" spans="1:8">
      <c r="B1866" s="3" t="s">
        <v>4</v>
      </c>
      <c r="C1866" s="202">
        <v>0.12508361204013377</v>
      </c>
      <c r="D1866" s="203">
        <v>187</v>
      </c>
      <c r="E1866" s="202">
        <v>0.14961610292591823</v>
      </c>
      <c r="F1866" s="189">
        <v>1442</v>
      </c>
    </row>
    <row r="1867" spans="1:8">
      <c r="B1867" s="3" t="s">
        <v>5</v>
      </c>
      <c r="C1867" s="202">
        <v>5.9531772575250837E-2</v>
      </c>
      <c r="D1867" s="203">
        <v>89</v>
      </c>
      <c r="E1867" s="202">
        <v>0.11558414608840008</v>
      </c>
      <c r="F1867" s="189">
        <v>1114</v>
      </c>
    </row>
    <row r="1868" spans="1:8">
      <c r="B1868" s="3" t="s">
        <v>6</v>
      </c>
      <c r="C1868" s="202">
        <v>5.016722408026756E-2</v>
      </c>
      <c r="D1868" s="203">
        <v>75</v>
      </c>
      <c r="E1868" s="202">
        <v>8.7362523345092341E-2</v>
      </c>
      <c r="F1868" s="189">
        <v>842</v>
      </c>
    </row>
    <row r="1869" spans="1:8">
      <c r="B1869" s="3" t="s">
        <v>7</v>
      </c>
      <c r="C1869" s="202">
        <v>6.488294314381271E-2</v>
      </c>
      <c r="D1869" s="203">
        <v>97</v>
      </c>
      <c r="E1869" s="202">
        <v>3.4862004565262505E-2</v>
      </c>
      <c r="F1869" s="189">
        <v>336</v>
      </c>
    </row>
    <row r="1870" spans="1:8">
      <c r="B1870" s="3" t="s">
        <v>105</v>
      </c>
      <c r="C1870" s="202">
        <v>1.8729096989966554E-2</v>
      </c>
      <c r="D1870" s="203">
        <v>28</v>
      </c>
      <c r="E1870" s="202">
        <v>2.6976551151691223E-3</v>
      </c>
      <c r="F1870" s="189">
        <v>26</v>
      </c>
    </row>
    <row r="1871" spans="1:8" ht="15.6" thickBot="1">
      <c r="B1871" s="205" t="s">
        <v>70</v>
      </c>
      <c r="C1871" s="196"/>
      <c r="D1871" s="206">
        <v>1495</v>
      </c>
      <c r="E1871" s="196"/>
      <c r="F1871" s="197">
        <v>9638</v>
      </c>
    </row>
    <row r="1872" spans="1:8">
      <c r="A1872" s="66" t="s">
        <v>80</v>
      </c>
      <c r="B1872" s="286"/>
      <c r="C1872" s="29"/>
      <c r="D1872" s="58"/>
      <c r="E1872" s="34"/>
      <c r="F1872" s="58"/>
      <c r="G1872" s="176"/>
      <c r="H1872" s="58"/>
    </row>
    <row r="1873" spans="1:8">
      <c r="A1873" s="66"/>
      <c r="B1873" s="286"/>
      <c r="C1873" s="29"/>
      <c r="D1873" s="58"/>
      <c r="E1873" s="34"/>
      <c r="F1873" s="58"/>
      <c r="G1873" s="176"/>
      <c r="H1873" s="58"/>
    </row>
    <row r="1874" spans="1:8">
      <c r="A1874" s="66"/>
      <c r="B1874" s="286"/>
      <c r="C1874" s="29"/>
      <c r="D1874" s="58"/>
      <c r="E1874" s="34"/>
      <c r="F1874" s="58"/>
      <c r="G1874" s="176"/>
      <c r="H1874" s="58"/>
    </row>
    <row r="1875" spans="1:8">
      <c r="A1875" s="66"/>
      <c r="B1875" s="286"/>
      <c r="C1875" s="29"/>
      <c r="D1875" s="58"/>
      <c r="E1875" s="34"/>
      <c r="F1875" s="58"/>
      <c r="G1875" s="176"/>
      <c r="H1875" s="58"/>
    </row>
    <row r="1876" spans="1:8">
      <c r="A1876" s="66"/>
      <c r="B1876" s="286"/>
      <c r="C1876" s="29"/>
      <c r="D1876" s="58"/>
      <c r="E1876" s="34"/>
      <c r="F1876" s="58"/>
      <c r="G1876" s="176"/>
      <c r="H1876" s="58"/>
    </row>
    <row r="1877" spans="1:8">
      <c r="A1877" s="66"/>
      <c r="B1877" s="286"/>
      <c r="C1877" s="29"/>
      <c r="D1877" s="58"/>
      <c r="E1877" s="34"/>
      <c r="F1877" s="58"/>
      <c r="G1877" s="176"/>
      <c r="H1877" s="58"/>
    </row>
    <row r="1878" spans="1:8">
      <c r="A1878" s="66"/>
      <c r="B1878" s="286"/>
      <c r="C1878" s="29"/>
      <c r="D1878" s="58"/>
      <c r="E1878" s="34"/>
      <c r="F1878" s="58"/>
      <c r="G1878" s="176"/>
      <c r="H1878" s="58"/>
    </row>
    <row r="1879" spans="1:8">
      <c r="A1879" s="66"/>
      <c r="B1879" s="286"/>
      <c r="C1879" s="29"/>
      <c r="D1879" s="58"/>
      <c r="E1879" s="34"/>
      <c r="F1879" s="58"/>
      <c r="G1879" s="176"/>
      <c r="H1879" s="58"/>
    </row>
    <row r="1880" spans="1:8">
      <c r="A1880" s="66"/>
      <c r="B1880" s="286"/>
      <c r="C1880" s="29"/>
      <c r="D1880" s="58"/>
      <c r="E1880" s="34"/>
      <c r="F1880" s="58"/>
      <c r="G1880" s="176"/>
      <c r="H1880" s="58"/>
    </row>
    <row r="1881" spans="1:8">
      <c r="A1881" s="66"/>
      <c r="B1881" s="286"/>
      <c r="C1881" s="29"/>
      <c r="D1881" s="58"/>
      <c r="E1881" s="34"/>
      <c r="F1881" s="58"/>
      <c r="G1881" s="176"/>
      <c r="H1881" s="58"/>
    </row>
    <row r="1882" spans="1:8">
      <c r="A1882" s="66"/>
      <c r="B1882" s="286"/>
      <c r="C1882" s="29"/>
      <c r="D1882" s="58"/>
      <c r="E1882" s="34"/>
      <c r="F1882" s="58"/>
      <c r="G1882" s="176"/>
      <c r="H1882" s="58"/>
    </row>
    <row r="1883" spans="1:8">
      <c r="A1883" s="66"/>
      <c r="B1883" s="286"/>
      <c r="C1883" s="29"/>
      <c r="D1883" s="58"/>
      <c r="E1883" s="34"/>
      <c r="F1883" s="58"/>
      <c r="G1883" s="176"/>
      <c r="H1883" s="58"/>
    </row>
    <row r="1884" spans="1:8">
      <c r="A1884" s="66"/>
      <c r="B1884" s="286"/>
      <c r="C1884" s="29"/>
      <c r="D1884" s="58"/>
      <c r="E1884" s="34"/>
      <c r="F1884" s="58"/>
      <c r="G1884" s="176"/>
      <c r="H1884" s="58"/>
    </row>
    <row r="1885" spans="1:8">
      <c r="A1885" s="66"/>
      <c r="B1885" s="286"/>
      <c r="C1885" s="29"/>
      <c r="D1885" s="58"/>
      <c r="E1885" s="34"/>
      <c r="F1885" s="58"/>
      <c r="G1885" s="176"/>
      <c r="H1885" s="58"/>
    </row>
    <row r="1886" spans="1:8">
      <c r="A1886" s="66"/>
      <c r="B1886" s="286"/>
      <c r="C1886" s="29"/>
      <c r="D1886" s="58"/>
      <c r="E1886" s="34"/>
      <c r="F1886" s="58"/>
      <c r="G1886" s="176"/>
      <c r="H1886" s="58"/>
    </row>
    <row r="1887" spans="1:8">
      <c r="A1887" s="66"/>
      <c r="B1887" s="286"/>
      <c r="C1887" s="29"/>
      <c r="D1887" s="58"/>
      <c r="E1887" s="34"/>
      <c r="F1887" s="58"/>
      <c r="G1887" s="176"/>
      <c r="H1887" s="58"/>
    </row>
    <row r="1888" spans="1:8">
      <c r="A1888" s="66"/>
      <c r="B1888" s="286"/>
      <c r="C1888" s="29"/>
      <c r="D1888" s="58"/>
      <c r="E1888" s="34"/>
      <c r="F1888" s="58"/>
      <c r="G1888" s="176"/>
      <c r="H1888" s="58"/>
    </row>
    <row r="1889" spans="1:8">
      <c r="A1889" s="66"/>
      <c r="B1889" s="286"/>
      <c r="C1889" s="29"/>
      <c r="D1889" s="58"/>
      <c r="E1889" s="34"/>
      <c r="F1889" s="58"/>
      <c r="G1889" s="176"/>
      <c r="H1889" s="58"/>
    </row>
    <row r="1890" spans="1:8">
      <c r="A1890" s="66"/>
      <c r="B1890" s="286"/>
      <c r="C1890" s="29"/>
      <c r="D1890" s="58"/>
      <c r="E1890" s="34"/>
      <c r="F1890" s="58"/>
      <c r="G1890" s="176"/>
      <c r="H1890" s="58"/>
    </row>
    <row r="1891" spans="1:8">
      <c r="A1891" s="66"/>
      <c r="B1891" s="286"/>
      <c r="C1891" s="29"/>
      <c r="D1891" s="58"/>
      <c r="E1891" s="34"/>
      <c r="F1891" s="58"/>
      <c r="G1891" s="176"/>
      <c r="H1891" s="58"/>
    </row>
    <row r="1892" spans="1:8" ht="15.6" thickBot="1">
      <c r="B1892" s="2" t="s">
        <v>231</v>
      </c>
    </row>
    <row r="1893" spans="1:8" ht="30" customHeight="1">
      <c r="B1893" s="181"/>
      <c r="C1893" s="1086" t="s">
        <v>103</v>
      </c>
      <c r="D1893" s="1090"/>
      <c r="E1893" s="1097" t="s">
        <v>232</v>
      </c>
      <c r="F1893" s="1089"/>
    </row>
    <row r="1894" spans="1:8">
      <c r="B1894" s="182" t="s">
        <v>233</v>
      </c>
      <c r="C1894" s="95" t="s">
        <v>83</v>
      </c>
      <c r="D1894" s="96" t="s">
        <v>84</v>
      </c>
      <c r="E1894" s="500" t="s">
        <v>83</v>
      </c>
      <c r="F1894" s="96" t="s">
        <v>84</v>
      </c>
    </row>
    <row r="1895" spans="1:8">
      <c r="B1895" s="160" t="s">
        <v>119</v>
      </c>
      <c r="C1895" s="87">
        <v>0.34206219312602293</v>
      </c>
      <c r="D1895" s="52">
        <v>2926</v>
      </c>
      <c r="E1895" s="501">
        <v>0.26282224018683192</v>
      </c>
      <c r="F1895" s="356">
        <v>2926</v>
      </c>
    </row>
    <row r="1896" spans="1:8">
      <c r="B1896" s="160" t="s">
        <v>120</v>
      </c>
      <c r="C1896" s="87">
        <v>0.45791442599953236</v>
      </c>
      <c r="D1896" s="52">
        <v>3917</v>
      </c>
      <c r="E1896" s="502">
        <v>0.35183688134375279</v>
      </c>
      <c r="F1896" s="104">
        <v>3917</v>
      </c>
    </row>
    <row r="1897" spans="1:8">
      <c r="B1897" s="160" t="s">
        <v>123</v>
      </c>
      <c r="C1897" s="87">
        <v>0.20002338087444471</v>
      </c>
      <c r="D1897" s="52">
        <v>1711</v>
      </c>
      <c r="E1897" s="502">
        <v>0.15368723614479476</v>
      </c>
      <c r="F1897" s="104">
        <v>1711</v>
      </c>
    </row>
    <row r="1898" spans="1:8">
      <c r="B1898" s="163" t="s">
        <v>73</v>
      </c>
      <c r="C1898" s="503"/>
      <c r="D1898" s="503"/>
      <c r="E1898" s="502">
        <v>0.23165364232462049</v>
      </c>
      <c r="F1898" s="104">
        <v>2579</v>
      </c>
    </row>
    <row r="1899" spans="1:8" ht="15.6" thickBot="1">
      <c r="B1899" s="295" t="s">
        <v>70</v>
      </c>
      <c r="C1899" s="169"/>
      <c r="D1899" s="171">
        <v>8554</v>
      </c>
      <c r="E1899" s="504"/>
      <c r="F1899" s="107">
        <v>11133</v>
      </c>
    </row>
    <row r="1900" spans="1:8">
      <c r="B1900" s="286"/>
      <c r="C1900" s="34"/>
      <c r="D1900" s="58"/>
      <c r="E1900" s="31"/>
      <c r="F1900" s="31"/>
    </row>
    <row r="1901" spans="1:8">
      <c r="B1901" s="286"/>
      <c r="C1901" s="34"/>
      <c r="D1901" s="58"/>
      <c r="E1901" s="31"/>
      <c r="F1901" s="31"/>
    </row>
    <row r="1902" spans="1:8">
      <c r="B1902" s="286"/>
      <c r="C1902" s="34"/>
      <c r="D1902" s="58"/>
      <c r="E1902" s="31"/>
      <c r="F1902" s="31"/>
    </row>
    <row r="1903" spans="1:8">
      <c r="B1903" s="286"/>
      <c r="C1903" s="34"/>
      <c r="D1903" s="58"/>
      <c r="E1903" s="31"/>
      <c r="F1903" s="31"/>
    </row>
    <row r="1904" spans="1:8">
      <c r="B1904" s="286"/>
      <c r="C1904" s="34"/>
      <c r="D1904" s="58"/>
      <c r="E1904" s="31"/>
      <c r="F1904" s="31"/>
    </row>
    <row r="1905" spans="2:6">
      <c r="B1905" s="286"/>
      <c r="C1905" s="34"/>
      <c r="D1905" s="58"/>
      <c r="E1905" s="31"/>
      <c r="F1905" s="31"/>
    </row>
    <row r="1906" spans="2:6">
      <c r="B1906" s="286"/>
      <c r="C1906" s="34"/>
      <c r="D1906" s="58"/>
      <c r="E1906" s="31"/>
      <c r="F1906" s="31"/>
    </row>
    <row r="1907" spans="2:6">
      <c r="B1907" s="286"/>
      <c r="C1907" s="34"/>
      <c r="D1907" s="58"/>
      <c r="E1907" s="31"/>
      <c r="F1907" s="31"/>
    </row>
    <row r="1908" spans="2:6">
      <c r="B1908" s="286"/>
      <c r="C1908" s="34"/>
      <c r="D1908" s="58"/>
      <c r="E1908" s="31"/>
      <c r="F1908" s="31"/>
    </row>
    <row r="1909" spans="2:6">
      <c r="B1909" s="286"/>
      <c r="C1909" s="34"/>
      <c r="D1909" s="58"/>
      <c r="E1909" s="31"/>
      <c r="F1909" s="31"/>
    </row>
    <row r="1910" spans="2:6">
      <c r="B1910" s="286"/>
      <c r="C1910" s="34"/>
      <c r="D1910" s="58"/>
      <c r="E1910" s="31"/>
      <c r="F1910" s="31"/>
    </row>
    <row r="1911" spans="2:6">
      <c r="B1911" s="286"/>
      <c r="C1911" s="34"/>
      <c r="D1911" s="58"/>
      <c r="E1911" s="31"/>
      <c r="F1911" s="31"/>
    </row>
    <row r="1912" spans="2:6">
      <c r="B1912" s="286"/>
      <c r="C1912" s="34"/>
      <c r="D1912" s="58"/>
      <c r="E1912" s="31"/>
      <c r="F1912" s="31"/>
    </row>
    <row r="1913" spans="2:6">
      <c r="B1913" s="286"/>
      <c r="C1913" s="34"/>
      <c r="D1913" s="58"/>
      <c r="E1913" s="31"/>
      <c r="F1913" s="31"/>
    </row>
    <row r="1914" spans="2:6">
      <c r="B1914" s="286"/>
      <c r="C1914" s="34"/>
      <c r="D1914" s="58"/>
      <c r="E1914" s="31"/>
      <c r="F1914" s="31"/>
    </row>
    <row r="1915" spans="2:6">
      <c r="B1915" s="286"/>
      <c r="C1915" s="34"/>
      <c r="D1915" s="58"/>
      <c r="E1915" s="31"/>
      <c r="F1915" s="31"/>
    </row>
    <row r="1916" spans="2:6">
      <c r="B1916" s="286"/>
      <c r="C1916" s="34"/>
      <c r="D1916" s="58"/>
      <c r="E1916" s="31"/>
      <c r="F1916" s="31"/>
    </row>
    <row r="1917" spans="2:6">
      <c r="B1917" s="286"/>
      <c r="C1917" s="34"/>
      <c r="D1917" s="58"/>
      <c r="E1917" s="31"/>
      <c r="F1917" s="31"/>
    </row>
    <row r="1918" spans="2:6">
      <c r="B1918" s="286"/>
      <c r="C1918" s="34"/>
      <c r="D1918" s="58"/>
      <c r="E1918" s="31"/>
      <c r="F1918" s="31"/>
    </row>
    <row r="1919" spans="2:6">
      <c r="B1919" s="286"/>
      <c r="C1919" s="34"/>
      <c r="D1919" s="58"/>
      <c r="E1919" s="31"/>
      <c r="F1919" s="31"/>
    </row>
    <row r="1920" spans="2:6" ht="15.6" thickBot="1">
      <c r="B1920" s="2" t="s">
        <v>234</v>
      </c>
    </row>
    <row r="1921" spans="2:8">
      <c r="B1921" s="181"/>
      <c r="C1921" s="1086" t="s">
        <v>126</v>
      </c>
      <c r="D1921" s="1087"/>
      <c r="E1921" s="1086" t="s">
        <v>127</v>
      </c>
      <c r="F1921" s="1087"/>
      <c r="G1921" s="1086" t="s">
        <v>121</v>
      </c>
      <c r="H1921" s="1090"/>
    </row>
    <row r="1922" spans="2:8">
      <c r="B1922" s="182" t="s">
        <v>233</v>
      </c>
      <c r="C1922" s="95" t="s">
        <v>83</v>
      </c>
      <c r="D1922" s="95" t="s">
        <v>84</v>
      </c>
      <c r="E1922" s="95" t="s">
        <v>83</v>
      </c>
      <c r="F1922" s="95" t="s">
        <v>84</v>
      </c>
      <c r="G1922" s="95" t="s">
        <v>83</v>
      </c>
      <c r="H1922" s="96" t="s">
        <v>84</v>
      </c>
    </row>
    <row r="1923" spans="2:8">
      <c r="B1923" s="160" t="s">
        <v>119</v>
      </c>
      <c r="C1923" s="87">
        <v>0.30955469087764809</v>
      </c>
      <c r="D1923" s="51">
        <v>1432</v>
      </c>
      <c r="E1923" s="87">
        <v>0.39519469759734882</v>
      </c>
      <c r="F1923" s="51">
        <v>1431</v>
      </c>
      <c r="G1923" s="87">
        <v>0.20521172638436483</v>
      </c>
      <c r="H1923" s="52">
        <v>63</v>
      </c>
    </row>
    <row r="1924" spans="2:8">
      <c r="B1924" s="160" t="s">
        <v>120</v>
      </c>
      <c r="C1924" s="87">
        <v>0.50237786424556852</v>
      </c>
      <c r="D1924" s="51">
        <v>2324</v>
      </c>
      <c r="E1924" s="87">
        <v>0.41369787351560344</v>
      </c>
      <c r="F1924" s="51">
        <v>1498</v>
      </c>
      <c r="G1924" s="87">
        <v>0.30944625407166126</v>
      </c>
      <c r="H1924" s="52">
        <v>95</v>
      </c>
    </row>
    <row r="1925" spans="2:8">
      <c r="B1925" s="160" t="s">
        <v>123</v>
      </c>
      <c r="C1925" s="87">
        <v>0.1880674448767834</v>
      </c>
      <c r="D1925" s="51">
        <v>870</v>
      </c>
      <c r="E1925" s="87">
        <v>0.19110742888704776</v>
      </c>
      <c r="F1925" s="51">
        <v>692</v>
      </c>
      <c r="G1925" s="87">
        <v>0.48534201954397393</v>
      </c>
      <c r="H1925" s="52">
        <v>149</v>
      </c>
    </row>
    <row r="1926" spans="2:8" ht="15.6" thickBot="1">
      <c r="B1926" s="295" t="s">
        <v>70</v>
      </c>
      <c r="C1926" s="90"/>
      <c r="D1926" s="54">
        <v>4626</v>
      </c>
      <c r="E1926" s="169"/>
      <c r="F1926" s="54">
        <v>3621</v>
      </c>
      <c r="G1926" s="54"/>
      <c r="H1926" s="171">
        <v>307</v>
      </c>
    </row>
    <row r="1927" spans="2:8">
      <c r="B1927" s="286"/>
      <c r="C1927" s="29"/>
      <c r="D1927" s="58"/>
      <c r="E1927" s="34"/>
      <c r="F1927" s="58"/>
      <c r="G1927" s="176"/>
      <c r="H1927" s="58"/>
    </row>
    <row r="1928" spans="2:8">
      <c r="B1928" s="286"/>
      <c r="C1928" s="29"/>
      <c r="D1928" s="58"/>
      <c r="E1928" s="34"/>
      <c r="F1928" s="58"/>
      <c r="G1928" s="176"/>
      <c r="H1928" s="58"/>
    </row>
    <row r="1929" spans="2:8">
      <c r="B1929" s="286"/>
      <c r="C1929" s="29"/>
      <c r="D1929" s="58"/>
      <c r="E1929" s="34"/>
      <c r="F1929" s="58"/>
      <c r="G1929" s="176"/>
      <c r="H1929" s="58"/>
    </row>
    <row r="1930" spans="2:8">
      <c r="B1930" s="286"/>
      <c r="C1930" s="29"/>
      <c r="D1930" s="58"/>
      <c r="E1930" s="34"/>
      <c r="F1930" s="58"/>
      <c r="G1930" s="176"/>
      <c r="H1930" s="58"/>
    </row>
    <row r="1931" spans="2:8">
      <c r="B1931" s="286"/>
      <c r="C1931" s="29"/>
      <c r="D1931" s="58"/>
      <c r="E1931" s="34"/>
      <c r="F1931" s="58"/>
      <c r="G1931" s="176"/>
      <c r="H1931" s="58"/>
    </row>
    <row r="1932" spans="2:8">
      <c r="B1932" s="286"/>
      <c r="C1932" s="29"/>
      <c r="D1932" s="58"/>
      <c r="E1932" s="34"/>
      <c r="F1932" s="58"/>
      <c r="G1932" s="176"/>
      <c r="H1932" s="58"/>
    </row>
    <row r="1933" spans="2:8">
      <c r="B1933" s="286"/>
      <c r="C1933" s="29"/>
      <c r="D1933" s="58"/>
      <c r="E1933" s="34"/>
      <c r="F1933" s="58"/>
      <c r="G1933" s="176"/>
      <c r="H1933" s="58"/>
    </row>
    <row r="1934" spans="2:8">
      <c r="B1934" s="286"/>
      <c r="C1934" s="29"/>
      <c r="D1934" s="58"/>
      <c r="E1934" s="34"/>
      <c r="F1934" s="58"/>
      <c r="G1934" s="176"/>
      <c r="H1934" s="58"/>
    </row>
    <row r="1935" spans="2:8">
      <c r="B1935" s="286"/>
      <c r="C1935" s="29"/>
      <c r="D1935" s="58"/>
      <c r="E1935" s="34"/>
      <c r="F1935" s="58"/>
      <c r="G1935" s="176"/>
      <c r="H1935" s="58"/>
    </row>
    <row r="1936" spans="2:8">
      <c r="B1936" s="286"/>
      <c r="C1936" s="29"/>
      <c r="D1936" s="58"/>
      <c r="E1936" s="34"/>
      <c r="F1936" s="58"/>
      <c r="G1936" s="176"/>
      <c r="H1936" s="58"/>
    </row>
    <row r="1937" spans="2:8">
      <c r="B1937" s="286"/>
      <c r="C1937" s="29"/>
      <c r="D1937" s="58"/>
      <c r="E1937" s="34"/>
      <c r="F1937" s="58"/>
      <c r="G1937" s="176"/>
      <c r="H1937" s="58"/>
    </row>
    <row r="1938" spans="2:8">
      <c r="B1938" s="286"/>
      <c r="C1938" s="29"/>
      <c r="D1938" s="58"/>
      <c r="E1938" s="34"/>
      <c r="F1938" s="58"/>
      <c r="G1938" s="176"/>
      <c r="H1938" s="58"/>
    </row>
    <row r="1939" spans="2:8">
      <c r="B1939" s="286"/>
      <c r="C1939" s="29"/>
      <c r="D1939" s="58"/>
      <c r="E1939" s="34"/>
      <c r="F1939" s="58"/>
      <c r="G1939" s="176"/>
      <c r="H1939" s="58"/>
    </row>
    <row r="1940" spans="2:8">
      <c r="B1940" s="286"/>
      <c r="C1940" s="29"/>
      <c r="D1940" s="58"/>
      <c r="E1940" s="34"/>
      <c r="F1940" s="58"/>
      <c r="G1940" s="176"/>
      <c r="H1940" s="58"/>
    </row>
    <row r="1941" spans="2:8">
      <c r="B1941" s="286"/>
      <c r="C1941" s="29"/>
      <c r="D1941" s="58"/>
      <c r="E1941" s="34"/>
      <c r="F1941" s="58"/>
      <c r="G1941" s="176"/>
      <c r="H1941" s="58"/>
    </row>
    <row r="1942" spans="2:8">
      <c r="B1942" s="286"/>
      <c r="C1942" s="29"/>
      <c r="D1942" s="58"/>
      <c r="E1942" s="34"/>
      <c r="F1942" s="58"/>
      <c r="G1942" s="176"/>
      <c r="H1942" s="58"/>
    </row>
    <row r="1943" spans="2:8">
      <c r="B1943" s="286"/>
      <c r="C1943" s="29"/>
      <c r="D1943" s="58"/>
      <c r="E1943" s="34"/>
      <c r="F1943" s="58"/>
      <c r="G1943" s="176"/>
      <c r="H1943" s="58"/>
    </row>
    <row r="1944" spans="2:8">
      <c r="B1944" s="286"/>
      <c r="C1944" s="29"/>
      <c r="D1944" s="58"/>
      <c r="E1944" s="34"/>
      <c r="F1944" s="58"/>
      <c r="G1944" s="176"/>
      <c r="H1944" s="58"/>
    </row>
    <row r="1945" spans="2:8">
      <c r="B1945" s="286"/>
      <c r="C1945" s="29"/>
      <c r="D1945" s="58"/>
      <c r="E1945" s="34"/>
      <c r="F1945" s="58"/>
      <c r="G1945" s="176"/>
      <c r="H1945" s="58"/>
    </row>
    <row r="1946" spans="2:8">
      <c r="B1946" s="286"/>
      <c r="C1946" s="29"/>
      <c r="D1946" s="58"/>
      <c r="E1946" s="34"/>
      <c r="F1946" s="58"/>
      <c r="G1946" s="176"/>
      <c r="H1946" s="58"/>
    </row>
    <row r="1947" spans="2:8" ht="15.6" thickBot="1">
      <c r="B1947" s="2" t="s">
        <v>235</v>
      </c>
      <c r="H1947" s="505">
        <v>1</v>
      </c>
    </row>
    <row r="1948" spans="2:8">
      <c r="B1948" s="181"/>
      <c r="C1948" s="1086" t="s">
        <v>119</v>
      </c>
      <c r="D1948" s="1087"/>
      <c r="E1948" s="1086" t="s">
        <v>120</v>
      </c>
      <c r="F1948" s="1087"/>
      <c r="G1948" s="1088" t="s">
        <v>123</v>
      </c>
      <c r="H1948" s="1089"/>
    </row>
    <row r="1949" spans="2:8">
      <c r="B1949" s="182" t="s">
        <v>233</v>
      </c>
      <c r="C1949" s="95" t="s">
        <v>83</v>
      </c>
      <c r="D1949" s="95" t="s">
        <v>84</v>
      </c>
      <c r="E1949" s="95" t="s">
        <v>83</v>
      </c>
      <c r="F1949" s="95" t="s">
        <v>84</v>
      </c>
      <c r="G1949" s="95" t="s">
        <v>83</v>
      </c>
      <c r="H1949" s="96" t="s">
        <v>84</v>
      </c>
    </row>
    <row r="1950" spans="2:8">
      <c r="B1950" s="70" t="s">
        <v>76</v>
      </c>
      <c r="C1950" s="465">
        <v>6.2200956937799042E-2</v>
      </c>
      <c r="D1950" s="466">
        <v>182</v>
      </c>
      <c r="E1950" s="465">
        <v>4.1868777125351031E-2</v>
      </c>
      <c r="F1950" s="466">
        <v>164</v>
      </c>
      <c r="G1950" s="465">
        <v>4.792518994739918E-2</v>
      </c>
      <c r="H1950" s="467">
        <v>82</v>
      </c>
    </row>
    <row r="1951" spans="2:8">
      <c r="B1951" s="70" t="s">
        <v>85</v>
      </c>
      <c r="C1951" s="468">
        <v>0.16473000683527</v>
      </c>
      <c r="D1951" s="469">
        <v>482</v>
      </c>
      <c r="E1951" s="468">
        <v>0.10365075312739341</v>
      </c>
      <c r="F1951" s="469">
        <v>406</v>
      </c>
      <c r="G1951" s="468">
        <v>0.13325540619520748</v>
      </c>
      <c r="H1951" s="470">
        <v>228</v>
      </c>
    </row>
    <row r="1952" spans="2:8">
      <c r="B1952" s="70" t="s">
        <v>86</v>
      </c>
      <c r="C1952" s="468">
        <v>0.28879015721120982</v>
      </c>
      <c r="D1952" s="469">
        <v>845</v>
      </c>
      <c r="E1952" s="468">
        <v>0.18968598417155988</v>
      </c>
      <c r="F1952" s="469">
        <v>743</v>
      </c>
      <c r="G1952" s="468">
        <v>0.26592635885447108</v>
      </c>
      <c r="H1952" s="470">
        <v>455</v>
      </c>
    </row>
    <row r="1953" spans="2:8">
      <c r="B1953" s="73" t="s">
        <v>11</v>
      </c>
      <c r="C1953" s="471">
        <v>0.30416951469583048</v>
      </c>
      <c r="D1953" s="472">
        <v>890</v>
      </c>
      <c r="E1953" s="471">
        <v>0.31273934133265252</v>
      </c>
      <c r="F1953" s="472">
        <v>1225</v>
      </c>
      <c r="G1953" s="471">
        <v>0.27410870835768558</v>
      </c>
      <c r="H1953" s="473">
        <v>469</v>
      </c>
    </row>
    <row r="1954" spans="2:8">
      <c r="B1954" s="73" t="s">
        <v>12</v>
      </c>
      <c r="C1954" s="471">
        <v>0.11585782638414217</v>
      </c>
      <c r="D1954" s="472">
        <v>339</v>
      </c>
      <c r="E1954" s="471">
        <v>0.14066887924431964</v>
      </c>
      <c r="F1954" s="472">
        <v>551</v>
      </c>
      <c r="G1954" s="471">
        <v>0.10286382232612508</v>
      </c>
      <c r="H1954" s="473">
        <v>176</v>
      </c>
    </row>
    <row r="1955" spans="2:8">
      <c r="B1955" s="73" t="s">
        <v>13</v>
      </c>
      <c r="C1955" s="471">
        <v>3.5543403964456599E-2</v>
      </c>
      <c r="D1955" s="472">
        <v>104</v>
      </c>
      <c r="E1955" s="471">
        <v>7.5057441919836612E-2</v>
      </c>
      <c r="F1955" s="472">
        <v>294</v>
      </c>
      <c r="G1955" s="471">
        <v>3.1560490940970194E-2</v>
      </c>
      <c r="H1955" s="473">
        <v>54</v>
      </c>
    </row>
    <row r="1956" spans="2:8">
      <c r="B1956" s="73" t="s">
        <v>14</v>
      </c>
      <c r="C1956" s="471">
        <v>6.8352699931647299E-3</v>
      </c>
      <c r="D1956" s="472">
        <v>20</v>
      </c>
      <c r="E1956" s="471">
        <v>2.118968598417156E-2</v>
      </c>
      <c r="F1956" s="472">
        <v>83</v>
      </c>
      <c r="G1956" s="471">
        <v>7.0134424313267095E-3</v>
      </c>
      <c r="H1956" s="473">
        <v>12</v>
      </c>
    </row>
    <row r="1957" spans="2:8">
      <c r="B1957" s="77" t="s">
        <v>77</v>
      </c>
      <c r="C1957" s="474">
        <v>8.544087491455913E-3</v>
      </c>
      <c r="D1957" s="475">
        <v>25</v>
      </c>
      <c r="E1957" s="474">
        <v>0.10365075312739341</v>
      </c>
      <c r="F1957" s="475">
        <v>406</v>
      </c>
      <c r="G1957" s="474">
        <v>0.12741087083576855</v>
      </c>
      <c r="H1957" s="476">
        <v>218</v>
      </c>
    </row>
    <row r="1958" spans="2:8">
      <c r="B1958" s="80" t="s">
        <v>78</v>
      </c>
      <c r="C1958" s="474">
        <v>1.3328776486671223E-2</v>
      </c>
      <c r="D1958" s="475">
        <v>39</v>
      </c>
      <c r="E1958" s="474">
        <v>1.148838396732193E-2</v>
      </c>
      <c r="F1958" s="475">
        <v>45</v>
      </c>
      <c r="G1958" s="474">
        <v>9.9357101110461726E-3</v>
      </c>
      <c r="H1958" s="477">
        <v>17</v>
      </c>
    </row>
    <row r="1959" spans="2:8" ht="15.6" thickBot="1">
      <c r="B1959" s="81" t="s">
        <v>87</v>
      </c>
      <c r="C1959" s="483"/>
      <c r="D1959" s="54">
        <v>2926</v>
      </c>
      <c r="E1959" s="90"/>
      <c r="F1959" s="54">
        <v>3917</v>
      </c>
      <c r="G1959" s="484"/>
      <c r="H1959" s="171">
        <v>1711</v>
      </c>
    </row>
    <row r="1960" spans="2:8">
      <c r="B1960" s="5" t="s">
        <v>8</v>
      </c>
      <c r="C1960" s="29"/>
      <c r="D1960" s="58"/>
      <c r="E1960" s="29"/>
      <c r="F1960" s="58"/>
      <c r="G1960" s="67"/>
      <c r="H1960" s="58"/>
    </row>
    <row r="1961" spans="2:8">
      <c r="B1961" s="5"/>
      <c r="C1961" s="29"/>
      <c r="D1961" s="58"/>
      <c r="E1961" s="29"/>
      <c r="F1961" s="58"/>
      <c r="G1961" s="67"/>
      <c r="H1961" s="58"/>
    </row>
    <row r="1962" spans="2:8">
      <c r="B1962" s="5"/>
      <c r="C1962" s="29"/>
      <c r="D1962" s="58"/>
      <c r="E1962" s="29"/>
      <c r="F1962" s="58"/>
      <c r="G1962" s="67"/>
      <c r="H1962" s="58"/>
    </row>
    <row r="1963" spans="2:8">
      <c r="B1963" s="5"/>
      <c r="C1963" s="29"/>
      <c r="D1963" s="58"/>
      <c r="E1963" s="29"/>
      <c r="F1963" s="58"/>
      <c r="G1963" s="67"/>
      <c r="H1963" s="58"/>
    </row>
    <row r="1964" spans="2:8">
      <c r="B1964" s="5"/>
      <c r="C1964" s="29"/>
      <c r="D1964" s="58"/>
      <c r="E1964" s="29"/>
      <c r="F1964" s="58"/>
      <c r="G1964" s="67"/>
      <c r="H1964" s="58"/>
    </row>
    <row r="1965" spans="2:8">
      <c r="B1965" s="5"/>
      <c r="C1965" s="29"/>
      <c r="D1965" s="58"/>
      <c r="E1965" s="29"/>
      <c r="F1965" s="58"/>
      <c r="G1965" s="67"/>
      <c r="H1965" s="58"/>
    </row>
    <row r="1966" spans="2:8">
      <c r="B1966" s="5"/>
      <c r="C1966" s="29"/>
      <c r="D1966" s="58"/>
      <c r="E1966" s="29"/>
      <c r="F1966" s="58"/>
      <c r="G1966" s="67"/>
      <c r="H1966" s="58"/>
    </row>
    <row r="1967" spans="2:8">
      <c r="B1967" s="5"/>
      <c r="C1967" s="29"/>
      <c r="D1967" s="58"/>
      <c r="E1967" s="29"/>
      <c r="F1967" s="58"/>
      <c r="G1967" s="67"/>
      <c r="H1967" s="58"/>
    </row>
    <row r="1968" spans="2:8">
      <c r="B1968" s="5"/>
      <c r="C1968" s="29"/>
      <c r="D1968" s="58"/>
      <c r="E1968" s="29"/>
      <c r="F1968" s="58"/>
      <c r="G1968" s="67"/>
      <c r="H1968" s="58"/>
    </row>
    <row r="1969" spans="2:8">
      <c r="B1969" s="5"/>
      <c r="C1969" s="29"/>
      <c r="D1969" s="58"/>
      <c r="E1969" s="29"/>
      <c r="F1969" s="58"/>
      <c r="G1969" s="67"/>
      <c r="H1969" s="58"/>
    </row>
    <row r="1970" spans="2:8">
      <c r="B1970" s="5"/>
      <c r="C1970" s="29"/>
      <c r="D1970" s="58"/>
      <c r="E1970" s="29"/>
      <c r="F1970" s="58"/>
      <c r="G1970" s="67"/>
      <c r="H1970" s="58"/>
    </row>
    <row r="1971" spans="2:8">
      <c r="B1971" s="5"/>
      <c r="C1971" s="29"/>
      <c r="D1971" s="58"/>
      <c r="E1971" s="29"/>
      <c r="F1971" s="58"/>
      <c r="G1971" s="67"/>
      <c r="H1971" s="58"/>
    </row>
    <row r="1972" spans="2:8">
      <c r="B1972" s="5"/>
      <c r="C1972" s="29"/>
      <c r="D1972" s="58"/>
      <c r="E1972" s="29"/>
      <c r="F1972" s="58"/>
      <c r="G1972" s="67"/>
      <c r="H1972" s="58"/>
    </row>
    <row r="1973" spans="2:8">
      <c r="B1973" s="5"/>
      <c r="C1973" s="29"/>
      <c r="D1973" s="58"/>
      <c r="E1973" s="29"/>
      <c r="F1973" s="58"/>
      <c r="G1973" s="67"/>
      <c r="H1973" s="58"/>
    </row>
    <row r="1974" spans="2:8">
      <c r="B1974" s="5"/>
      <c r="C1974" s="29"/>
      <c r="D1974" s="58"/>
      <c r="E1974" s="29"/>
      <c r="F1974" s="58"/>
      <c r="G1974" s="67"/>
      <c r="H1974" s="58"/>
    </row>
    <row r="1975" spans="2:8">
      <c r="B1975" s="5"/>
      <c r="C1975" s="29"/>
      <c r="D1975" s="58"/>
      <c r="E1975" s="29"/>
      <c r="F1975" s="58"/>
      <c r="G1975" s="67"/>
      <c r="H1975" s="58"/>
    </row>
    <row r="1976" spans="2:8">
      <c r="B1976" s="5"/>
      <c r="C1976" s="29"/>
      <c r="D1976" s="58"/>
      <c r="E1976" s="29"/>
      <c r="F1976" s="58"/>
      <c r="G1976" s="67"/>
      <c r="H1976" s="58"/>
    </row>
    <row r="1977" spans="2:8">
      <c r="B1977" s="5"/>
      <c r="C1977" s="29"/>
      <c r="D1977" s="58"/>
      <c r="E1977" s="29"/>
      <c r="F1977" s="58"/>
      <c r="G1977" s="67"/>
      <c r="H1977" s="58"/>
    </row>
    <row r="1978" spans="2:8">
      <c r="B1978" s="5"/>
      <c r="C1978" s="29"/>
      <c r="D1978" s="58"/>
      <c r="E1978" s="29"/>
      <c r="F1978" s="58"/>
      <c r="G1978" s="67"/>
      <c r="H1978" s="58"/>
    </row>
    <row r="1979" spans="2:8">
      <c r="B1979" s="5"/>
      <c r="C1979" s="29"/>
      <c r="D1979" s="58"/>
      <c r="E1979" s="29"/>
      <c r="F1979" s="58"/>
      <c r="G1979" s="67"/>
      <c r="H1979" s="58"/>
    </row>
    <row r="1980" spans="2:8">
      <c r="B1980" s="5"/>
      <c r="C1980" s="29"/>
      <c r="D1980" s="58"/>
      <c r="E1980" s="29"/>
      <c r="F1980" s="58"/>
      <c r="G1980" s="67"/>
      <c r="H1980" s="58"/>
    </row>
    <row r="1981" spans="2:8" ht="15.6" thickBot="1">
      <c r="B1981" s="5" t="s">
        <v>236</v>
      </c>
      <c r="C1981" s="29"/>
      <c r="D1981" s="58"/>
      <c r="E1981" s="29"/>
      <c r="F1981" s="58"/>
      <c r="G1981" s="506">
        <v>1</v>
      </c>
      <c r="H1981" s="58"/>
    </row>
    <row r="1982" spans="2:8">
      <c r="B1982" s="181"/>
      <c r="C1982" s="1086" t="s">
        <v>119</v>
      </c>
      <c r="D1982" s="1087"/>
      <c r="E1982" s="1086" t="s">
        <v>120</v>
      </c>
      <c r="F1982" s="1087"/>
      <c r="G1982" s="1088" t="s">
        <v>123</v>
      </c>
      <c r="H1982" s="1089"/>
    </row>
    <row r="1983" spans="2:8">
      <c r="B1983" s="182" t="s">
        <v>23</v>
      </c>
      <c r="C1983" s="95" t="s">
        <v>83</v>
      </c>
      <c r="D1983" s="95" t="s">
        <v>84</v>
      </c>
      <c r="E1983" s="95" t="s">
        <v>83</v>
      </c>
      <c r="F1983" s="95" t="s">
        <v>84</v>
      </c>
      <c r="G1983" s="95" t="s">
        <v>83</v>
      </c>
      <c r="H1983" s="96" t="s">
        <v>84</v>
      </c>
    </row>
    <row r="1984" spans="2:8">
      <c r="B1984" s="3" t="s">
        <v>104</v>
      </c>
      <c r="C1984" s="87">
        <v>3.4859876965140126E-2</v>
      </c>
      <c r="D1984" s="51">
        <v>102</v>
      </c>
      <c r="E1984" s="87">
        <v>1.7104927240234873E-2</v>
      </c>
      <c r="F1984" s="51">
        <v>67</v>
      </c>
      <c r="G1984" s="87">
        <v>6.1367621274108705E-2</v>
      </c>
      <c r="H1984" s="52">
        <v>105</v>
      </c>
    </row>
    <row r="1985" spans="2:8">
      <c r="B1985" s="3" t="s">
        <v>0</v>
      </c>
      <c r="C1985" s="87">
        <v>0.10799726589200273</v>
      </c>
      <c r="D1985" s="51">
        <v>316</v>
      </c>
      <c r="E1985" s="87">
        <v>0.10365075312739341</v>
      </c>
      <c r="F1985" s="51">
        <v>406</v>
      </c>
      <c r="G1985" s="87">
        <v>0.14202220923436587</v>
      </c>
      <c r="H1985" s="52">
        <v>243</v>
      </c>
    </row>
    <row r="1986" spans="2:8">
      <c r="B1986" s="3" t="s">
        <v>1</v>
      </c>
      <c r="C1986" s="87">
        <v>0.16541353383458646</v>
      </c>
      <c r="D1986" s="51">
        <v>484</v>
      </c>
      <c r="E1986" s="87">
        <v>0.17462343630329333</v>
      </c>
      <c r="F1986" s="51">
        <v>684</v>
      </c>
      <c r="G1986" s="87">
        <v>0.18234950321449445</v>
      </c>
      <c r="H1986" s="52">
        <v>312</v>
      </c>
    </row>
    <row r="1987" spans="2:8">
      <c r="B1987" s="3" t="s">
        <v>2</v>
      </c>
      <c r="C1987" s="87">
        <v>0.17395762132604237</v>
      </c>
      <c r="D1987" s="51">
        <v>509</v>
      </c>
      <c r="E1987" s="87">
        <v>0.14781720704620882</v>
      </c>
      <c r="F1987" s="51">
        <v>579</v>
      </c>
      <c r="G1987" s="87">
        <v>0.14845119812974869</v>
      </c>
      <c r="H1987" s="52">
        <v>254</v>
      </c>
    </row>
    <row r="1988" spans="2:8">
      <c r="B1988" s="3" t="s">
        <v>3</v>
      </c>
      <c r="C1988" s="87">
        <v>0.15755297334244703</v>
      </c>
      <c r="D1988" s="51">
        <v>461</v>
      </c>
      <c r="E1988" s="87">
        <v>0.1524125606331376</v>
      </c>
      <c r="F1988" s="51">
        <v>597</v>
      </c>
      <c r="G1988" s="87">
        <v>0.14728229105786089</v>
      </c>
      <c r="H1988" s="52">
        <v>252</v>
      </c>
    </row>
    <row r="1989" spans="2:8">
      <c r="B1989" s="3" t="s">
        <v>4</v>
      </c>
      <c r="C1989" s="87">
        <v>0.13602187286397813</v>
      </c>
      <c r="D1989" s="51">
        <v>398</v>
      </c>
      <c r="E1989" s="87">
        <v>0.16287975491447537</v>
      </c>
      <c r="F1989" s="51">
        <v>638</v>
      </c>
      <c r="G1989" s="87">
        <v>0.11689070718877849</v>
      </c>
      <c r="H1989" s="52">
        <v>200</v>
      </c>
    </row>
    <row r="1990" spans="2:8">
      <c r="B1990" s="3" t="s">
        <v>5</v>
      </c>
      <c r="C1990" s="87">
        <v>0.10560492139439508</v>
      </c>
      <c r="D1990" s="51">
        <v>309</v>
      </c>
      <c r="E1990" s="87">
        <v>0.12050038294613225</v>
      </c>
      <c r="F1990" s="51">
        <v>472</v>
      </c>
      <c r="G1990" s="87">
        <v>8.5914669783752187E-2</v>
      </c>
      <c r="H1990" s="52">
        <v>147</v>
      </c>
    </row>
    <row r="1991" spans="2:8">
      <c r="B1991" s="3" t="s">
        <v>6</v>
      </c>
      <c r="C1991" s="87">
        <v>7.3479152426520852E-2</v>
      </c>
      <c r="D1991" s="51">
        <v>215</v>
      </c>
      <c r="E1991" s="87">
        <v>8.399285167219811E-2</v>
      </c>
      <c r="F1991" s="51">
        <v>329</v>
      </c>
      <c r="G1991" s="87">
        <v>7.5394506136762129E-2</v>
      </c>
      <c r="H1991" s="52">
        <v>129</v>
      </c>
    </row>
    <row r="1992" spans="2:8">
      <c r="B1992" s="3" t="s">
        <v>7</v>
      </c>
      <c r="C1992" s="87">
        <v>4.0669856459330141E-2</v>
      </c>
      <c r="D1992" s="51">
        <v>119</v>
      </c>
      <c r="E1992" s="87">
        <v>3.3699259637477663E-2</v>
      </c>
      <c r="F1992" s="51">
        <v>132</v>
      </c>
      <c r="G1992" s="87">
        <v>3.7405026300409115E-2</v>
      </c>
      <c r="H1992" s="52">
        <v>64</v>
      </c>
    </row>
    <row r="1993" spans="2:8">
      <c r="B1993" s="3" t="s">
        <v>105</v>
      </c>
      <c r="C1993" s="87">
        <v>4.4429254955570749E-3</v>
      </c>
      <c r="D1993" s="51">
        <v>13</v>
      </c>
      <c r="E1993" s="87">
        <v>3.3188664794485574E-3</v>
      </c>
      <c r="F1993" s="51">
        <v>13</v>
      </c>
      <c r="G1993" s="87">
        <v>2.9222676797194622E-3</v>
      </c>
      <c r="H1993" s="52">
        <v>5</v>
      </c>
    </row>
    <row r="1994" spans="2:8" ht="15.6" thickBot="1">
      <c r="B1994" s="205" t="s">
        <v>70</v>
      </c>
      <c r="C1994" s="196"/>
      <c r="D1994" s="206">
        <v>2926</v>
      </c>
      <c r="E1994" s="196"/>
      <c r="F1994" s="206">
        <v>3917</v>
      </c>
      <c r="G1994" s="196"/>
      <c r="H1994" s="197">
        <v>1711</v>
      </c>
    </row>
    <row r="1995" spans="2:8">
      <c r="B1995" s="209"/>
      <c r="C1995" s="31"/>
      <c r="D1995" s="31"/>
      <c r="E1995" s="31"/>
      <c r="F1995" s="31"/>
      <c r="G1995" s="31"/>
      <c r="H1995" s="31"/>
    </row>
    <row r="1996" spans="2:8">
      <c r="B1996" s="209"/>
      <c r="C1996" s="31"/>
      <c r="D1996" s="31"/>
      <c r="E1996" s="31"/>
      <c r="F1996" s="31"/>
      <c r="G1996" s="31"/>
      <c r="H1996" s="31"/>
    </row>
    <row r="1997" spans="2:8">
      <c r="B1997" s="209"/>
      <c r="C1997" s="31"/>
      <c r="D1997" s="31"/>
      <c r="E1997" s="31"/>
      <c r="F1997" s="31"/>
      <c r="G1997" s="31"/>
      <c r="H1997" s="31"/>
    </row>
    <row r="1998" spans="2:8">
      <c r="B1998" s="209"/>
      <c r="C1998" s="31"/>
      <c r="D1998" s="31"/>
      <c r="E1998" s="31"/>
      <c r="F1998" s="31"/>
      <c r="G1998" s="31"/>
      <c r="H1998" s="31"/>
    </row>
    <row r="1999" spans="2:8">
      <c r="B1999" s="209"/>
      <c r="C1999" s="31"/>
      <c r="D1999" s="31"/>
      <c r="E1999" s="31"/>
      <c r="F1999" s="31"/>
      <c r="G1999" s="31"/>
      <c r="H1999" s="31"/>
    </row>
    <row r="2000" spans="2:8">
      <c r="B2000" s="209"/>
      <c r="C2000" s="31"/>
      <c r="D2000" s="31"/>
      <c r="E2000" s="31"/>
      <c r="F2000" s="31"/>
      <c r="G2000" s="31"/>
      <c r="H2000" s="31"/>
    </row>
    <row r="2001" spans="2:8">
      <c r="B2001" s="209"/>
      <c r="C2001" s="31"/>
      <c r="D2001" s="31"/>
      <c r="E2001" s="31"/>
      <c r="F2001" s="31"/>
      <c r="G2001" s="31"/>
      <c r="H2001" s="31"/>
    </row>
    <row r="2002" spans="2:8">
      <c r="B2002" s="209"/>
      <c r="C2002" s="31"/>
      <c r="D2002" s="31"/>
      <c r="E2002" s="31"/>
      <c r="F2002" s="31"/>
      <c r="G2002" s="31"/>
      <c r="H2002" s="31"/>
    </row>
    <row r="2003" spans="2:8">
      <c r="B2003" s="209"/>
      <c r="C2003" s="31"/>
      <c r="D2003" s="31"/>
      <c r="E2003" s="31"/>
      <c r="F2003" s="31"/>
      <c r="G2003" s="31"/>
      <c r="H2003" s="31"/>
    </row>
    <row r="2004" spans="2:8">
      <c r="B2004" s="209"/>
      <c r="C2004" s="31"/>
      <c r="D2004" s="31"/>
      <c r="E2004" s="31"/>
      <c r="F2004" s="31"/>
      <c r="G2004" s="31"/>
      <c r="H2004" s="31"/>
    </row>
    <row r="2005" spans="2:8">
      <c r="B2005" s="209"/>
      <c r="C2005" s="31"/>
      <c r="D2005" s="31"/>
      <c r="E2005" s="31"/>
      <c r="F2005" s="31"/>
      <c r="G2005" s="31"/>
      <c r="H2005" s="31"/>
    </row>
    <row r="2006" spans="2:8">
      <c r="B2006" s="209"/>
      <c r="C2006" s="31"/>
      <c r="D2006" s="31"/>
      <c r="E2006" s="31"/>
      <c r="F2006" s="31"/>
      <c r="G2006" s="31"/>
      <c r="H2006" s="31"/>
    </row>
    <row r="2007" spans="2:8">
      <c r="B2007" s="209"/>
      <c r="C2007" s="31"/>
      <c r="D2007" s="31"/>
      <c r="E2007" s="31"/>
      <c r="F2007" s="31"/>
      <c r="G2007" s="31"/>
      <c r="H2007" s="31"/>
    </row>
    <row r="2008" spans="2:8">
      <c r="B2008" s="209"/>
      <c r="C2008" s="31"/>
      <c r="D2008" s="31"/>
      <c r="E2008" s="31"/>
      <c r="F2008" s="31"/>
      <c r="G2008" s="31"/>
      <c r="H2008" s="31"/>
    </row>
    <row r="2009" spans="2:8">
      <c r="B2009" s="209"/>
      <c r="C2009" s="31"/>
      <c r="D2009" s="31"/>
      <c r="E2009" s="31"/>
      <c r="F2009" s="31"/>
      <c r="G2009" s="31"/>
      <c r="H2009" s="31"/>
    </row>
    <row r="2010" spans="2:8">
      <c r="B2010" s="209"/>
      <c r="C2010" s="31"/>
      <c r="D2010" s="31"/>
      <c r="E2010" s="31"/>
      <c r="F2010" s="31"/>
      <c r="G2010" s="31"/>
      <c r="H2010" s="31"/>
    </row>
    <row r="2011" spans="2:8">
      <c r="B2011" s="209"/>
      <c r="C2011" s="31"/>
      <c r="D2011" s="31"/>
      <c r="E2011" s="31"/>
      <c r="F2011" s="31"/>
      <c r="G2011" s="31"/>
      <c r="H2011" s="31"/>
    </row>
    <row r="2012" spans="2:8">
      <c r="B2012" s="209"/>
      <c r="C2012" s="31"/>
      <c r="D2012" s="31"/>
      <c r="E2012" s="31"/>
      <c r="F2012" s="31"/>
      <c r="G2012" s="31"/>
      <c r="H2012" s="31"/>
    </row>
    <row r="2013" spans="2:8">
      <c r="B2013" s="209"/>
      <c r="C2013" s="31"/>
      <c r="D2013" s="31"/>
      <c r="E2013" s="31"/>
      <c r="F2013" s="31"/>
      <c r="G2013" s="31"/>
      <c r="H2013" s="31"/>
    </row>
    <row r="2014" spans="2:8" ht="15.6" thickBot="1">
      <c r="B2014" s="5" t="s">
        <v>237</v>
      </c>
      <c r="C2014" s="31"/>
      <c r="D2014" s="31"/>
      <c r="E2014" s="31"/>
      <c r="F2014" s="31"/>
      <c r="G2014" s="507">
        <v>1</v>
      </c>
      <c r="H2014" s="31"/>
    </row>
    <row r="2015" spans="2:8">
      <c r="B2015" s="181"/>
      <c r="C2015" s="1086" t="s">
        <v>119</v>
      </c>
      <c r="D2015" s="1087"/>
      <c r="E2015" s="1086" t="s">
        <v>120</v>
      </c>
      <c r="F2015" s="1087"/>
      <c r="G2015" s="1088" t="s">
        <v>123</v>
      </c>
      <c r="H2015" s="1089"/>
    </row>
    <row r="2016" spans="2:8">
      <c r="B2016" s="182" t="s">
        <v>32</v>
      </c>
      <c r="C2016" s="95" t="s">
        <v>83</v>
      </c>
      <c r="D2016" s="95" t="s">
        <v>84</v>
      </c>
      <c r="E2016" s="95" t="s">
        <v>83</v>
      </c>
      <c r="F2016" s="95" t="s">
        <v>84</v>
      </c>
      <c r="G2016" s="95" t="s">
        <v>83</v>
      </c>
      <c r="H2016" s="96" t="s">
        <v>84</v>
      </c>
    </row>
    <row r="2017" spans="1:8">
      <c r="B2017" s="160" t="s">
        <v>148</v>
      </c>
      <c r="C2017" s="87">
        <v>1.948051948051948E-2</v>
      </c>
      <c r="D2017" s="203">
        <v>57</v>
      </c>
      <c r="E2017" s="87">
        <v>8.6801123308654585E-3</v>
      </c>
      <c r="F2017" s="203">
        <v>34</v>
      </c>
      <c r="G2017" s="87">
        <v>1.4026884862653419E-2</v>
      </c>
      <c r="H2017" s="189">
        <v>24</v>
      </c>
    </row>
    <row r="2018" spans="1:8">
      <c r="B2018" s="160" t="s">
        <v>149</v>
      </c>
      <c r="C2018" s="87">
        <v>1.1961722488038277E-2</v>
      </c>
      <c r="D2018" s="203">
        <v>35</v>
      </c>
      <c r="E2018" s="87">
        <v>7.4036252233852439E-3</v>
      </c>
      <c r="F2018" s="203">
        <v>29</v>
      </c>
      <c r="G2018" s="87">
        <v>1.2857977790765635E-2</v>
      </c>
      <c r="H2018" s="189">
        <v>22</v>
      </c>
    </row>
    <row r="2019" spans="1:8">
      <c r="B2019" s="160" t="s">
        <v>150</v>
      </c>
      <c r="C2019" s="87">
        <v>3.0758714969241286E-3</v>
      </c>
      <c r="D2019" s="203">
        <v>9</v>
      </c>
      <c r="E2019" s="87">
        <v>7.6589226448812867E-4</v>
      </c>
      <c r="F2019" s="203">
        <v>3</v>
      </c>
      <c r="G2019" s="87">
        <v>6.4289888953828174E-3</v>
      </c>
      <c r="H2019" s="189">
        <v>11</v>
      </c>
    </row>
    <row r="2020" spans="1:8">
      <c r="B2020" s="160" t="s">
        <v>151</v>
      </c>
      <c r="C2020" s="87">
        <v>1.0252904989747095E-3</v>
      </c>
      <c r="D2020" s="203">
        <v>3</v>
      </c>
      <c r="E2020" s="87">
        <v>2.0423793719683433E-3</v>
      </c>
      <c r="F2020" s="203">
        <v>8</v>
      </c>
      <c r="G2020" s="87">
        <v>0</v>
      </c>
      <c r="H2020" s="189">
        <v>0</v>
      </c>
    </row>
    <row r="2021" spans="1:8">
      <c r="B2021" s="160" t="s">
        <v>152</v>
      </c>
      <c r="C2021" s="87">
        <v>1.77717019822283E-2</v>
      </c>
      <c r="D2021" s="203">
        <v>52</v>
      </c>
      <c r="E2021" s="87">
        <v>1.0211896859841715E-2</v>
      </c>
      <c r="F2021" s="203">
        <v>40</v>
      </c>
      <c r="G2021" s="87">
        <v>1.2857977790765635E-2</v>
      </c>
      <c r="H2021" s="189">
        <v>22</v>
      </c>
    </row>
    <row r="2022" spans="1:8">
      <c r="B2022" s="160" t="s">
        <v>153</v>
      </c>
      <c r="C2022" s="87">
        <v>0.90806561859193435</v>
      </c>
      <c r="D2022" s="203">
        <v>2657</v>
      </c>
      <c r="E2022" s="87">
        <v>0.92851672198110802</v>
      </c>
      <c r="F2022" s="203">
        <v>3637</v>
      </c>
      <c r="G2022" s="87">
        <v>0.83167738164815896</v>
      </c>
      <c r="H2022" s="189">
        <v>1423</v>
      </c>
    </row>
    <row r="2023" spans="1:8">
      <c r="B2023" s="160" t="s">
        <v>121</v>
      </c>
      <c r="C2023" s="87">
        <v>3.8619275461380727E-2</v>
      </c>
      <c r="D2023" s="203">
        <v>113</v>
      </c>
      <c r="E2023" s="87">
        <v>4.237937196834312E-2</v>
      </c>
      <c r="F2023" s="203">
        <v>166</v>
      </c>
      <c r="G2023" s="87">
        <v>0.12215078901227353</v>
      </c>
      <c r="H2023" s="189">
        <v>209</v>
      </c>
    </row>
    <row r="2024" spans="1:8">
      <c r="B2024" s="160" t="s">
        <v>123</v>
      </c>
      <c r="C2024" s="87">
        <v>0</v>
      </c>
      <c r="D2024" s="203">
        <v>0</v>
      </c>
      <c r="E2024" s="87">
        <v>0</v>
      </c>
      <c r="F2024" s="203">
        <v>0</v>
      </c>
      <c r="G2024" s="87">
        <v>0</v>
      </c>
      <c r="H2024" s="189">
        <v>0</v>
      </c>
    </row>
    <row r="2025" spans="1:8" ht="15.6" thickBot="1">
      <c r="B2025" s="295" t="s">
        <v>70</v>
      </c>
      <c r="C2025" s="196"/>
      <c r="D2025" s="206">
        <v>2926</v>
      </c>
      <c r="E2025" s="220"/>
      <c r="F2025" s="206">
        <v>3917</v>
      </c>
      <c r="G2025" s="220"/>
      <c r="H2025" s="197">
        <v>1711</v>
      </c>
    </row>
    <row r="2026" spans="1:8">
      <c r="A2026" s="66" t="s">
        <v>80</v>
      </c>
      <c r="B2026" s="209"/>
    </row>
    <row r="2027" spans="1:8">
      <c r="A2027" s="66"/>
      <c r="B2027" s="209"/>
    </row>
    <row r="2028" spans="1:8">
      <c r="A2028" s="66"/>
      <c r="B2028" s="209"/>
    </row>
    <row r="2029" spans="1:8">
      <c r="A2029" s="66"/>
      <c r="B2029" s="209"/>
    </row>
    <row r="2030" spans="1:8">
      <c r="A2030" s="66"/>
      <c r="B2030" s="209"/>
    </row>
    <row r="2031" spans="1:8">
      <c r="A2031" s="66"/>
      <c r="B2031" s="209"/>
    </row>
    <row r="2032" spans="1:8">
      <c r="A2032" s="66"/>
      <c r="B2032" s="209"/>
    </row>
    <row r="2033" spans="1:9">
      <c r="A2033" s="66"/>
      <c r="B2033" s="209"/>
    </row>
    <row r="2034" spans="1:9">
      <c r="A2034" s="66"/>
      <c r="B2034" s="209"/>
    </row>
    <row r="2035" spans="1:9">
      <c r="A2035" s="66"/>
      <c r="B2035" s="209"/>
    </row>
    <row r="2036" spans="1:9">
      <c r="A2036" s="66"/>
      <c r="B2036" s="209"/>
    </row>
    <row r="2037" spans="1:9">
      <c r="A2037" s="66"/>
      <c r="B2037" s="209"/>
    </row>
    <row r="2038" spans="1:9">
      <c r="A2038" s="66"/>
      <c r="B2038" s="209"/>
    </row>
    <row r="2039" spans="1:9">
      <c r="A2039" s="66"/>
      <c r="B2039" s="209"/>
    </row>
    <row r="2040" spans="1:9">
      <c r="A2040" s="66"/>
      <c r="B2040" s="209"/>
    </row>
    <row r="2041" spans="1:9">
      <c r="A2041" s="66"/>
      <c r="B2041" s="209"/>
    </row>
    <row r="2042" spans="1:9">
      <c r="A2042" s="66"/>
      <c r="B2042" s="209"/>
    </row>
    <row r="2043" spans="1:9">
      <c r="A2043" s="66"/>
      <c r="B2043" s="209"/>
    </row>
    <row r="2044" spans="1:9">
      <c r="A2044" s="66"/>
      <c r="B2044" s="209"/>
    </row>
    <row r="2045" spans="1:9">
      <c r="A2045" s="66"/>
      <c r="B2045" s="209"/>
    </row>
    <row r="2046" spans="1:9" ht="15.6" thickBot="1">
      <c r="B2046" s="2" t="s">
        <v>238</v>
      </c>
    </row>
    <row r="2047" spans="1:9" ht="45">
      <c r="B2047" s="22" t="s">
        <v>82</v>
      </c>
      <c r="C2047" s="508" t="s">
        <v>239</v>
      </c>
      <c r="D2047" s="1075" t="s">
        <v>240</v>
      </c>
      <c r="E2047" s="1075" t="s">
        <v>241</v>
      </c>
      <c r="F2047" s="1075" t="s">
        <v>242</v>
      </c>
      <c r="G2047" s="1075" t="s">
        <v>243</v>
      </c>
      <c r="H2047" s="1075" t="s">
        <v>244</v>
      </c>
      <c r="I2047" s="86" t="s">
        <v>107</v>
      </c>
    </row>
    <row r="2048" spans="1:9">
      <c r="B2048" s="70" t="s">
        <v>76</v>
      </c>
      <c r="C2048" s="510">
        <v>131</v>
      </c>
      <c r="D2048" s="510">
        <v>111</v>
      </c>
      <c r="E2048" s="510">
        <v>99</v>
      </c>
      <c r="F2048" s="510">
        <v>164</v>
      </c>
      <c r="G2048" s="510">
        <v>72</v>
      </c>
      <c r="H2048" s="510">
        <v>73</v>
      </c>
      <c r="I2048" s="511">
        <v>650</v>
      </c>
    </row>
    <row r="2049" spans="2:11">
      <c r="B2049" s="70" t="s">
        <v>85</v>
      </c>
      <c r="C2049" s="510">
        <v>237</v>
      </c>
      <c r="D2049" s="510">
        <v>299</v>
      </c>
      <c r="E2049" s="510">
        <v>193</v>
      </c>
      <c r="F2049" s="510">
        <v>311</v>
      </c>
      <c r="G2049" s="510">
        <v>304</v>
      </c>
      <c r="H2049" s="510">
        <v>196</v>
      </c>
      <c r="I2049" s="511">
        <v>1540</v>
      </c>
    </row>
    <row r="2050" spans="2:11">
      <c r="B2050" s="70" t="s">
        <v>86</v>
      </c>
      <c r="C2050" s="510">
        <v>162</v>
      </c>
      <c r="D2050" s="510">
        <v>233</v>
      </c>
      <c r="E2050" s="510">
        <v>350</v>
      </c>
      <c r="F2050" s="510">
        <v>823</v>
      </c>
      <c r="G2050" s="510">
        <v>627</v>
      </c>
      <c r="H2050" s="510">
        <v>468</v>
      </c>
      <c r="I2050" s="511">
        <v>2663</v>
      </c>
    </row>
    <row r="2051" spans="2:11">
      <c r="B2051" s="73" t="s">
        <v>11</v>
      </c>
      <c r="C2051" s="512">
        <v>114</v>
      </c>
      <c r="D2051" s="512">
        <v>158</v>
      </c>
      <c r="E2051" s="512">
        <v>274</v>
      </c>
      <c r="F2051" s="512">
        <v>962</v>
      </c>
      <c r="G2051" s="512">
        <v>1033</v>
      </c>
      <c r="H2051" s="512">
        <v>651</v>
      </c>
      <c r="I2051" s="513">
        <v>3192</v>
      </c>
    </row>
    <row r="2052" spans="2:11">
      <c r="B2052" s="73" t="s">
        <v>12</v>
      </c>
      <c r="C2052" s="512">
        <v>42</v>
      </c>
      <c r="D2052" s="512">
        <v>43</v>
      </c>
      <c r="E2052" s="512">
        <v>92</v>
      </c>
      <c r="F2052" s="512">
        <v>293</v>
      </c>
      <c r="G2052" s="512">
        <v>489</v>
      </c>
      <c r="H2052" s="512">
        <v>345</v>
      </c>
      <c r="I2052" s="513">
        <v>1304</v>
      </c>
    </row>
    <row r="2053" spans="2:11">
      <c r="B2053" s="73" t="s">
        <v>13</v>
      </c>
      <c r="C2053" s="512">
        <v>0</v>
      </c>
      <c r="D2053" s="512">
        <v>5</v>
      </c>
      <c r="E2053" s="512">
        <v>18</v>
      </c>
      <c r="F2053" s="512">
        <v>74</v>
      </c>
      <c r="G2053" s="512">
        <v>191</v>
      </c>
      <c r="H2053" s="512">
        <v>232</v>
      </c>
      <c r="I2053" s="513">
        <v>520</v>
      </c>
    </row>
    <row r="2054" spans="2:11">
      <c r="B2054" s="73" t="s">
        <v>14</v>
      </c>
      <c r="C2054" s="512">
        <v>4</v>
      </c>
      <c r="D2054" s="512">
        <v>4</v>
      </c>
      <c r="E2054" s="512">
        <v>11</v>
      </c>
      <c r="F2054" s="512">
        <v>20</v>
      </c>
      <c r="G2054" s="512">
        <v>41</v>
      </c>
      <c r="H2054" s="512">
        <v>64</v>
      </c>
      <c r="I2054" s="513">
        <v>144</v>
      </c>
    </row>
    <row r="2055" spans="2:11">
      <c r="B2055" s="77" t="s">
        <v>77</v>
      </c>
      <c r="C2055" s="514">
        <v>51</v>
      </c>
      <c r="D2055" s="514">
        <v>41</v>
      </c>
      <c r="E2055" s="514">
        <v>88</v>
      </c>
      <c r="F2055" s="514">
        <v>163</v>
      </c>
      <c r="G2055" s="514">
        <v>275</v>
      </c>
      <c r="H2055" s="514">
        <v>377</v>
      </c>
      <c r="I2055" s="515">
        <v>995</v>
      </c>
    </row>
    <row r="2056" spans="2:11">
      <c r="B2056" s="80" t="s">
        <v>78</v>
      </c>
      <c r="C2056" s="514">
        <v>17</v>
      </c>
      <c r="D2056" s="514">
        <v>19</v>
      </c>
      <c r="E2056" s="514">
        <v>19</v>
      </c>
      <c r="F2056" s="514">
        <v>26</v>
      </c>
      <c r="G2056" s="514">
        <v>24</v>
      </c>
      <c r="H2056" s="514">
        <v>20</v>
      </c>
      <c r="I2056" s="515">
        <v>125</v>
      </c>
    </row>
    <row r="2057" spans="2:11" ht="15.6" thickBot="1">
      <c r="B2057" s="81" t="s">
        <v>87</v>
      </c>
      <c r="C2057" s="516">
        <v>758</v>
      </c>
      <c r="D2057" s="516">
        <v>913</v>
      </c>
      <c r="E2057" s="517">
        <v>1144</v>
      </c>
      <c r="F2057" s="517">
        <v>2836</v>
      </c>
      <c r="G2057" s="517">
        <v>3056</v>
      </c>
      <c r="H2057" s="516">
        <v>2426</v>
      </c>
      <c r="I2057" s="518">
        <v>11133</v>
      </c>
      <c r="K2057" s="519"/>
    </row>
    <row r="2058" spans="2:11">
      <c r="B2058" s="5" t="s">
        <v>8</v>
      </c>
    </row>
    <row r="2059" spans="2:11">
      <c r="B2059" s="5"/>
    </row>
    <row r="2060" spans="2:11">
      <c r="B2060" s="5"/>
    </row>
    <row r="2061" spans="2:11">
      <c r="B2061" s="5"/>
    </row>
    <row r="2062" spans="2:11">
      <c r="B2062" s="5"/>
    </row>
    <row r="2063" spans="2:11">
      <c r="B2063" s="5"/>
    </row>
    <row r="2064" spans="2:11">
      <c r="B2064" s="5"/>
    </row>
    <row r="2065" spans="2:9">
      <c r="B2065" s="5"/>
    </row>
    <row r="2066" spans="2:9">
      <c r="B2066" s="5"/>
    </row>
    <row r="2067" spans="2:9">
      <c r="B2067" s="5"/>
    </row>
    <row r="2068" spans="2:9">
      <c r="B2068" s="5"/>
    </row>
    <row r="2069" spans="2:9">
      <c r="B2069" s="5"/>
    </row>
    <row r="2070" spans="2:9">
      <c r="B2070" s="5"/>
    </row>
    <row r="2071" spans="2:9">
      <c r="B2071" s="5"/>
    </row>
    <row r="2072" spans="2:9">
      <c r="B2072" s="5"/>
    </row>
    <row r="2073" spans="2:9">
      <c r="B2073" s="5"/>
    </row>
    <row r="2074" spans="2:9">
      <c r="B2074" s="5"/>
    </row>
    <row r="2075" spans="2:9">
      <c r="B2075" s="5"/>
    </row>
    <row r="2076" spans="2:9">
      <c r="B2076" s="5"/>
    </row>
    <row r="2077" spans="2:9">
      <c r="B2077" s="5"/>
    </row>
    <row r="2078" spans="2:9">
      <c r="B2078" s="5"/>
    </row>
    <row r="2079" spans="2:9" ht="15.6" thickBot="1">
      <c r="B2079" s="2" t="s">
        <v>245</v>
      </c>
    </row>
    <row r="2080" spans="2:9" ht="45">
      <c r="B2080" s="22" t="s">
        <v>82</v>
      </c>
      <c r="C2080" s="508" t="s">
        <v>246</v>
      </c>
      <c r="D2080" s="1075" t="s">
        <v>247</v>
      </c>
      <c r="E2080" s="1075" t="s">
        <v>248</v>
      </c>
      <c r="F2080" s="1075" t="s">
        <v>249</v>
      </c>
      <c r="G2080" s="1075" t="s">
        <v>250</v>
      </c>
      <c r="H2080" s="1075" t="s">
        <v>251</v>
      </c>
      <c r="I2080" s="86" t="s">
        <v>107</v>
      </c>
    </row>
    <row r="2081" spans="1:256">
      <c r="B2081" s="70" t="s">
        <v>252</v>
      </c>
      <c r="C2081" s="235">
        <v>0.17282321899736147</v>
      </c>
      <c r="D2081" s="235">
        <v>0.12157721796276014</v>
      </c>
      <c r="E2081" s="235">
        <v>8.6538461538461536E-2</v>
      </c>
      <c r="F2081" s="235">
        <v>5.7827926657263752E-2</v>
      </c>
      <c r="G2081" s="235">
        <v>2.356020942408377E-2</v>
      </c>
      <c r="H2081" s="235">
        <v>3.0090684253915912E-2</v>
      </c>
      <c r="I2081" s="520">
        <v>5.8384981586275038E-2</v>
      </c>
    </row>
    <row r="2082" spans="1:256">
      <c r="B2082" s="70" t="s">
        <v>85</v>
      </c>
      <c r="C2082" s="235">
        <v>0.31266490765171506</v>
      </c>
      <c r="D2082" s="235">
        <v>0.32749178532311063</v>
      </c>
      <c r="E2082" s="235">
        <v>0.1687062937062937</v>
      </c>
      <c r="F2082" s="235">
        <v>0.10966149506346967</v>
      </c>
      <c r="G2082" s="235">
        <v>9.947643979057591E-2</v>
      </c>
      <c r="H2082" s="235">
        <v>8.0791426215993403E-2</v>
      </c>
      <c r="I2082" s="520">
        <v>0.1383274948351747</v>
      </c>
    </row>
    <row r="2083" spans="1:256">
      <c r="B2083" s="70" t="s">
        <v>86</v>
      </c>
      <c r="C2083" s="235">
        <v>0.21372031662269128</v>
      </c>
      <c r="D2083" s="235">
        <v>0.25520262869660459</v>
      </c>
      <c r="E2083" s="235">
        <v>0.30594405594405594</v>
      </c>
      <c r="F2083" s="235">
        <v>0.29019746121297602</v>
      </c>
      <c r="G2083" s="235">
        <v>0.20517015706806283</v>
      </c>
      <c r="H2083" s="235">
        <v>0.19291014014839242</v>
      </c>
      <c r="I2083" s="520">
        <v>0.23919877840653911</v>
      </c>
    </row>
    <row r="2084" spans="1:256">
      <c r="B2084" s="73" t="s">
        <v>11</v>
      </c>
      <c r="C2084" s="237">
        <v>0.15039577836411611</v>
      </c>
      <c r="D2084" s="237">
        <v>0.17305585980284777</v>
      </c>
      <c r="E2084" s="237">
        <v>0.2395104895104895</v>
      </c>
      <c r="F2084" s="237">
        <v>0.33921015514809588</v>
      </c>
      <c r="G2084" s="237">
        <v>0.33802356020942409</v>
      </c>
      <c r="H2084" s="237">
        <v>0.26834295136026382</v>
      </c>
      <c r="I2084" s="521">
        <v>0.28671517111290756</v>
      </c>
    </row>
    <row r="2085" spans="1:256">
      <c r="B2085" s="73" t="s">
        <v>12</v>
      </c>
      <c r="C2085" s="237">
        <v>5.5408970976253295E-2</v>
      </c>
      <c r="D2085" s="237">
        <v>4.7097480832420595E-2</v>
      </c>
      <c r="E2085" s="237">
        <v>8.0419580419580416E-2</v>
      </c>
      <c r="F2085" s="237">
        <v>0.1033145275035261</v>
      </c>
      <c r="G2085" s="237">
        <v>0.16001308900523561</v>
      </c>
      <c r="H2085" s="237">
        <v>0.14220939818631492</v>
      </c>
      <c r="I2085" s="521">
        <v>0.11712925536692716</v>
      </c>
    </row>
    <row r="2086" spans="1:256">
      <c r="B2086" s="73" t="s">
        <v>13</v>
      </c>
      <c r="C2086" s="237">
        <v>0</v>
      </c>
      <c r="D2086" s="237">
        <v>5.4764512595837896E-3</v>
      </c>
      <c r="E2086" s="237">
        <v>1.5734265734265736E-2</v>
      </c>
      <c r="F2086" s="237">
        <v>2.609308885754584E-2</v>
      </c>
      <c r="G2086" s="237">
        <v>6.25E-2</v>
      </c>
      <c r="H2086" s="237">
        <v>9.5630667765869745E-2</v>
      </c>
      <c r="I2086" s="521">
        <v>4.6707985269020029E-2</v>
      </c>
    </row>
    <row r="2087" spans="1:256">
      <c r="B2087" s="73" t="s">
        <v>14</v>
      </c>
      <c r="C2087" s="237">
        <v>5.2770448548812663E-3</v>
      </c>
      <c r="D2087" s="237">
        <v>4.3811610076670317E-3</v>
      </c>
      <c r="E2087" s="237">
        <v>9.6153846153846159E-3</v>
      </c>
      <c r="F2087" s="237">
        <v>7.052186177715092E-3</v>
      </c>
      <c r="G2087" s="237">
        <v>1.3416230366492147E-2</v>
      </c>
      <c r="H2087" s="237">
        <v>2.6380873866446827E-2</v>
      </c>
      <c r="I2087" s="521">
        <v>1.2934518997574777E-2</v>
      </c>
    </row>
    <row r="2088" spans="1:256">
      <c r="B2088" s="77" t="s">
        <v>77</v>
      </c>
      <c r="C2088" s="239">
        <v>6.7282321899736153E-2</v>
      </c>
      <c r="D2088" s="239">
        <v>4.4906900328587074E-2</v>
      </c>
      <c r="E2088" s="239">
        <v>7.6923076923076927E-2</v>
      </c>
      <c r="F2088" s="239">
        <v>5.7475317348377998E-2</v>
      </c>
      <c r="G2088" s="239">
        <v>8.9986910994764399E-2</v>
      </c>
      <c r="H2088" s="239">
        <v>0.15539983511953834</v>
      </c>
      <c r="I2088" s="522">
        <v>8.9373933351297938E-2</v>
      </c>
    </row>
    <row r="2089" spans="1:256" ht="15" customHeight="1" thickBot="1">
      <c r="B2089" s="140" t="s">
        <v>78</v>
      </c>
      <c r="C2089" s="523">
        <v>2.2427440633245383E-2</v>
      </c>
      <c r="D2089" s="523">
        <v>2.0810514786418401E-2</v>
      </c>
      <c r="E2089" s="523">
        <v>1.6608391608391608E-2</v>
      </c>
      <c r="F2089" s="523">
        <v>9.1678420310296188E-3</v>
      </c>
      <c r="G2089" s="523">
        <v>7.8534031413612562E-3</v>
      </c>
      <c r="H2089" s="523">
        <v>8.2440230832646327E-3</v>
      </c>
      <c r="I2089" s="524">
        <v>1.1227881074283661E-2</v>
      </c>
    </row>
    <row r="2090" spans="1:256">
      <c r="B2090" s="5" t="s">
        <v>8</v>
      </c>
    </row>
    <row r="2091" spans="1:256">
      <c r="A2091" s="66" t="s">
        <v>80</v>
      </c>
    </row>
    <row r="2092" spans="1:256">
      <c r="A2092" s="66"/>
    </row>
    <row r="2093" spans="1:256" s="2" customFormat="1">
      <c r="A2093" s="66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  <c r="IT2093" s="1"/>
      <c r="IU2093" s="1"/>
      <c r="IV2093" s="1"/>
    </row>
    <row r="2094" spans="1:256" s="2" customFormat="1">
      <c r="A2094" s="66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  <c r="IT2094" s="1"/>
      <c r="IU2094" s="1"/>
      <c r="IV2094" s="1"/>
    </row>
    <row r="2095" spans="1:256" s="2" customFormat="1">
      <c r="A2095" s="66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  <c r="IT2095" s="1"/>
      <c r="IU2095" s="1"/>
      <c r="IV2095" s="1"/>
    </row>
    <row r="2096" spans="1:256" s="2" customFormat="1">
      <c r="A2096" s="66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  <c r="IT2096" s="1"/>
      <c r="IU2096" s="1"/>
      <c r="IV2096" s="1"/>
    </row>
    <row r="2097" spans="1:256" s="2" customFormat="1">
      <c r="A2097" s="66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  <c r="IT2097" s="1"/>
      <c r="IU2097" s="1"/>
      <c r="IV2097" s="1"/>
    </row>
    <row r="2098" spans="1:256" s="2" customFormat="1">
      <c r="A2098" s="66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  <c r="IT2098" s="1"/>
      <c r="IU2098" s="1"/>
      <c r="IV2098" s="1"/>
    </row>
    <row r="2099" spans="1:256" s="2" customFormat="1">
      <c r="A2099" s="66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  <c r="IT2099" s="1"/>
      <c r="IU2099" s="1"/>
      <c r="IV2099" s="1"/>
    </row>
    <row r="2100" spans="1:256" s="2" customFormat="1">
      <c r="A2100" s="66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  <c r="IT2100" s="1"/>
      <c r="IU2100" s="1"/>
      <c r="IV2100" s="1"/>
    </row>
    <row r="2101" spans="1:256" s="2" customFormat="1">
      <c r="A2101" s="66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  <c r="IT2101" s="1"/>
      <c r="IU2101" s="1"/>
      <c r="IV2101" s="1"/>
    </row>
    <row r="2102" spans="1:256" s="2" customFormat="1">
      <c r="A2102" s="66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  <c r="IT2102" s="1"/>
      <c r="IU2102" s="1"/>
      <c r="IV2102" s="1"/>
    </row>
    <row r="2103" spans="1:256" s="2" customFormat="1">
      <c r="A2103" s="66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  <c r="IU2103" s="1"/>
      <c r="IV2103" s="1"/>
    </row>
    <row r="2104" spans="1:256" s="2" customFormat="1">
      <c r="A2104" s="66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  <c r="IT2104" s="1"/>
      <c r="IU2104" s="1"/>
      <c r="IV2104" s="1"/>
    </row>
    <row r="2105" spans="1:256" s="2" customFormat="1">
      <c r="A2105" s="66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  <c r="IT2105" s="1"/>
      <c r="IU2105" s="1"/>
      <c r="IV2105" s="1"/>
    </row>
    <row r="2106" spans="1:256" s="2" customFormat="1">
      <c r="A2106" s="66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  <c r="IU2106" s="1"/>
      <c r="IV2106" s="1"/>
    </row>
    <row r="2107" spans="1:256" s="2" customFormat="1">
      <c r="A2107" s="66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  <c r="IT2107" s="1"/>
      <c r="IU2107" s="1"/>
      <c r="IV2107" s="1"/>
    </row>
    <row r="2108" spans="1:256" s="2" customFormat="1">
      <c r="A2108" s="66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  <c r="IT2108" s="1"/>
      <c r="IU2108" s="1"/>
      <c r="IV2108" s="1"/>
    </row>
    <row r="2109" spans="1:256" s="2" customFormat="1">
      <c r="A2109" s="66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  <c r="IT2109" s="1"/>
      <c r="IU2109" s="1"/>
      <c r="IV2109" s="1"/>
    </row>
  </sheetData>
  <customSheetViews>
    <customSheetView guid="{475BE465-DD65-4415-BF6C-6FC31F567C6A}" scale="70" showPageBreaks="1" printArea="1" view="pageBreakPreview">
      <selection activeCell="H10" sqref="H10"/>
      <rowBreaks count="15" manualBreakCount="15">
        <brk id="128" max="19" man="1"/>
        <brk id="266" max="19" man="1"/>
        <brk id="389" max="19" man="1"/>
        <brk id="487" max="19" man="1"/>
        <brk id="624" max="19" man="1"/>
        <brk id="743" max="19" man="1"/>
        <brk id="875" max="19" man="1"/>
        <brk id="1000" max="19" man="1"/>
        <brk id="1150" max="19" man="1"/>
        <brk id="1290" max="19" man="1"/>
        <brk id="1422" max="19" man="1"/>
        <brk id="1565" max="19" man="1"/>
        <brk id="1712" max="19" man="1"/>
        <brk id="1857" max="19" man="1"/>
        <brk id="2013" max="19" man="1"/>
      </rowBreaks>
      <colBreaks count="1" manualBreakCount="1">
        <brk id="20" max="2093" man="1"/>
      </colBreaks>
      <pageMargins left="0.23622047244094491" right="0.23622047244094491" top="0.35433070866141736" bottom="0.27559055118110237" header="0.19685039370078741" footer="0.19685039370078741"/>
      <pageSetup paperSize="9" scale="34" orientation="portrait" horizontalDpi="200" verticalDpi="200" r:id="rId1"/>
      <headerFooter alignWithMargins="0">
        <oddFooter>Page &amp;P of &amp;N</oddFooter>
      </headerFooter>
    </customSheetView>
  </customSheetViews>
  <mergeCells count="131">
    <mergeCell ref="I489:J489"/>
    <mergeCell ref="C659:D659"/>
    <mergeCell ref="E659:F659"/>
    <mergeCell ref="G659:H659"/>
    <mergeCell ref="B234:B235"/>
    <mergeCell ref="C234:D234"/>
    <mergeCell ref="E234:F234"/>
    <mergeCell ref="C391:D391"/>
    <mergeCell ref="E391:F391"/>
    <mergeCell ref="G391:H391"/>
    <mergeCell ref="C459:D459"/>
    <mergeCell ref="E459:F459"/>
    <mergeCell ref="C489:D489"/>
    <mergeCell ref="E489:F489"/>
    <mergeCell ref="G489:H489"/>
    <mergeCell ref="C519:D519"/>
    <mergeCell ref="E519:F519"/>
    <mergeCell ref="C559:D559"/>
    <mergeCell ref="E559:F559"/>
    <mergeCell ref="G559:H559"/>
    <mergeCell ref="C593:D593"/>
    <mergeCell ref="E593:F593"/>
    <mergeCell ref="G593:H593"/>
    <mergeCell ref="C626:D626"/>
    <mergeCell ref="E626:F626"/>
    <mergeCell ref="G626:H626"/>
    <mergeCell ref="C1186:D1186"/>
    <mergeCell ref="E1186:F1186"/>
    <mergeCell ref="G1186:H1186"/>
    <mergeCell ref="B717:B718"/>
    <mergeCell ref="C717:D717"/>
    <mergeCell ref="E717:F717"/>
    <mergeCell ref="C813:D813"/>
    <mergeCell ref="E813:F813"/>
    <mergeCell ref="C847:D847"/>
    <mergeCell ref="E847:F847"/>
    <mergeCell ref="C877:D877"/>
    <mergeCell ref="E877:F877"/>
    <mergeCell ref="G877:H877"/>
    <mergeCell ref="C907:D907"/>
    <mergeCell ref="E907:F907"/>
    <mergeCell ref="C940:D940"/>
    <mergeCell ref="E940:F940"/>
    <mergeCell ref="G940:H940"/>
    <mergeCell ref="B973:B974"/>
    <mergeCell ref="C973:D973"/>
    <mergeCell ref="E973:F973"/>
    <mergeCell ref="C1118:D1118"/>
    <mergeCell ref="E1118:F1118"/>
    <mergeCell ref="G1118:H1118"/>
    <mergeCell ref="C1152:D1152"/>
    <mergeCell ref="E1152:F1152"/>
    <mergeCell ref="G1152:H1152"/>
    <mergeCell ref="C1258:D1258"/>
    <mergeCell ref="E1258:F1258"/>
    <mergeCell ref="G1258:H1258"/>
    <mergeCell ref="I1258:J1258"/>
    <mergeCell ref="K1258:L1258"/>
    <mergeCell ref="M1258:N1258"/>
    <mergeCell ref="O1258:P1258"/>
    <mergeCell ref="Q1258:R1258"/>
    <mergeCell ref="S1258:T1258"/>
    <mergeCell ref="Q1292:R1292"/>
    <mergeCell ref="S1292:T1292"/>
    <mergeCell ref="C1327:D1327"/>
    <mergeCell ref="E1327:F1327"/>
    <mergeCell ref="G1327:H1327"/>
    <mergeCell ref="I1327:J1327"/>
    <mergeCell ref="K1327:L1327"/>
    <mergeCell ref="M1327:N1327"/>
    <mergeCell ref="O1327:P1327"/>
    <mergeCell ref="Q1327:R1327"/>
    <mergeCell ref="C1292:D1292"/>
    <mergeCell ref="E1292:F1292"/>
    <mergeCell ref="G1292:H1292"/>
    <mergeCell ref="I1292:J1292"/>
    <mergeCell ref="K1292:L1292"/>
    <mergeCell ref="M1292:N1292"/>
    <mergeCell ref="O1292:P1292"/>
    <mergeCell ref="C1759:D1759"/>
    <mergeCell ref="E1759:F1759"/>
    <mergeCell ref="G1759:H1759"/>
    <mergeCell ref="S1327:T1327"/>
    <mergeCell ref="C1358:D1358"/>
    <mergeCell ref="E1358:F1358"/>
    <mergeCell ref="G1358:H1358"/>
    <mergeCell ref="I1358:J1358"/>
    <mergeCell ref="K1358:L1358"/>
    <mergeCell ref="M1358:N1358"/>
    <mergeCell ref="O1358:P1358"/>
    <mergeCell ref="Q1358:R1358"/>
    <mergeCell ref="S1358:T1358"/>
    <mergeCell ref="C1390:D1390"/>
    <mergeCell ref="E1390:F1390"/>
    <mergeCell ref="C1424:D1424"/>
    <mergeCell ref="E1424:F1424"/>
    <mergeCell ref="C1458:D1458"/>
    <mergeCell ref="E1458:F1458"/>
    <mergeCell ref="G1458:H1458"/>
    <mergeCell ref="L1566:M1566"/>
    <mergeCell ref="B1602:B1603"/>
    <mergeCell ref="C1602:D1602"/>
    <mergeCell ref="E1602:F1602"/>
    <mergeCell ref="C1667:D1667"/>
    <mergeCell ref="E1667:F1667"/>
    <mergeCell ref="G1667:H1667"/>
    <mergeCell ref="C1733:D1733"/>
    <mergeCell ref="E1733:F1733"/>
    <mergeCell ref="G1733:H1733"/>
    <mergeCell ref="C1795:D1795"/>
    <mergeCell ref="E1795:F1795"/>
    <mergeCell ref="G1795:H1795"/>
    <mergeCell ref="C1827:D1827"/>
    <mergeCell ref="E1827:F1827"/>
    <mergeCell ref="G1827:H1827"/>
    <mergeCell ref="C1859:D1859"/>
    <mergeCell ref="E1859:F1859"/>
    <mergeCell ref="C1893:D1893"/>
    <mergeCell ref="E1893:F1893"/>
    <mergeCell ref="C2015:D2015"/>
    <mergeCell ref="E2015:F2015"/>
    <mergeCell ref="G2015:H2015"/>
    <mergeCell ref="G1921:H1921"/>
    <mergeCell ref="C1948:D1948"/>
    <mergeCell ref="E1948:F1948"/>
    <mergeCell ref="G1948:H1948"/>
    <mergeCell ref="C1982:D1982"/>
    <mergeCell ref="E1982:F1982"/>
    <mergeCell ref="G1982:H1982"/>
    <mergeCell ref="C1921:D1921"/>
    <mergeCell ref="E1921:F1921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65" location="ptr_Top_Main" display="TOP"/>
    <hyperlink ref="A197" location="ptr_Top_Main" display="TOP"/>
    <hyperlink ref="A370" location="ptr_Top_Main" display="TOP"/>
    <hyperlink ref="A671" location="ptr_Top_Main" display="TOP"/>
    <hyperlink ref="A952" location="ptr_Top_Main" display="TOP"/>
    <hyperlink ref="A981" location="ptr_Top_Main" display="TOP"/>
    <hyperlink ref="A1437" location="ptr_Top_Main" display="TOP"/>
    <hyperlink ref="A1581" location="ptr_Top_Main" display="TOP"/>
    <hyperlink ref="A1646" location="ptr_Top_Main" display="TOP"/>
    <hyperlink ref="A1872" location="ptr_Top_Main" display="TOP"/>
    <hyperlink ref="A2026" location="ptr_Top_Main" display="TOP"/>
    <hyperlink ref="A2091" location="ptr_Top_Main" display="TOP"/>
  </hyperlinks>
  <pageMargins left="0.23622047244094491" right="0.23622047244094491" top="0.35433070866141736" bottom="0.27559055118110237" header="0.19685039370078741" footer="0.19685039370078741"/>
  <pageSetup paperSize="9" scale="34" orientation="portrait" horizontalDpi="200" verticalDpi="200"/>
  <headerFooter alignWithMargins="0">
    <oddFooter>Page &amp;P of &amp;N</oddFooter>
  </headerFooter>
  <rowBreaks count="15" manualBreakCount="15">
    <brk id="128" max="19" man="1"/>
    <brk id="266" max="19" man="1"/>
    <brk id="389" max="19" man="1"/>
    <brk id="487" max="19" man="1"/>
    <brk id="624" max="19" man="1"/>
    <brk id="743" max="19" man="1"/>
    <brk id="875" max="19" man="1"/>
    <brk id="1000" max="19" man="1"/>
    <brk id="1150" max="19" man="1"/>
    <brk id="1290" max="19" man="1"/>
    <brk id="1422" max="19" man="1"/>
    <brk id="1565" max="19" man="1"/>
    <brk id="1712" max="19" man="1"/>
    <brk id="1857" max="19" man="1"/>
    <brk id="2013" max="19" man="1"/>
  </rowBreaks>
  <colBreaks count="1" manualBreakCount="1">
    <brk id="20" max="209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S2109"/>
  <sheetViews>
    <sheetView view="pageBreakPreview" zoomScale="70" zoomScaleNormal="55" zoomScaleSheetLayoutView="70" workbookViewId="0"/>
  </sheetViews>
  <sheetFormatPr defaultColWidth="8.90625" defaultRowHeight="15"/>
  <cols>
    <col min="1" max="1" width="4.453125" style="1" customWidth="1"/>
    <col min="2" max="2" width="31.81640625" style="2" customWidth="1"/>
    <col min="3" max="3" width="14.36328125" style="1" customWidth="1"/>
    <col min="4" max="4" width="15.6328125" style="1" customWidth="1"/>
    <col min="5" max="5" width="15.81640625" style="1" customWidth="1"/>
    <col min="6" max="7" width="11.36328125" style="1" customWidth="1"/>
    <col min="8" max="8" width="12.08984375" style="1" customWidth="1"/>
    <col min="9" max="9" width="12.36328125" style="1" customWidth="1"/>
    <col min="10" max="10" width="11.1796875" style="1" customWidth="1"/>
    <col min="11" max="16384" width="8.90625" style="1"/>
  </cols>
  <sheetData>
    <row r="1" spans="2:8" ht="15.6" thickBot="1">
      <c r="B1" s="525" t="s">
        <v>378</v>
      </c>
      <c r="C1" s="526" t="s">
        <v>8</v>
      </c>
    </row>
    <row r="2" spans="2:8" ht="30">
      <c r="B2" s="6" t="s">
        <v>16</v>
      </c>
      <c r="C2" s="7" t="s">
        <v>17</v>
      </c>
      <c r="D2" s="8" t="s">
        <v>18</v>
      </c>
      <c r="E2" s="9"/>
    </row>
    <row r="3" spans="2:8" ht="45">
      <c r="B3" s="10" t="s">
        <v>19</v>
      </c>
      <c r="C3" s="11" t="s">
        <v>20</v>
      </c>
      <c r="D3" s="12" t="s">
        <v>21</v>
      </c>
      <c r="E3" s="13" t="s">
        <v>22</v>
      </c>
    </row>
    <row r="4" spans="2:8">
      <c r="B4" s="14" t="s">
        <v>23</v>
      </c>
      <c r="C4" s="11">
        <v>3</v>
      </c>
      <c r="D4" s="12" t="s">
        <v>24</v>
      </c>
      <c r="E4" s="15" t="s">
        <v>25</v>
      </c>
    </row>
    <row r="5" spans="2:8" ht="45">
      <c r="B5" s="14" t="s">
        <v>26</v>
      </c>
      <c r="C5" s="11">
        <v>4</v>
      </c>
      <c r="D5" s="12" t="s">
        <v>27</v>
      </c>
      <c r="E5" s="15" t="s">
        <v>25</v>
      </c>
    </row>
    <row r="6" spans="2:8" ht="30">
      <c r="B6" s="14" t="s">
        <v>28</v>
      </c>
      <c r="C6" s="11">
        <v>5</v>
      </c>
      <c r="D6" s="12" t="s">
        <v>29</v>
      </c>
      <c r="E6" s="15" t="s">
        <v>25</v>
      </c>
    </row>
    <row r="7" spans="2:8">
      <c r="B7" s="14" t="s">
        <v>30</v>
      </c>
      <c r="C7" s="11">
        <v>6</v>
      </c>
      <c r="D7" s="12"/>
      <c r="E7" s="15" t="s">
        <v>31</v>
      </c>
    </row>
    <row r="8" spans="2:8" ht="60">
      <c r="B8" s="14" t="s">
        <v>32</v>
      </c>
      <c r="C8" s="11">
        <v>7</v>
      </c>
      <c r="D8" s="12" t="s">
        <v>33</v>
      </c>
      <c r="E8" s="15" t="s">
        <v>25</v>
      </c>
    </row>
    <row r="9" spans="2:8">
      <c r="B9" s="14" t="s">
        <v>34</v>
      </c>
      <c r="C9" s="11">
        <v>8</v>
      </c>
      <c r="D9" s="12" t="s">
        <v>35</v>
      </c>
      <c r="E9" s="15" t="s">
        <v>25</v>
      </c>
    </row>
    <row r="10" spans="2:8">
      <c r="B10" s="14" t="s">
        <v>36</v>
      </c>
      <c r="C10" s="11">
        <v>9</v>
      </c>
      <c r="D10" s="12" t="s">
        <v>35</v>
      </c>
      <c r="E10" s="15" t="s">
        <v>25</v>
      </c>
    </row>
    <row r="11" spans="2:8" ht="45">
      <c r="B11" s="14" t="s">
        <v>37</v>
      </c>
      <c r="C11" s="11">
        <v>10</v>
      </c>
      <c r="D11" s="12" t="s">
        <v>38</v>
      </c>
      <c r="E11" s="15" t="s">
        <v>25</v>
      </c>
    </row>
    <row r="12" spans="2:8" ht="45">
      <c r="B12" s="16" t="s">
        <v>39</v>
      </c>
      <c r="C12" s="17">
        <v>11</v>
      </c>
      <c r="D12" s="12" t="s">
        <v>40</v>
      </c>
      <c r="E12" s="15" t="s">
        <v>25</v>
      </c>
    </row>
    <row r="13" spans="2:8" ht="15.6" thickBot="1">
      <c r="B13" s="18" t="s">
        <v>41</v>
      </c>
      <c r="C13" s="19">
        <v>12</v>
      </c>
      <c r="D13" s="20" t="s">
        <v>42</v>
      </c>
      <c r="E13" s="21" t="s">
        <v>25</v>
      </c>
    </row>
    <row r="15" spans="2:8" ht="15.6" thickBot="1">
      <c r="B15" s="2" t="s">
        <v>43</v>
      </c>
    </row>
    <row r="16" spans="2:8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49</v>
      </c>
      <c r="H16" s="24" t="s">
        <v>50</v>
      </c>
    </row>
    <row r="17" spans="2:8" ht="15.6" thickBot="1">
      <c r="B17" s="4" t="s">
        <v>51</v>
      </c>
      <c r="C17" s="25">
        <v>12600</v>
      </c>
      <c r="D17" s="25">
        <v>12875</v>
      </c>
      <c r="E17" s="25">
        <v>11690</v>
      </c>
      <c r="F17" s="25">
        <v>11521</v>
      </c>
      <c r="G17" s="26">
        <v>12295</v>
      </c>
      <c r="H17" s="26">
        <v>11343</v>
      </c>
    </row>
    <row r="18" spans="2:8">
      <c r="B18" s="27" t="s">
        <v>52</v>
      </c>
      <c r="C18" s="28"/>
      <c r="D18" s="28"/>
      <c r="E18" s="28"/>
      <c r="F18" s="28"/>
      <c r="G18" s="28" t="s">
        <v>378</v>
      </c>
    </row>
    <row r="19" spans="2:8">
      <c r="B19" s="27"/>
      <c r="C19" s="28"/>
      <c r="D19" s="28"/>
      <c r="E19" s="28"/>
      <c r="F19" s="28"/>
      <c r="G19" s="28"/>
    </row>
    <row r="20" spans="2:8" ht="15.6" thickBot="1">
      <c r="B20" s="2" t="s">
        <v>53</v>
      </c>
      <c r="C20" s="28"/>
      <c r="D20" s="28"/>
      <c r="E20" s="28"/>
      <c r="F20" s="28"/>
      <c r="G20" s="28"/>
    </row>
    <row r="21" spans="2:8">
      <c r="B21" s="22" t="s">
        <v>54</v>
      </c>
      <c r="C21" s="24" t="s">
        <v>55</v>
      </c>
      <c r="D21" s="28"/>
      <c r="E21" s="28"/>
      <c r="F21" s="28"/>
      <c r="G21" s="28"/>
    </row>
    <row r="22" spans="2:8">
      <c r="B22" s="3" t="s">
        <v>56</v>
      </c>
      <c r="C22" s="30">
        <v>1228</v>
      </c>
      <c r="D22" s="28"/>
      <c r="E22" s="28"/>
      <c r="F22" s="28"/>
      <c r="G22" s="28"/>
    </row>
    <row r="23" spans="2:8">
      <c r="B23" s="3" t="s">
        <v>57</v>
      </c>
      <c r="C23" s="30">
        <v>160</v>
      </c>
      <c r="D23" s="28"/>
      <c r="E23" s="28"/>
      <c r="F23" s="28"/>
      <c r="G23" s="28"/>
    </row>
    <row r="24" spans="2:8">
      <c r="B24" s="3" t="s">
        <v>58</v>
      </c>
      <c r="C24" s="30">
        <v>410</v>
      </c>
      <c r="D24" s="28"/>
      <c r="E24" s="28"/>
      <c r="F24" s="28"/>
      <c r="G24" s="28"/>
    </row>
    <row r="25" spans="2:8">
      <c r="B25" s="3" t="s">
        <v>59</v>
      </c>
      <c r="C25" s="30">
        <v>271</v>
      </c>
      <c r="D25" s="28"/>
      <c r="E25" s="28"/>
      <c r="F25" s="28"/>
      <c r="G25" s="28"/>
    </row>
    <row r="26" spans="2:8">
      <c r="B26" s="3" t="s">
        <v>60</v>
      </c>
      <c r="C26" s="30">
        <v>164</v>
      </c>
      <c r="D26" s="28"/>
      <c r="E26" s="28"/>
      <c r="F26" s="28"/>
      <c r="G26" s="28"/>
    </row>
    <row r="27" spans="2:8">
      <c r="B27" s="3" t="s">
        <v>61</v>
      </c>
      <c r="C27" s="30">
        <v>500</v>
      </c>
      <c r="D27" s="28"/>
      <c r="E27" s="28"/>
      <c r="F27" s="28"/>
      <c r="G27" s="28"/>
    </row>
    <row r="28" spans="2:8">
      <c r="B28" s="3" t="s">
        <v>62</v>
      </c>
      <c r="C28" s="30">
        <v>735</v>
      </c>
      <c r="D28" s="28"/>
      <c r="E28" s="28"/>
      <c r="F28" s="28"/>
      <c r="G28" s="28"/>
    </row>
    <row r="29" spans="2:8">
      <c r="B29" s="3" t="s">
        <v>63</v>
      </c>
      <c r="C29" s="30">
        <v>1945</v>
      </c>
      <c r="D29" s="28"/>
      <c r="E29" s="28"/>
      <c r="F29" s="28"/>
      <c r="G29" s="28"/>
    </row>
    <row r="30" spans="2:8">
      <c r="B30" s="3" t="s">
        <v>64</v>
      </c>
      <c r="C30" s="30">
        <v>1070</v>
      </c>
      <c r="D30" s="28"/>
      <c r="E30" s="28"/>
      <c r="F30" s="28"/>
      <c r="G30" s="28"/>
    </row>
    <row r="31" spans="2:8">
      <c r="B31" s="3" t="s">
        <v>65</v>
      </c>
      <c r="C31" s="30">
        <v>963</v>
      </c>
      <c r="D31" s="28"/>
      <c r="E31" s="28"/>
      <c r="F31" s="28"/>
      <c r="G31" s="28"/>
    </row>
    <row r="32" spans="2:8">
      <c r="B32" s="3" t="s">
        <v>66</v>
      </c>
      <c r="C32" s="30">
        <v>912</v>
      </c>
      <c r="D32" s="28"/>
      <c r="E32" s="28"/>
      <c r="F32" s="28"/>
      <c r="G32" s="28"/>
    </row>
    <row r="33" spans="2:7">
      <c r="B33" s="3" t="s">
        <v>67</v>
      </c>
      <c r="C33" s="30">
        <v>2044</v>
      </c>
      <c r="D33" s="28"/>
      <c r="E33" s="28"/>
      <c r="F33" s="28"/>
      <c r="G33" s="28"/>
    </row>
    <row r="34" spans="2:7">
      <c r="B34" s="3" t="s">
        <v>68</v>
      </c>
      <c r="C34" s="30">
        <v>941</v>
      </c>
      <c r="D34" s="28"/>
      <c r="E34" s="28"/>
      <c r="F34" s="28"/>
      <c r="G34" s="28"/>
    </row>
    <row r="35" spans="2:7" ht="15.6" thickBot="1">
      <c r="B35" s="32" t="s">
        <v>70</v>
      </c>
      <c r="C35" s="33">
        <v>11343</v>
      </c>
      <c r="D35" s="28"/>
      <c r="E35" s="28"/>
      <c r="F35" s="28"/>
      <c r="G35" s="28"/>
    </row>
    <row r="36" spans="2:7">
      <c r="B36" s="34"/>
      <c r="C36" s="35"/>
      <c r="D36" s="28"/>
      <c r="E36" s="28"/>
      <c r="F36" s="28"/>
      <c r="G36" s="28"/>
    </row>
    <row r="37" spans="2:7">
      <c r="B37" s="34"/>
      <c r="C37" s="35"/>
      <c r="D37" s="28"/>
      <c r="E37" s="28"/>
      <c r="F37" s="28"/>
      <c r="G37" s="28"/>
    </row>
    <row r="38" spans="2:7">
      <c r="B38" s="34"/>
      <c r="C38" s="35"/>
      <c r="D38" s="28"/>
      <c r="E38" s="28"/>
      <c r="F38" s="28"/>
      <c r="G38" s="28"/>
    </row>
    <row r="39" spans="2:7">
      <c r="B39" s="34"/>
      <c r="C39" s="35"/>
      <c r="D39" s="28"/>
      <c r="E39" s="28"/>
      <c r="F39" s="28"/>
      <c r="G39" s="28"/>
    </row>
    <row r="40" spans="2:7">
      <c r="B40" s="34"/>
      <c r="C40" s="35"/>
      <c r="D40" s="28"/>
      <c r="E40" s="28"/>
      <c r="F40" s="28"/>
      <c r="G40" s="28"/>
    </row>
    <row r="41" spans="2:7">
      <c r="B41" s="34"/>
      <c r="C41" s="35"/>
      <c r="D41" s="28"/>
      <c r="E41" s="28"/>
      <c r="F41" s="28"/>
      <c r="G41" s="28"/>
    </row>
    <row r="42" spans="2:7">
      <c r="B42" s="34"/>
      <c r="C42" s="35"/>
      <c r="D42" s="28"/>
      <c r="E42" s="28"/>
      <c r="F42" s="28"/>
      <c r="G42" s="28"/>
    </row>
    <row r="43" spans="2:7">
      <c r="B43" s="34"/>
      <c r="C43" s="35"/>
      <c r="D43" s="28"/>
      <c r="E43" s="28"/>
      <c r="F43" s="28"/>
      <c r="G43" s="28"/>
    </row>
    <row r="44" spans="2:7">
      <c r="B44" s="34"/>
      <c r="C44" s="35"/>
      <c r="D44" s="28"/>
      <c r="E44" s="28"/>
      <c r="F44" s="28"/>
      <c r="G44" s="28"/>
    </row>
    <row r="45" spans="2:7">
      <c r="B45" s="34"/>
      <c r="C45" s="35"/>
      <c r="D45" s="28"/>
      <c r="E45" s="28"/>
      <c r="F45" s="28"/>
      <c r="G45" s="28"/>
    </row>
    <row r="46" spans="2:7">
      <c r="B46" s="34"/>
      <c r="C46" s="35"/>
      <c r="D46" s="28"/>
      <c r="E46" s="28"/>
      <c r="F46" s="28"/>
      <c r="G46" s="28"/>
    </row>
    <row r="47" spans="2:7">
      <c r="B47" s="34"/>
      <c r="C47" s="35"/>
      <c r="D47" s="28"/>
      <c r="E47" s="28"/>
      <c r="F47" s="28"/>
      <c r="G47" s="28"/>
    </row>
    <row r="48" spans="2:7">
      <c r="B48" s="34"/>
      <c r="C48" s="35"/>
      <c r="D48" s="28"/>
      <c r="E48" s="28"/>
      <c r="F48" s="28"/>
      <c r="G48" s="28"/>
    </row>
    <row r="49" spans="2:7">
      <c r="B49" s="34"/>
      <c r="C49" s="35"/>
      <c r="D49" s="28"/>
      <c r="E49" s="28"/>
      <c r="F49" s="28"/>
      <c r="G49" s="28"/>
    </row>
    <row r="50" spans="2:7">
      <c r="B50" s="34"/>
      <c r="C50" s="35"/>
      <c r="D50" s="28"/>
      <c r="E50" s="28"/>
      <c r="F50" s="28"/>
      <c r="G50" s="28"/>
    </row>
    <row r="51" spans="2:7">
      <c r="B51" s="34"/>
      <c r="C51" s="35"/>
      <c r="D51" s="28"/>
      <c r="E51" s="28"/>
      <c r="F51" s="28"/>
      <c r="G51" s="28"/>
    </row>
    <row r="52" spans="2:7">
      <c r="B52" s="34"/>
      <c r="C52" s="35"/>
      <c r="D52" s="28"/>
      <c r="E52" s="28"/>
      <c r="F52" s="28"/>
      <c r="G52" s="28"/>
    </row>
    <row r="53" spans="2:7">
      <c r="B53" s="34"/>
      <c r="C53" s="35"/>
      <c r="D53" s="28"/>
      <c r="E53" s="28"/>
      <c r="F53" s="28"/>
      <c r="G53" s="28"/>
    </row>
    <row r="54" spans="2:7">
      <c r="B54" s="34"/>
      <c r="C54" s="35"/>
      <c r="D54" s="28"/>
      <c r="E54" s="28"/>
      <c r="F54" s="28"/>
      <c r="G54" s="28"/>
    </row>
    <row r="55" spans="2:7" ht="15.6" thickBot="1">
      <c r="B55" s="2" t="s">
        <v>71</v>
      </c>
      <c r="C55" s="35"/>
      <c r="D55" s="28"/>
      <c r="E55" s="28"/>
      <c r="F55" s="28"/>
      <c r="G55" s="28"/>
    </row>
    <row r="56" spans="2:7" ht="45" customHeight="1">
      <c r="B56" s="36" t="s">
        <v>54</v>
      </c>
      <c r="C56" s="37" t="s">
        <v>72</v>
      </c>
      <c r="D56" s="37" t="s">
        <v>73</v>
      </c>
      <c r="E56" s="38" t="s">
        <v>74</v>
      </c>
      <c r="F56" s="28"/>
      <c r="G56" s="28"/>
    </row>
    <row r="57" spans="2:7">
      <c r="B57" s="3" t="s">
        <v>56</v>
      </c>
      <c r="C57" s="39">
        <v>968</v>
      </c>
      <c r="D57" s="40">
        <v>260</v>
      </c>
      <c r="E57" s="41">
        <v>0.78827361563517917</v>
      </c>
      <c r="F57" s="28"/>
      <c r="G57" s="28"/>
    </row>
    <row r="58" spans="2:7">
      <c r="B58" s="3" t="s">
        <v>57</v>
      </c>
      <c r="C58" s="39">
        <v>131</v>
      </c>
      <c r="D58" s="40">
        <v>29</v>
      </c>
      <c r="E58" s="41">
        <v>0.81874999999999998</v>
      </c>
      <c r="F58" s="28"/>
      <c r="G58" s="28"/>
    </row>
    <row r="59" spans="2:7">
      <c r="B59" s="3" t="s">
        <v>58</v>
      </c>
      <c r="C59" s="39">
        <v>320</v>
      </c>
      <c r="D59" s="40">
        <v>90</v>
      </c>
      <c r="E59" s="41">
        <v>0.78048780487804881</v>
      </c>
      <c r="F59" s="28"/>
      <c r="G59" s="28"/>
    </row>
    <row r="60" spans="2:7">
      <c r="B60" s="3" t="s">
        <v>59</v>
      </c>
      <c r="C60" s="39">
        <v>231</v>
      </c>
      <c r="D60" s="40">
        <v>40</v>
      </c>
      <c r="E60" s="41">
        <v>0.85239852398523985</v>
      </c>
      <c r="F60" s="28"/>
      <c r="G60" s="28"/>
    </row>
    <row r="61" spans="2:7">
      <c r="B61" s="3" t="s">
        <v>60</v>
      </c>
      <c r="C61" s="39">
        <v>147</v>
      </c>
      <c r="D61" s="40">
        <v>17</v>
      </c>
      <c r="E61" s="41">
        <v>0.89634146341463417</v>
      </c>
      <c r="F61" s="28"/>
      <c r="G61" s="28"/>
    </row>
    <row r="62" spans="2:7">
      <c r="B62" s="3" t="s">
        <v>61</v>
      </c>
      <c r="C62" s="39">
        <v>417</v>
      </c>
      <c r="D62" s="40">
        <v>83</v>
      </c>
      <c r="E62" s="41">
        <v>0.83399999999999996</v>
      </c>
      <c r="F62" s="28"/>
      <c r="G62" s="28"/>
    </row>
    <row r="63" spans="2:7">
      <c r="B63" s="3" t="s">
        <v>62</v>
      </c>
      <c r="C63" s="39">
        <v>599</v>
      </c>
      <c r="D63" s="40">
        <v>136</v>
      </c>
      <c r="E63" s="41">
        <v>0.81496598639455786</v>
      </c>
      <c r="F63" s="28"/>
      <c r="G63" s="28"/>
    </row>
    <row r="64" spans="2:7">
      <c r="B64" s="3" t="s">
        <v>63</v>
      </c>
      <c r="C64" s="39">
        <v>1546</v>
      </c>
      <c r="D64" s="40">
        <v>399</v>
      </c>
      <c r="E64" s="41">
        <v>0.7948586118251928</v>
      </c>
      <c r="F64" s="28"/>
      <c r="G64" s="28"/>
    </row>
    <row r="65" spans="2:7">
      <c r="B65" s="3" t="s">
        <v>64</v>
      </c>
      <c r="C65" s="39">
        <v>767</v>
      </c>
      <c r="D65" s="40">
        <v>303</v>
      </c>
      <c r="E65" s="41">
        <v>0.7168224299065421</v>
      </c>
      <c r="F65" s="28"/>
      <c r="G65" s="28"/>
    </row>
    <row r="66" spans="2:7">
      <c r="B66" s="3" t="s">
        <v>65</v>
      </c>
      <c r="C66" s="39">
        <v>715</v>
      </c>
      <c r="D66" s="40">
        <v>248</v>
      </c>
      <c r="E66" s="41">
        <v>0.74247144340602289</v>
      </c>
      <c r="F66" s="28"/>
      <c r="G66" s="28"/>
    </row>
    <row r="67" spans="2:7">
      <c r="B67" s="3" t="s">
        <v>66</v>
      </c>
      <c r="C67" s="39">
        <v>724</v>
      </c>
      <c r="D67" s="40">
        <v>188</v>
      </c>
      <c r="E67" s="41">
        <v>0.79385964912280704</v>
      </c>
      <c r="F67" s="28"/>
      <c r="G67" s="28"/>
    </row>
    <row r="68" spans="2:7">
      <c r="B68" s="3" t="s">
        <v>67</v>
      </c>
      <c r="C68" s="39">
        <v>1701</v>
      </c>
      <c r="D68" s="40">
        <v>343</v>
      </c>
      <c r="E68" s="41">
        <v>0.8321917808219178</v>
      </c>
      <c r="F68" s="28"/>
      <c r="G68" s="28"/>
    </row>
    <row r="69" spans="2:7">
      <c r="B69" s="3" t="s">
        <v>68</v>
      </c>
      <c r="C69" s="39">
        <v>671</v>
      </c>
      <c r="D69" s="40">
        <v>270</v>
      </c>
      <c r="E69" s="41">
        <v>0.7130712008501594</v>
      </c>
      <c r="F69" s="28"/>
      <c r="G69" s="28"/>
    </row>
    <row r="70" spans="2:7" ht="15.6" thickBot="1">
      <c r="B70" s="32" t="s">
        <v>70</v>
      </c>
      <c r="C70" s="42">
        <v>8937</v>
      </c>
      <c r="D70" s="43">
        <v>2406</v>
      </c>
      <c r="E70" s="44">
        <v>0.78788680243321874</v>
      </c>
      <c r="F70" s="28"/>
      <c r="G70" s="28"/>
    </row>
    <row r="71" spans="2:7">
      <c r="B71" s="34"/>
      <c r="C71" s="35"/>
      <c r="D71" s="45"/>
      <c r="E71" s="46"/>
      <c r="F71" s="28"/>
      <c r="G71" s="28"/>
    </row>
    <row r="72" spans="2:7">
      <c r="B72" s="34"/>
      <c r="C72" s="35"/>
      <c r="D72" s="45"/>
      <c r="E72" s="46"/>
      <c r="F72" s="28"/>
      <c r="G72" s="28"/>
    </row>
    <row r="73" spans="2:7">
      <c r="B73" s="34"/>
      <c r="C73" s="35"/>
      <c r="D73" s="45"/>
      <c r="E73" s="46"/>
      <c r="F73" s="28"/>
      <c r="G73" s="28"/>
    </row>
    <row r="74" spans="2:7">
      <c r="B74" s="34"/>
      <c r="C74" s="35"/>
      <c r="D74" s="45"/>
      <c r="E74" s="46"/>
      <c r="F74" s="28"/>
      <c r="G74" s="28"/>
    </row>
    <row r="75" spans="2:7">
      <c r="B75" s="34"/>
      <c r="C75" s="35"/>
      <c r="D75" s="45"/>
      <c r="E75" s="46"/>
      <c r="F75" s="28"/>
      <c r="G75" s="28"/>
    </row>
    <row r="76" spans="2:7">
      <c r="B76" s="34"/>
      <c r="C76" s="35"/>
      <c r="D76" s="45"/>
      <c r="E76" s="46"/>
      <c r="F76" s="28"/>
      <c r="G76" s="28"/>
    </row>
    <row r="77" spans="2:7">
      <c r="B77" s="34"/>
      <c r="C77" s="35"/>
      <c r="D77" s="45"/>
      <c r="E77" s="46"/>
      <c r="F77" s="28"/>
      <c r="G77" s="28"/>
    </row>
    <row r="78" spans="2:7">
      <c r="B78" s="34"/>
      <c r="C78" s="35"/>
      <c r="D78" s="45"/>
      <c r="E78" s="46"/>
      <c r="F78" s="28"/>
      <c r="G78" s="28"/>
    </row>
    <row r="79" spans="2:7">
      <c r="B79" s="34"/>
      <c r="C79" s="35"/>
      <c r="D79" s="45"/>
      <c r="E79" s="46"/>
      <c r="F79" s="28"/>
      <c r="G79" s="28"/>
    </row>
    <row r="80" spans="2:7">
      <c r="B80" s="34"/>
      <c r="C80" s="35"/>
      <c r="D80" s="45"/>
      <c r="E80" s="46"/>
      <c r="F80" s="28"/>
      <c r="G80" s="28"/>
    </row>
    <row r="81" spans="2:12">
      <c r="B81" s="34"/>
      <c r="C81" s="35"/>
      <c r="D81" s="45"/>
      <c r="E81" s="46"/>
      <c r="F81" s="28"/>
      <c r="G81" s="28"/>
    </row>
    <row r="82" spans="2:12">
      <c r="B82" s="34"/>
      <c r="C82" s="35"/>
      <c r="D82" s="45"/>
      <c r="E82" s="46"/>
      <c r="F82" s="28"/>
      <c r="G82" s="28"/>
    </row>
    <row r="83" spans="2:12">
      <c r="B83" s="34"/>
      <c r="C83" s="35"/>
      <c r="D83" s="45"/>
      <c r="E83" s="46"/>
      <c r="F83" s="28"/>
      <c r="G83" s="28"/>
    </row>
    <row r="84" spans="2:12">
      <c r="B84" s="34"/>
      <c r="C84" s="35"/>
      <c r="D84" s="45"/>
      <c r="E84" s="46"/>
      <c r="F84" s="28"/>
      <c r="G84" s="28"/>
    </row>
    <row r="85" spans="2:12">
      <c r="B85" s="34"/>
      <c r="C85" s="35"/>
      <c r="D85" s="45"/>
      <c r="E85" s="46"/>
      <c r="F85" s="28"/>
      <c r="G85" s="28"/>
    </row>
    <row r="86" spans="2:12">
      <c r="B86" s="34"/>
      <c r="C86" s="35"/>
      <c r="D86" s="45"/>
      <c r="E86" s="46"/>
      <c r="F86" s="28"/>
      <c r="G86" s="28"/>
    </row>
    <row r="87" spans="2:12">
      <c r="B87" s="34"/>
      <c r="C87" s="35"/>
      <c r="D87" s="45"/>
      <c r="E87" s="46"/>
      <c r="F87" s="28"/>
      <c r="G87" s="28"/>
    </row>
    <row r="88" spans="2:12">
      <c r="B88" s="34"/>
      <c r="C88" s="35"/>
      <c r="D88" s="45"/>
      <c r="E88" s="46"/>
      <c r="F88" s="28"/>
      <c r="G88" s="28"/>
    </row>
    <row r="89" spans="2:12">
      <c r="B89" s="34"/>
      <c r="C89" s="35"/>
      <c r="D89" s="28"/>
      <c r="E89" s="28"/>
      <c r="F89" s="28"/>
      <c r="G89" s="28"/>
    </row>
    <row r="90" spans="2:12">
      <c r="B90" s="34"/>
      <c r="C90" s="35"/>
      <c r="D90" s="28"/>
      <c r="E90" s="28"/>
      <c r="F90" s="28"/>
      <c r="G90" s="28"/>
    </row>
    <row r="91" spans="2:12" ht="15.6" thickBot="1">
      <c r="B91" s="2" t="s">
        <v>75</v>
      </c>
      <c r="C91" s="28"/>
      <c r="D91" s="28"/>
      <c r="E91" s="28"/>
      <c r="F91" s="28"/>
      <c r="G91" s="28"/>
    </row>
    <row r="92" spans="2:12">
      <c r="B92" s="36" t="s">
        <v>54</v>
      </c>
      <c r="C92" s="47" t="s">
        <v>76</v>
      </c>
      <c r="D92" s="47" t="s">
        <v>9</v>
      </c>
      <c r="E92" s="47" t="s">
        <v>10</v>
      </c>
      <c r="F92" s="47" t="s">
        <v>11</v>
      </c>
      <c r="G92" s="47" t="s">
        <v>12</v>
      </c>
      <c r="H92" s="48" t="s">
        <v>13</v>
      </c>
      <c r="I92" s="48" t="s">
        <v>14</v>
      </c>
      <c r="J92" s="48" t="s">
        <v>77</v>
      </c>
      <c r="K92" s="49" t="s">
        <v>78</v>
      </c>
      <c r="L92" s="50" t="s">
        <v>70</v>
      </c>
    </row>
    <row r="93" spans="2:12">
      <c r="B93" s="3" t="s">
        <v>56</v>
      </c>
      <c r="C93" s="51">
        <v>49</v>
      </c>
      <c r="D93" s="51">
        <v>153</v>
      </c>
      <c r="E93" s="51">
        <v>253</v>
      </c>
      <c r="F93" s="51">
        <v>281</v>
      </c>
      <c r="G93" s="51">
        <v>69</v>
      </c>
      <c r="H93" s="51">
        <v>26</v>
      </c>
      <c r="I93" s="51">
        <v>5</v>
      </c>
      <c r="J93" s="51">
        <v>127</v>
      </c>
      <c r="K93" s="52">
        <v>5</v>
      </c>
      <c r="L93" s="53">
        <v>968</v>
      </c>
    </row>
    <row r="94" spans="2:12">
      <c r="B94" s="3" t="s">
        <v>57</v>
      </c>
      <c r="C94" s="51">
        <v>0</v>
      </c>
      <c r="D94" s="51">
        <v>3</v>
      </c>
      <c r="E94" s="51">
        <v>16</v>
      </c>
      <c r="F94" s="51">
        <v>46</v>
      </c>
      <c r="G94" s="51">
        <v>36</v>
      </c>
      <c r="H94" s="51">
        <v>21</v>
      </c>
      <c r="I94" s="51">
        <v>8</v>
      </c>
      <c r="J94" s="51">
        <v>0</v>
      </c>
      <c r="K94" s="52">
        <v>1</v>
      </c>
      <c r="L94" s="53">
        <v>131</v>
      </c>
    </row>
    <row r="95" spans="2:12">
      <c r="B95" s="3" t="s">
        <v>58</v>
      </c>
      <c r="C95" s="51">
        <v>1</v>
      </c>
      <c r="D95" s="51">
        <v>18</v>
      </c>
      <c r="E95" s="51">
        <v>26</v>
      </c>
      <c r="F95" s="51">
        <v>74</v>
      </c>
      <c r="G95" s="51">
        <v>126</v>
      </c>
      <c r="H95" s="51">
        <v>57</v>
      </c>
      <c r="I95" s="51">
        <v>11</v>
      </c>
      <c r="J95" s="51">
        <v>0</v>
      </c>
      <c r="K95" s="52">
        <v>7</v>
      </c>
      <c r="L95" s="53">
        <v>320</v>
      </c>
    </row>
    <row r="96" spans="2:12">
      <c r="B96" s="3" t="s">
        <v>59</v>
      </c>
      <c r="C96" s="51">
        <v>0</v>
      </c>
      <c r="D96" s="51">
        <v>5</v>
      </c>
      <c r="E96" s="51">
        <v>39</v>
      </c>
      <c r="F96" s="51">
        <v>75</v>
      </c>
      <c r="G96" s="51">
        <v>73</v>
      </c>
      <c r="H96" s="51">
        <v>30</v>
      </c>
      <c r="I96" s="51">
        <v>8</v>
      </c>
      <c r="J96" s="51">
        <v>0</v>
      </c>
      <c r="K96" s="52">
        <v>1</v>
      </c>
      <c r="L96" s="53">
        <v>231</v>
      </c>
    </row>
    <row r="97" spans="2:12">
      <c r="B97" s="3" t="s">
        <v>60</v>
      </c>
      <c r="C97" s="51">
        <v>0</v>
      </c>
      <c r="D97" s="51">
        <v>8</v>
      </c>
      <c r="E97" s="51">
        <v>19</v>
      </c>
      <c r="F97" s="51">
        <v>38</v>
      </c>
      <c r="G97" s="51">
        <v>39</v>
      </c>
      <c r="H97" s="51">
        <v>27</v>
      </c>
      <c r="I97" s="51">
        <v>12</v>
      </c>
      <c r="J97" s="51">
        <v>0</v>
      </c>
      <c r="K97" s="52">
        <v>4</v>
      </c>
      <c r="L97" s="53">
        <v>147</v>
      </c>
    </row>
    <row r="98" spans="2:12">
      <c r="B98" s="3" t="s">
        <v>61</v>
      </c>
      <c r="C98" s="51">
        <v>38</v>
      </c>
      <c r="D98" s="51">
        <v>45</v>
      </c>
      <c r="E98" s="51">
        <v>59</v>
      </c>
      <c r="F98" s="51">
        <v>107</v>
      </c>
      <c r="G98" s="51">
        <v>94</v>
      </c>
      <c r="H98" s="51">
        <v>52</v>
      </c>
      <c r="I98" s="51">
        <v>19</v>
      </c>
      <c r="J98" s="51">
        <v>0</v>
      </c>
      <c r="K98" s="52">
        <v>3</v>
      </c>
      <c r="L98" s="53">
        <v>417</v>
      </c>
    </row>
    <row r="99" spans="2:12">
      <c r="B99" s="3" t="s">
        <v>62</v>
      </c>
      <c r="C99" s="51">
        <v>98</v>
      </c>
      <c r="D99" s="51">
        <v>79</v>
      </c>
      <c r="E99" s="51">
        <v>78</v>
      </c>
      <c r="F99" s="51">
        <v>151</v>
      </c>
      <c r="G99" s="51">
        <v>126</v>
      </c>
      <c r="H99" s="51">
        <v>54</v>
      </c>
      <c r="I99" s="51">
        <v>13</v>
      </c>
      <c r="J99" s="51">
        <v>0</v>
      </c>
      <c r="K99" s="52">
        <v>0</v>
      </c>
      <c r="L99" s="53">
        <v>599</v>
      </c>
    </row>
    <row r="100" spans="2:12">
      <c r="B100" s="3" t="s">
        <v>63</v>
      </c>
      <c r="C100" s="51">
        <v>179</v>
      </c>
      <c r="D100" s="51">
        <v>239</v>
      </c>
      <c r="E100" s="51">
        <v>271</v>
      </c>
      <c r="F100" s="51">
        <v>499</v>
      </c>
      <c r="G100" s="51">
        <v>278</v>
      </c>
      <c r="H100" s="51">
        <v>64</v>
      </c>
      <c r="I100" s="51">
        <v>13</v>
      </c>
      <c r="J100" s="51">
        <v>0</v>
      </c>
      <c r="K100" s="52">
        <v>3</v>
      </c>
      <c r="L100" s="53">
        <v>1546</v>
      </c>
    </row>
    <row r="101" spans="2:12">
      <c r="B101" s="3" t="s">
        <v>64</v>
      </c>
      <c r="C101" s="51">
        <v>21</v>
      </c>
      <c r="D101" s="51">
        <v>116</v>
      </c>
      <c r="E101" s="51">
        <v>219</v>
      </c>
      <c r="F101" s="51">
        <v>268</v>
      </c>
      <c r="G101" s="51">
        <v>41</v>
      </c>
      <c r="H101" s="51">
        <v>28</v>
      </c>
      <c r="I101" s="51">
        <v>6</v>
      </c>
      <c r="J101" s="51">
        <v>65</v>
      </c>
      <c r="K101" s="52">
        <v>3</v>
      </c>
      <c r="L101" s="53">
        <v>767</v>
      </c>
    </row>
    <row r="102" spans="2:12">
      <c r="B102" s="3" t="s">
        <v>65</v>
      </c>
      <c r="C102" s="51">
        <v>24</v>
      </c>
      <c r="D102" s="51">
        <v>114</v>
      </c>
      <c r="E102" s="51">
        <v>212</v>
      </c>
      <c r="F102" s="51">
        <v>214</v>
      </c>
      <c r="G102" s="51">
        <v>36</v>
      </c>
      <c r="H102" s="51">
        <v>23</v>
      </c>
      <c r="I102" s="51">
        <v>4</v>
      </c>
      <c r="J102" s="51">
        <v>80</v>
      </c>
      <c r="K102" s="52">
        <v>8</v>
      </c>
      <c r="L102" s="53">
        <v>715</v>
      </c>
    </row>
    <row r="103" spans="2:12">
      <c r="B103" s="3" t="s">
        <v>66</v>
      </c>
      <c r="C103" s="51">
        <v>25</v>
      </c>
      <c r="D103" s="51">
        <v>106</v>
      </c>
      <c r="E103" s="51">
        <v>205</v>
      </c>
      <c r="F103" s="51">
        <v>195</v>
      </c>
      <c r="G103" s="51">
        <v>49</v>
      </c>
      <c r="H103" s="51">
        <v>18</v>
      </c>
      <c r="I103" s="51">
        <v>5</v>
      </c>
      <c r="J103" s="51">
        <v>89</v>
      </c>
      <c r="K103" s="52">
        <v>32</v>
      </c>
      <c r="L103" s="53">
        <v>724</v>
      </c>
    </row>
    <row r="104" spans="2:12">
      <c r="B104" s="3" t="s">
        <v>67</v>
      </c>
      <c r="C104" s="51">
        <v>40</v>
      </c>
      <c r="D104" s="51">
        <v>241</v>
      </c>
      <c r="E104" s="51">
        <v>492</v>
      </c>
      <c r="F104" s="51">
        <v>538</v>
      </c>
      <c r="G104" s="51">
        <v>96</v>
      </c>
      <c r="H104" s="51">
        <v>44</v>
      </c>
      <c r="I104" s="51">
        <v>7</v>
      </c>
      <c r="J104" s="51">
        <v>211</v>
      </c>
      <c r="K104" s="52">
        <v>32</v>
      </c>
      <c r="L104" s="53">
        <v>1701</v>
      </c>
    </row>
    <row r="105" spans="2:12" ht="15.6" thickBot="1">
      <c r="B105" s="3" t="s">
        <v>68</v>
      </c>
      <c r="C105" s="51">
        <v>30</v>
      </c>
      <c r="D105" s="51">
        <v>86</v>
      </c>
      <c r="E105" s="51">
        <v>227</v>
      </c>
      <c r="F105" s="51">
        <v>186</v>
      </c>
      <c r="G105" s="51">
        <v>31</v>
      </c>
      <c r="H105" s="51">
        <v>16</v>
      </c>
      <c r="I105" s="51">
        <v>4</v>
      </c>
      <c r="J105" s="51">
        <v>87</v>
      </c>
      <c r="K105" s="52">
        <v>4</v>
      </c>
      <c r="L105" s="53">
        <v>671</v>
      </c>
    </row>
    <row r="106" spans="2:12" ht="16.2" thickTop="1" thickBot="1">
      <c r="B106" s="32" t="s">
        <v>70</v>
      </c>
      <c r="C106" s="54">
        <v>505</v>
      </c>
      <c r="D106" s="54">
        <v>1213</v>
      </c>
      <c r="E106" s="54">
        <v>2116</v>
      </c>
      <c r="F106" s="54">
        <v>2672</v>
      </c>
      <c r="G106" s="54">
        <v>1094</v>
      </c>
      <c r="H106" s="55">
        <v>460</v>
      </c>
      <c r="I106" s="55">
        <v>115</v>
      </c>
      <c r="J106" s="55">
        <v>659</v>
      </c>
      <c r="K106" s="56">
        <v>103</v>
      </c>
      <c r="L106" s="57">
        <v>8937</v>
      </c>
    </row>
    <row r="107" spans="2:12">
      <c r="B107" s="34"/>
      <c r="C107" s="58"/>
      <c r="D107" s="58"/>
      <c r="E107" s="58"/>
      <c r="F107" s="58"/>
      <c r="G107" s="58"/>
      <c r="H107" s="59"/>
      <c r="I107" s="59"/>
      <c r="J107" s="59"/>
      <c r="K107" s="59"/>
      <c r="L107" s="60"/>
    </row>
    <row r="108" spans="2:12">
      <c r="B108" s="34"/>
      <c r="C108" s="58"/>
      <c r="D108" s="58"/>
      <c r="E108" s="58"/>
      <c r="F108" s="58"/>
      <c r="G108" s="58"/>
      <c r="H108" s="59"/>
      <c r="I108" s="59"/>
      <c r="J108" s="59"/>
      <c r="K108" s="59"/>
      <c r="L108" s="60"/>
    </row>
    <row r="109" spans="2:12">
      <c r="B109" s="34"/>
      <c r="C109" s="58"/>
      <c r="D109" s="58"/>
      <c r="E109" s="58"/>
      <c r="F109" s="58"/>
      <c r="G109" s="58"/>
      <c r="H109" s="59"/>
      <c r="I109" s="59"/>
      <c r="J109" s="59"/>
      <c r="K109" s="59"/>
      <c r="L109" s="60"/>
    </row>
    <row r="110" spans="2:12">
      <c r="B110" s="34"/>
      <c r="C110" s="58"/>
      <c r="D110" s="58"/>
      <c r="E110" s="58"/>
      <c r="F110" s="58"/>
      <c r="G110" s="58"/>
      <c r="H110" s="59"/>
      <c r="I110" s="59"/>
      <c r="J110" s="59"/>
      <c r="K110" s="59"/>
      <c r="L110" s="60"/>
    </row>
    <row r="111" spans="2:12">
      <c r="B111" s="34"/>
      <c r="C111" s="58"/>
      <c r="D111" s="58"/>
      <c r="E111" s="58"/>
      <c r="F111" s="58"/>
      <c r="G111" s="58"/>
      <c r="H111" s="59"/>
      <c r="I111" s="59"/>
      <c r="J111" s="59"/>
      <c r="K111" s="59"/>
      <c r="L111" s="60"/>
    </row>
    <row r="112" spans="2:12">
      <c r="B112" s="34"/>
      <c r="C112" s="58"/>
      <c r="D112" s="58"/>
      <c r="E112" s="58"/>
      <c r="F112" s="58"/>
      <c r="G112" s="58"/>
      <c r="H112" s="59"/>
      <c r="I112" s="59"/>
      <c r="J112" s="59"/>
      <c r="K112" s="59"/>
      <c r="L112" s="60"/>
    </row>
    <row r="113" spans="2:12">
      <c r="B113" s="34"/>
      <c r="C113" s="58"/>
      <c r="D113" s="58"/>
      <c r="E113" s="58"/>
      <c r="F113" s="58"/>
      <c r="G113" s="58"/>
      <c r="H113" s="59"/>
      <c r="I113" s="59"/>
      <c r="J113" s="59"/>
      <c r="K113" s="59"/>
      <c r="L113" s="60"/>
    </row>
    <row r="114" spans="2:12">
      <c r="B114" s="34"/>
      <c r="C114" s="58"/>
      <c r="D114" s="58"/>
      <c r="E114" s="58"/>
      <c r="F114" s="58"/>
      <c r="G114" s="58"/>
      <c r="H114" s="59"/>
      <c r="I114" s="59"/>
      <c r="J114" s="59"/>
      <c r="K114" s="59"/>
      <c r="L114" s="60"/>
    </row>
    <row r="115" spans="2:12">
      <c r="B115" s="34"/>
      <c r="C115" s="58"/>
      <c r="D115" s="58"/>
      <c r="E115" s="58"/>
      <c r="F115" s="58"/>
      <c r="G115" s="58"/>
      <c r="H115" s="59"/>
      <c r="I115" s="59"/>
      <c r="J115" s="59"/>
      <c r="K115" s="59"/>
      <c r="L115" s="60"/>
    </row>
    <row r="116" spans="2:12">
      <c r="B116" s="34"/>
      <c r="C116" s="58"/>
      <c r="D116" s="58"/>
      <c r="E116" s="58"/>
      <c r="F116" s="58"/>
      <c r="G116" s="58"/>
      <c r="H116" s="59"/>
      <c r="I116" s="59"/>
      <c r="J116" s="59"/>
      <c r="K116" s="59"/>
      <c r="L116" s="60"/>
    </row>
    <row r="117" spans="2:12">
      <c r="B117" s="34"/>
      <c r="C117" s="58"/>
      <c r="D117" s="58"/>
      <c r="E117" s="58"/>
      <c r="F117" s="58"/>
      <c r="G117" s="58"/>
      <c r="H117" s="59"/>
      <c r="I117" s="59"/>
      <c r="J117" s="59"/>
      <c r="K117" s="59"/>
      <c r="L117" s="60"/>
    </row>
    <row r="118" spans="2:12">
      <c r="B118" s="34"/>
      <c r="C118" s="58"/>
      <c r="D118" s="58"/>
      <c r="E118" s="58"/>
      <c r="F118" s="58"/>
      <c r="G118" s="58"/>
      <c r="H118" s="59"/>
      <c r="I118" s="59"/>
      <c r="J118" s="59"/>
      <c r="K118" s="59"/>
      <c r="L118" s="60"/>
    </row>
    <row r="119" spans="2:12">
      <c r="B119" s="34"/>
      <c r="C119" s="58"/>
      <c r="D119" s="58"/>
      <c r="E119" s="58"/>
      <c r="F119" s="58"/>
      <c r="G119" s="58"/>
      <c r="H119" s="59"/>
      <c r="I119" s="59"/>
      <c r="J119" s="59"/>
      <c r="K119" s="59"/>
      <c r="L119" s="60"/>
    </row>
    <row r="120" spans="2:12">
      <c r="B120" s="34"/>
      <c r="C120" s="58"/>
      <c r="D120" s="58"/>
      <c r="E120" s="58"/>
      <c r="F120" s="58"/>
      <c r="G120" s="58"/>
      <c r="H120" s="59"/>
      <c r="I120" s="59"/>
      <c r="J120" s="59"/>
      <c r="K120" s="59"/>
      <c r="L120" s="60"/>
    </row>
    <row r="121" spans="2:12">
      <c r="B121" s="34"/>
      <c r="C121" s="58"/>
      <c r="D121" s="58"/>
      <c r="E121" s="58"/>
      <c r="F121" s="58"/>
      <c r="G121" s="58"/>
      <c r="H121" s="59"/>
      <c r="I121" s="59"/>
      <c r="J121" s="59"/>
      <c r="K121" s="59"/>
      <c r="L121" s="60"/>
    </row>
    <row r="122" spans="2:12">
      <c r="B122" s="34"/>
      <c r="C122" s="58"/>
      <c r="D122" s="58"/>
      <c r="E122" s="58"/>
      <c r="F122" s="58"/>
      <c r="G122" s="58"/>
      <c r="H122" s="59"/>
      <c r="I122" s="59"/>
      <c r="J122" s="59"/>
      <c r="K122" s="59"/>
      <c r="L122" s="60"/>
    </row>
    <row r="123" spans="2:12">
      <c r="B123" s="34"/>
      <c r="C123" s="58"/>
      <c r="D123" s="58"/>
      <c r="E123" s="58"/>
      <c r="F123" s="58"/>
      <c r="G123" s="58"/>
      <c r="H123" s="59"/>
      <c r="I123" s="59"/>
      <c r="J123" s="59"/>
      <c r="K123" s="59"/>
      <c r="L123" s="60"/>
    </row>
    <row r="124" spans="2:12">
      <c r="B124" s="34"/>
      <c r="C124" s="58"/>
      <c r="D124" s="58"/>
      <c r="E124" s="58"/>
      <c r="F124" s="58"/>
      <c r="G124" s="58"/>
      <c r="H124" s="59"/>
      <c r="I124" s="59"/>
      <c r="J124" s="59"/>
      <c r="K124" s="59"/>
      <c r="L124" s="60"/>
    </row>
    <row r="125" spans="2:12">
      <c r="B125" s="34"/>
      <c r="C125" s="58"/>
      <c r="D125" s="58"/>
      <c r="E125" s="58"/>
      <c r="F125" s="58"/>
      <c r="G125" s="58"/>
      <c r="H125" s="59"/>
      <c r="I125" s="59"/>
      <c r="J125" s="59"/>
      <c r="K125" s="59"/>
      <c r="L125" s="60"/>
    </row>
    <row r="126" spans="2:12">
      <c r="B126" s="34"/>
      <c r="C126" s="58"/>
      <c r="D126" s="58"/>
      <c r="E126" s="58"/>
      <c r="F126" s="58"/>
      <c r="G126" s="58"/>
      <c r="H126" s="59"/>
      <c r="I126" s="59"/>
      <c r="J126" s="59"/>
      <c r="K126" s="59"/>
      <c r="L126" s="60"/>
    </row>
    <row r="127" spans="2:12">
      <c r="B127" s="34"/>
      <c r="C127" s="58"/>
      <c r="D127" s="58"/>
      <c r="E127" s="58"/>
      <c r="F127" s="58"/>
      <c r="G127" s="58"/>
      <c r="H127" s="59"/>
      <c r="I127" s="59"/>
      <c r="J127" s="59"/>
      <c r="K127" s="59"/>
      <c r="L127" s="60"/>
    </row>
    <row r="128" spans="2:12">
      <c r="B128" s="27"/>
      <c r="C128" s="28"/>
      <c r="D128" s="28"/>
      <c r="E128" s="28"/>
      <c r="F128" s="28"/>
      <c r="G128" s="28"/>
    </row>
    <row r="129" spans="2:12" ht="15.6" thickBot="1">
      <c r="B129" s="2" t="s">
        <v>79</v>
      </c>
      <c r="C129" s="28"/>
      <c r="D129" s="28"/>
      <c r="E129" s="28"/>
      <c r="F129" s="28"/>
      <c r="G129" s="28"/>
    </row>
    <row r="130" spans="2:12">
      <c r="B130" s="22" t="s">
        <v>54</v>
      </c>
      <c r="C130" s="61" t="s">
        <v>76</v>
      </c>
      <c r="D130" s="61" t="s">
        <v>9</v>
      </c>
      <c r="E130" s="61" t="s">
        <v>10</v>
      </c>
      <c r="F130" s="61" t="s">
        <v>11</v>
      </c>
      <c r="G130" s="61" t="s">
        <v>12</v>
      </c>
      <c r="H130" s="62" t="s">
        <v>13</v>
      </c>
      <c r="I130" s="62" t="s">
        <v>14</v>
      </c>
      <c r="J130" s="62" t="s">
        <v>77</v>
      </c>
      <c r="K130" s="63" t="s">
        <v>78</v>
      </c>
      <c r="L130" s="64" t="s">
        <v>70</v>
      </c>
    </row>
    <row r="131" spans="2:12">
      <c r="B131" s="3" t="s">
        <v>56</v>
      </c>
      <c r="C131" s="51">
        <v>62</v>
      </c>
      <c r="D131" s="51">
        <v>194</v>
      </c>
      <c r="E131" s="51">
        <v>327</v>
      </c>
      <c r="F131" s="51">
        <v>330</v>
      </c>
      <c r="G131" s="51">
        <v>77</v>
      </c>
      <c r="H131" s="51">
        <v>30</v>
      </c>
      <c r="I131" s="51">
        <v>6</v>
      </c>
      <c r="J131" s="51">
        <v>194</v>
      </c>
      <c r="K131" s="52">
        <v>8</v>
      </c>
      <c r="L131" s="53">
        <v>1228</v>
      </c>
    </row>
    <row r="132" spans="2:12">
      <c r="B132" s="3" t="s">
        <v>57</v>
      </c>
      <c r="C132" s="51">
        <v>0</v>
      </c>
      <c r="D132" s="51">
        <v>6</v>
      </c>
      <c r="E132" s="51">
        <v>25</v>
      </c>
      <c r="F132" s="51">
        <v>53</v>
      </c>
      <c r="G132" s="51">
        <v>43</v>
      </c>
      <c r="H132" s="51">
        <v>23</v>
      </c>
      <c r="I132" s="51">
        <v>9</v>
      </c>
      <c r="J132" s="51">
        <v>0</v>
      </c>
      <c r="K132" s="52">
        <v>1</v>
      </c>
      <c r="L132" s="53">
        <v>160</v>
      </c>
    </row>
    <row r="133" spans="2:12">
      <c r="B133" s="3" t="s">
        <v>58</v>
      </c>
      <c r="C133" s="51">
        <v>1</v>
      </c>
      <c r="D133" s="51">
        <v>23</v>
      </c>
      <c r="E133" s="51">
        <v>33</v>
      </c>
      <c r="F133" s="51">
        <v>93</v>
      </c>
      <c r="G133" s="51">
        <v>155</v>
      </c>
      <c r="H133" s="51">
        <v>75</v>
      </c>
      <c r="I133" s="51">
        <v>19</v>
      </c>
      <c r="J133" s="51">
        <v>0</v>
      </c>
      <c r="K133" s="52">
        <v>11</v>
      </c>
      <c r="L133" s="53">
        <v>410</v>
      </c>
    </row>
    <row r="134" spans="2:12">
      <c r="B134" s="3" t="s">
        <v>59</v>
      </c>
      <c r="C134" s="51">
        <v>0</v>
      </c>
      <c r="D134" s="51">
        <v>7</v>
      </c>
      <c r="E134" s="51">
        <v>44</v>
      </c>
      <c r="F134" s="51">
        <v>92</v>
      </c>
      <c r="G134" s="51">
        <v>79</v>
      </c>
      <c r="H134" s="51">
        <v>38</v>
      </c>
      <c r="I134" s="51">
        <v>10</v>
      </c>
      <c r="J134" s="51">
        <v>0</v>
      </c>
      <c r="K134" s="52">
        <v>1</v>
      </c>
      <c r="L134" s="53">
        <v>271</v>
      </c>
    </row>
    <row r="135" spans="2:12">
      <c r="B135" s="3" t="s">
        <v>60</v>
      </c>
      <c r="C135" s="51">
        <v>0</v>
      </c>
      <c r="D135" s="51">
        <v>8</v>
      </c>
      <c r="E135" s="51">
        <v>21</v>
      </c>
      <c r="F135" s="51">
        <v>40</v>
      </c>
      <c r="G135" s="51">
        <v>50</v>
      </c>
      <c r="H135" s="51">
        <v>32</v>
      </c>
      <c r="I135" s="51">
        <v>13</v>
      </c>
      <c r="J135" s="51">
        <v>0</v>
      </c>
      <c r="K135" s="52">
        <v>0</v>
      </c>
      <c r="L135" s="53">
        <v>164</v>
      </c>
    </row>
    <row r="136" spans="2:12">
      <c r="B136" s="3" t="s">
        <v>61</v>
      </c>
      <c r="C136" s="51">
        <v>50</v>
      </c>
      <c r="D136" s="51">
        <v>55</v>
      </c>
      <c r="E136" s="51">
        <v>70</v>
      </c>
      <c r="F136" s="51">
        <v>130</v>
      </c>
      <c r="G136" s="51">
        <v>114</v>
      </c>
      <c r="H136" s="51">
        <v>58</v>
      </c>
      <c r="I136" s="51">
        <v>20</v>
      </c>
      <c r="J136" s="51">
        <v>0</v>
      </c>
      <c r="K136" s="52">
        <v>3</v>
      </c>
      <c r="L136" s="53">
        <v>500</v>
      </c>
    </row>
    <row r="137" spans="2:12">
      <c r="B137" s="3" t="s">
        <v>62</v>
      </c>
      <c r="C137" s="51">
        <v>133</v>
      </c>
      <c r="D137" s="51">
        <v>105</v>
      </c>
      <c r="E137" s="51">
        <v>90</v>
      </c>
      <c r="F137" s="51">
        <v>171</v>
      </c>
      <c r="G137" s="51">
        <v>165</v>
      </c>
      <c r="H137" s="51">
        <v>56</v>
      </c>
      <c r="I137" s="51">
        <v>15</v>
      </c>
      <c r="J137" s="51">
        <v>0</v>
      </c>
      <c r="K137" s="52">
        <v>0</v>
      </c>
      <c r="L137" s="53">
        <v>735</v>
      </c>
    </row>
    <row r="138" spans="2:12">
      <c r="B138" s="3" t="s">
        <v>63</v>
      </c>
      <c r="C138" s="51">
        <v>284</v>
      </c>
      <c r="D138" s="51">
        <v>309</v>
      </c>
      <c r="E138" s="51">
        <v>319</v>
      </c>
      <c r="F138" s="51">
        <v>594</v>
      </c>
      <c r="G138" s="51">
        <v>341</v>
      </c>
      <c r="H138" s="51">
        <v>74</v>
      </c>
      <c r="I138" s="51">
        <v>20</v>
      </c>
      <c r="J138" s="51">
        <v>0</v>
      </c>
      <c r="K138" s="52">
        <v>4</v>
      </c>
      <c r="L138" s="53">
        <v>1945</v>
      </c>
    </row>
    <row r="139" spans="2:12">
      <c r="B139" s="3" t="s">
        <v>64</v>
      </c>
      <c r="C139" s="51">
        <v>28</v>
      </c>
      <c r="D139" s="51">
        <v>168</v>
      </c>
      <c r="E139" s="51">
        <v>296</v>
      </c>
      <c r="F139" s="51">
        <v>341</v>
      </c>
      <c r="G139" s="51">
        <v>47</v>
      </c>
      <c r="H139" s="51">
        <v>30</v>
      </c>
      <c r="I139" s="51">
        <v>6</v>
      </c>
      <c r="J139" s="51">
        <v>147</v>
      </c>
      <c r="K139" s="52">
        <v>7</v>
      </c>
      <c r="L139" s="53">
        <v>1070</v>
      </c>
    </row>
    <row r="140" spans="2:12">
      <c r="B140" s="3" t="s">
        <v>65</v>
      </c>
      <c r="C140" s="51">
        <v>34</v>
      </c>
      <c r="D140" s="51">
        <v>177</v>
      </c>
      <c r="E140" s="51">
        <v>281</v>
      </c>
      <c r="F140" s="51">
        <v>280</v>
      </c>
      <c r="G140" s="51">
        <v>43</v>
      </c>
      <c r="H140" s="51">
        <v>25</v>
      </c>
      <c r="I140" s="51">
        <v>5</v>
      </c>
      <c r="J140" s="51">
        <v>108</v>
      </c>
      <c r="K140" s="52">
        <v>10</v>
      </c>
      <c r="L140" s="53">
        <v>963</v>
      </c>
    </row>
    <row r="141" spans="2:12">
      <c r="B141" s="3" t="s">
        <v>66</v>
      </c>
      <c r="C141" s="51">
        <v>35</v>
      </c>
      <c r="D141" s="51">
        <v>136</v>
      </c>
      <c r="E141" s="51">
        <v>251</v>
      </c>
      <c r="F141" s="51">
        <v>237</v>
      </c>
      <c r="G141" s="51">
        <v>53</v>
      </c>
      <c r="H141" s="51">
        <v>19</v>
      </c>
      <c r="I141" s="51">
        <v>6</v>
      </c>
      <c r="J141" s="51">
        <v>134</v>
      </c>
      <c r="K141" s="52">
        <v>41</v>
      </c>
      <c r="L141" s="53">
        <v>912</v>
      </c>
    </row>
    <row r="142" spans="2:12">
      <c r="B142" s="3" t="s">
        <v>67</v>
      </c>
      <c r="C142" s="51">
        <v>51</v>
      </c>
      <c r="D142" s="51">
        <v>318</v>
      </c>
      <c r="E142" s="51">
        <v>593</v>
      </c>
      <c r="F142" s="51">
        <v>599</v>
      </c>
      <c r="G142" s="51">
        <v>103</v>
      </c>
      <c r="H142" s="51">
        <v>41</v>
      </c>
      <c r="I142" s="51">
        <v>8</v>
      </c>
      <c r="J142" s="51">
        <v>299</v>
      </c>
      <c r="K142" s="52">
        <v>32</v>
      </c>
      <c r="L142" s="53">
        <v>2044</v>
      </c>
    </row>
    <row r="143" spans="2:12" ht="15.6" thickBot="1">
      <c r="B143" s="3" t="s">
        <v>68</v>
      </c>
      <c r="C143" s="51">
        <v>51</v>
      </c>
      <c r="D143" s="51">
        <v>126</v>
      </c>
      <c r="E143" s="51">
        <v>319</v>
      </c>
      <c r="F143" s="51">
        <v>256</v>
      </c>
      <c r="G143" s="51">
        <v>38</v>
      </c>
      <c r="H143" s="51">
        <v>19</v>
      </c>
      <c r="I143" s="51">
        <v>5</v>
      </c>
      <c r="J143" s="51">
        <v>123</v>
      </c>
      <c r="K143" s="52">
        <v>4</v>
      </c>
      <c r="L143" s="53">
        <v>941</v>
      </c>
    </row>
    <row r="144" spans="2:12" ht="16.2" thickTop="1" thickBot="1">
      <c r="B144" s="32" t="s">
        <v>70</v>
      </c>
      <c r="C144" s="54">
        <v>729</v>
      </c>
      <c r="D144" s="54">
        <v>1632</v>
      </c>
      <c r="E144" s="54">
        <v>2669</v>
      </c>
      <c r="F144" s="54">
        <v>3216</v>
      </c>
      <c r="G144" s="54">
        <v>1308</v>
      </c>
      <c r="H144" s="55">
        <v>520</v>
      </c>
      <c r="I144" s="55">
        <v>142</v>
      </c>
      <c r="J144" s="55">
        <v>1005</v>
      </c>
      <c r="K144" s="65">
        <v>122</v>
      </c>
      <c r="L144" s="57">
        <v>11343</v>
      </c>
    </row>
    <row r="145" spans="2:12">
      <c r="B145" s="34"/>
      <c r="C145" s="58"/>
      <c r="D145" s="58"/>
      <c r="E145" s="58"/>
      <c r="F145" s="58"/>
      <c r="G145" s="58"/>
      <c r="H145" s="59"/>
      <c r="I145" s="59"/>
      <c r="J145" s="59"/>
      <c r="K145" s="59"/>
      <c r="L145" s="60"/>
    </row>
    <row r="146" spans="2:12">
      <c r="B146" s="34"/>
      <c r="C146" s="58"/>
      <c r="D146" s="58"/>
      <c r="E146" s="58"/>
      <c r="F146" s="58"/>
      <c r="G146" s="58"/>
      <c r="H146" s="59"/>
      <c r="I146" s="59"/>
      <c r="J146" s="59"/>
      <c r="K146" s="59"/>
      <c r="L146" s="60"/>
    </row>
    <row r="147" spans="2:12">
      <c r="B147" s="34"/>
      <c r="C147" s="58"/>
      <c r="D147" s="58"/>
      <c r="E147" s="58"/>
      <c r="F147" s="58"/>
      <c r="G147" s="58"/>
      <c r="H147" s="59"/>
      <c r="I147" s="59"/>
      <c r="J147" s="59"/>
      <c r="K147" s="59"/>
      <c r="L147" s="60"/>
    </row>
    <row r="148" spans="2:12">
      <c r="B148" s="34"/>
      <c r="C148" s="58"/>
      <c r="D148" s="58"/>
      <c r="E148" s="58"/>
      <c r="F148" s="58"/>
      <c r="G148" s="58"/>
      <c r="H148" s="59"/>
      <c r="I148" s="59"/>
      <c r="J148" s="59"/>
      <c r="K148" s="59"/>
      <c r="L148" s="60"/>
    </row>
    <row r="149" spans="2:12">
      <c r="B149" s="34"/>
      <c r="C149" s="58"/>
      <c r="D149" s="58"/>
      <c r="E149" s="58"/>
      <c r="F149" s="58"/>
      <c r="G149" s="58"/>
      <c r="H149" s="59"/>
      <c r="I149" s="59"/>
      <c r="J149" s="59"/>
      <c r="K149" s="59"/>
      <c r="L149" s="60"/>
    </row>
    <row r="150" spans="2:12">
      <c r="B150" s="34"/>
      <c r="C150" s="58"/>
      <c r="D150" s="58"/>
      <c r="E150" s="58"/>
      <c r="F150" s="58"/>
      <c r="G150" s="58"/>
      <c r="H150" s="59"/>
      <c r="I150" s="59"/>
      <c r="J150" s="59"/>
      <c r="K150" s="59"/>
      <c r="L150" s="60"/>
    </row>
    <row r="151" spans="2:12">
      <c r="B151" s="34"/>
      <c r="C151" s="58"/>
      <c r="D151" s="58"/>
      <c r="E151" s="58"/>
      <c r="F151" s="58"/>
      <c r="G151" s="58"/>
      <c r="H151" s="59"/>
      <c r="I151" s="59"/>
      <c r="J151" s="59"/>
      <c r="K151" s="59"/>
      <c r="L151" s="60"/>
    </row>
    <row r="152" spans="2:12">
      <c r="B152" s="34"/>
      <c r="C152" s="58"/>
      <c r="D152" s="58"/>
      <c r="E152" s="58"/>
      <c r="F152" s="58"/>
      <c r="G152" s="58"/>
      <c r="H152" s="59"/>
      <c r="I152" s="59"/>
      <c r="J152" s="59"/>
      <c r="K152" s="59"/>
      <c r="L152" s="60"/>
    </row>
    <row r="153" spans="2:12">
      <c r="B153" s="34"/>
      <c r="C153" s="58"/>
      <c r="D153" s="58"/>
      <c r="E153" s="58"/>
      <c r="F153" s="58"/>
      <c r="G153" s="58"/>
      <c r="H153" s="59"/>
      <c r="I153" s="59"/>
      <c r="J153" s="59"/>
      <c r="K153" s="59"/>
      <c r="L153" s="60"/>
    </row>
    <row r="154" spans="2:12">
      <c r="B154" s="34"/>
      <c r="C154" s="58"/>
      <c r="D154" s="58"/>
      <c r="E154" s="58"/>
      <c r="F154" s="58"/>
      <c r="G154" s="58"/>
      <c r="H154" s="59"/>
      <c r="I154" s="59"/>
      <c r="J154" s="59"/>
      <c r="K154" s="59"/>
      <c r="L154" s="60"/>
    </row>
    <row r="155" spans="2:12">
      <c r="B155" s="34"/>
      <c r="C155" s="58"/>
      <c r="D155" s="58"/>
      <c r="E155" s="58"/>
      <c r="F155" s="58"/>
      <c r="G155" s="58"/>
      <c r="H155" s="59"/>
      <c r="I155" s="59"/>
      <c r="J155" s="59"/>
      <c r="K155" s="59"/>
      <c r="L155" s="60"/>
    </row>
    <row r="156" spans="2:12">
      <c r="B156" s="34"/>
      <c r="C156" s="58"/>
      <c r="D156" s="58"/>
      <c r="E156" s="58"/>
      <c r="F156" s="58"/>
      <c r="G156" s="58"/>
      <c r="H156" s="59"/>
      <c r="I156" s="59"/>
      <c r="J156" s="59"/>
      <c r="K156" s="59"/>
      <c r="L156" s="60"/>
    </row>
    <row r="157" spans="2:12">
      <c r="B157" s="34"/>
      <c r="C157" s="58"/>
      <c r="D157" s="58"/>
      <c r="E157" s="58"/>
      <c r="F157" s="58"/>
      <c r="G157" s="58"/>
      <c r="H157" s="59"/>
      <c r="I157" s="59"/>
      <c r="J157" s="59"/>
      <c r="K157" s="59"/>
      <c r="L157" s="60"/>
    </row>
    <row r="158" spans="2:12">
      <c r="B158" s="34"/>
      <c r="C158" s="58"/>
      <c r="D158" s="58"/>
      <c r="E158" s="58"/>
      <c r="F158" s="58"/>
      <c r="G158" s="58"/>
      <c r="H158" s="59"/>
      <c r="I158" s="59"/>
      <c r="J158" s="59"/>
      <c r="K158" s="59"/>
      <c r="L158" s="60"/>
    </row>
    <row r="159" spans="2:12">
      <c r="B159" s="34"/>
      <c r="C159" s="58"/>
      <c r="D159" s="58"/>
      <c r="E159" s="58"/>
      <c r="F159" s="58"/>
      <c r="G159" s="58"/>
      <c r="H159" s="59"/>
      <c r="I159" s="59"/>
      <c r="J159" s="59"/>
      <c r="K159" s="59"/>
      <c r="L159" s="60"/>
    </row>
    <row r="160" spans="2:12">
      <c r="B160" s="34"/>
      <c r="C160" s="58"/>
      <c r="D160" s="58"/>
      <c r="E160" s="58"/>
      <c r="F160" s="58"/>
      <c r="G160" s="58"/>
      <c r="H160" s="59"/>
      <c r="I160" s="59"/>
      <c r="J160" s="59"/>
      <c r="K160" s="59"/>
      <c r="L160" s="60"/>
    </row>
    <row r="161" spans="1:12">
      <c r="B161" s="34"/>
      <c r="C161" s="58"/>
      <c r="D161" s="58"/>
      <c r="E161" s="58"/>
      <c r="F161" s="58"/>
      <c r="G161" s="58"/>
      <c r="H161" s="59"/>
      <c r="I161" s="59"/>
      <c r="J161" s="59"/>
      <c r="K161" s="59"/>
      <c r="L161" s="60"/>
    </row>
    <row r="162" spans="1:12">
      <c r="B162" s="34"/>
      <c r="C162" s="58"/>
      <c r="D162" s="58"/>
      <c r="E162" s="58"/>
      <c r="F162" s="58"/>
      <c r="G162" s="58"/>
      <c r="H162" s="59"/>
      <c r="I162" s="59"/>
      <c r="J162" s="59"/>
      <c r="K162" s="59"/>
      <c r="L162" s="60"/>
    </row>
    <row r="163" spans="1:12">
      <c r="B163" s="34"/>
      <c r="C163" s="58"/>
      <c r="D163" s="58"/>
      <c r="E163" s="58"/>
      <c r="F163" s="58"/>
      <c r="G163" s="58"/>
      <c r="H163" s="59"/>
      <c r="I163" s="59"/>
      <c r="J163" s="59"/>
      <c r="K163" s="59"/>
      <c r="L163" s="60"/>
    </row>
    <row r="164" spans="1:12">
      <c r="B164" s="34"/>
      <c r="C164" s="58"/>
      <c r="D164" s="58"/>
      <c r="E164" s="58"/>
      <c r="F164" s="58"/>
      <c r="G164" s="58"/>
      <c r="H164" s="59"/>
      <c r="I164" s="59"/>
      <c r="J164" s="59"/>
      <c r="K164" s="59"/>
      <c r="L164" s="60"/>
    </row>
    <row r="165" spans="1:12">
      <c r="A165" s="66" t="s">
        <v>80</v>
      </c>
      <c r="B165" s="66"/>
      <c r="C165" s="29"/>
      <c r="D165" s="58"/>
      <c r="E165" s="29"/>
      <c r="F165" s="58"/>
      <c r="G165" s="67"/>
      <c r="H165" s="58"/>
    </row>
    <row r="166" spans="1:12" ht="15.6" thickBot="1">
      <c r="B166" s="2" t="s">
        <v>81</v>
      </c>
    </row>
    <row r="167" spans="1:12">
      <c r="B167" s="22" t="s">
        <v>82</v>
      </c>
      <c r="C167" s="68" t="s">
        <v>83</v>
      </c>
      <c r="D167" s="69" t="s">
        <v>84</v>
      </c>
    </row>
    <row r="168" spans="1:12">
      <c r="B168" s="70" t="s">
        <v>76</v>
      </c>
      <c r="C168" s="71">
        <v>6.4268711980957419E-2</v>
      </c>
      <c r="D168" s="72">
        <v>729</v>
      </c>
    </row>
    <row r="169" spans="1:12">
      <c r="B169" s="70" t="s">
        <v>85</v>
      </c>
      <c r="C169" s="71">
        <v>0.14387728114255488</v>
      </c>
      <c r="D169" s="72">
        <v>1632</v>
      </c>
    </row>
    <row r="170" spans="1:12">
      <c r="B170" s="70" t="s">
        <v>86</v>
      </c>
      <c r="C170" s="71">
        <v>0.23529930353521997</v>
      </c>
      <c r="D170" s="72">
        <v>2669</v>
      </c>
    </row>
    <row r="171" spans="1:12">
      <c r="B171" s="73" t="s">
        <v>11</v>
      </c>
      <c r="C171" s="74">
        <v>0.28352287754562283</v>
      </c>
      <c r="D171" s="75">
        <v>3216</v>
      </c>
    </row>
    <row r="172" spans="1:12">
      <c r="B172" s="73" t="s">
        <v>12</v>
      </c>
      <c r="C172" s="76">
        <v>0.11531340915101825</v>
      </c>
      <c r="D172" s="75">
        <v>1308</v>
      </c>
    </row>
    <row r="173" spans="1:12">
      <c r="B173" s="73" t="s">
        <v>13</v>
      </c>
      <c r="C173" s="76">
        <v>4.5843251344441505E-2</v>
      </c>
      <c r="D173" s="75">
        <v>520</v>
      </c>
    </row>
    <row r="174" spans="1:12">
      <c r="B174" s="73" t="s">
        <v>14</v>
      </c>
      <c r="C174" s="76">
        <v>1.2518734020982103E-2</v>
      </c>
      <c r="D174" s="75">
        <v>142</v>
      </c>
    </row>
    <row r="175" spans="1:12">
      <c r="B175" s="77" t="s">
        <v>77</v>
      </c>
      <c r="C175" s="78">
        <v>8.8600899233007138E-2</v>
      </c>
      <c r="D175" s="79">
        <v>1005</v>
      </c>
    </row>
    <row r="176" spans="1:12">
      <c r="B176" s="80" t="s">
        <v>78</v>
      </c>
      <c r="C176" s="78">
        <v>1.0755532046195893E-2</v>
      </c>
      <c r="D176" s="79">
        <v>122</v>
      </c>
    </row>
    <row r="177" spans="2:4" ht="15.6" thickBot="1">
      <c r="B177" s="81" t="s">
        <v>87</v>
      </c>
      <c r="C177" s="82"/>
      <c r="D177" s="83">
        <v>11343</v>
      </c>
    </row>
    <row r="178" spans="2:4">
      <c r="B178" s="5" t="s">
        <v>8</v>
      </c>
    </row>
    <row r="179" spans="2:4">
      <c r="B179" s="5"/>
    </row>
    <row r="180" spans="2:4">
      <c r="B180" s="5"/>
    </row>
    <row r="181" spans="2:4">
      <c r="B181" s="5"/>
    </row>
    <row r="182" spans="2:4">
      <c r="B182" s="5"/>
    </row>
    <row r="183" spans="2:4">
      <c r="B183" s="5"/>
    </row>
    <row r="184" spans="2:4">
      <c r="B184" s="5"/>
    </row>
    <row r="185" spans="2:4">
      <c r="B185" s="5"/>
    </row>
    <row r="186" spans="2:4">
      <c r="B186" s="5"/>
    </row>
    <row r="187" spans="2:4">
      <c r="B187" s="5"/>
    </row>
    <row r="188" spans="2:4">
      <c r="B188" s="5"/>
    </row>
    <row r="189" spans="2:4">
      <c r="B189" s="5"/>
    </row>
    <row r="190" spans="2:4">
      <c r="B190" s="5"/>
    </row>
    <row r="191" spans="2:4">
      <c r="B191" s="5"/>
    </row>
    <row r="192" spans="2:4">
      <c r="B192" s="5"/>
    </row>
    <row r="193" spans="1:8">
      <c r="B193" s="5"/>
    </row>
    <row r="194" spans="1:8">
      <c r="B194" s="5"/>
    </row>
    <row r="195" spans="1:8">
      <c r="B195" s="5"/>
    </row>
    <row r="196" spans="1:8">
      <c r="B196" s="5"/>
    </row>
    <row r="197" spans="1:8">
      <c r="A197" s="66" t="s">
        <v>80</v>
      </c>
      <c r="B197" s="66"/>
    </row>
    <row r="198" spans="1:8">
      <c r="A198" s="66"/>
      <c r="B198" s="66"/>
    </row>
    <row r="199" spans="1:8" ht="15.6" thickBot="1">
      <c r="B199" s="2" t="s">
        <v>88</v>
      </c>
      <c r="G199" s="84"/>
    </row>
    <row r="200" spans="1:8" ht="30">
      <c r="B200" s="22" t="s">
        <v>89</v>
      </c>
      <c r="C200" s="23" t="s">
        <v>45</v>
      </c>
      <c r="D200" s="23" t="s">
        <v>46</v>
      </c>
      <c r="E200" s="23" t="s">
        <v>47</v>
      </c>
      <c r="F200" s="85" t="s">
        <v>48</v>
      </c>
      <c r="G200" s="23" t="s">
        <v>90</v>
      </c>
      <c r="H200" s="86" t="s">
        <v>91</v>
      </c>
    </row>
    <row r="201" spans="1:8">
      <c r="B201" s="3" t="s">
        <v>92</v>
      </c>
      <c r="C201" s="87">
        <v>4.3999999999999997E-2</v>
      </c>
      <c r="D201" s="87">
        <v>3.9E-2</v>
      </c>
      <c r="E201" s="87">
        <v>2.3E-2</v>
      </c>
      <c r="F201" s="87">
        <v>3.7670341116222548E-2</v>
      </c>
      <c r="G201" s="87">
        <v>4.2757647888565634E-2</v>
      </c>
      <c r="H201" s="88">
        <v>485</v>
      </c>
    </row>
    <row r="202" spans="1:8">
      <c r="B202" s="3" t="s">
        <v>93</v>
      </c>
      <c r="C202" s="87">
        <v>0.13600000000000001</v>
      </c>
      <c r="D202" s="87">
        <v>0.13100000000000001</v>
      </c>
      <c r="E202" s="89">
        <v>0.112</v>
      </c>
      <c r="F202" s="87">
        <v>0.1226456036802361</v>
      </c>
      <c r="G202" s="87">
        <v>0.11875165300185136</v>
      </c>
      <c r="H202" s="88">
        <v>1347</v>
      </c>
    </row>
    <row r="203" spans="1:8">
      <c r="B203" s="3" t="s">
        <v>94</v>
      </c>
      <c r="C203" s="87">
        <v>0.158</v>
      </c>
      <c r="D203" s="87">
        <v>0.16200000000000001</v>
      </c>
      <c r="E203" s="89">
        <v>0.16800000000000001</v>
      </c>
      <c r="F203" s="87">
        <v>0.16986372710702197</v>
      </c>
      <c r="G203" s="87">
        <v>0.16750418760469013</v>
      </c>
      <c r="H203" s="88">
        <v>1900</v>
      </c>
    </row>
    <row r="204" spans="1:8">
      <c r="B204" s="3" t="s">
        <v>95</v>
      </c>
      <c r="C204" s="87">
        <v>0.14599999999999999</v>
      </c>
      <c r="D204" s="87">
        <v>0.14799999999999999</v>
      </c>
      <c r="E204" s="89">
        <v>0.156</v>
      </c>
      <c r="F204" s="87">
        <v>0.1580591962503255</v>
      </c>
      <c r="G204" s="87">
        <v>0.15251697081900731</v>
      </c>
      <c r="H204" s="88">
        <v>1730</v>
      </c>
    </row>
    <row r="205" spans="1:8">
      <c r="B205" s="3" t="s">
        <v>96</v>
      </c>
      <c r="C205" s="87">
        <v>0.15</v>
      </c>
      <c r="D205" s="87">
        <v>0.151</v>
      </c>
      <c r="E205" s="89">
        <v>0.155</v>
      </c>
      <c r="F205" s="87">
        <v>0.15536845759916673</v>
      </c>
      <c r="G205" s="87">
        <v>0.14687472449969144</v>
      </c>
      <c r="H205" s="88">
        <v>1666</v>
      </c>
    </row>
    <row r="206" spans="1:8">
      <c r="B206" s="3" t="s">
        <v>97</v>
      </c>
      <c r="C206" s="87">
        <v>0.121</v>
      </c>
      <c r="D206" s="87">
        <v>0.124</v>
      </c>
      <c r="E206" s="89">
        <v>0.13600000000000001</v>
      </c>
      <c r="F206" s="87">
        <v>0.13436333651592744</v>
      </c>
      <c r="G206" s="87">
        <v>0.14220223926650799</v>
      </c>
      <c r="H206" s="88">
        <v>1613</v>
      </c>
    </row>
    <row r="207" spans="1:8">
      <c r="B207" s="3" t="s">
        <v>98</v>
      </c>
      <c r="C207" s="87">
        <v>9.9000000000000005E-2</v>
      </c>
      <c r="D207" s="87">
        <v>0.1</v>
      </c>
      <c r="E207" s="87">
        <v>0.106</v>
      </c>
      <c r="F207" s="87">
        <v>0.10511240343720163</v>
      </c>
      <c r="G207" s="87">
        <v>0.10764348056069822</v>
      </c>
      <c r="H207" s="88">
        <v>1221</v>
      </c>
    </row>
    <row r="208" spans="1:8">
      <c r="B208" s="3" t="s">
        <v>99</v>
      </c>
      <c r="C208" s="87">
        <v>9.6000000000000002E-2</v>
      </c>
      <c r="D208" s="87">
        <v>9.5000000000000001E-2</v>
      </c>
      <c r="E208" s="87">
        <v>9.4E-2</v>
      </c>
      <c r="F208" s="87">
        <v>8.1676937765818941E-2</v>
      </c>
      <c r="G208" s="87">
        <v>8.0666490346469194E-2</v>
      </c>
      <c r="H208" s="88">
        <v>915</v>
      </c>
    </row>
    <row r="209" spans="2:8">
      <c r="B209" s="3" t="s">
        <v>100</v>
      </c>
      <c r="C209" s="87">
        <v>4.7E-2</v>
      </c>
      <c r="D209" s="87">
        <v>4.7E-2</v>
      </c>
      <c r="E209" s="87">
        <v>4.8000000000000001E-2</v>
      </c>
      <c r="F209" s="87">
        <v>3.37644301709921E-2</v>
      </c>
      <c r="G209" s="87">
        <v>3.6939081371771133E-2</v>
      </c>
      <c r="H209" s="88">
        <v>419</v>
      </c>
    </row>
    <row r="210" spans="2:8" ht="15.6" thickBot="1">
      <c r="B210" s="4" t="s">
        <v>101</v>
      </c>
      <c r="C210" s="90">
        <v>3.0000000000000001E-3</v>
      </c>
      <c r="D210" s="90">
        <v>4.0000000000000001E-3</v>
      </c>
      <c r="E210" s="90">
        <v>2E-3</v>
      </c>
      <c r="F210" s="90">
        <v>1.2151722940716952E-3</v>
      </c>
      <c r="G210" s="90">
        <v>4.1435246407475973E-3</v>
      </c>
      <c r="H210" s="91">
        <v>47</v>
      </c>
    </row>
    <row r="211" spans="2:8" ht="16.2" thickTop="1" thickBot="1">
      <c r="B211" s="29"/>
      <c r="C211" s="29"/>
      <c r="D211" s="29"/>
      <c r="E211" s="29"/>
      <c r="F211" s="29"/>
      <c r="G211" s="29"/>
      <c r="H211" s="92">
        <v>11343</v>
      </c>
    </row>
    <row r="212" spans="2:8" ht="15.6" thickTop="1">
      <c r="B212" s="27" t="s">
        <v>52</v>
      </c>
      <c r="C212" s="29"/>
      <c r="D212" s="29"/>
      <c r="E212" s="29"/>
      <c r="F212" s="29"/>
      <c r="G212" s="29"/>
      <c r="H212" s="27" t="s">
        <v>378</v>
      </c>
    </row>
    <row r="213" spans="2:8">
      <c r="B213" s="5"/>
    </row>
    <row r="214" spans="2:8">
      <c r="B214" s="5"/>
    </row>
    <row r="215" spans="2:8">
      <c r="B215" s="5"/>
    </row>
    <row r="216" spans="2:8">
      <c r="B216" s="5"/>
    </row>
    <row r="217" spans="2:8">
      <c r="B217" s="5"/>
    </row>
    <row r="218" spans="2:8">
      <c r="B218" s="5"/>
    </row>
    <row r="219" spans="2:8">
      <c r="B219" s="5"/>
    </row>
    <row r="220" spans="2:8">
      <c r="B220" s="5"/>
    </row>
    <row r="221" spans="2:8">
      <c r="B221" s="5"/>
    </row>
    <row r="222" spans="2:8">
      <c r="B222" s="5"/>
    </row>
    <row r="223" spans="2:8">
      <c r="B223" s="5"/>
    </row>
    <row r="224" spans="2:8">
      <c r="B224" s="5"/>
    </row>
    <row r="225" spans="2:6">
      <c r="B225" s="5"/>
    </row>
    <row r="226" spans="2:6">
      <c r="B226" s="5"/>
    </row>
    <row r="227" spans="2:6">
      <c r="B227" s="5"/>
    </row>
    <row r="228" spans="2:6">
      <c r="B228" s="5"/>
    </row>
    <row r="229" spans="2:6">
      <c r="B229" s="5"/>
    </row>
    <row r="230" spans="2:6">
      <c r="B230" s="5"/>
    </row>
    <row r="231" spans="2:6">
      <c r="B231" s="5"/>
    </row>
    <row r="232" spans="2:6">
      <c r="B232" s="5"/>
    </row>
    <row r="233" spans="2:6" ht="15.6" thickBot="1">
      <c r="B233" s="5" t="s">
        <v>102</v>
      </c>
    </row>
    <row r="234" spans="2:6" ht="29.25" customHeight="1">
      <c r="B234" s="1128" t="s">
        <v>89</v>
      </c>
      <c r="C234" s="1086" t="s">
        <v>103</v>
      </c>
      <c r="D234" s="1087"/>
      <c r="E234" s="1088" t="s">
        <v>74</v>
      </c>
      <c r="F234" s="1089"/>
    </row>
    <row r="235" spans="2:6">
      <c r="B235" s="1129"/>
      <c r="C235" s="93" t="s">
        <v>83</v>
      </c>
      <c r="D235" s="94" t="s">
        <v>84</v>
      </c>
      <c r="E235" s="95" t="s">
        <v>83</v>
      </c>
      <c r="F235" s="96" t="s">
        <v>84</v>
      </c>
    </row>
    <row r="236" spans="2:6">
      <c r="B236" s="97" t="s">
        <v>104</v>
      </c>
      <c r="C236" s="98">
        <v>3.6253776435045321E-2</v>
      </c>
      <c r="D236" s="99">
        <v>324</v>
      </c>
      <c r="E236" s="98">
        <v>2.8563871991536632E-2</v>
      </c>
      <c r="F236" s="99">
        <v>324</v>
      </c>
    </row>
    <row r="237" spans="2:6">
      <c r="B237" s="100" t="s">
        <v>0</v>
      </c>
      <c r="C237" s="98">
        <v>0.11916750587445452</v>
      </c>
      <c r="D237" s="99">
        <v>1065</v>
      </c>
      <c r="E237" s="98">
        <v>9.3890505157365772E-2</v>
      </c>
      <c r="F237" s="99">
        <v>1065</v>
      </c>
    </row>
    <row r="238" spans="2:6">
      <c r="B238" s="100" t="s">
        <v>1</v>
      </c>
      <c r="C238" s="98">
        <v>0.1743314311290142</v>
      </c>
      <c r="D238" s="99">
        <v>1558</v>
      </c>
      <c r="E238" s="98">
        <v>0.13735343383584589</v>
      </c>
      <c r="F238" s="99">
        <v>1558</v>
      </c>
    </row>
    <row r="239" spans="2:6">
      <c r="B239" s="100" t="s">
        <v>2</v>
      </c>
      <c r="C239" s="98">
        <v>0.1543023385923688</v>
      </c>
      <c r="D239" s="99">
        <v>1379</v>
      </c>
      <c r="E239" s="98">
        <v>0.1215727761615093</v>
      </c>
      <c r="F239" s="99">
        <v>1379</v>
      </c>
    </row>
    <row r="240" spans="2:6">
      <c r="B240" s="100" t="s">
        <v>3</v>
      </c>
      <c r="C240" s="98">
        <v>0.1537428667338033</v>
      </c>
      <c r="D240" s="99">
        <v>1374</v>
      </c>
      <c r="E240" s="98">
        <v>0.12113197566781275</v>
      </c>
      <c r="F240" s="99">
        <v>1374</v>
      </c>
    </row>
    <row r="241" spans="2:6">
      <c r="B241" s="100" t="s">
        <v>4</v>
      </c>
      <c r="C241" s="98">
        <v>0.14031554212823094</v>
      </c>
      <c r="D241" s="99">
        <v>1254</v>
      </c>
      <c r="E241" s="98">
        <v>0.11055276381909548</v>
      </c>
      <c r="F241" s="99">
        <v>1254</v>
      </c>
    </row>
    <row r="242" spans="2:6">
      <c r="B242" s="100" t="s">
        <v>5</v>
      </c>
      <c r="C242" s="98">
        <v>0.1068591249860132</v>
      </c>
      <c r="D242" s="99">
        <v>955</v>
      </c>
      <c r="E242" s="98">
        <v>8.4192894296041612E-2</v>
      </c>
      <c r="F242" s="99">
        <v>955</v>
      </c>
    </row>
    <row r="243" spans="2:6">
      <c r="B243" s="100" t="s">
        <v>6</v>
      </c>
      <c r="C243" s="98">
        <v>7.7319010853754061E-2</v>
      </c>
      <c r="D243" s="99">
        <v>691</v>
      </c>
      <c r="E243" s="98">
        <v>6.0918628228863618E-2</v>
      </c>
      <c r="F243" s="99">
        <v>691</v>
      </c>
    </row>
    <row r="244" spans="2:6">
      <c r="B244" s="100" t="s">
        <v>7</v>
      </c>
      <c r="C244" s="98">
        <v>3.4463466487635673E-2</v>
      </c>
      <c r="D244" s="99">
        <v>308</v>
      </c>
      <c r="E244" s="98">
        <v>2.7153310411707661E-2</v>
      </c>
      <c r="F244" s="99">
        <v>308</v>
      </c>
    </row>
    <row r="245" spans="2:6">
      <c r="B245" s="100" t="s">
        <v>105</v>
      </c>
      <c r="C245" s="98">
        <v>3.2449367796799819E-3</v>
      </c>
      <c r="D245" s="99">
        <v>29</v>
      </c>
      <c r="E245" s="98">
        <v>2.556642863440007E-3</v>
      </c>
      <c r="F245" s="99">
        <v>29</v>
      </c>
    </row>
    <row r="246" spans="2:6">
      <c r="B246" s="100" t="s">
        <v>73</v>
      </c>
      <c r="C246" s="101"/>
      <c r="D246" s="102"/>
      <c r="E246" s="103">
        <v>0.21211319756678126</v>
      </c>
      <c r="F246" s="104">
        <v>2406</v>
      </c>
    </row>
    <row r="247" spans="2:6" ht="15.6" thickBot="1">
      <c r="B247" s="105" t="s">
        <v>70</v>
      </c>
      <c r="C247" s="106"/>
      <c r="D247" s="107">
        <v>8937</v>
      </c>
      <c r="E247" s="108"/>
      <c r="F247" s="107">
        <v>11343</v>
      </c>
    </row>
    <row r="248" spans="2:6">
      <c r="B248" s="109"/>
      <c r="C248" s="110"/>
      <c r="D248" s="110"/>
      <c r="E248" s="110"/>
      <c r="F248" s="110"/>
    </row>
    <row r="249" spans="2:6">
      <c r="B249" s="109"/>
      <c r="C249" s="110"/>
      <c r="D249" s="110"/>
      <c r="E249" s="110"/>
      <c r="F249" s="110"/>
    </row>
    <row r="250" spans="2:6">
      <c r="B250" s="109"/>
      <c r="C250" s="110"/>
      <c r="D250" s="110"/>
      <c r="E250" s="110"/>
      <c r="F250" s="110"/>
    </row>
    <row r="251" spans="2:6">
      <c r="B251" s="109"/>
      <c r="C251" s="110"/>
      <c r="D251" s="110"/>
      <c r="E251" s="110"/>
      <c r="F251" s="110"/>
    </row>
    <row r="252" spans="2:6">
      <c r="B252" s="109"/>
      <c r="C252" s="110"/>
      <c r="D252" s="110"/>
      <c r="E252" s="110"/>
      <c r="F252" s="110"/>
    </row>
    <row r="253" spans="2:6">
      <c r="B253" s="109"/>
      <c r="C253" s="110"/>
      <c r="D253" s="110"/>
      <c r="E253" s="110"/>
      <c r="F253" s="110"/>
    </row>
    <row r="254" spans="2:6">
      <c r="B254" s="109"/>
      <c r="C254" s="110"/>
      <c r="D254" s="110"/>
      <c r="E254" s="110"/>
      <c r="F254" s="110"/>
    </row>
    <row r="255" spans="2:6">
      <c r="B255" s="109"/>
      <c r="C255" s="110"/>
      <c r="D255" s="110"/>
      <c r="E255" s="110"/>
      <c r="F255" s="110"/>
    </row>
    <row r="256" spans="2:6">
      <c r="B256" s="109"/>
      <c r="C256" s="110"/>
      <c r="D256" s="110"/>
      <c r="E256" s="110"/>
      <c r="F256" s="110"/>
    </row>
    <row r="257" spans="2:13">
      <c r="B257" s="109"/>
      <c r="C257" s="110"/>
      <c r="D257" s="110"/>
      <c r="E257" s="110"/>
      <c r="F257" s="110"/>
    </row>
    <row r="258" spans="2:13">
      <c r="B258" s="109"/>
      <c r="C258" s="110"/>
      <c r="D258" s="110"/>
      <c r="E258" s="110"/>
      <c r="F258" s="110"/>
    </row>
    <row r="259" spans="2:13">
      <c r="B259" s="109"/>
      <c r="C259" s="110"/>
      <c r="D259" s="110"/>
      <c r="E259" s="110"/>
      <c r="F259" s="110"/>
    </row>
    <row r="260" spans="2:13">
      <c r="B260" s="109"/>
      <c r="C260" s="110"/>
      <c r="D260" s="110"/>
      <c r="E260" s="110"/>
      <c r="F260" s="110"/>
    </row>
    <row r="261" spans="2:13">
      <c r="B261" s="109"/>
      <c r="C261" s="110"/>
      <c r="D261" s="110"/>
      <c r="E261" s="110"/>
      <c r="F261" s="110"/>
    </row>
    <row r="262" spans="2:13">
      <c r="B262" s="109"/>
      <c r="C262" s="110"/>
      <c r="D262" s="110"/>
      <c r="E262" s="110"/>
      <c r="F262" s="110"/>
    </row>
    <row r="263" spans="2:13">
      <c r="B263" s="109"/>
      <c r="C263" s="110"/>
      <c r="D263" s="110"/>
      <c r="E263" s="110"/>
      <c r="F263" s="110"/>
    </row>
    <row r="264" spans="2:13">
      <c r="B264" s="109"/>
      <c r="C264" s="110"/>
      <c r="D264" s="110"/>
      <c r="E264" s="110"/>
      <c r="F264" s="110"/>
    </row>
    <row r="265" spans="2:13">
      <c r="B265" s="109"/>
      <c r="C265" s="110"/>
      <c r="D265" s="110"/>
      <c r="E265" s="110"/>
      <c r="F265" s="110"/>
    </row>
    <row r="266" spans="2:13">
      <c r="B266" s="109"/>
      <c r="C266" s="110"/>
      <c r="D266" s="110"/>
      <c r="E266" s="110"/>
      <c r="F266" s="110"/>
    </row>
    <row r="267" spans="2:13" ht="15.6" thickBot="1">
      <c r="B267" s="2" t="s">
        <v>106</v>
      </c>
    </row>
    <row r="268" spans="2:13" ht="45">
      <c r="B268" s="111" t="s">
        <v>41</v>
      </c>
      <c r="C268" s="112" t="s">
        <v>104</v>
      </c>
      <c r="D268" s="112" t="s">
        <v>0</v>
      </c>
      <c r="E268" s="112" t="s">
        <v>1</v>
      </c>
      <c r="F268" s="112" t="s">
        <v>2</v>
      </c>
      <c r="G268" s="112" t="s">
        <v>3</v>
      </c>
      <c r="H268" s="112" t="s">
        <v>4</v>
      </c>
      <c r="I268" s="112" t="s">
        <v>5</v>
      </c>
      <c r="J268" s="112" t="s">
        <v>6</v>
      </c>
      <c r="K268" s="112" t="s">
        <v>7</v>
      </c>
      <c r="L268" s="112" t="s">
        <v>105</v>
      </c>
      <c r="M268" s="113" t="s">
        <v>107</v>
      </c>
    </row>
    <row r="269" spans="2:13">
      <c r="B269" s="114" t="s">
        <v>108</v>
      </c>
      <c r="C269" s="115">
        <v>251</v>
      </c>
      <c r="D269" s="115">
        <v>251</v>
      </c>
      <c r="E269" s="115">
        <v>172</v>
      </c>
      <c r="F269" s="115">
        <v>108</v>
      </c>
      <c r="G269" s="115">
        <v>86</v>
      </c>
      <c r="H269" s="115">
        <v>75</v>
      </c>
      <c r="I269" s="115">
        <v>53</v>
      </c>
      <c r="J269" s="115">
        <v>20</v>
      </c>
      <c r="K269" s="115">
        <v>3</v>
      </c>
      <c r="L269" s="115">
        <v>0</v>
      </c>
      <c r="M269" s="116">
        <v>1019</v>
      </c>
    </row>
    <row r="270" spans="2:13">
      <c r="B270" s="114" t="s">
        <v>109</v>
      </c>
      <c r="C270" s="115">
        <v>160</v>
      </c>
      <c r="D270" s="115">
        <v>262</v>
      </c>
      <c r="E270" s="115">
        <v>155</v>
      </c>
      <c r="F270" s="115">
        <v>94</v>
      </c>
      <c r="G270" s="115">
        <v>77</v>
      </c>
      <c r="H270" s="115">
        <v>51</v>
      </c>
      <c r="I270" s="115">
        <v>38</v>
      </c>
      <c r="J270" s="115">
        <v>22</v>
      </c>
      <c r="K270" s="115">
        <v>6</v>
      </c>
      <c r="L270" s="115">
        <v>0</v>
      </c>
      <c r="M270" s="116">
        <v>865</v>
      </c>
    </row>
    <row r="271" spans="2:13">
      <c r="B271" s="114" t="s">
        <v>110</v>
      </c>
      <c r="C271" s="115">
        <v>53</v>
      </c>
      <c r="D271" s="115">
        <v>347</v>
      </c>
      <c r="E271" s="115">
        <v>271</v>
      </c>
      <c r="F271" s="115">
        <v>155</v>
      </c>
      <c r="G271" s="115">
        <v>117</v>
      </c>
      <c r="H271" s="115">
        <v>104</v>
      </c>
      <c r="I271" s="115">
        <v>78</v>
      </c>
      <c r="J271" s="115">
        <v>37</v>
      </c>
      <c r="K271" s="115">
        <v>21</v>
      </c>
      <c r="L271" s="115">
        <v>2</v>
      </c>
      <c r="M271" s="116">
        <v>1185</v>
      </c>
    </row>
    <row r="272" spans="2:13">
      <c r="B272" s="114" t="s">
        <v>111</v>
      </c>
      <c r="C272" s="115">
        <v>21</v>
      </c>
      <c r="D272" s="115">
        <v>471</v>
      </c>
      <c r="E272" s="115">
        <v>921</v>
      </c>
      <c r="F272" s="115">
        <v>490</v>
      </c>
      <c r="G272" s="115">
        <v>324</v>
      </c>
      <c r="H272" s="115">
        <v>286</v>
      </c>
      <c r="I272" s="115">
        <v>170</v>
      </c>
      <c r="J272" s="115">
        <v>116</v>
      </c>
      <c r="K272" s="115">
        <v>74</v>
      </c>
      <c r="L272" s="115">
        <v>8</v>
      </c>
      <c r="M272" s="116">
        <v>2881</v>
      </c>
    </row>
    <row r="273" spans="2:13">
      <c r="B273" s="114" t="s">
        <v>112</v>
      </c>
      <c r="C273" s="115">
        <v>0</v>
      </c>
      <c r="D273" s="115">
        <v>16</v>
      </c>
      <c r="E273" s="115">
        <v>381</v>
      </c>
      <c r="F273" s="115">
        <v>854</v>
      </c>
      <c r="G273" s="115">
        <v>693</v>
      </c>
      <c r="H273" s="115">
        <v>433</v>
      </c>
      <c r="I273" s="115">
        <v>278</v>
      </c>
      <c r="J273" s="115">
        <v>207</v>
      </c>
      <c r="K273" s="115">
        <v>91</v>
      </c>
      <c r="L273" s="115">
        <v>10</v>
      </c>
      <c r="M273" s="116">
        <v>2963</v>
      </c>
    </row>
    <row r="274" spans="2:13">
      <c r="B274" s="114" t="s">
        <v>113</v>
      </c>
      <c r="C274" s="115">
        <v>0</v>
      </c>
      <c r="D274" s="115">
        <v>0</v>
      </c>
      <c r="E274" s="115">
        <v>0</v>
      </c>
      <c r="F274" s="115">
        <v>29</v>
      </c>
      <c r="G274" s="115">
        <v>369</v>
      </c>
      <c r="H274" s="115">
        <v>664</v>
      </c>
      <c r="I274" s="115">
        <v>604</v>
      </c>
      <c r="J274" s="115">
        <v>513</v>
      </c>
      <c r="K274" s="115">
        <v>224</v>
      </c>
      <c r="L274" s="115">
        <v>27</v>
      </c>
      <c r="M274" s="116">
        <v>2430</v>
      </c>
    </row>
    <row r="275" spans="2:13" ht="15.6" thickBot="1">
      <c r="B275" s="117" t="s">
        <v>70</v>
      </c>
      <c r="C275" s="118">
        <v>485</v>
      </c>
      <c r="D275" s="118">
        <v>1347</v>
      </c>
      <c r="E275" s="118">
        <v>1900</v>
      </c>
      <c r="F275" s="118">
        <v>1730</v>
      </c>
      <c r="G275" s="118">
        <v>1666</v>
      </c>
      <c r="H275" s="118">
        <v>1613</v>
      </c>
      <c r="I275" s="118">
        <v>1221</v>
      </c>
      <c r="J275" s="118">
        <v>915</v>
      </c>
      <c r="K275" s="118">
        <v>419</v>
      </c>
      <c r="L275" s="118">
        <v>47</v>
      </c>
      <c r="M275" s="119">
        <v>11343</v>
      </c>
    </row>
    <row r="276" spans="2:13">
      <c r="B276" s="120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0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0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0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0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0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0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0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0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0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0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0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0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0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0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0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0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0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0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0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 ht="15.6" thickBot="1">
      <c r="B296" s="2" t="s">
        <v>114</v>
      </c>
    </row>
    <row r="297" spans="2:13" ht="45">
      <c r="B297" s="122" t="s">
        <v>41</v>
      </c>
      <c r="C297" s="123" t="s">
        <v>104</v>
      </c>
      <c r="D297" s="123" t="s">
        <v>0</v>
      </c>
      <c r="E297" s="123" t="s">
        <v>1</v>
      </c>
      <c r="F297" s="123" t="s">
        <v>2</v>
      </c>
      <c r="G297" s="123" t="s">
        <v>3</v>
      </c>
      <c r="H297" s="123" t="s">
        <v>4</v>
      </c>
      <c r="I297" s="123" t="s">
        <v>5</v>
      </c>
      <c r="J297" s="123" t="s">
        <v>6</v>
      </c>
      <c r="K297" s="123" t="s">
        <v>7</v>
      </c>
      <c r="L297" s="123" t="s">
        <v>105</v>
      </c>
      <c r="M297" s="124" t="s">
        <v>107</v>
      </c>
    </row>
    <row r="298" spans="2:13">
      <c r="B298" s="114" t="s">
        <v>108</v>
      </c>
      <c r="C298" s="125">
        <v>124</v>
      </c>
      <c r="D298" s="125">
        <v>142</v>
      </c>
      <c r="E298" s="125">
        <v>110</v>
      </c>
      <c r="F298" s="125">
        <v>70</v>
      </c>
      <c r="G298" s="125">
        <v>46</v>
      </c>
      <c r="H298" s="125">
        <v>33</v>
      </c>
      <c r="I298" s="125">
        <v>30</v>
      </c>
      <c r="J298" s="125">
        <v>12</v>
      </c>
      <c r="K298" s="125">
        <v>2</v>
      </c>
      <c r="L298" s="125">
        <v>0</v>
      </c>
      <c r="M298" s="116">
        <v>569</v>
      </c>
    </row>
    <row r="299" spans="2:13">
      <c r="B299" s="114" t="s">
        <v>109</v>
      </c>
      <c r="C299" s="125">
        <v>130</v>
      </c>
      <c r="D299" s="125">
        <v>210</v>
      </c>
      <c r="E299" s="125">
        <v>138</v>
      </c>
      <c r="F299" s="125">
        <v>72</v>
      </c>
      <c r="G299" s="125">
        <v>63</v>
      </c>
      <c r="H299" s="125">
        <v>45</v>
      </c>
      <c r="I299" s="125">
        <v>30</v>
      </c>
      <c r="J299" s="125">
        <v>18</v>
      </c>
      <c r="K299" s="125">
        <v>5</v>
      </c>
      <c r="L299" s="125">
        <v>0</v>
      </c>
      <c r="M299" s="116">
        <v>711</v>
      </c>
    </row>
    <row r="300" spans="2:13">
      <c r="B300" s="114" t="s">
        <v>110</v>
      </c>
      <c r="C300" s="125">
        <v>55</v>
      </c>
      <c r="D300" s="125">
        <v>297</v>
      </c>
      <c r="E300" s="125">
        <v>232</v>
      </c>
      <c r="F300" s="125">
        <v>137</v>
      </c>
      <c r="G300" s="125">
        <v>103</v>
      </c>
      <c r="H300" s="125">
        <v>83</v>
      </c>
      <c r="I300" s="125">
        <v>68</v>
      </c>
      <c r="J300" s="125">
        <v>29</v>
      </c>
      <c r="K300" s="125">
        <v>15</v>
      </c>
      <c r="L300" s="125">
        <v>2</v>
      </c>
      <c r="M300" s="116">
        <v>1021</v>
      </c>
    </row>
    <row r="301" spans="2:13">
      <c r="B301" s="114" t="s">
        <v>111</v>
      </c>
      <c r="C301" s="125">
        <v>15</v>
      </c>
      <c r="D301" s="125">
        <v>403</v>
      </c>
      <c r="E301" s="125">
        <v>758</v>
      </c>
      <c r="F301" s="125">
        <v>379</v>
      </c>
      <c r="G301" s="125">
        <v>289</v>
      </c>
      <c r="H301" s="125">
        <v>249</v>
      </c>
      <c r="I301" s="125">
        <v>147</v>
      </c>
      <c r="J301" s="125">
        <v>98</v>
      </c>
      <c r="K301" s="125">
        <v>52</v>
      </c>
      <c r="L301" s="125">
        <v>5</v>
      </c>
      <c r="M301" s="116">
        <v>2395</v>
      </c>
    </row>
    <row r="302" spans="2:13">
      <c r="B302" s="114" t="s">
        <v>112</v>
      </c>
      <c r="C302" s="125">
        <v>0</v>
      </c>
      <c r="D302" s="125">
        <v>13</v>
      </c>
      <c r="E302" s="125">
        <v>320</v>
      </c>
      <c r="F302" s="125">
        <v>697</v>
      </c>
      <c r="G302" s="125">
        <v>565</v>
      </c>
      <c r="H302" s="125">
        <v>336</v>
      </c>
      <c r="I302" s="125">
        <v>213</v>
      </c>
      <c r="J302" s="125">
        <v>158</v>
      </c>
      <c r="K302" s="125">
        <v>63</v>
      </c>
      <c r="L302" s="125">
        <v>6</v>
      </c>
      <c r="M302" s="116">
        <v>2371</v>
      </c>
    </row>
    <row r="303" spans="2:13">
      <c r="B303" s="114" t="s">
        <v>113</v>
      </c>
      <c r="C303" s="125">
        <v>0</v>
      </c>
      <c r="D303" s="125">
        <v>0</v>
      </c>
      <c r="E303" s="125">
        <v>0</v>
      </c>
      <c r="F303" s="125">
        <v>24</v>
      </c>
      <c r="G303" s="125">
        <v>308</v>
      </c>
      <c r="H303" s="125">
        <v>508</v>
      </c>
      <c r="I303" s="125">
        <v>467</v>
      </c>
      <c r="J303" s="125">
        <v>376</v>
      </c>
      <c r="K303" s="125">
        <v>171</v>
      </c>
      <c r="L303" s="125">
        <v>16</v>
      </c>
      <c r="M303" s="116">
        <v>1870</v>
      </c>
    </row>
    <row r="304" spans="2:13" ht="15.6" thickBot="1">
      <c r="B304" s="117" t="s">
        <v>70</v>
      </c>
      <c r="C304" s="118">
        <v>324</v>
      </c>
      <c r="D304" s="118">
        <v>1065</v>
      </c>
      <c r="E304" s="118">
        <v>1558</v>
      </c>
      <c r="F304" s="118">
        <v>1379</v>
      </c>
      <c r="G304" s="118">
        <v>1374</v>
      </c>
      <c r="H304" s="118">
        <v>1254</v>
      </c>
      <c r="I304" s="118">
        <v>955</v>
      </c>
      <c r="J304" s="118">
        <v>691</v>
      </c>
      <c r="K304" s="118">
        <v>308</v>
      </c>
      <c r="L304" s="118">
        <v>29</v>
      </c>
      <c r="M304" s="119">
        <v>8937</v>
      </c>
    </row>
    <row r="325" spans="2:14" ht="15.6" thickBot="1">
      <c r="B325" s="2" t="s">
        <v>115</v>
      </c>
    </row>
    <row r="326" spans="2:14" ht="45">
      <c r="B326" s="126" t="s">
        <v>82</v>
      </c>
      <c r="C326" s="112" t="s">
        <v>104</v>
      </c>
      <c r="D326" s="112" t="s">
        <v>0</v>
      </c>
      <c r="E326" s="112" t="s">
        <v>1</v>
      </c>
      <c r="F326" s="112" t="s">
        <v>2</v>
      </c>
      <c r="G326" s="112" t="s">
        <v>3</v>
      </c>
      <c r="H326" s="112" t="s">
        <v>4</v>
      </c>
      <c r="I326" s="112" t="s">
        <v>5</v>
      </c>
      <c r="J326" s="112" t="s">
        <v>6</v>
      </c>
      <c r="K326" s="112" t="s">
        <v>7</v>
      </c>
      <c r="L326" s="127" t="s">
        <v>105</v>
      </c>
      <c r="M326" s="128" t="s">
        <v>107</v>
      </c>
    </row>
    <row r="327" spans="2:14">
      <c r="B327" s="70" t="s">
        <v>76</v>
      </c>
      <c r="C327" s="129">
        <v>0.20618556701030927</v>
      </c>
      <c r="D327" s="129">
        <v>8.0920564216778026E-2</v>
      </c>
      <c r="E327" s="129">
        <v>4.4736842105263158E-2</v>
      </c>
      <c r="F327" s="129">
        <v>3.5838150289017344E-2</v>
      </c>
      <c r="G327" s="129">
        <v>5.1020408163265307E-2</v>
      </c>
      <c r="H327" s="129">
        <v>5.2076875387476754E-2</v>
      </c>
      <c r="I327" s="129">
        <v>6.4701064701064695E-2</v>
      </c>
      <c r="J327" s="129">
        <v>8.6338797814207655E-2</v>
      </c>
      <c r="K327" s="129">
        <v>9.5465393794749401E-2</v>
      </c>
      <c r="L327" s="130">
        <v>0.1276595744680851</v>
      </c>
      <c r="M327" s="131">
        <v>6.4268711980957419E-2</v>
      </c>
      <c r="N327" s="132"/>
    </row>
    <row r="328" spans="2:14">
      <c r="B328" s="70" t="s">
        <v>85</v>
      </c>
      <c r="C328" s="129">
        <v>0.4329896907216495</v>
      </c>
      <c r="D328" s="129">
        <v>0.23311061618411286</v>
      </c>
      <c r="E328" s="129">
        <v>0.13</v>
      </c>
      <c r="F328" s="129">
        <v>0.10057803468208093</v>
      </c>
      <c r="G328" s="129">
        <v>0.1014405762304922</v>
      </c>
      <c r="H328" s="129">
        <v>0.11097334159950403</v>
      </c>
      <c r="I328" s="129">
        <v>0.12285012285012285</v>
      </c>
      <c r="J328" s="129">
        <v>0.12459016393442623</v>
      </c>
      <c r="K328" s="129">
        <v>0.15513126491646778</v>
      </c>
      <c r="L328" s="130">
        <v>0.21276595744680851</v>
      </c>
      <c r="M328" s="133">
        <v>0.14387728114255488</v>
      </c>
      <c r="N328" s="132"/>
    </row>
    <row r="329" spans="2:14">
      <c r="B329" s="70" t="s">
        <v>86</v>
      </c>
      <c r="C329" s="129">
        <v>0.2020618556701031</v>
      </c>
      <c r="D329" s="129">
        <v>0.36228656273199705</v>
      </c>
      <c r="E329" s="129">
        <v>0.26526315789473687</v>
      </c>
      <c r="F329" s="129">
        <v>0.24046242774566473</v>
      </c>
      <c r="G329" s="129">
        <v>0.20648259303721489</v>
      </c>
      <c r="H329" s="129">
        <v>0.1884686918784873</v>
      </c>
      <c r="I329" s="129">
        <v>0.1941031941031941</v>
      </c>
      <c r="J329" s="129">
        <v>0.20327868852459016</v>
      </c>
      <c r="K329" s="129">
        <v>0.20763723150357996</v>
      </c>
      <c r="L329" s="130">
        <v>0.10638297872340426</v>
      </c>
      <c r="M329" s="133">
        <v>0.23529930353521997</v>
      </c>
      <c r="N329" s="132"/>
    </row>
    <row r="330" spans="2:14">
      <c r="B330" s="73" t="s">
        <v>11</v>
      </c>
      <c r="C330" s="134">
        <v>3.0927835051546393E-2</v>
      </c>
      <c r="D330" s="134">
        <v>0.2323682256867112</v>
      </c>
      <c r="E330" s="134">
        <v>0.38947368421052631</v>
      </c>
      <c r="F330" s="134">
        <v>0.3554913294797688</v>
      </c>
      <c r="G330" s="134">
        <v>0.31332533013205283</v>
      </c>
      <c r="H330" s="134">
        <v>0.27650340979541227</v>
      </c>
      <c r="I330" s="134">
        <v>0.24324324324324326</v>
      </c>
      <c r="J330" s="134">
        <v>0.20109289617486339</v>
      </c>
      <c r="K330" s="134">
        <v>0.17899761336515513</v>
      </c>
      <c r="L330" s="135">
        <v>0.19148936170212766</v>
      </c>
      <c r="M330" s="136">
        <v>0.28352287754562283</v>
      </c>
      <c r="N330" s="132"/>
    </row>
    <row r="331" spans="2:14">
      <c r="B331" s="73" t="s">
        <v>12</v>
      </c>
      <c r="C331" s="134">
        <v>0</v>
      </c>
      <c r="D331" s="134">
        <v>2.3756495916852263E-2</v>
      </c>
      <c r="E331" s="134">
        <v>0.10105263157894737</v>
      </c>
      <c r="F331" s="134">
        <v>0.15606936416184972</v>
      </c>
      <c r="G331" s="134">
        <v>0.16506602641056423</v>
      </c>
      <c r="H331" s="134">
        <v>0.14321140731556106</v>
      </c>
      <c r="I331" s="134">
        <v>0.11875511875511875</v>
      </c>
      <c r="J331" s="134">
        <v>0.13005464480874318</v>
      </c>
      <c r="K331" s="134">
        <v>8.83054892601432E-2</v>
      </c>
      <c r="L331" s="135">
        <v>0.14893617021276595</v>
      </c>
      <c r="M331" s="136">
        <v>0.11531340915101825</v>
      </c>
      <c r="N331" s="132"/>
    </row>
    <row r="332" spans="2:14">
      <c r="B332" s="73" t="s">
        <v>13</v>
      </c>
      <c r="C332" s="134">
        <v>0</v>
      </c>
      <c r="D332" s="134">
        <v>1.4847809948032665E-3</v>
      </c>
      <c r="E332" s="134">
        <v>1.5789473684210527E-2</v>
      </c>
      <c r="F332" s="134">
        <v>4.6242774566473986E-2</v>
      </c>
      <c r="G332" s="134">
        <v>6.6626650660264103E-2</v>
      </c>
      <c r="H332" s="134">
        <v>8.5554866707997515E-2</v>
      </c>
      <c r="I332" s="134">
        <v>7.2891072891072897E-2</v>
      </c>
      <c r="J332" s="134">
        <v>6.1202185792349727E-2</v>
      </c>
      <c r="K332" s="134">
        <v>3.1026252983293555E-2</v>
      </c>
      <c r="L332" s="135">
        <v>2.1276595744680851E-2</v>
      </c>
      <c r="M332" s="136">
        <v>4.5843251344441505E-2</v>
      </c>
      <c r="N332" s="132"/>
    </row>
    <row r="333" spans="2:14">
      <c r="B333" s="73" t="s">
        <v>14</v>
      </c>
      <c r="C333" s="134">
        <v>0</v>
      </c>
      <c r="D333" s="134">
        <v>0</v>
      </c>
      <c r="E333" s="134">
        <v>1.0526315789473684E-3</v>
      </c>
      <c r="F333" s="134">
        <v>9.2485549132947983E-3</v>
      </c>
      <c r="G333" s="134">
        <v>1.5606242496998799E-2</v>
      </c>
      <c r="H333" s="134">
        <v>2.6038437693738377E-2</v>
      </c>
      <c r="I333" s="134">
        <v>2.8665028665028666E-2</v>
      </c>
      <c r="J333" s="134">
        <v>2.185792349726776E-2</v>
      </c>
      <c r="K333" s="134">
        <v>2.3866348448687352E-3</v>
      </c>
      <c r="L333" s="135">
        <v>0</v>
      </c>
      <c r="M333" s="136">
        <v>1.2518734020982103E-2</v>
      </c>
      <c r="N333" s="132"/>
    </row>
    <row r="334" spans="2:14">
      <c r="B334" s="77" t="s">
        <v>77</v>
      </c>
      <c r="C334" s="137">
        <v>7.8350515463917525E-2</v>
      </c>
      <c r="D334" s="137">
        <v>4.6770601336302897E-2</v>
      </c>
      <c r="E334" s="137">
        <v>4.8947368421052628E-2</v>
      </c>
      <c r="F334" s="137">
        <v>5.3757225433526012E-2</v>
      </c>
      <c r="G334" s="137">
        <v>7.0228091236494594E-2</v>
      </c>
      <c r="H334" s="137">
        <v>0.10849349039057657</v>
      </c>
      <c r="I334" s="137">
        <v>0.14332514332514332</v>
      </c>
      <c r="J334" s="137">
        <v>0.15846994535519127</v>
      </c>
      <c r="K334" s="137">
        <v>0.23389021479713604</v>
      </c>
      <c r="L334" s="138">
        <v>0.1702127659574468</v>
      </c>
      <c r="M334" s="139">
        <v>8.8600899233007138E-2</v>
      </c>
      <c r="N334" s="132"/>
    </row>
    <row r="335" spans="2:14" ht="15.6" thickBot="1">
      <c r="B335" s="140" t="s">
        <v>78</v>
      </c>
      <c r="C335" s="141">
        <v>4.9484536082474224E-2</v>
      </c>
      <c r="D335" s="141">
        <v>1.9302152932442463E-2</v>
      </c>
      <c r="E335" s="141">
        <v>3.6842105263157894E-3</v>
      </c>
      <c r="F335" s="141">
        <v>2.3121387283236996E-3</v>
      </c>
      <c r="G335" s="141">
        <v>1.020408163265306E-2</v>
      </c>
      <c r="H335" s="141">
        <v>8.679479231246125E-3</v>
      </c>
      <c r="I335" s="141">
        <v>1.1466011466011465E-2</v>
      </c>
      <c r="J335" s="141">
        <v>1.3114754098360656E-2</v>
      </c>
      <c r="K335" s="141">
        <v>7.1599045346062056E-3</v>
      </c>
      <c r="L335" s="142">
        <v>2.1276595744680851E-2</v>
      </c>
      <c r="M335" s="143">
        <v>1.0755532046195893E-2</v>
      </c>
      <c r="N335" s="132"/>
    </row>
    <row r="336" spans="2:14">
      <c r="B336" s="5" t="s">
        <v>8</v>
      </c>
    </row>
    <row r="337" spans="2:2">
      <c r="B337" s="5"/>
    </row>
    <row r="338" spans="2:2">
      <c r="B338" s="5"/>
    </row>
    <row r="339" spans="2:2">
      <c r="B339" s="5"/>
    </row>
    <row r="340" spans="2:2">
      <c r="B340" s="5"/>
    </row>
    <row r="341" spans="2:2">
      <c r="B341" s="5"/>
    </row>
    <row r="342" spans="2:2">
      <c r="B342" s="5"/>
    </row>
    <row r="343" spans="2:2">
      <c r="B343" s="5"/>
    </row>
    <row r="344" spans="2:2">
      <c r="B344" s="5"/>
    </row>
    <row r="345" spans="2:2">
      <c r="B345" s="5"/>
    </row>
    <row r="346" spans="2:2">
      <c r="B346" s="5"/>
    </row>
    <row r="347" spans="2:2">
      <c r="B347" s="5"/>
    </row>
    <row r="348" spans="2:2">
      <c r="B348" s="5"/>
    </row>
    <row r="349" spans="2:2">
      <c r="B349" s="5"/>
    </row>
    <row r="350" spans="2:2">
      <c r="B350" s="5"/>
    </row>
    <row r="351" spans="2:2">
      <c r="B351" s="5"/>
    </row>
    <row r="352" spans="2:2">
      <c r="B352" s="5"/>
    </row>
    <row r="353" spans="2:26">
      <c r="B353" s="5"/>
    </row>
    <row r="354" spans="2:26">
      <c r="B354" s="5"/>
    </row>
    <row r="355" spans="2:26">
      <c r="B355" s="5"/>
    </row>
    <row r="356" spans="2:26">
      <c r="B356" s="5"/>
    </row>
    <row r="357" spans="2:26" ht="15.6" thickBot="1">
      <c r="B357" s="5" t="s">
        <v>116</v>
      </c>
    </row>
    <row r="358" spans="2:26" ht="45">
      <c r="B358" s="22" t="s">
        <v>82</v>
      </c>
      <c r="C358" s="112" t="s">
        <v>104</v>
      </c>
      <c r="D358" s="112" t="s">
        <v>0</v>
      </c>
      <c r="E358" s="112" t="s">
        <v>1</v>
      </c>
      <c r="F358" s="112" t="s">
        <v>2</v>
      </c>
      <c r="G358" s="112" t="s">
        <v>3</v>
      </c>
      <c r="H358" s="112" t="s">
        <v>4</v>
      </c>
      <c r="I358" s="112" t="s">
        <v>5</v>
      </c>
      <c r="J358" s="112" t="s">
        <v>6</v>
      </c>
      <c r="K358" s="112" t="s">
        <v>7</v>
      </c>
      <c r="L358" s="127" t="s">
        <v>105</v>
      </c>
      <c r="M358" s="128" t="s">
        <v>107</v>
      </c>
    </row>
    <row r="359" spans="2:26">
      <c r="B359" s="70" t="s">
        <v>76</v>
      </c>
      <c r="C359" s="144">
        <v>100</v>
      </c>
      <c r="D359" s="144">
        <v>109</v>
      </c>
      <c r="E359" s="144">
        <v>85</v>
      </c>
      <c r="F359" s="144">
        <v>62</v>
      </c>
      <c r="G359" s="144">
        <v>85</v>
      </c>
      <c r="H359" s="144">
        <v>84</v>
      </c>
      <c r="I359" s="144">
        <v>79</v>
      </c>
      <c r="J359" s="144">
        <v>79</v>
      </c>
      <c r="K359" s="144">
        <v>40</v>
      </c>
      <c r="L359" s="145">
        <v>6</v>
      </c>
      <c r="M359" s="146">
        <v>729</v>
      </c>
    </row>
    <row r="360" spans="2:26">
      <c r="B360" s="70" t="s">
        <v>85</v>
      </c>
      <c r="C360" s="144">
        <v>210</v>
      </c>
      <c r="D360" s="144">
        <v>314</v>
      </c>
      <c r="E360" s="144">
        <v>247</v>
      </c>
      <c r="F360" s="144">
        <v>174</v>
      </c>
      <c r="G360" s="144">
        <v>169</v>
      </c>
      <c r="H360" s="144">
        <v>179</v>
      </c>
      <c r="I360" s="144">
        <v>150</v>
      </c>
      <c r="J360" s="144">
        <v>114</v>
      </c>
      <c r="K360" s="144">
        <v>65</v>
      </c>
      <c r="L360" s="145">
        <v>10</v>
      </c>
      <c r="M360" s="146">
        <v>1632</v>
      </c>
    </row>
    <row r="361" spans="2:26">
      <c r="B361" s="70" t="s">
        <v>86</v>
      </c>
      <c r="C361" s="144">
        <v>98</v>
      </c>
      <c r="D361" s="144">
        <v>488</v>
      </c>
      <c r="E361" s="144">
        <v>504</v>
      </c>
      <c r="F361" s="144">
        <v>416</v>
      </c>
      <c r="G361" s="144">
        <v>344</v>
      </c>
      <c r="H361" s="144">
        <v>304</v>
      </c>
      <c r="I361" s="144">
        <v>237</v>
      </c>
      <c r="J361" s="144">
        <v>186</v>
      </c>
      <c r="K361" s="144">
        <v>87</v>
      </c>
      <c r="L361" s="145">
        <v>5</v>
      </c>
      <c r="M361" s="146">
        <v>2669</v>
      </c>
    </row>
    <row r="362" spans="2:26">
      <c r="B362" s="73" t="s">
        <v>11</v>
      </c>
      <c r="C362" s="147">
        <v>15</v>
      </c>
      <c r="D362" s="147">
        <v>313</v>
      </c>
      <c r="E362" s="147">
        <v>740</v>
      </c>
      <c r="F362" s="147">
        <v>615</v>
      </c>
      <c r="G362" s="147">
        <v>522</v>
      </c>
      <c r="H362" s="147">
        <v>446</v>
      </c>
      <c r="I362" s="147">
        <v>297</v>
      </c>
      <c r="J362" s="147">
        <v>184</v>
      </c>
      <c r="K362" s="147">
        <v>75</v>
      </c>
      <c r="L362" s="148">
        <v>9</v>
      </c>
      <c r="M362" s="149">
        <v>3216</v>
      </c>
    </row>
    <row r="363" spans="2:26">
      <c r="B363" s="73" t="s">
        <v>12</v>
      </c>
      <c r="C363" s="147">
        <v>0</v>
      </c>
      <c r="D363" s="147">
        <v>32</v>
      </c>
      <c r="E363" s="147">
        <v>192</v>
      </c>
      <c r="F363" s="147">
        <v>270</v>
      </c>
      <c r="G363" s="147">
        <v>275</v>
      </c>
      <c r="H363" s="147">
        <v>231</v>
      </c>
      <c r="I363" s="147">
        <v>145</v>
      </c>
      <c r="J363" s="147">
        <v>119</v>
      </c>
      <c r="K363" s="147">
        <v>37</v>
      </c>
      <c r="L363" s="148">
        <v>7</v>
      </c>
      <c r="M363" s="149">
        <v>1308</v>
      </c>
    </row>
    <row r="364" spans="2:26">
      <c r="B364" s="73" t="s">
        <v>13</v>
      </c>
      <c r="C364" s="147">
        <v>0</v>
      </c>
      <c r="D364" s="147">
        <v>2</v>
      </c>
      <c r="E364" s="147">
        <v>30</v>
      </c>
      <c r="F364" s="147">
        <v>80</v>
      </c>
      <c r="G364" s="147">
        <v>111</v>
      </c>
      <c r="H364" s="147">
        <v>138</v>
      </c>
      <c r="I364" s="147">
        <v>89</v>
      </c>
      <c r="J364" s="147">
        <v>56</v>
      </c>
      <c r="K364" s="147">
        <v>13</v>
      </c>
      <c r="L364" s="148">
        <v>1</v>
      </c>
      <c r="M364" s="149">
        <v>520</v>
      </c>
      <c r="W364" s="31"/>
      <c r="X364" s="31"/>
      <c r="Y364" s="31"/>
      <c r="Z364" s="31"/>
    </row>
    <row r="365" spans="2:26">
      <c r="B365" s="73" t="s">
        <v>14</v>
      </c>
      <c r="C365" s="147">
        <v>0</v>
      </c>
      <c r="D365" s="147">
        <v>0</v>
      </c>
      <c r="E365" s="147">
        <v>2</v>
      </c>
      <c r="F365" s="147">
        <v>16</v>
      </c>
      <c r="G365" s="147">
        <v>26</v>
      </c>
      <c r="H365" s="147">
        <v>42</v>
      </c>
      <c r="I365" s="147">
        <v>35</v>
      </c>
      <c r="J365" s="147">
        <v>20</v>
      </c>
      <c r="K365" s="147">
        <v>1</v>
      </c>
      <c r="L365" s="148">
        <v>0</v>
      </c>
      <c r="M365" s="149">
        <v>142</v>
      </c>
      <c r="W365" s="31"/>
      <c r="X365" s="31"/>
      <c r="Y365" s="31"/>
      <c r="Z365" s="31"/>
    </row>
    <row r="366" spans="2:26">
      <c r="B366" s="77" t="s">
        <v>77</v>
      </c>
      <c r="C366" s="150">
        <v>38</v>
      </c>
      <c r="D366" s="150">
        <v>63</v>
      </c>
      <c r="E366" s="150">
        <v>93</v>
      </c>
      <c r="F366" s="150">
        <v>93</v>
      </c>
      <c r="G366" s="150">
        <v>117</v>
      </c>
      <c r="H366" s="150">
        <v>175</v>
      </c>
      <c r="I366" s="150">
        <v>175</v>
      </c>
      <c r="J366" s="150">
        <v>145</v>
      </c>
      <c r="K366" s="150">
        <v>98</v>
      </c>
      <c r="L366" s="151">
        <v>8</v>
      </c>
      <c r="M366" s="152">
        <v>1005</v>
      </c>
      <c r="W366" s="31"/>
      <c r="X366" s="31"/>
      <c r="Y366" s="31"/>
      <c r="Z366" s="31"/>
    </row>
    <row r="367" spans="2:26">
      <c r="B367" s="77" t="s">
        <v>78</v>
      </c>
      <c r="C367" s="150">
        <v>24</v>
      </c>
      <c r="D367" s="150">
        <v>26</v>
      </c>
      <c r="E367" s="150">
        <v>7</v>
      </c>
      <c r="F367" s="150">
        <v>4</v>
      </c>
      <c r="G367" s="150">
        <v>17</v>
      </c>
      <c r="H367" s="150">
        <v>14</v>
      </c>
      <c r="I367" s="150">
        <v>14</v>
      </c>
      <c r="J367" s="150">
        <v>12</v>
      </c>
      <c r="K367" s="150">
        <v>3</v>
      </c>
      <c r="L367" s="151">
        <v>1</v>
      </c>
      <c r="M367" s="152">
        <v>122</v>
      </c>
      <c r="W367" s="31"/>
      <c r="X367" s="31"/>
      <c r="Y367" s="31"/>
      <c r="Z367" s="31"/>
    </row>
    <row r="368" spans="2:26" ht="15.6" thickBot="1">
      <c r="B368" s="153" t="s">
        <v>70</v>
      </c>
      <c r="C368" s="154">
        <v>485</v>
      </c>
      <c r="D368" s="154">
        <v>1347</v>
      </c>
      <c r="E368" s="155">
        <v>1900</v>
      </c>
      <c r="F368" s="155">
        <v>1730</v>
      </c>
      <c r="G368" s="155">
        <v>1666</v>
      </c>
      <c r="H368" s="154">
        <v>1613</v>
      </c>
      <c r="I368" s="154">
        <v>1221</v>
      </c>
      <c r="J368" s="154">
        <v>915</v>
      </c>
      <c r="K368" s="154">
        <v>419</v>
      </c>
      <c r="L368" s="154">
        <v>47</v>
      </c>
      <c r="M368" s="156">
        <v>11343</v>
      </c>
      <c r="W368" s="31"/>
      <c r="X368" s="31"/>
      <c r="Y368" s="31"/>
      <c r="Z368" s="31"/>
    </row>
    <row r="369" spans="1:26">
      <c r="B369" s="5" t="s">
        <v>8</v>
      </c>
      <c r="W369" s="31"/>
      <c r="X369" s="31"/>
      <c r="Y369" s="31"/>
      <c r="Z369" s="31"/>
    </row>
    <row r="370" spans="1:26" ht="15" customHeight="1">
      <c r="A370" s="66" t="s">
        <v>80</v>
      </c>
      <c r="B370" s="5"/>
      <c r="W370" s="31"/>
      <c r="X370" s="31"/>
      <c r="Y370" s="31"/>
      <c r="Z370" s="31"/>
    </row>
    <row r="371" spans="1:26" ht="15" customHeight="1">
      <c r="A371" s="66"/>
      <c r="B371" s="5"/>
      <c r="W371" s="31"/>
      <c r="X371" s="31"/>
      <c r="Y371" s="31"/>
      <c r="Z371" s="31"/>
    </row>
    <row r="372" spans="1:26" ht="15" customHeight="1">
      <c r="A372" s="66"/>
      <c r="B372" s="5"/>
      <c r="W372" s="31"/>
      <c r="X372" s="31"/>
      <c r="Y372" s="31"/>
      <c r="Z372" s="31"/>
    </row>
    <row r="373" spans="1:26" ht="15" customHeight="1">
      <c r="A373" s="66"/>
      <c r="B373" s="5"/>
      <c r="W373" s="31"/>
      <c r="X373" s="31"/>
      <c r="Y373" s="31"/>
      <c r="Z373" s="31"/>
    </row>
    <row r="374" spans="1:26" ht="15" customHeight="1">
      <c r="A374" s="66"/>
      <c r="B374" s="5"/>
      <c r="W374" s="31"/>
      <c r="X374" s="31"/>
      <c r="Y374" s="31"/>
      <c r="Z374" s="31"/>
    </row>
    <row r="375" spans="1:26" ht="15" customHeight="1">
      <c r="A375" s="66"/>
      <c r="B375" s="5"/>
      <c r="W375" s="31"/>
      <c r="X375" s="31"/>
      <c r="Y375" s="31"/>
      <c r="Z375" s="31"/>
    </row>
    <row r="376" spans="1:26" ht="15" customHeight="1">
      <c r="A376" s="66"/>
      <c r="B376" s="5"/>
      <c r="W376" s="31"/>
      <c r="X376" s="31"/>
      <c r="Y376" s="31"/>
      <c r="Z376" s="31"/>
    </row>
    <row r="377" spans="1:26" ht="15" customHeight="1">
      <c r="A377" s="66"/>
      <c r="B377" s="5"/>
      <c r="W377" s="31"/>
      <c r="X377" s="31"/>
      <c r="Y377" s="31"/>
      <c r="Z377" s="31"/>
    </row>
    <row r="378" spans="1:26" ht="15" customHeight="1">
      <c r="A378" s="66"/>
      <c r="B378" s="5"/>
      <c r="W378" s="31"/>
      <c r="X378" s="31"/>
      <c r="Y378" s="31"/>
      <c r="Z378" s="31"/>
    </row>
    <row r="379" spans="1:26" ht="15" customHeight="1">
      <c r="A379" s="66"/>
      <c r="B379" s="5"/>
      <c r="W379" s="31"/>
      <c r="X379" s="31"/>
      <c r="Y379" s="31"/>
      <c r="Z379" s="31"/>
    </row>
    <row r="380" spans="1:26" ht="15" customHeight="1">
      <c r="A380" s="66"/>
      <c r="B380" s="5"/>
      <c r="W380" s="31"/>
      <c r="X380" s="31"/>
      <c r="Y380" s="31"/>
      <c r="Z380" s="31"/>
    </row>
    <row r="381" spans="1:26" ht="15" customHeight="1">
      <c r="A381" s="66"/>
      <c r="B381" s="5"/>
      <c r="W381" s="31"/>
      <c r="X381" s="31"/>
      <c r="Y381" s="31"/>
      <c r="Z381" s="31"/>
    </row>
    <row r="382" spans="1:26" ht="15" customHeight="1">
      <c r="A382" s="66"/>
      <c r="B382" s="5"/>
      <c r="W382" s="31"/>
      <c r="X382" s="31"/>
      <c r="Y382" s="31"/>
      <c r="Z382" s="31"/>
    </row>
    <row r="383" spans="1:26" ht="15" customHeight="1">
      <c r="A383" s="66"/>
      <c r="B383" s="5"/>
      <c r="W383" s="31"/>
      <c r="X383" s="31"/>
      <c r="Y383" s="31"/>
      <c r="Z383" s="31"/>
    </row>
    <row r="384" spans="1:26" ht="15" customHeight="1">
      <c r="A384" s="66"/>
      <c r="B384" s="5"/>
      <c r="W384" s="31"/>
      <c r="X384" s="31"/>
      <c r="Y384" s="31"/>
      <c r="Z384" s="31"/>
    </row>
    <row r="385" spans="1:26" ht="15" customHeight="1">
      <c r="A385" s="66"/>
      <c r="B385" s="5"/>
      <c r="W385" s="31"/>
      <c r="X385" s="31"/>
      <c r="Y385" s="31"/>
      <c r="Z385" s="31"/>
    </row>
    <row r="386" spans="1:26" ht="15" customHeight="1">
      <c r="A386" s="66"/>
      <c r="B386" s="5"/>
      <c r="W386" s="31"/>
      <c r="X386" s="31"/>
      <c r="Y386" s="31"/>
      <c r="Z386" s="31"/>
    </row>
    <row r="387" spans="1:26" ht="15" customHeight="1">
      <c r="A387" s="66"/>
      <c r="B387" s="5"/>
      <c r="W387" s="31"/>
      <c r="X387" s="31"/>
      <c r="Y387" s="31"/>
      <c r="Z387" s="31"/>
    </row>
    <row r="388" spans="1:26" ht="15" customHeight="1">
      <c r="A388" s="66"/>
      <c r="B388" s="5"/>
      <c r="W388" s="31"/>
      <c r="X388" s="31"/>
      <c r="Y388" s="31"/>
      <c r="Z388" s="31"/>
    </row>
    <row r="389" spans="1:26" ht="15" customHeight="1">
      <c r="A389" s="66"/>
      <c r="B389" s="5"/>
      <c r="W389" s="31"/>
      <c r="X389" s="31"/>
      <c r="Y389" s="31"/>
      <c r="Z389" s="31"/>
    </row>
    <row r="390" spans="1:26" ht="15.6" thickBot="1">
      <c r="B390" s="2" t="s">
        <v>117</v>
      </c>
      <c r="W390" s="31"/>
      <c r="X390" s="31"/>
      <c r="Y390" s="31"/>
      <c r="Z390" s="31"/>
    </row>
    <row r="391" spans="1:26" ht="30" customHeight="1">
      <c r="B391" s="157"/>
      <c r="C391" s="1091" t="s">
        <v>118</v>
      </c>
      <c r="D391" s="1092"/>
      <c r="E391" s="1086" t="s">
        <v>103</v>
      </c>
      <c r="F391" s="1087"/>
      <c r="G391" s="1088" t="s">
        <v>74</v>
      </c>
      <c r="H391" s="1089"/>
      <c r="W391" s="31"/>
      <c r="X391" s="31"/>
      <c r="Y391" s="31"/>
      <c r="Z391" s="31"/>
    </row>
    <row r="392" spans="1:26">
      <c r="B392" s="158" t="s">
        <v>26</v>
      </c>
      <c r="C392" s="159" t="s">
        <v>83</v>
      </c>
      <c r="D392" s="159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W392" s="31"/>
      <c r="X392" s="31"/>
      <c r="Y392" s="31"/>
      <c r="Z392" s="31"/>
    </row>
    <row r="393" spans="1:26">
      <c r="B393" s="160" t="s">
        <v>119</v>
      </c>
      <c r="C393" s="87">
        <v>4.9369655294013931E-3</v>
      </c>
      <c r="D393" s="51">
        <v>56</v>
      </c>
      <c r="E393" s="87">
        <v>0.13729439409197716</v>
      </c>
      <c r="F393" s="51">
        <v>1227</v>
      </c>
      <c r="G393" s="161">
        <v>0.1081724411531341</v>
      </c>
      <c r="H393" s="52">
        <v>1227</v>
      </c>
      <c r="W393" s="31"/>
      <c r="X393" s="31"/>
      <c r="Y393" s="31"/>
      <c r="Z393" s="31"/>
    </row>
    <row r="394" spans="1:26">
      <c r="B394" s="160" t="s">
        <v>120</v>
      </c>
      <c r="C394" s="87">
        <v>0.40192189015251695</v>
      </c>
      <c r="D394" s="51">
        <v>4559</v>
      </c>
      <c r="E394" s="87">
        <v>0.80194696206780802</v>
      </c>
      <c r="F394" s="51">
        <v>7167</v>
      </c>
      <c r="G394" s="161">
        <v>0.63184342766463897</v>
      </c>
      <c r="H394" s="52">
        <v>7167</v>
      </c>
      <c r="W394" s="31"/>
      <c r="X394" s="31"/>
      <c r="Y394" s="31"/>
      <c r="Z394" s="31"/>
    </row>
    <row r="395" spans="1:26">
      <c r="B395" s="162" t="s">
        <v>122</v>
      </c>
      <c r="C395" s="87">
        <v>0</v>
      </c>
      <c r="D395" s="51">
        <v>0</v>
      </c>
      <c r="E395" s="87">
        <v>6.0758643840214836E-2</v>
      </c>
      <c r="F395" s="51">
        <v>543</v>
      </c>
      <c r="G395" s="161">
        <v>4.787093361544565E-2</v>
      </c>
      <c r="H395" s="52">
        <v>543</v>
      </c>
    </row>
    <row r="396" spans="1:26">
      <c r="B396" s="160" t="s">
        <v>123</v>
      </c>
      <c r="C396" s="87">
        <v>0.59314114431808163</v>
      </c>
      <c r="D396" s="51">
        <v>6728</v>
      </c>
      <c r="E396" s="87">
        <v>0</v>
      </c>
      <c r="F396" s="51">
        <v>0</v>
      </c>
      <c r="G396" s="161">
        <v>0</v>
      </c>
      <c r="H396" s="52">
        <v>0</v>
      </c>
    </row>
    <row r="397" spans="1:26">
      <c r="B397" s="163" t="s">
        <v>73</v>
      </c>
      <c r="C397" s="164"/>
      <c r="D397" s="165"/>
      <c r="E397" s="164"/>
      <c r="F397" s="165"/>
      <c r="G397" s="166">
        <v>0.21211319756678126</v>
      </c>
      <c r="H397" s="167">
        <v>2406</v>
      </c>
    </row>
    <row r="398" spans="1:26" ht="15.6" thickBot="1">
      <c r="B398" s="168" t="s">
        <v>70</v>
      </c>
      <c r="C398" s="90"/>
      <c r="D398" s="54">
        <v>11343</v>
      </c>
      <c r="E398" s="169"/>
      <c r="F398" s="54">
        <v>8937</v>
      </c>
      <c r="G398" s="170"/>
      <c r="H398" s="171">
        <v>11343</v>
      </c>
    </row>
    <row r="399" spans="1:26">
      <c r="B399" s="27" t="s">
        <v>124</v>
      </c>
      <c r="C399" s="172"/>
      <c r="D399" s="173"/>
      <c r="E399" s="174"/>
      <c r="F399" s="173"/>
      <c r="G399" s="175"/>
      <c r="H399" s="173"/>
    </row>
    <row r="400" spans="1:26">
      <c r="B400" s="27"/>
      <c r="C400" s="29"/>
      <c r="D400" s="58"/>
      <c r="E400" s="34"/>
      <c r="F400" s="58"/>
      <c r="G400" s="176"/>
      <c r="H400" s="58"/>
    </row>
    <row r="401" spans="2:8">
      <c r="B401" s="27"/>
      <c r="C401" s="29"/>
      <c r="D401" s="58"/>
      <c r="E401" s="34"/>
      <c r="F401" s="58"/>
      <c r="G401" s="176"/>
      <c r="H401" s="58"/>
    </row>
    <row r="402" spans="2:8">
      <c r="B402" s="27"/>
      <c r="C402" s="29"/>
      <c r="D402" s="58"/>
      <c r="E402" s="34"/>
      <c r="F402" s="58"/>
      <c r="G402" s="176"/>
      <c r="H402" s="58"/>
    </row>
    <row r="403" spans="2:8">
      <c r="B403" s="27"/>
      <c r="C403" s="29"/>
      <c r="D403" s="58"/>
      <c r="E403" s="34"/>
      <c r="F403" s="58"/>
      <c r="G403" s="176"/>
      <c r="H403" s="58"/>
    </row>
    <row r="404" spans="2:8">
      <c r="B404" s="27"/>
      <c r="C404" s="29"/>
      <c r="D404" s="58"/>
      <c r="E404" s="34"/>
      <c r="F404" s="58"/>
      <c r="G404" s="176"/>
      <c r="H404" s="58"/>
    </row>
    <row r="405" spans="2:8">
      <c r="B405" s="27"/>
      <c r="C405" s="29"/>
      <c r="D405" s="58"/>
      <c r="E405" s="34"/>
      <c r="F405" s="58"/>
      <c r="G405" s="176"/>
      <c r="H405" s="58"/>
    </row>
    <row r="406" spans="2:8">
      <c r="B406" s="27"/>
      <c r="C406" s="29"/>
      <c r="D406" s="58"/>
      <c r="E406" s="34"/>
      <c r="F406" s="58"/>
      <c r="G406" s="176"/>
      <c r="H406" s="58"/>
    </row>
    <row r="407" spans="2:8">
      <c r="B407" s="27"/>
      <c r="C407" s="29"/>
      <c r="D407" s="58"/>
      <c r="E407" s="34"/>
      <c r="F407" s="58"/>
      <c r="G407" s="176"/>
      <c r="H407" s="58"/>
    </row>
    <row r="408" spans="2:8">
      <c r="B408" s="27"/>
      <c r="C408" s="29"/>
      <c r="D408" s="58"/>
      <c r="E408" s="34"/>
      <c r="F408" s="58"/>
      <c r="G408" s="176"/>
      <c r="H408" s="58"/>
    </row>
    <row r="409" spans="2:8">
      <c r="B409" s="27"/>
      <c r="C409" s="29"/>
      <c r="D409" s="58"/>
      <c r="E409" s="34"/>
      <c r="F409" s="58"/>
      <c r="G409" s="176"/>
      <c r="H409" s="58"/>
    </row>
    <row r="410" spans="2:8">
      <c r="B410" s="27"/>
      <c r="C410" s="29"/>
      <c r="D410" s="58"/>
      <c r="E410" s="34"/>
      <c r="F410" s="58"/>
      <c r="G410" s="176"/>
      <c r="H410" s="58"/>
    </row>
    <row r="411" spans="2:8">
      <c r="B411" s="27"/>
      <c r="C411" s="29"/>
      <c r="D411" s="58"/>
      <c r="E411" s="34"/>
      <c r="F411" s="58"/>
      <c r="G411" s="176"/>
      <c r="H411" s="58"/>
    </row>
    <row r="412" spans="2:8">
      <c r="B412" s="27"/>
      <c r="C412" s="29"/>
      <c r="D412" s="58"/>
      <c r="E412" s="34"/>
      <c r="F412" s="58"/>
      <c r="G412" s="176"/>
      <c r="H412" s="58"/>
    </row>
    <row r="413" spans="2:8">
      <c r="B413" s="27"/>
      <c r="C413" s="29"/>
      <c r="D413" s="58"/>
      <c r="E413" s="34"/>
      <c r="F413" s="58"/>
      <c r="G413" s="176"/>
      <c r="H413" s="58"/>
    </row>
    <row r="414" spans="2:8">
      <c r="B414" s="27"/>
      <c r="C414" s="29"/>
      <c r="D414" s="58"/>
      <c r="E414" s="34"/>
      <c r="F414" s="58"/>
      <c r="G414" s="176"/>
      <c r="H414" s="58"/>
    </row>
    <row r="415" spans="2:8">
      <c r="B415" s="27"/>
      <c r="C415" s="29"/>
      <c r="D415" s="58"/>
      <c r="E415" s="34"/>
      <c r="F415" s="58"/>
      <c r="G415" s="176"/>
      <c r="H415" s="58"/>
    </row>
    <row r="416" spans="2:8">
      <c r="B416" s="27"/>
      <c r="C416" s="29"/>
      <c r="D416" s="58"/>
      <c r="E416" s="34"/>
      <c r="F416" s="58"/>
      <c r="G416" s="176"/>
      <c r="H416" s="58"/>
    </row>
    <row r="417" spans="2:8">
      <c r="B417" s="27"/>
      <c r="C417" s="29"/>
      <c r="D417" s="58"/>
      <c r="E417" s="34"/>
      <c r="F417" s="58"/>
      <c r="G417" s="176"/>
      <c r="H417" s="58"/>
    </row>
    <row r="418" spans="2:8">
      <c r="B418" s="27"/>
      <c r="C418" s="29"/>
      <c r="D418" s="58"/>
      <c r="E418" s="34"/>
      <c r="F418" s="58"/>
      <c r="G418" s="176"/>
      <c r="H418" s="58"/>
    </row>
    <row r="419" spans="2:8">
      <c r="B419" s="27"/>
      <c r="C419" s="29"/>
      <c r="D419" s="58"/>
      <c r="E419" s="34"/>
      <c r="F419" s="58"/>
      <c r="G419" s="176"/>
      <c r="H419" s="58"/>
    </row>
    <row r="420" spans="2:8">
      <c r="B420" s="27"/>
      <c r="C420" s="29"/>
      <c r="D420" s="58"/>
      <c r="E420" s="34"/>
      <c r="F420" s="58"/>
      <c r="G420" s="176"/>
      <c r="H420" s="58"/>
    </row>
    <row r="421" spans="2:8">
      <c r="B421" s="27"/>
      <c r="C421" s="29"/>
      <c r="D421" s="58"/>
      <c r="E421" s="34"/>
      <c r="F421" s="58"/>
      <c r="G421" s="176"/>
      <c r="H421" s="58"/>
    </row>
    <row r="422" spans="2:8">
      <c r="B422" s="27"/>
      <c r="C422" s="29"/>
      <c r="D422" s="58"/>
      <c r="E422" s="34"/>
      <c r="F422" s="58"/>
      <c r="G422" s="176"/>
      <c r="H422" s="58"/>
    </row>
    <row r="423" spans="2:8">
      <c r="B423" s="27"/>
      <c r="C423" s="29"/>
      <c r="D423" s="58"/>
      <c r="E423" s="34"/>
      <c r="F423" s="58"/>
      <c r="G423" s="176"/>
      <c r="H423" s="58"/>
    </row>
    <row r="424" spans="2:8">
      <c r="B424" s="27"/>
      <c r="C424" s="29"/>
      <c r="D424" s="58"/>
      <c r="E424" s="34"/>
      <c r="F424" s="58"/>
      <c r="G424" s="176"/>
      <c r="H424" s="58"/>
    </row>
    <row r="425" spans="2:8">
      <c r="B425" s="27"/>
      <c r="C425" s="29"/>
      <c r="D425" s="58"/>
      <c r="E425" s="34"/>
      <c r="F425" s="58"/>
      <c r="G425" s="176"/>
      <c r="H425" s="58"/>
    </row>
    <row r="426" spans="2:8">
      <c r="B426" s="27"/>
      <c r="C426" s="29"/>
      <c r="D426" s="58"/>
      <c r="E426" s="34"/>
      <c r="F426" s="58"/>
      <c r="G426" s="176"/>
      <c r="H426" s="58"/>
    </row>
    <row r="427" spans="2:8">
      <c r="B427" s="27"/>
      <c r="C427" s="29"/>
      <c r="D427" s="58"/>
      <c r="E427" s="34"/>
      <c r="F427" s="58"/>
      <c r="G427" s="176"/>
      <c r="H427" s="58"/>
    </row>
    <row r="428" spans="2:8">
      <c r="B428" s="27"/>
      <c r="C428" s="29"/>
      <c r="D428" s="58"/>
      <c r="E428" s="34"/>
      <c r="F428" s="58"/>
      <c r="G428" s="176"/>
      <c r="H428" s="58"/>
    </row>
    <row r="429" spans="2:8">
      <c r="B429" s="27"/>
      <c r="C429" s="29"/>
      <c r="D429" s="58"/>
      <c r="E429" s="34"/>
      <c r="F429" s="58"/>
      <c r="G429" s="176"/>
      <c r="H429" s="58"/>
    </row>
    <row r="430" spans="2:8">
      <c r="B430" s="27"/>
      <c r="C430" s="29"/>
      <c r="D430" s="58"/>
      <c r="E430" s="34"/>
      <c r="F430" s="58"/>
      <c r="G430" s="176"/>
      <c r="H430" s="58"/>
    </row>
    <row r="431" spans="2:8">
      <c r="B431" s="27"/>
      <c r="C431" s="29"/>
      <c r="D431" s="58"/>
      <c r="E431" s="34"/>
      <c r="F431" s="58"/>
      <c r="G431" s="176"/>
      <c r="H431" s="58"/>
    </row>
    <row r="432" spans="2:8">
      <c r="B432" s="27"/>
      <c r="C432" s="29"/>
      <c r="D432" s="58"/>
      <c r="E432" s="34"/>
      <c r="F432" s="58"/>
      <c r="G432" s="176"/>
      <c r="H432" s="58"/>
    </row>
    <row r="433" spans="2:8">
      <c r="B433" s="27"/>
      <c r="C433" s="29"/>
      <c r="D433" s="58"/>
      <c r="E433" s="34"/>
      <c r="F433" s="58"/>
      <c r="G433" s="176"/>
      <c r="H433" s="58"/>
    </row>
    <row r="434" spans="2:8">
      <c r="B434" s="27"/>
      <c r="C434" s="29"/>
      <c r="D434" s="58"/>
      <c r="E434" s="34"/>
      <c r="F434" s="58"/>
      <c r="G434" s="176"/>
      <c r="H434" s="58"/>
    </row>
    <row r="435" spans="2:8">
      <c r="B435" s="27"/>
      <c r="C435" s="29"/>
      <c r="D435" s="58"/>
      <c r="E435" s="34"/>
      <c r="F435" s="58"/>
      <c r="G435" s="176"/>
      <c r="H435" s="58"/>
    </row>
    <row r="436" spans="2:8">
      <c r="B436" s="27"/>
      <c r="C436" s="29"/>
      <c r="D436" s="58"/>
      <c r="E436" s="34"/>
      <c r="F436" s="58"/>
      <c r="G436" s="176"/>
      <c r="H436" s="58"/>
    </row>
    <row r="437" spans="2:8">
      <c r="B437" s="27"/>
      <c r="C437" s="29"/>
      <c r="D437" s="58"/>
      <c r="E437" s="34"/>
      <c r="F437" s="58"/>
      <c r="G437" s="176"/>
      <c r="H437" s="58"/>
    </row>
    <row r="438" spans="2:8">
      <c r="B438" s="27"/>
      <c r="C438" s="29"/>
      <c r="D438" s="58"/>
      <c r="E438" s="34"/>
      <c r="F438" s="58"/>
      <c r="G438" s="176"/>
      <c r="H438" s="58"/>
    </row>
    <row r="439" spans="2:8">
      <c r="B439" s="27"/>
      <c r="C439" s="29"/>
      <c r="D439" s="58"/>
      <c r="E439" s="34"/>
      <c r="F439" s="58"/>
      <c r="G439" s="176"/>
      <c r="H439" s="58"/>
    </row>
    <row r="440" spans="2:8">
      <c r="B440" s="27"/>
      <c r="C440" s="29"/>
      <c r="D440" s="58"/>
      <c r="E440" s="34"/>
      <c r="F440" s="58"/>
      <c r="G440" s="176"/>
      <c r="H440" s="58"/>
    </row>
    <row r="441" spans="2:8">
      <c r="B441" s="27"/>
      <c r="C441" s="29"/>
      <c r="D441" s="58"/>
      <c r="E441" s="34"/>
      <c r="F441" s="58"/>
      <c r="G441" s="176"/>
      <c r="H441" s="58"/>
    </row>
    <row r="442" spans="2:8">
      <c r="B442" s="27"/>
      <c r="C442" s="29"/>
      <c r="D442" s="58"/>
      <c r="E442" s="34"/>
      <c r="F442" s="58"/>
      <c r="G442" s="176"/>
      <c r="H442" s="58"/>
    </row>
    <row r="443" spans="2:8">
      <c r="B443" s="27"/>
      <c r="C443" s="29"/>
      <c r="D443" s="58"/>
      <c r="E443" s="34"/>
      <c r="F443" s="58"/>
      <c r="G443" s="176"/>
      <c r="H443" s="58"/>
    </row>
    <row r="444" spans="2:8">
      <c r="B444" s="27"/>
      <c r="C444" s="29"/>
      <c r="D444" s="58"/>
      <c r="E444" s="34"/>
      <c r="F444" s="58"/>
      <c r="G444" s="176"/>
      <c r="H444" s="58"/>
    </row>
    <row r="445" spans="2:8">
      <c r="B445" s="27"/>
      <c r="C445" s="29"/>
      <c r="D445" s="58"/>
      <c r="E445" s="34"/>
      <c r="F445" s="58"/>
      <c r="G445" s="176"/>
      <c r="H445" s="58"/>
    </row>
    <row r="446" spans="2:8">
      <c r="B446" s="27"/>
      <c r="C446" s="29"/>
      <c r="D446" s="58"/>
      <c r="E446" s="34"/>
      <c r="F446" s="58"/>
      <c r="G446" s="176"/>
      <c r="H446" s="58"/>
    </row>
    <row r="447" spans="2:8">
      <c r="B447" s="27"/>
      <c r="C447" s="29"/>
      <c r="D447" s="58"/>
      <c r="E447" s="34"/>
      <c r="F447" s="58"/>
      <c r="G447" s="176"/>
      <c r="H447" s="58"/>
    </row>
    <row r="448" spans="2:8">
      <c r="B448" s="27"/>
      <c r="C448" s="29"/>
      <c r="D448" s="58"/>
      <c r="E448" s="34"/>
      <c r="F448" s="58"/>
      <c r="G448" s="176"/>
      <c r="H448" s="58"/>
    </row>
    <row r="449" spans="2:8">
      <c r="B449" s="27"/>
      <c r="C449" s="29"/>
      <c r="D449" s="58"/>
      <c r="E449" s="34"/>
      <c r="F449" s="58"/>
      <c r="G449" s="176"/>
      <c r="H449" s="58"/>
    </row>
    <row r="450" spans="2:8">
      <c r="B450" s="27"/>
      <c r="C450" s="29"/>
      <c r="D450" s="58"/>
      <c r="E450" s="34"/>
      <c r="F450" s="58"/>
      <c r="G450" s="176"/>
      <c r="H450" s="58"/>
    </row>
    <row r="451" spans="2:8">
      <c r="B451" s="27"/>
      <c r="C451" s="29"/>
      <c r="D451" s="58"/>
      <c r="E451" s="34"/>
      <c r="F451" s="58"/>
      <c r="G451" s="176"/>
      <c r="H451" s="58"/>
    </row>
    <row r="452" spans="2:8">
      <c r="B452" s="27"/>
      <c r="C452" s="29"/>
      <c r="D452" s="58"/>
      <c r="E452" s="34"/>
      <c r="F452" s="58"/>
      <c r="G452" s="176"/>
      <c r="H452" s="58"/>
    </row>
    <row r="453" spans="2:8">
      <c r="B453" s="27"/>
      <c r="C453" s="29"/>
      <c r="D453" s="58"/>
      <c r="E453" s="34"/>
      <c r="F453" s="58"/>
      <c r="G453" s="176"/>
      <c r="H453" s="58"/>
    </row>
    <row r="454" spans="2:8">
      <c r="B454" s="27"/>
      <c r="C454" s="29"/>
      <c r="D454" s="58"/>
      <c r="E454" s="34"/>
      <c r="F454" s="58"/>
      <c r="G454" s="176"/>
      <c r="H454" s="58"/>
    </row>
    <row r="455" spans="2:8">
      <c r="B455" s="27"/>
      <c r="C455" s="29"/>
      <c r="D455" s="58"/>
      <c r="E455" s="34"/>
      <c r="F455" s="58"/>
      <c r="G455" s="176"/>
      <c r="H455" s="58"/>
    </row>
    <row r="456" spans="2:8">
      <c r="B456" s="27"/>
      <c r="C456" s="29"/>
      <c r="D456" s="58"/>
      <c r="E456" s="34"/>
      <c r="F456" s="58"/>
      <c r="G456" s="176"/>
      <c r="H456" s="58"/>
    </row>
    <row r="457" spans="2:8">
      <c r="B457" s="27"/>
      <c r="C457" s="29"/>
      <c r="D457" s="58"/>
      <c r="E457" s="34"/>
      <c r="F457" s="58"/>
      <c r="G457" s="176"/>
      <c r="H457" s="58"/>
    </row>
    <row r="458" spans="2:8" ht="15.6" thickBot="1">
      <c r="B458" s="2" t="s">
        <v>125</v>
      </c>
    </row>
    <row r="459" spans="2:8" ht="30" customHeight="1">
      <c r="B459" s="177"/>
      <c r="C459" s="1091" t="s">
        <v>126</v>
      </c>
      <c r="D459" s="1092"/>
      <c r="E459" s="1091" t="s">
        <v>127</v>
      </c>
      <c r="F459" s="1122"/>
    </row>
    <row r="460" spans="2:8">
      <c r="B460" s="178" t="s">
        <v>26</v>
      </c>
      <c r="C460" s="159" t="s">
        <v>83</v>
      </c>
      <c r="D460" s="159" t="s">
        <v>84</v>
      </c>
      <c r="E460" s="159" t="s">
        <v>83</v>
      </c>
      <c r="F460" s="179" t="s">
        <v>84</v>
      </c>
    </row>
    <row r="461" spans="2:8">
      <c r="B461" s="160" t="s">
        <v>119</v>
      </c>
      <c r="C461" s="87">
        <v>4.8587913756453086E-3</v>
      </c>
      <c r="D461" s="51">
        <v>32</v>
      </c>
      <c r="E461" s="87">
        <v>5.0451965524490223E-3</v>
      </c>
      <c r="F461" s="52">
        <v>24</v>
      </c>
    </row>
    <row r="462" spans="2:8">
      <c r="B462" s="160" t="s">
        <v>120</v>
      </c>
      <c r="C462" s="87">
        <v>0.38095961129668993</v>
      </c>
      <c r="D462" s="51">
        <v>2509</v>
      </c>
      <c r="E462" s="87">
        <v>0.430943872188354</v>
      </c>
      <c r="F462" s="52">
        <v>2050</v>
      </c>
    </row>
    <row r="463" spans="2:8">
      <c r="B463" s="162" t="s">
        <v>122</v>
      </c>
      <c r="C463" s="87">
        <v>0</v>
      </c>
      <c r="D463" s="51">
        <v>0</v>
      </c>
      <c r="E463" s="87">
        <v>0</v>
      </c>
      <c r="F463" s="52">
        <v>0</v>
      </c>
    </row>
    <row r="464" spans="2:8">
      <c r="B464" s="160" t="s">
        <v>123</v>
      </c>
      <c r="C464" s="87">
        <v>0.61418159732766475</v>
      </c>
      <c r="D464" s="51">
        <v>4045</v>
      </c>
      <c r="E464" s="87">
        <v>0.56401093125919699</v>
      </c>
      <c r="F464" s="52">
        <v>2683</v>
      </c>
    </row>
    <row r="465" spans="2:8">
      <c r="B465" s="163" t="s">
        <v>73</v>
      </c>
      <c r="C465" s="164"/>
      <c r="D465" s="165"/>
      <c r="E465" s="164"/>
      <c r="F465" s="180"/>
    </row>
    <row r="466" spans="2:8" ht="15.6" thickBot="1">
      <c r="B466" s="168" t="s">
        <v>70</v>
      </c>
      <c r="C466" s="90"/>
      <c r="D466" s="54">
        <v>6586</v>
      </c>
      <c r="E466" s="169"/>
      <c r="F466" s="171">
        <v>4757</v>
      </c>
      <c r="G466" s="31"/>
      <c r="H466" s="31"/>
    </row>
    <row r="467" spans="2:8">
      <c r="B467" s="27" t="s">
        <v>124</v>
      </c>
      <c r="C467" s="172"/>
      <c r="D467" s="173"/>
      <c r="E467" s="174"/>
      <c r="F467" s="173"/>
      <c r="G467" s="176"/>
      <c r="H467" s="58"/>
    </row>
    <row r="468" spans="2:8">
      <c r="B468" s="27"/>
      <c r="C468" s="29"/>
      <c r="D468" s="58"/>
      <c r="E468" s="34"/>
      <c r="F468" s="58"/>
      <c r="G468" s="176"/>
      <c r="H468" s="58"/>
    </row>
    <row r="469" spans="2:8">
      <c r="B469" s="27"/>
      <c r="C469" s="29"/>
      <c r="D469" s="58"/>
      <c r="E469" s="34"/>
      <c r="F469" s="58"/>
      <c r="G469" s="176"/>
      <c r="H469" s="58"/>
    </row>
    <row r="470" spans="2:8">
      <c r="B470" s="27"/>
      <c r="C470" s="29"/>
      <c r="D470" s="58"/>
      <c r="E470" s="34"/>
      <c r="F470" s="58"/>
      <c r="G470" s="176"/>
      <c r="H470" s="58"/>
    </row>
    <row r="471" spans="2:8">
      <c r="B471" s="27"/>
      <c r="C471" s="29"/>
      <c r="D471" s="58"/>
      <c r="E471" s="34"/>
      <c r="F471" s="58"/>
      <c r="G471" s="176"/>
      <c r="H471" s="58"/>
    </row>
    <row r="472" spans="2:8">
      <c r="B472" s="27"/>
      <c r="C472" s="29"/>
      <c r="D472" s="58"/>
      <c r="E472" s="34"/>
      <c r="F472" s="58"/>
      <c r="G472" s="176"/>
      <c r="H472" s="58"/>
    </row>
    <row r="473" spans="2:8">
      <c r="B473" s="27"/>
      <c r="C473" s="29"/>
      <c r="D473" s="58"/>
      <c r="E473" s="34"/>
      <c r="F473" s="58"/>
      <c r="G473" s="176"/>
      <c r="H473" s="58"/>
    </row>
    <row r="474" spans="2:8">
      <c r="B474" s="27"/>
      <c r="C474" s="29"/>
      <c r="D474" s="58"/>
      <c r="E474" s="34"/>
      <c r="F474" s="58"/>
      <c r="G474" s="176"/>
      <c r="H474" s="58"/>
    </row>
    <row r="475" spans="2:8">
      <c r="B475" s="27"/>
      <c r="C475" s="29"/>
      <c r="D475" s="58"/>
      <c r="E475" s="34"/>
      <c r="F475" s="58"/>
      <c r="G475" s="176"/>
      <c r="H475" s="58"/>
    </row>
    <row r="476" spans="2:8">
      <c r="B476" s="27"/>
      <c r="C476" s="29"/>
      <c r="D476" s="58"/>
      <c r="E476" s="34"/>
      <c r="F476" s="58"/>
      <c r="G476" s="176"/>
      <c r="H476" s="58"/>
    </row>
    <row r="477" spans="2:8">
      <c r="B477" s="27"/>
      <c r="C477" s="29"/>
      <c r="D477" s="58"/>
      <c r="E477" s="34"/>
      <c r="F477" s="58"/>
      <c r="G477" s="176"/>
      <c r="H477" s="58"/>
    </row>
    <row r="478" spans="2:8">
      <c r="B478" s="27"/>
      <c r="C478" s="29"/>
      <c r="D478" s="58"/>
      <c r="E478" s="34"/>
      <c r="F478" s="58"/>
      <c r="G478" s="176"/>
      <c r="H478" s="58"/>
    </row>
    <row r="479" spans="2:8">
      <c r="B479" s="27"/>
      <c r="C479" s="29"/>
      <c r="D479" s="58"/>
      <c r="E479" s="34"/>
      <c r="F479" s="58"/>
      <c r="G479" s="176"/>
      <c r="H479" s="58"/>
    </row>
    <row r="480" spans="2:8">
      <c r="B480" s="27"/>
      <c r="C480" s="29"/>
      <c r="D480" s="58"/>
      <c r="E480" s="34"/>
      <c r="F480" s="58"/>
      <c r="G480" s="176"/>
      <c r="H480" s="58"/>
    </row>
    <row r="481" spans="2:10">
      <c r="B481" s="27"/>
      <c r="C481" s="29"/>
      <c r="D481" s="58"/>
      <c r="E481" s="34"/>
      <c r="F481" s="58"/>
      <c r="G481" s="176"/>
      <c r="H481" s="58"/>
    </row>
    <row r="482" spans="2:10">
      <c r="B482" s="27"/>
      <c r="C482" s="29"/>
      <c r="D482" s="58"/>
      <c r="E482" s="34"/>
      <c r="F482" s="58"/>
      <c r="G482" s="176"/>
      <c r="H482" s="58"/>
    </row>
    <row r="483" spans="2:10">
      <c r="B483" s="27"/>
      <c r="C483" s="29"/>
      <c r="D483" s="58"/>
      <c r="E483" s="34"/>
      <c r="F483" s="58"/>
      <c r="G483" s="176"/>
      <c r="H483" s="58"/>
    </row>
    <row r="484" spans="2:10">
      <c r="B484" s="27"/>
      <c r="C484" s="29"/>
      <c r="D484" s="58"/>
      <c r="E484" s="34"/>
      <c r="F484" s="58"/>
      <c r="G484" s="176"/>
      <c r="H484" s="58"/>
    </row>
    <row r="485" spans="2:10">
      <c r="B485" s="27"/>
      <c r="C485" s="29"/>
      <c r="D485" s="58"/>
      <c r="E485" s="34"/>
      <c r="F485" s="58"/>
      <c r="G485" s="176"/>
      <c r="H485" s="58"/>
    </row>
    <row r="486" spans="2:10">
      <c r="B486" s="27"/>
      <c r="C486" s="29"/>
      <c r="D486" s="58"/>
      <c r="E486" s="34"/>
      <c r="F486" s="58"/>
      <c r="G486" s="176"/>
      <c r="H486" s="58"/>
    </row>
    <row r="487" spans="2:10">
      <c r="B487" s="27"/>
      <c r="C487" s="29"/>
      <c r="D487" s="58"/>
      <c r="E487" s="34"/>
      <c r="F487" s="58"/>
      <c r="G487" s="176"/>
      <c r="H487" s="58"/>
    </row>
    <row r="488" spans="2:10" ht="15.6" thickBot="1">
      <c r="B488" s="2" t="s">
        <v>128</v>
      </c>
      <c r="G488" s="176"/>
      <c r="H488" s="58"/>
    </row>
    <row r="489" spans="2:10" ht="29.25" customHeight="1">
      <c r="B489" s="181"/>
      <c r="C489" s="1086" t="s">
        <v>126</v>
      </c>
      <c r="D489" s="1087"/>
      <c r="E489" s="1086" t="s">
        <v>127</v>
      </c>
      <c r="F489" s="1087"/>
      <c r="G489" s="1086" t="s">
        <v>121</v>
      </c>
      <c r="H489" s="1090"/>
      <c r="I489" s="1135" t="s">
        <v>74</v>
      </c>
      <c r="J489" s="1089"/>
    </row>
    <row r="490" spans="2:10">
      <c r="B490" s="182" t="s">
        <v>26</v>
      </c>
      <c r="C490" s="95" t="s">
        <v>83</v>
      </c>
      <c r="D490" s="95" t="s">
        <v>84</v>
      </c>
      <c r="E490" s="95" t="s">
        <v>83</v>
      </c>
      <c r="F490" s="95" t="s">
        <v>84</v>
      </c>
      <c r="G490" s="95" t="s">
        <v>83</v>
      </c>
      <c r="H490" s="96" t="s">
        <v>84</v>
      </c>
      <c r="I490" s="94" t="s">
        <v>83</v>
      </c>
      <c r="J490" s="96" t="s">
        <v>84</v>
      </c>
    </row>
    <row r="491" spans="2:10">
      <c r="B491" s="160" t="s">
        <v>119</v>
      </c>
      <c r="C491" s="87">
        <v>0.14140153878145145</v>
      </c>
      <c r="D491" s="51">
        <v>680</v>
      </c>
      <c r="E491" s="87">
        <v>0.13929695697796432</v>
      </c>
      <c r="F491" s="51">
        <v>531</v>
      </c>
      <c r="G491" s="87">
        <v>5.0632911392405063E-2</v>
      </c>
      <c r="H491" s="52">
        <v>16</v>
      </c>
      <c r="I491" s="183">
        <v>0.1081724411531341</v>
      </c>
      <c r="J491" s="52">
        <v>1227</v>
      </c>
    </row>
    <row r="492" spans="2:10">
      <c r="B492" s="160" t="s">
        <v>120</v>
      </c>
      <c r="C492" s="87">
        <v>0.81742566022042007</v>
      </c>
      <c r="D492" s="51">
        <v>3931</v>
      </c>
      <c r="E492" s="87">
        <v>0.83525708289611755</v>
      </c>
      <c r="F492" s="51">
        <v>3184</v>
      </c>
      <c r="G492" s="87">
        <v>0.16455696202531644</v>
      </c>
      <c r="H492" s="52">
        <v>52</v>
      </c>
      <c r="I492" s="183">
        <v>0.63184342766463897</v>
      </c>
      <c r="J492" s="52">
        <v>7167</v>
      </c>
    </row>
    <row r="493" spans="2:10">
      <c r="B493" s="162" t="s">
        <v>122</v>
      </c>
      <c r="C493" s="87">
        <v>4.1172800998128506E-2</v>
      </c>
      <c r="D493" s="51">
        <v>198</v>
      </c>
      <c r="E493" s="87">
        <v>2.5445960125918154E-2</v>
      </c>
      <c r="F493" s="51">
        <v>97</v>
      </c>
      <c r="G493" s="87">
        <v>0.78481012658227844</v>
      </c>
      <c r="H493" s="52">
        <v>248</v>
      </c>
      <c r="I493" s="183">
        <v>4.787093361544565E-2</v>
      </c>
      <c r="J493" s="52">
        <v>543</v>
      </c>
    </row>
    <row r="494" spans="2:10">
      <c r="B494" s="160" t="s">
        <v>123</v>
      </c>
      <c r="C494" s="87">
        <v>0</v>
      </c>
      <c r="D494" s="51">
        <v>0</v>
      </c>
      <c r="E494" s="87">
        <v>0</v>
      </c>
      <c r="F494" s="51">
        <v>0</v>
      </c>
      <c r="G494" s="87">
        <v>0</v>
      </c>
      <c r="H494" s="52">
        <v>0</v>
      </c>
      <c r="I494" s="183">
        <v>0</v>
      </c>
      <c r="J494" s="52">
        <v>0</v>
      </c>
    </row>
    <row r="495" spans="2:10">
      <c r="B495" s="163" t="s">
        <v>73</v>
      </c>
      <c r="C495" s="164"/>
      <c r="D495" s="165"/>
      <c r="E495" s="164"/>
      <c r="F495" s="165"/>
      <c r="G495" s="164"/>
      <c r="H495" s="180"/>
      <c r="I495" s="184">
        <v>0.21211319756678126</v>
      </c>
      <c r="J495" s="167">
        <v>2406</v>
      </c>
    </row>
    <row r="496" spans="2:10" ht="15.6" thickBot="1">
      <c r="B496" s="168" t="s">
        <v>70</v>
      </c>
      <c r="C496" s="90"/>
      <c r="D496" s="54">
        <v>4809</v>
      </c>
      <c r="E496" s="90"/>
      <c r="F496" s="54">
        <v>3812</v>
      </c>
      <c r="G496" s="169"/>
      <c r="H496" s="171">
        <v>316</v>
      </c>
      <c r="I496" s="185"/>
      <c r="J496" s="171">
        <v>11343</v>
      </c>
    </row>
    <row r="497" spans="2:8" ht="15" customHeight="1">
      <c r="B497" s="27" t="s">
        <v>124</v>
      </c>
      <c r="C497" s="172"/>
      <c r="D497" s="173"/>
      <c r="E497" s="174"/>
      <c r="F497" s="173"/>
      <c r="G497" s="176"/>
      <c r="H497" s="58"/>
    </row>
    <row r="498" spans="2:8" ht="15" customHeight="1">
      <c r="B498" s="27"/>
      <c r="C498" s="29"/>
      <c r="D498" s="58"/>
      <c r="E498" s="34"/>
      <c r="F498" s="58"/>
      <c r="G498" s="176"/>
      <c r="H498" s="58"/>
    </row>
    <row r="499" spans="2:8" ht="15" customHeight="1">
      <c r="B499" s="27"/>
      <c r="C499" s="29"/>
      <c r="D499" s="58"/>
      <c r="E499" s="34"/>
      <c r="F499" s="58"/>
      <c r="G499" s="176"/>
      <c r="H499" s="58"/>
    </row>
    <row r="500" spans="2:8" ht="15" customHeight="1">
      <c r="B500" s="27"/>
      <c r="C500" s="29"/>
      <c r="D500" s="58"/>
      <c r="E500" s="34"/>
      <c r="F500" s="58"/>
      <c r="G500" s="176"/>
      <c r="H500" s="58"/>
    </row>
    <row r="501" spans="2:8" ht="15" customHeight="1">
      <c r="B501" s="27"/>
      <c r="C501" s="29"/>
      <c r="D501" s="58"/>
      <c r="E501" s="34"/>
      <c r="F501" s="58"/>
      <c r="G501" s="176"/>
      <c r="H501" s="58"/>
    </row>
    <row r="502" spans="2:8" ht="15" customHeight="1">
      <c r="B502" s="27"/>
      <c r="C502" s="29"/>
      <c r="D502" s="58"/>
      <c r="E502" s="34"/>
      <c r="F502" s="58"/>
      <c r="G502" s="176"/>
      <c r="H502" s="58"/>
    </row>
    <row r="503" spans="2:8" ht="15" customHeight="1">
      <c r="B503" s="27"/>
      <c r="C503" s="29"/>
      <c r="D503" s="58"/>
      <c r="E503" s="34"/>
      <c r="F503" s="58"/>
      <c r="G503" s="176"/>
      <c r="H503" s="58"/>
    </row>
    <row r="504" spans="2:8" ht="15" customHeight="1">
      <c r="B504" s="27"/>
      <c r="C504" s="29"/>
      <c r="D504" s="58"/>
      <c r="E504" s="34"/>
      <c r="F504" s="58"/>
      <c r="G504" s="176"/>
      <c r="H504" s="58"/>
    </row>
    <row r="505" spans="2:8" ht="15" customHeight="1">
      <c r="B505" s="27"/>
      <c r="C505" s="29"/>
      <c r="D505" s="58"/>
      <c r="E505" s="34"/>
      <c r="F505" s="58"/>
      <c r="G505" s="176"/>
      <c r="H505" s="58"/>
    </row>
    <row r="506" spans="2:8" ht="15" customHeight="1">
      <c r="B506" s="27"/>
      <c r="C506" s="29"/>
      <c r="D506" s="58"/>
      <c r="E506" s="34"/>
      <c r="F506" s="58"/>
      <c r="G506" s="176"/>
      <c r="H506" s="58"/>
    </row>
    <row r="507" spans="2:8" ht="15" customHeight="1">
      <c r="B507" s="27"/>
      <c r="C507" s="29"/>
      <c r="D507" s="58"/>
      <c r="E507" s="34"/>
      <c r="F507" s="58"/>
      <c r="G507" s="176"/>
      <c r="H507" s="58"/>
    </row>
    <row r="508" spans="2:8" ht="15" customHeight="1">
      <c r="B508" s="27"/>
      <c r="C508" s="29"/>
      <c r="D508" s="58"/>
      <c r="E508" s="34"/>
      <c r="F508" s="58"/>
      <c r="G508" s="176"/>
      <c r="H508" s="58"/>
    </row>
    <row r="509" spans="2:8" ht="15" customHeight="1">
      <c r="B509" s="27"/>
      <c r="C509" s="29"/>
      <c r="D509" s="58"/>
      <c r="E509" s="34"/>
      <c r="F509" s="58"/>
      <c r="G509" s="176"/>
      <c r="H509" s="58"/>
    </row>
    <row r="510" spans="2:8" ht="15" customHeight="1">
      <c r="B510" s="27"/>
      <c r="C510" s="29"/>
      <c r="D510" s="58"/>
      <c r="E510" s="34"/>
      <c r="F510" s="58"/>
      <c r="G510" s="176"/>
      <c r="H510" s="58"/>
    </row>
    <row r="511" spans="2:8" ht="15" customHeight="1">
      <c r="B511" s="27"/>
      <c r="C511" s="29"/>
      <c r="D511" s="58"/>
      <c r="E511" s="34"/>
      <c r="F511" s="58"/>
      <c r="G511" s="176"/>
      <c r="H511" s="58"/>
    </row>
    <row r="512" spans="2:8" ht="15" customHeight="1">
      <c r="B512" s="27"/>
      <c r="C512" s="29"/>
      <c r="D512" s="58"/>
      <c r="E512" s="34"/>
      <c r="F512" s="58"/>
      <c r="G512" s="176"/>
      <c r="H512" s="58"/>
    </row>
    <row r="513" spans="2:8" ht="15" customHeight="1">
      <c r="B513" s="27"/>
      <c r="C513" s="29"/>
      <c r="D513" s="58"/>
      <c r="E513" s="34"/>
      <c r="F513" s="58"/>
      <c r="G513" s="176"/>
      <c r="H513" s="58"/>
    </row>
    <row r="514" spans="2:8" ht="15" customHeight="1">
      <c r="B514" s="27"/>
      <c r="C514" s="29"/>
      <c r="D514" s="58"/>
      <c r="E514" s="34"/>
      <c r="F514" s="58"/>
      <c r="G514" s="176"/>
      <c r="H514" s="58"/>
    </row>
    <row r="515" spans="2:8" ht="15" customHeight="1">
      <c r="B515" s="27"/>
      <c r="C515" s="29"/>
      <c r="D515" s="58"/>
      <c r="E515" s="34"/>
      <c r="F515" s="58"/>
      <c r="G515" s="176"/>
      <c r="H515" s="58"/>
    </row>
    <row r="516" spans="2:8" ht="15" customHeight="1">
      <c r="B516" s="27"/>
      <c r="C516" s="29"/>
      <c r="D516" s="58"/>
      <c r="E516" s="34"/>
      <c r="F516" s="58"/>
      <c r="G516" s="176"/>
      <c r="H516" s="58"/>
    </row>
    <row r="517" spans="2:8" ht="15" customHeight="1">
      <c r="B517" s="27"/>
      <c r="C517" s="29"/>
      <c r="D517" s="58"/>
      <c r="E517" s="34"/>
      <c r="F517" s="58"/>
      <c r="G517" s="176"/>
      <c r="H517" s="58"/>
    </row>
    <row r="518" spans="2:8" ht="15.6" thickBot="1">
      <c r="B518" s="27" t="s">
        <v>129</v>
      </c>
      <c r="C518" s="29"/>
      <c r="D518" s="58"/>
      <c r="E518" s="34"/>
      <c r="F518" s="58"/>
      <c r="G518" s="176"/>
      <c r="H518" s="58"/>
    </row>
    <row r="519" spans="2:8" ht="36.75" customHeight="1">
      <c r="B519" s="181"/>
      <c r="C519" s="1088" t="s">
        <v>130</v>
      </c>
      <c r="D519" s="1136"/>
      <c r="E519" s="1088" t="s">
        <v>74</v>
      </c>
      <c r="F519" s="1089"/>
    </row>
    <row r="520" spans="2:8">
      <c r="B520" s="186" t="s">
        <v>131</v>
      </c>
      <c r="C520" s="95" t="s">
        <v>83</v>
      </c>
      <c r="D520" s="95" t="s">
        <v>84</v>
      </c>
      <c r="E520" s="95" t="s">
        <v>83</v>
      </c>
      <c r="F520" s="96" t="s">
        <v>84</v>
      </c>
    </row>
    <row r="521" spans="2:8" ht="45">
      <c r="B521" s="187" t="s">
        <v>132</v>
      </c>
      <c r="C521" s="188">
        <v>2.058856439521092E-2</v>
      </c>
      <c r="D521" s="51">
        <v>184</v>
      </c>
      <c r="E521" s="87">
        <v>1.6221458168033148E-2</v>
      </c>
      <c r="F521" s="189">
        <v>184</v>
      </c>
    </row>
    <row r="522" spans="2:8" ht="30">
      <c r="B522" s="114" t="s">
        <v>133</v>
      </c>
      <c r="C522" s="188">
        <v>8.9515497370482261E-4</v>
      </c>
      <c r="D522" s="51">
        <v>8</v>
      </c>
      <c r="E522" s="87">
        <v>7.052807899144847E-4</v>
      </c>
      <c r="F522" s="189">
        <v>8</v>
      </c>
    </row>
    <row r="523" spans="2:8">
      <c r="B523" s="114" t="s">
        <v>134</v>
      </c>
      <c r="C523" s="188">
        <v>3.6141882063332215E-2</v>
      </c>
      <c r="D523" s="51">
        <v>323</v>
      </c>
      <c r="E523" s="87">
        <v>2.8475711892797319E-2</v>
      </c>
      <c r="F523" s="189">
        <v>323</v>
      </c>
    </row>
    <row r="524" spans="2:8" ht="30">
      <c r="B524" s="114" t="s">
        <v>379</v>
      </c>
      <c r="C524" s="188">
        <v>1.9245831934653686E-2</v>
      </c>
      <c r="D524" s="51">
        <v>172</v>
      </c>
      <c r="E524" s="87">
        <v>1.516353698316142E-2</v>
      </c>
      <c r="F524" s="189">
        <v>172</v>
      </c>
    </row>
    <row r="525" spans="2:8">
      <c r="B525" s="114" t="s">
        <v>136</v>
      </c>
      <c r="C525" s="188">
        <v>3.1330424079668794E-3</v>
      </c>
      <c r="D525" s="51">
        <v>28</v>
      </c>
      <c r="E525" s="87">
        <v>2.4684827647006966E-3</v>
      </c>
      <c r="F525" s="189">
        <v>28</v>
      </c>
    </row>
    <row r="526" spans="2:8">
      <c r="B526" s="114" t="s">
        <v>137</v>
      </c>
      <c r="C526" s="188">
        <v>1.3315430233859237E-2</v>
      </c>
      <c r="D526" s="51">
        <v>119</v>
      </c>
      <c r="E526" s="87">
        <v>1.0491051749977959E-2</v>
      </c>
      <c r="F526" s="189">
        <v>119</v>
      </c>
    </row>
    <row r="527" spans="2:8">
      <c r="B527" s="114" t="s">
        <v>138</v>
      </c>
      <c r="C527" s="188">
        <v>6.4898735593599639E-3</v>
      </c>
      <c r="D527" s="51">
        <v>58</v>
      </c>
      <c r="E527" s="87">
        <v>5.113285726880014E-3</v>
      </c>
      <c r="F527" s="189">
        <v>58</v>
      </c>
    </row>
    <row r="528" spans="2:8">
      <c r="B528" s="114" t="s">
        <v>139</v>
      </c>
      <c r="C528" s="188">
        <v>1.342732460557234E-2</v>
      </c>
      <c r="D528" s="51">
        <v>120</v>
      </c>
      <c r="E528" s="87">
        <v>1.057921184871727E-2</v>
      </c>
      <c r="F528" s="189">
        <v>120</v>
      </c>
    </row>
    <row r="529" spans="2:41">
      <c r="B529" s="114" t="s">
        <v>140</v>
      </c>
      <c r="C529" s="188">
        <v>1.7567416358957144E-2</v>
      </c>
      <c r="D529" s="51">
        <v>157</v>
      </c>
      <c r="E529" s="87">
        <v>1.3841135502071762E-2</v>
      </c>
      <c r="F529" s="189">
        <v>157</v>
      </c>
    </row>
    <row r="530" spans="2:41">
      <c r="B530" s="114" t="s">
        <v>141</v>
      </c>
      <c r="C530" s="188">
        <v>3.6925142665323934E-3</v>
      </c>
      <c r="D530" s="51">
        <v>33</v>
      </c>
      <c r="E530" s="87">
        <v>2.9092832583972493E-3</v>
      </c>
      <c r="F530" s="189">
        <v>33</v>
      </c>
    </row>
    <row r="531" spans="2:41">
      <c r="B531" s="114" t="s">
        <v>121</v>
      </c>
      <c r="C531" s="188">
        <v>6.2437059415911378E-2</v>
      </c>
      <c r="D531" s="51">
        <v>558</v>
      </c>
      <c r="E531" s="87">
        <v>4.9193335096535305E-2</v>
      </c>
      <c r="F531" s="189">
        <v>558</v>
      </c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</row>
    <row r="532" spans="2:41">
      <c r="B532" s="114" t="s">
        <v>142</v>
      </c>
      <c r="C532" s="188">
        <v>1.1189437171310282E-3</v>
      </c>
      <c r="D532" s="51">
        <v>10</v>
      </c>
      <c r="E532" s="87">
        <v>8.8160098739310593E-4</v>
      </c>
      <c r="F532" s="189">
        <v>10</v>
      </c>
    </row>
    <row r="533" spans="2:41">
      <c r="B533" s="191" t="s">
        <v>143</v>
      </c>
      <c r="C533" s="188">
        <v>0.80194696206780802</v>
      </c>
      <c r="D533" s="51">
        <v>7167</v>
      </c>
      <c r="E533" s="87">
        <v>0.63184342766463897</v>
      </c>
      <c r="F533" s="189">
        <v>7167</v>
      </c>
      <c r="Z533" s="190"/>
      <c r="AA533" s="190"/>
    </row>
    <row r="534" spans="2:41">
      <c r="B534" s="163" t="s">
        <v>73</v>
      </c>
      <c r="C534" s="192"/>
      <c r="D534" s="193"/>
      <c r="E534" s="87">
        <v>0.21211319756678126</v>
      </c>
      <c r="F534" s="189">
        <v>2406</v>
      </c>
      <c r="X534" s="190"/>
      <c r="Y534" s="190"/>
    </row>
    <row r="535" spans="2:41" ht="15.6" thickBot="1">
      <c r="B535" s="194" t="s">
        <v>70</v>
      </c>
      <c r="C535" s="195"/>
      <c r="D535" s="54">
        <v>8937</v>
      </c>
      <c r="E535" s="196"/>
      <c r="F535" s="197">
        <v>11343</v>
      </c>
    </row>
    <row r="558" spans="2:9" ht="15.6" thickBot="1">
      <c r="B558" s="2" t="s">
        <v>144</v>
      </c>
    </row>
    <row r="559" spans="2:9" ht="15.6" thickBot="1">
      <c r="B559" s="36" t="s">
        <v>145</v>
      </c>
      <c r="C559" s="1131" t="s">
        <v>119</v>
      </c>
      <c r="D559" s="1132"/>
      <c r="E559" s="1132" t="s">
        <v>120</v>
      </c>
      <c r="F559" s="1132"/>
      <c r="G559" s="1137" t="s">
        <v>121</v>
      </c>
      <c r="H559" s="1124"/>
      <c r="I559" s="198" t="s">
        <v>70</v>
      </c>
    </row>
    <row r="560" spans="2:9">
      <c r="B560" s="36" t="s">
        <v>23</v>
      </c>
      <c r="C560" s="95" t="s">
        <v>83</v>
      </c>
      <c r="D560" s="95" t="s">
        <v>84</v>
      </c>
      <c r="E560" s="95" t="s">
        <v>83</v>
      </c>
      <c r="F560" s="95" t="s">
        <v>84</v>
      </c>
      <c r="G560" s="199" t="s">
        <v>83</v>
      </c>
      <c r="H560" s="200" t="s">
        <v>84</v>
      </c>
      <c r="I560" s="201" t="s">
        <v>84</v>
      </c>
    </row>
    <row r="561" spans="2:197">
      <c r="B561" s="3" t="s">
        <v>104</v>
      </c>
      <c r="C561" s="202">
        <v>2.3634881825590873E-2</v>
      </c>
      <c r="D561" s="203">
        <v>29</v>
      </c>
      <c r="E561" s="202">
        <v>4.0184177480117204E-2</v>
      </c>
      <c r="F561" s="203">
        <v>288</v>
      </c>
      <c r="G561" s="202">
        <v>1.289134438305709E-2</v>
      </c>
      <c r="H561" s="204">
        <v>7</v>
      </c>
      <c r="I561" s="53">
        <v>324</v>
      </c>
    </row>
    <row r="562" spans="2:197">
      <c r="B562" s="3" t="s">
        <v>0</v>
      </c>
      <c r="C562" s="202">
        <v>9.8614506927465359E-2</v>
      </c>
      <c r="D562" s="203">
        <v>121</v>
      </c>
      <c r="E562" s="202">
        <v>0.12543602623133807</v>
      </c>
      <c r="F562" s="203">
        <v>899</v>
      </c>
      <c r="G562" s="202">
        <v>8.2872928176795577E-2</v>
      </c>
      <c r="H562" s="204">
        <v>45</v>
      </c>
      <c r="I562" s="53">
        <v>1065</v>
      </c>
    </row>
    <row r="563" spans="2:197">
      <c r="B563" s="3" t="s">
        <v>1</v>
      </c>
      <c r="C563" s="202">
        <v>0.14506927465362673</v>
      </c>
      <c r="D563" s="203">
        <v>178</v>
      </c>
      <c r="E563" s="202">
        <v>0.18222408260080927</v>
      </c>
      <c r="F563" s="203">
        <v>1306</v>
      </c>
      <c r="G563" s="202">
        <v>0.13627992633517497</v>
      </c>
      <c r="H563" s="204">
        <v>74</v>
      </c>
      <c r="I563" s="53">
        <v>1558</v>
      </c>
    </row>
    <row r="564" spans="2:197">
      <c r="B564" s="3" t="s">
        <v>2</v>
      </c>
      <c r="C564" s="202">
        <v>0.12143439282803586</v>
      </c>
      <c r="D564" s="203">
        <v>149</v>
      </c>
      <c r="E564" s="202">
        <v>0.16143435189060973</v>
      </c>
      <c r="F564" s="203">
        <v>1157</v>
      </c>
      <c r="G564" s="202">
        <v>0.13443830570902393</v>
      </c>
      <c r="H564" s="204">
        <v>73</v>
      </c>
      <c r="I564" s="53">
        <v>1379</v>
      </c>
    </row>
    <row r="565" spans="2:197">
      <c r="B565" s="3" t="s">
        <v>3</v>
      </c>
      <c r="C565" s="202">
        <v>0.15892420537897312</v>
      </c>
      <c r="D565" s="203">
        <v>195</v>
      </c>
      <c r="E565" s="202">
        <v>0.15041160876238316</v>
      </c>
      <c r="F565" s="203">
        <v>1078</v>
      </c>
      <c r="G565" s="202">
        <v>0.1860036832412523</v>
      </c>
      <c r="H565" s="204">
        <v>101</v>
      </c>
      <c r="I565" s="53">
        <v>1374</v>
      </c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</row>
    <row r="566" spans="2:197">
      <c r="B566" s="3" t="s">
        <v>4</v>
      </c>
      <c r="C566" s="202">
        <v>0.13936430317848411</v>
      </c>
      <c r="D566" s="203">
        <v>171</v>
      </c>
      <c r="E566" s="202">
        <v>0.13924933724012836</v>
      </c>
      <c r="F566" s="203">
        <v>998</v>
      </c>
      <c r="G566" s="202">
        <v>0.15653775322283608</v>
      </c>
      <c r="H566" s="204">
        <v>85</v>
      </c>
      <c r="I566" s="53">
        <v>1254</v>
      </c>
    </row>
    <row r="567" spans="2:197">
      <c r="B567" s="3" t="s">
        <v>5</v>
      </c>
      <c r="C567" s="202">
        <v>0.14343928280358598</v>
      </c>
      <c r="D567" s="203">
        <v>176</v>
      </c>
      <c r="E567" s="202">
        <v>9.808846100181387E-2</v>
      </c>
      <c r="F567" s="203">
        <v>703</v>
      </c>
      <c r="G567" s="202">
        <v>0.13996316758747698</v>
      </c>
      <c r="H567" s="204">
        <v>76</v>
      </c>
      <c r="I567" s="53">
        <v>955</v>
      </c>
    </row>
    <row r="568" spans="2:197">
      <c r="B568" s="3" t="s">
        <v>6</v>
      </c>
      <c r="C568" s="202">
        <v>0.11654441727791361</v>
      </c>
      <c r="D568" s="203">
        <v>143</v>
      </c>
      <c r="E568" s="202">
        <v>6.8927026649923256E-2</v>
      </c>
      <c r="F568" s="203">
        <v>494</v>
      </c>
      <c r="G568" s="202">
        <v>9.9447513812154692E-2</v>
      </c>
      <c r="H568" s="204">
        <v>54</v>
      </c>
      <c r="I568" s="53">
        <v>691</v>
      </c>
    </row>
    <row r="569" spans="2:197">
      <c r="B569" s="3" t="s">
        <v>7</v>
      </c>
      <c r="C569" s="202">
        <v>4.8899755501222497E-2</v>
      </c>
      <c r="D569" s="203">
        <v>60</v>
      </c>
      <c r="E569" s="202">
        <v>3.0835775080228826E-2</v>
      </c>
      <c r="F569" s="203">
        <v>221</v>
      </c>
      <c r="G569" s="202">
        <v>4.9723756906077346E-2</v>
      </c>
      <c r="H569" s="204">
        <v>27</v>
      </c>
      <c r="I569" s="53">
        <v>308</v>
      </c>
      <c r="W569" s="190"/>
    </row>
    <row r="570" spans="2:197">
      <c r="B570" s="3" t="s">
        <v>105</v>
      </c>
      <c r="C570" s="202">
        <v>4.0749796251018742E-3</v>
      </c>
      <c r="D570" s="203">
        <v>5</v>
      </c>
      <c r="E570" s="202">
        <v>3.2091530626482487E-3</v>
      </c>
      <c r="F570" s="203">
        <v>23</v>
      </c>
      <c r="G570" s="202">
        <v>1.841620626151013E-3</v>
      </c>
      <c r="H570" s="204">
        <v>1</v>
      </c>
      <c r="I570" s="53">
        <v>29</v>
      </c>
    </row>
    <row r="571" spans="2:197" ht="15.6" thickBot="1">
      <c r="B571" s="205" t="s">
        <v>70</v>
      </c>
      <c r="C571" s="196"/>
      <c r="D571" s="206">
        <v>1227</v>
      </c>
      <c r="E571" s="196"/>
      <c r="F571" s="206">
        <v>7167</v>
      </c>
      <c r="G571" s="196"/>
      <c r="H571" s="207">
        <v>543</v>
      </c>
      <c r="I571" s="208">
        <v>8937</v>
      </c>
    </row>
    <row r="572" spans="2:197">
      <c r="B572" s="209"/>
      <c r="C572" s="31"/>
      <c r="D572" s="110"/>
      <c r="E572" s="31"/>
      <c r="F572" s="110"/>
      <c r="G572" s="31"/>
      <c r="H572" s="110"/>
      <c r="I572" s="110"/>
    </row>
    <row r="573" spans="2:197">
      <c r="B573" s="209"/>
      <c r="C573" s="31"/>
      <c r="D573" s="110"/>
      <c r="E573" s="31"/>
      <c r="F573" s="110"/>
      <c r="G573" s="31"/>
      <c r="H573" s="110"/>
      <c r="I573" s="110"/>
    </row>
    <row r="574" spans="2:197">
      <c r="B574" s="209"/>
      <c r="C574" s="31"/>
      <c r="D574" s="110"/>
      <c r="E574" s="31"/>
      <c r="F574" s="110"/>
      <c r="G574" s="31"/>
      <c r="H574" s="110"/>
      <c r="I574" s="110"/>
    </row>
    <row r="575" spans="2:197">
      <c r="B575" s="209"/>
      <c r="C575" s="31"/>
      <c r="D575" s="110"/>
      <c r="E575" s="31"/>
      <c r="F575" s="110"/>
      <c r="G575" s="31"/>
      <c r="H575" s="110"/>
      <c r="I575" s="110"/>
    </row>
    <row r="576" spans="2:197">
      <c r="B576" s="209"/>
      <c r="C576" s="31"/>
      <c r="D576" s="110"/>
      <c r="E576" s="31"/>
      <c r="F576" s="110"/>
      <c r="G576" s="31"/>
      <c r="H576" s="110"/>
      <c r="I576" s="110"/>
    </row>
    <row r="577" spans="2:9">
      <c r="B577" s="209"/>
      <c r="C577" s="31"/>
      <c r="D577" s="110"/>
      <c r="E577" s="31"/>
      <c r="F577" s="110"/>
      <c r="G577" s="31"/>
      <c r="H577" s="110"/>
      <c r="I577" s="110"/>
    </row>
    <row r="578" spans="2:9">
      <c r="B578" s="209"/>
      <c r="C578" s="31"/>
      <c r="D578" s="110"/>
      <c r="E578" s="31"/>
      <c r="F578" s="110"/>
      <c r="G578" s="31"/>
      <c r="H578" s="110"/>
      <c r="I578" s="110"/>
    </row>
    <row r="579" spans="2:9">
      <c r="B579" s="209"/>
      <c r="C579" s="31"/>
      <c r="D579" s="110"/>
      <c r="E579" s="31"/>
      <c r="F579" s="110"/>
      <c r="G579" s="31"/>
      <c r="H579" s="110"/>
      <c r="I579" s="110"/>
    </row>
    <row r="580" spans="2:9">
      <c r="B580" s="209"/>
      <c r="C580" s="31"/>
      <c r="D580" s="110"/>
      <c r="E580" s="31"/>
      <c r="F580" s="110"/>
      <c r="G580" s="31"/>
      <c r="H580" s="110"/>
      <c r="I580" s="110"/>
    </row>
    <row r="581" spans="2:9">
      <c r="B581" s="209"/>
      <c r="C581" s="31"/>
      <c r="D581" s="110"/>
      <c r="E581" s="31"/>
      <c r="F581" s="110"/>
      <c r="G581" s="31"/>
      <c r="H581" s="110"/>
      <c r="I581" s="110"/>
    </row>
    <row r="582" spans="2:9">
      <c r="B582" s="209"/>
      <c r="C582" s="31"/>
      <c r="D582" s="110"/>
      <c r="E582" s="31"/>
      <c r="F582" s="110"/>
      <c r="G582" s="31"/>
      <c r="H582" s="110"/>
      <c r="I582" s="110"/>
    </row>
    <row r="583" spans="2:9">
      <c r="B583" s="209"/>
      <c r="C583" s="31"/>
      <c r="D583" s="110"/>
      <c r="E583" s="31"/>
      <c r="F583" s="110"/>
      <c r="G583" s="31"/>
      <c r="H583" s="110"/>
      <c r="I583" s="110"/>
    </row>
    <row r="584" spans="2:9">
      <c r="B584" s="209"/>
      <c r="C584" s="31"/>
      <c r="D584" s="110"/>
      <c r="E584" s="31"/>
      <c r="F584" s="110"/>
      <c r="G584" s="31"/>
      <c r="H584" s="110"/>
      <c r="I584" s="110"/>
    </row>
    <row r="585" spans="2:9">
      <c r="B585" s="209"/>
      <c r="C585" s="31"/>
      <c r="D585" s="110"/>
      <c r="E585" s="31"/>
      <c r="F585" s="110"/>
      <c r="G585" s="31"/>
      <c r="H585" s="110"/>
      <c r="I585" s="110"/>
    </row>
    <row r="586" spans="2:9">
      <c r="B586" s="209"/>
      <c r="C586" s="31"/>
      <c r="D586" s="110"/>
      <c r="E586" s="31"/>
      <c r="F586" s="110"/>
      <c r="G586" s="31"/>
      <c r="H586" s="110"/>
      <c r="I586" s="110"/>
    </row>
    <row r="587" spans="2:9">
      <c r="B587" s="209"/>
      <c r="C587" s="31"/>
      <c r="D587" s="110"/>
      <c r="E587" s="31"/>
      <c r="F587" s="110"/>
      <c r="G587" s="31"/>
      <c r="H587" s="110"/>
      <c r="I587" s="110"/>
    </row>
    <row r="588" spans="2:9">
      <c r="B588" s="209"/>
      <c r="C588" s="31"/>
      <c r="D588" s="110"/>
      <c r="E588" s="31"/>
      <c r="F588" s="110"/>
      <c r="G588" s="31"/>
      <c r="H588" s="110"/>
      <c r="I588" s="110"/>
    </row>
    <row r="589" spans="2:9">
      <c r="B589" s="209"/>
      <c r="C589" s="31"/>
      <c r="D589" s="110"/>
      <c r="E589" s="31"/>
      <c r="F589" s="110"/>
      <c r="G589" s="31"/>
      <c r="H589" s="110"/>
      <c r="I589" s="110"/>
    </row>
    <row r="590" spans="2:9">
      <c r="B590" s="209"/>
      <c r="C590" s="31"/>
      <c r="D590" s="110"/>
      <c r="E590" s="31"/>
      <c r="F590" s="110"/>
      <c r="G590" s="31"/>
      <c r="H590" s="110"/>
      <c r="I590" s="110"/>
    </row>
    <row r="591" spans="2:9">
      <c r="B591" s="209"/>
      <c r="C591" s="31"/>
      <c r="D591" s="110"/>
      <c r="E591" s="31"/>
      <c r="F591" s="110"/>
      <c r="G591" s="31"/>
      <c r="H591" s="110"/>
      <c r="I591" s="110"/>
    </row>
    <row r="592" spans="2:9" ht="15.6" thickBot="1">
      <c r="B592" s="2" t="s">
        <v>146</v>
      </c>
    </row>
    <row r="593" spans="2:197" ht="15.6" thickBot="1">
      <c r="B593" s="36" t="s">
        <v>145</v>
      </c>
      <c r="C593" s="1131" t="s">
        <v>119</v>
      </c>
      <c r="D593" s="1132"/>
      <c r="E593" s="1132" t="s">
        <v>120</v>
      </c>
      <c r="F593" s="1132"/>
      <c r="G593" s="1137" t="s">
        <v>121</v>
      </c>
      <c r="H593" s="1124"/>
      <c r="I593" s="198" t="s">
        <v>70</v>
      </c>
    </row>
    <row r="594" spans="2:197">
      <c r="B594" s="36" t="s">
        <v>23</v>
      </c>
      <c r="C594" s="95" t="s">
        <v>83</v>
      </c>
      <c r="D594" s="95" t="s">
        <v>84</v>
      </c>
      <c r="E594" s="95" t="s">
        <v>83</v>
      </c>
      <c r="F594" s="95" t="s">
        <v>84</v>
      </c>
      <c r="G594" s="210" t="s">
        <v>83</v>
      </c>
      <c r="H594" s="200" t="s">
        <v>84</v>
      </c>
      <c r="I594" s="201" t="s">
        <v>84</v>
      </c>
    </row>
    <row r="595" spans="2:197">
      <c r="B595" s="3" t="s">
        <v>76</v>
      </c>
      <c r="C595" s="202">
        <v>7.6609616951915246E-2</v>
      </c>
      <c r="D595" s="203">
        <v>94</v>
      </c>
      <c r="E595" s="202">
        <v>5.3857960094879309E-2</v>
      </c>
      <c r="F595" s="203">
        <v>386</v>
      </c>
      <c r="G595" s="202">
        <v>4.6040515653775323E-2</v>
      </c>
      <c r="H595" s="204">
        <v>25</v>
      </c>
      <c r="I595" s="53">
        <v>505</v>
      </c>
    </row>
    <row r="596" spans="2:197">
      <c r="B596" s="3" t="s">
        <v>85</v>
      </c>
      <c r="C596" s="202">
        <v>0.14425427872860636</v>
      </c>
      <c r="D596" s="203">
        <v>177</v>
      </c>
      <c r="E596" s="202">
        <v>0.13534254220733918</v>
      </c>
      <c r="F596" s="203">
        <v>970</v>
      </c>
      <c r="G596" s="202">
        <v>0.12154696132596685</v>
      </c>
      <c r="H596" s="204">
        <v>66</v>
      </c>
      <c r="I596" s="53">
        <v>1213</v>
      </c>
    </row>
    <row r="597" spans="2:197">
      <c r="B597" s="3" t="s">
        <v>86</v>
      </c>
      <c r="C597" s="202">
        <v>0.23308883455582721</v>
      </c>
      <c r="D597" s="203">
        <v>286</v>
      </c>
      <c r="E597" s="202">
        <v>0.23580298590763221</v>
      </c>
      <c r="F597" s="203">
        <v>1690</v>
      </c>
      <c r="G597" s="202">
        <v>0.25782688766114181</v>
      </c>
      <c r="H597" s="204">
        <v>140</v>
      </c>
      <c r="I597" s="53">
        <v>2116</v>
      </c>
    </row>
    <row r="598" spans="2:197">
      <c r="B598" s="3" t="s">
        <v>11</v>
      </c>
      <c r="C598" s="202">
        <v>0.28361858190709044</v>
      </c>
      <c r="D598" s="203">
        <v>348</v>
      </c>
      <c r="E598" s="202">
        <v>0.29970699037254084</v>
      </c>
      <c r="F598" s="203">
        <v>2148</v>
      </c>
      <c r="G598" s="202">
        <v>0.32412523020257827</v>
      </c>
      <c r="H598" s="204">
        <v>176</v>
      </c>
      <c r="I598" s="53">
        <v>2672</v>
      </c>
    </row>
    <row r="599" spans="2:197">
      <c r="B599" s="3" t="s">
        <v>12</v>
      </c>
      <c r="C599" s="202">
        <v>0.11654441727791361</v>
      </c>
      <c r="D599" s="203">
        <v>143</v>
      </c>
      <c r="E599" s="202">
        <v>0.12418027068508442</v>
      </c>
      <c r="F599" s="203">
        <v>890</v>
      </c>
      <c r="G599" s="202">
        <v>0.11233885819521179</v>
      </c>
      <c r="H599" s="204">
        <v>61</v>
      </c>
      <c r="I599" s="53">
        <v>1094</v>
      </c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</row>
    <row r="600" spans="2:197">
      <c r="B600" s="3" t="s">
        <v>13</v>
      </c>
      <c r="C600" s="202">
        <v>4.4824775876120618E-2</v>
      </c>
      <c r="D600" s="203">
        <v>55</v>
      </c>
      <c r="E600" s="202">
        <v>5.4834658853076604E-2</v>
      </c>
      <c r="F600" s="203">
        <v>393</v>
      </c>
      <c r="G600" s="202">
        <v>2.2099447513812154E-2</v>
      </c>
      <c r="H600" s="204">
        <v>12</v>
      </c>
      <c r="I600" s="53">
        <v>460</v>
      </c>
    </row>
    <row r="601" spans="2:197">
      <c r="B601" s="3" t="s">
        <v>14</v>
      </c>
      <c r="C601" s="202">
        <v>1.3854930725346373E-2</v>
      </c>
      <c r="D601" s="203">
        <v>17</v>
      </c>
      <c r="E601" s="202">
        <v>1.3115669038649365E-2</v>
      </c>
      <c r="F601" s="203">
        <v>94</v>
      </c>
      <c r="G601" s="202">
        <v>7.3664825046040518E-3</v>
      </c>
      <c r="H601" s="204">
        <v>4</v>
      </c>
      <c r="I601" s="53">
        <v>115</v>
      </c>
    </row>
    <row r="602" spans="2:197">
      <c r="B602" s="3" t="s">
        <v>77</v>
      </c>
      <c r="C602" s="202">
        <v>7.6609616951915246E-2</v>
      </c>
      <c r="D602" s="203">
        <v>94</v>
      </c>
      <c r="E602" s="202">
        <v>7.1717594530486956E-2</v>
      </c>
      <c r="F602" s="203">
        <v>514</v>
      </c>
      <c r="G602" s="202">
        <v>9.3922651933701654E-2</v>
      </c>
      <c r="H602" s="204">
        <v>51</v>
      </c>
      <c r="I602" s="53">
        <v>659</v>
      </c>
    </row>
    <row r="603" spans="2:197">
      <c r="B603" s="3" t="s">
        <v>78</v>
      </c>
      <c r="C603" s="202">
        <v>1.0594947025264874E-2</v>
      </c>
      <c r="D603" s="203">
        <v>13</v>
      </c>
      <c r="E603" s="202">
        <v>1.1441328310311149E-2</v>
      </c>
      <c r="F603" s="203">
        <v>82</v>
      </c>
      <c r="G603" s="202">
        <v>1.4732965009208104E-2</v>
      </c>
      <c r="H603" s="204">
        <v>8</v>
      </c>
      <c r="I603" s="53">
        <v>103</v>
      </c>
      <c r="W603" s="190"/>
    </row>
    <row r="604" spans="2:197" ht="15.6" thickBot="1">
      <c r="B604" s="205" t="s">
        <v>70</v>
      </c>
      <c r="C604" s="196"/>
      <c r="D604" s="206">
        <v>1227</v>
      </c>
      <c r="E604" s="196"/>
      <c r="F604" s="206">
        <v>7167</v>
      </c>
      <c r="G604" s="196"/>
      <c r="H604" s="207">
        <v>543</v>
      </c>
      <c r="I604" s="208">
        <v>8937</v>
      </c>
    </row>
    <row r="605" spans="2:197">
      <c r="B605" s="209"/>
      <c r="C605" s="31"/>
      <c r="D605" s="110"/>
      <c r="E605" s="31"/>
      <c r="F605" s="110"/>
      <c r="G605" s="31"/>
      <c r="H605" s="110"/>
      <c r="I605" s="110"/>
    </row>
    <row r="606" spans="2:197">
      <c r="B606" s="209"/>
      <c r="C606" s="31"/>
      <c r="D606" s="110"/>
      <c r="E606" s="31"/>
      <c r="F606" s="110"/>
      <c r="G606" s="31"/>
      <c r="H606" s="110"/>
      <c r="I606" s="110"/>
    </row>
    <row r="607" spans="2:197">
      <c r="B607" s="209"/>
      <c r="C607" s="31"/>
      <c r="D607" s="110"/>
      <c r="E607" s="31"/>
      <c r="F607" s="110"/>
      <c r="G607" s="31"/>
      <c r="H607" s="110"/>
      <c r="I607" s="110"/>
    </row>
    <row r="608" spans="2:197">
      <c r="B608" s="209"/>
      <c r="C608" s="31"/>
      <c r="D608" s="110"/>
      <c r="E608" s="31"/>
      <c r="F608" s="110"/>
      <c r="G608" s="31"/>
      <c r="H608" s="110"/>
      <c r="I608" s="110"/>
    </row>
    <row r="609" spans="2:9">
      <c r="B609" s="209"/>
      <c r="C609" s="31"/>
      <c r="D609" s="110"/>
      <c r="E609" s="31"/>
      <c r="F609" s="110"/>
      <c r="G609" s="31"/>
      <c r="H609" s="110"/>
      <c r="I609" s="110"/>
    </row>
    <row r="610" spans="2:9">
      <c r="B610" s="209"/>
      <c r="C610" s="31"/>
      <c r="D610" s="110"/>
      <c r="E610" s="31"/>
      <c r="F610" s="110"/>
      <c r="G610" s="31"/>
      <c r="H610" s="110"/>
      <c r="I610" s="110"/>
    </row>
    <row r="611" spans="2:9">
      <c r="B611" s="209"/>
      <c r="C611" s="31"/>
      <c r="D611" s="110"/>
      <c r="E611" s="31"/>
      <c r="F611" s="110"/>
      <c r="G611" s="31"/>
      <c r="H611" s="110"/>
      <c r="I611" s="110"/>
    </row>
    <row r="612" spans="2:9">
      <c r="B612" s="209"/>
      <c r="C612" s="31"/>
      <c r="D612" s="110"/>
      <c r="E612" s="31"/>
      <c r="F612" s="110"/>
      <c r="G612" s="31"/>
      <c r="H612" s="110"/>
      <c r="I612" s="110"/>
    </row>
    <row r="613" spans="2:9">
      <c r="B613" s="209"/>
      <c r="C613" s="31"/>
      <c r="D613" s="110"/>
      <c r="E613" s="31"/>
      <c r="F613" s="110"/>
      <c r="G613" s="31"/>
      <c r="H613" s="110"/>
      <c r="I613" s="110"/>
    </row>
    <row r="614" spans="2:9">
      <c r="B614" s="209"/>
      <c r="C614" s="31"/>
      <c r="D614" s="110"/>
      <c r="E614" s="31"/>
      <c r="F614" s="110"/>
      <c r="G614" s="31"/>
      <c r="H614" s="110"/>
      <c r="I614" s="110"/>
    </row>
    <row r="615" spans="2:9">
      <c r="B615" s="209"/>
      <c r="C615" s="31"/>
      <c r="D615" s="110"/>
      <c r="E615" s="31"/>
      <c r="F615" s="110"/>
      <c r="G615" s="31"/>
      <c r="H615" s="110"/>
      <c r="I615" s="110"/>
    </row>
    <row r="616" spans="2:9">
      <c r="B616" s="209"/>
      <c r="C616" s="31"/>
      <c r="D616" s="110"/>
      <c r="E616" s="31"/>
      <c r="F616" s="110"/>
      <c r="G616" s="31"/>
      <c r="H616" s="110"/>
      <c r="I616" s="110"/>
    </row>
    <row r="617" spans="2:9">
      <c r="B617" s="209"/>
      <c r="C617" s="31"/>
      <c r="D617" s="110"/>
      <c r="E617" s="31"/>
      <c r="F617" s="110"/>
      <c r="G617" s="31"/>
      <c r="H617" s="110"/>
      <c r="I617" s="110"/>
    </row>
    <row r="618" spans="2:9">
      <c r="B618" s="209"/>
      <c r="C618" s="31"/>
      <c r="D618" s="110"/>
      <c r="E618" s="31"/>
      <c r="F618" s="110"/>
      <c r="G618" s="31"/>
      <c r="H618" s="110"/>
      <c r="I618" s="110"/>
    </row>
    <row r="619" spans="2:9">
      <c r="B619" s="209"/>
      <c r="C619" s="31"/>
      <c r="D619" s="110"/>
      <c r="E619" s="31"/>
      <c r="F619" s="110"/>
      <c r="G619" s="31"/>
      <c r="H619" s="110"/>
      <c r="I619" s="110"/>
    </row>
    <row r="620" spans="2:9">
      <c r="B620" s="209"/>
      <c r="C620" s="31"/>
      <c r="D620" s="110"/>
      <c r="E620" s="31"/>
      <c r="F620" s="110"/>
      <c r="G620" s="31"/>
      <c r="H620" s="110"/>
      <c r="I620" s="110"/>
    </row>
    <row r="621" spans="2:9">
      <c r="B621" s="209"/>
      <c r="C621" s="31"/>
      <c r="D621" s="110"/>
      <c r="E621" s="31"/>
      <c r="F621" s="110"/>
      <c r="G621" s="31"/>
      <c r="H621" s="110"/>
      <c r="I621" s="110"/>
    </row>
    <row r="622" spans="2:9">
      <c r="B622" s="209"/>
      <c r="C622" s="31"/>
      <c r="D622" s="110"/>
      <c r="E622" s="31"/>
      <c r="F622" s="110"/>
      <c r="G622" s="31"/>
      <c r="H622" s="110"/>
      <c r="I622" s="110"/>
    </row>
    <row r="623" spans="2:9">
      <c r="B623" s="209"/>
      <c r="C623" s="31"/>
      <c r="D623" s="110"/>
      <c r="E623" s="31"/>
      <c r="F623" s="110"/>
      <c r="G623" s="31"/>
      <c r="H623" s="110"/>
      <c r="I623" s="110"/>
    </row>
    <row r="624" spans="2:9">
      <c r="B624" s="209"/>
      <c r="C624" s="31"/>
      <c r="D624" s="110"/>
      <c r="E624" s="31"/>
      <c r="F624" s="110"/>
      <c r="G624" s="31"/>
      <c r="H624" s="110"/>
      <c r="I624" s="110"/>
    </row>
    <row r="625" spans="2:9" ht="15.6" thickBot="1">
      <c r="B625" s="211" t="s">
        <v>147</v>
      </c>
      <c r="C625" s="31"/>
      <c r="D625" s="110"/>
      <c r="E625" s="31"/>
      <c r="F625" s="110"/>
      <c r="G625" s="31"/>
      <c r="H625" s="110"/>
      <c r="I625" s="110"/>
    </row>
    <row r="626" spans="2:9" ht="15" customHeight="1">
      <c r="B626" s="212"/>
      <c r="C626" s="1095" t="s">
        <v>119</v>
      </c>
      <c r="D626" s="1095"/>
      <c r="E626" s="1095" t="s">
        <v>120</v>
      </c>
      <c r="F626" s="1095"/>
      <c r="G626" s="1091" t="s">
        <v>123</v>
      </c>
      <c r="H626" s="1122"/>
      <c r="I626" s="213" t="s">
        <v>70</v>
      </c>
    </row>
    <row r="627" spans="2:9">
      <c r="B627" s="214" t="s">
        <v>32</v>
      </c>
      <c r="C627" s="159" t="s">
        <v>83</v>
      </c>
      <c r="D627" s="159" t="s">
        <v>84</v>
      </c>
      <c r="E627" s="159" t="s">
        <v>83</v>
      </c>
      <c r="F627" s="159" t="s">
        <v>84</v>
      </c>
      <c r="G627" s="159" t="s">
        <v>83</v>
      </c>
      <c r="H627" s="179" t="s">
        <v>84</v>
      </c>
      <c r="I627" s="215" t="s">
        <v>84</v>
      </c>
    </row>
    <row r="628" spans="2:9">
      <c r="B628" s="216" t="s">
        <v>148</v>
      </c>
      <c r="C628" s="217">
        <v>1.7857142857142856E-2</v>
      </c>
      <c r="D628" s="218">
        <v>1</v>
      </c>
      <c r="E628" s="217">
        <v>1.0967317394165387E-2</v>
      </c>
      <c r="F628" s="203">
        <v>50</v>
      </c>
      <c r="G628" s="217">
        <v>1.5011890606420927E-2</v>
      </c>
      <c r="H628" s="189">
        <v>101</v>
      </c>
      <c r="I628" s="189">
        <v>152</v>
      </c>
    </row>
    <row r="629" spans="2:9">
      <c r="B629" s="216" t="s">
        <v>149</v>
      </c>
      <c r="C629" s="217">
        <v>0</v>
      </c>
      <c r="D629" s="218">
        <v>0</v>
      </c>
      <c r="E629" s="217">
        <v>7.0190831322658482E-3</v>
      </c>
      <c r="F629" s="203">
        <v>32</v>
      </c>
      <c r="G629" s="217">
        <v>1.3525564803804993E-2</v>
      </c>
      <c r="H629" s="189">
        <v>91</v>
      </c>
      <c r="I629" s="189">
        <v>123</v>
      </c>
    </row>
    <row r="630" spans="2:9">
      <c r="B630" s="216" t="s">
        <v>150</v>
      </c>
      <c r="C630" s="217">
        <v>0</v>
      </c>
      <c r="D630" s="218">
        <v>0</v>
      </c>
      <c r="E630" s="217">
        <v>2.8515025224830006E-3</v>
      </c>
      <c r="F630" s="203">
        <v>13</v>
      </c>
      <c r="G630" s="217">
        <v>2.3781212841854932E-3</v>
      </c>
      <c r="H630" s="189">
        <v>16</v>
      </c>
      <c r="I630" s="189">
        <v>29</v>
      </c>
    </row>
    <row r="631" spans="2:9">
      <c r="B631" s="216" t="s">
        <v>151</v>
      </c>
      <c r="C631" s="217">
        <v>0</v>
      </c>
      <c r="D631" s="218">
        <v>0</v>
      </c>
      <c r="E631" s="217">
        <v>2.8515025224830006E-3</v>
      </c>
      <c r="F631" s="203">
        <v>13</v>
      </c>
      <c r="G631" s="217">
        <v>9.6611177170035679E-3</v>
      </c>
      <c r="H631" s="189">
        <v>65</v>
      </c>
      <c r="I631" s="189">
        <v>78</v>
      </c>
    </row>
    <row r="632" spans="2:9">
      <c r="B632" s="216" t="s">
        <v>152</v>
      </c>
      <c r="C632" s="217">
        <v>0</v>
      </c>
      <c r="D632" s="218">
        <v>0</v>
      </c>
      <c r="E632" s="217">
        <v>3.7288879140162318E-3</v>
      </c>
      <c r="F632" s="203">
        <v>17</v>
      </c>
      <c r="G632" s="217">
        <v>2.5267538644470869E-3</v>
      </c>
      <c r="H632" s="189">
        <v>17</v>
      </c>
      <c r="I632" s="189">
        <v>34</v>
      </c>
    </row>
    <row r="633" spans="2:9">
      <c r="B633" s="216" t="s">
        <v>153</v>
      </c>
      <c r="C633" s="217">
        <v>0.9821428571428571</v>
      </c>
      <c r="D633" s="218">
        <v>55</v>
      </c>
      <c r="E633" s="217">
        <v>0.96797543320903712</v>
      </c>
      <c r="F633" s="203">
        <v>4413</v>
      </c>
      <c r="G633" s="217">
        <v>0.92285969084423303</v>
      </c>
      <c r="H633" s="189">
        <v>6209</v>
      </c>
      <c r="I633" s="189">
        <v>10677</v>
      </c>
    </row>
    <row r="634" spans="2:9">
      <c r="B634" s="216" t="s">
        <v>121</v>
      </c>
      <c r="C634" s="217">
        <v>0</v>
      </c>
      <c r="D634" s="218">
        <v>0</v>
      </c>
      <c r="E634" s="217">
        <v>3.5095415661329241E-3</v>
      </c>
      <c r="F634" s="203">
        <v>16</v>
      </c>
      <c r="G634" s="217">
        <v>1.5160523186682521E-2</v>
      </c>
      <c r="H634" s="189">
        <v>102</v>
      </c>
      <c r="I634" s="189">
        <v>118</v>
      </c>
    </row>
    <row r="635" spans="2:9">
      <c r="B635" s="216" t="s">
        <v>123</v>
      </c>
      <c r="C635" s="217">
        <v>0</v>
      </c>
      <c r="D635" s="218">
        <v>0</v>
      </c>
      <c r="E635" s="217">
        <v>1.0967317394165387E-3</v>
      </c>
      <c r="F635" s="203">
        <v>5</v>
      </c>
      <c r="G635" s="217">
        <v>1.8876337693222354E-2</v>
      </c>
      <c r="H635" s="189">
        <v>127</v>
      </c>
      <c r="I635" s="189">
        <v>132</v>
      </c>
    </row>
    <row r="636" spans="2:9">
      <c r="B636" s="216" t="s">
        <v>73</v>
      </c>
      <c r="C636" s="217">
        <v>0</v>
      </c>
      <c r="D636" s="218">
        <v>0</v>
      </c>
      <c r="E636" s="217">
        <v>0</v>
      </c>
      <c r="F636" s="203">
        <v>0</v>
      </c>
      <c r="G636" s="217">
        <v>0</v>
      </c>
      <c r="H636" s="189">
        <v>0</v>
      </c>
      <c r="I636" s="189">
        <v>0</v>
      </c>
    </row>
    <row r="637" spans="2:9" ht="15.6" thickBot="1">
      <c r="B637" s="219" t="s">
        <v>70</v>
      </c>
      <c r="C637" s="220"/>
      <c r="D637" s="220">
        <v>56</v>
      </c>
      <c r="E637" s="220"/>
      <c r="F637" s="206">
        <v>4559</v>
      </c>
      <c r="G637" s="220"/>
      <c r="H637" s="197">
        <v>6728</v>
      </c>
      <c r="I637" s="197">
        <v>11343</v>
      </c>
    </row>
    <row r="638" spans="2:9">
      <c r="B638" s="209"/>
      <c r="C638" s="31"/>
      <c r="D638" s="110"/>
      <c r="E638" s="31"/>
      <c r="F638" s="110"/>
      <c r="G638" s="31"/>
      <c r="H638" s="110"/>
      <c r="I638" s="110"/>
    </row>
    <row r="639" spans="2:9">
      <c r="B639" s="209"/>
      <c r="C639" s="31"/>
      <c r="D639" s="110"/>
      <c r="E639" s="31"/>
      <c r="F639" s="110"/>
      <c r="G639" s="31"/>
      <c r="H639" s="110"/>
      <c r="I639" s="110"/>
    </row>
    <row r="640" spans="2:9">
      <c r="B640" s="209"/>
      <c r="C640" s="31"/>
      <c r="D640" s="110"/>
      <c r="E640" s="31"/>
      <c r="F640" s="110"/>
      <c r="G640" s="31"/>
      <c r="H640" s="110"/>
      <c r="I640" s="110"/>
    </row>
    <row r="641" spans="2:9">
      <c r="B641" s="209"/>
      <c r="C641" s="31"/>
      <c r="D641" s="110"/>
      <c r="E641" s="31"/>
      <c r="F641" s="110"/>
      <c r="G641" s="31"/>
      <c r="H641" s="110"/>
      <c r="I641" s="110"/>
    </row>
    <row r="642" spans="2:9">
      <c r="B642" s="209"/>
      <c r="C642" s="31"/>
      <c r="D642" s="110"/>
      <c r="E642" s="31"/>
      <c r="F642" s="110"/>
      <c r="G642" s="31"/>
      <c r="H642" s="110"/>
      <c r="I642" s="110"/>
    </row>
    <row r="643" spans="2:9">
      <c r="B643" s="209"/>
      <c r="C643" s="31"/>
      <c r="D643" s="110"/>
      <c r="E643" s="31"/>
      <c r="F643" s="110"/>
      <c r="G643" s="31"/>
      <c r="H643" s="110"/>
      <c r="I643" s="110"/>
    </row>
    <row r="644" spans="2:9">
      <c r="B644" s="209"/>
      <c r="C644" s="31"/>
      <c r="D644" s="110"/>
      <c r="E644" s="31"/>
      <c r="F644" s="110"/>
      <c r="G644" s="31"/>
      <c r="H644" s="110"/>
      <c r="I644" s="110"/>
    </row>
    <row r="645" spans="2:9">
      <c r="B645" s="209"/>
      <c r="C645" s="31"/>
      <c r="D645" s="110"/>
      <c r="E645" s="31"/>
      <c r="F645" s="110"/>
      <c r="G645" s="31"/>
      <c r="H645" s="110"/>
      <c r="I645" s="110"/>
    </row>
    <row r="646" spans="2:9">
      <c r="B646" s="209"/>
      <c r="C646" s="31"/>
      <c r="D646" s="110"/>
      <c r="E646" s="31"/>
      <c r="F646" s="110"/>
      <c r="G646" s="31"/>
      <c r="H646" s="110"/>
      <c r="I646" s="110"/>
    </row>
    <row r="647" spans="2:9">
      <c r="B647" s="209"/>
      <c r="C647" s="31"/>
      <c r="D647" s="110"/>
      <c r="E647" s="31"/>
      <c r="F647" s="110"/>
      <c r="G647" s="31"/>
      <c r="H647" s="110"/>
      <c r="I647" s="110"/>
    </row>
    <row r="648" spans="2:9">
      <c r="B648" s="209"/>
      <c r="C648" s="31"/>
      <c r="D648" s="110"/>
      <c r="E648" s="31"/>
      <c r="F648" s="110"/>
      <c r="G648" s="31"/>
      <c r="H648" s="110"/>
      <c r="I648" s="110"/>
    </row>
    <row r="649" spans="2:9">
      <c r="B649" s="209"/>
      <c r="C649" s="31"/>
      <c r="D649" s="110"/>
      <c r="E649" s="31"/>
      <c r="F649" s="110"/>
      <c r="G649" s="31"/>
      <c r="H649" s="110"/>
      <c r="I649" s="110"/>
    </row>
    <row r="650" spans="2:9">
      <c r="B650" s="209"/>
      <c r="C650" s="31"/>
      <c r="D650" s="110"/>
      <c r="E650" s="31"/>
      <c r="F650" s="110"/>
      <c r="G650" s="31"/>
      <c r="H650" s="110"/>
      <c r="I650" s="110"/>
    </row>
    <row r="651" spans="2:9">
      <c r="B651" s="209"/>
      <c r="C651" s="31"/>
      <c r="D651" s="110"/>
      <c r="E651" s="31"/>
      <c r="F651" s="110"/>
      <c r="G651" s="31"/>
      <c r="H651" s="110"/>
      <c r="I651" s="110"/>
    </row>
    <row r="652" spans="2:9">
      <c r="B652" s="209"/>
      <c r="C652" s="31"/>
      <c r="D652" s="110"/>
      <c r="E652" s="31"/>
      <c r="F652" s="110"/>
      <c r="G652" s="31"/>
      <c r="H652" s="110"/>
      <c r="I652" s="110"/>
    </row>
    <row r="653" spans="2:9">
      <c r="B653" s="209"/>
      <c r="C653" s="31"/>
      <c r="D653" s="110"/>
      <c r="E653" s="31"/>
      <c r="F653" s="110"/>
      <c r="G653" s="31"/>
      <c r="H653" s="110"/>
      <c r="I653" s="110"/>
    </row>
    <row r="654" spans="2:9">
      <c r="B654" s="209"/>
      <c r="C654" s="31"/>
      <c r="D654" s="110"/>
      <c r="E654" s="31"/>
      <c r="F654" s="110"/>
      <c r="G654" s="31"/>
      <c r="H654" s="110"/>
      <c r="I654" s="110"/>
    </row>
    <row r="655" spans="2:9">
      <c r="B655" s="209"/>
      <c r="C655" s="31"/>
      <c r="D655" s="110"/>
      <c r="E655" s="31"/>
      <c r="F655" s="110"/>
      <c r="G655" s="31"/>
      <c r="H655" s="110"/>
      <c r="I655" s="110"/>
    </row>
    <row r="656" spans="2:9">
      <c r="B656" s="209"/>
      <c r="C656" s="31"/>
      <c r="D656" s="110"/>
      <c r="E656" s="31"/>
      <c r="F656" s="110"/>
      <c r="G656" s="31"/>
      <c r="H656" s="110"/>
      <c r="I656" s="110"/>
    </row>
    <row r="657" spans="1:9">
      <c r="B657" s="209"/>
      <c r="C657" s="31"/>
      <c r="D657" s="110"/>
      <c r="E657" s="31"/>
      <c r="F657" s="110"/>
      <c r="G657" s="31"/>
      <c r="H657" s="110"/>
      <c r="I657" s="110"/>
    </row>
    <row r="658" spans="1:9" ht="15.6" thickBot="1">
      <c r="B658" s="211" t="s">
        <v>154</v>
      </c>
      <c r="C658" s="31"/>
      <c r="D658" s="110"/>
      <c r="E658" s="31"/>
      <c r="F658" s="110"/>
      <c r="G658" s="31"/>
      <c r="H658" s="110"/>
      <c r="I658" s="110"/>
    </row>
    <row r="659" spans="1:9">
      <c r="B659" s="221"/>
      <c r="C659" s="1132" t="s">
        <v>119</v>
      </c>
      <c r="D659" s="1132"/>
      <c r="E659" s="1132" t="s">
        <v>120</v>
      </c>
      <c r="F659" s="1132"/>
      <c r="G659" s="1086" t="s">
        <v>121</v>
      </c>
      <c r="H659" s="1090"/>
      <c r="I659" s="110"/>
    </row>
    <row r="660" spans="1:9">
      <c r="B660" s="222" t="s">
        <v>32</v>
      </c>
      <c r="C660" s="95" t="s">
        <v>83</v>
      </c>
      <c r="D660" s="95" t="s">
        <v>84</v>
      </c>
      <c r="E660" s="95" t="s">
        <v>83</v>
      </c>
      <c r="F660" s="95" t="s">
        <v>84</v>
      </c>
      <c r="G660" s="95" t="s">
        <v>83</v>
      </c>
      <c r="H660" s="96" t="s">
        <v>84</v>
      </c>
      <c r="I660" s="110"/>
    </row>
    <row r="661" spans="1:9">
      <c r="B661" s="216" t="s">
        <v>148</v>
      </c>
      <c r="C661" s="217">
        <v>1.2224938875305624E-2</v>
      </c>
      <c r="D661" s="203">
        <v>15</v>
      </c>
      <c r="E661" s="217">
        <v>1.5487651737128506E-2</v>
      </c>
      <c r="F661" s="203">
        <v>111</v>
      </c>
      <c r="G661" s="217">
        <v>3.6832412523020259E-3</v>
      </c>
      <c r="H661" s="189">
        <v>2</v>
      </c>
      <c r="I661" s="110"/>
    </row>
    <row r="662" spans="1:9">
      <c r="B662" s="216" t="s">
        <v>149</v>
      </c>
      <c r="C662" s="217">
        <v>4.0749796251018742E-3</v>
      </c>
      <c r="D662" s="203">
        <v>5</v>
      </c>
      <c r="E662" s="217">
        <v>1.2418027068508442E-2</v>
      </c>
      <c r="F662" s="203">
        <v>89</v>
      </c>
      <c r="G662" s="217">
        <v>1.841620626151013E-3</v>
      </c>
      <c r="H662" s="189">
        <v>1</v>
      </c>
      <c r="I662" s="110"/>
    </row>
    <row r="663" spans="1:9">
      <c r="B663" s="216" t="s">
        <v>150</v>
      </c>
      <c r="C663" s="217">
        <v>8.1499592502037486E-4</v>
      </c>
      <c r="D663" s="203">
        <v>1</v>
      </c>
      <c r="E663" s="217">
        <v>3.0696246686200642E-3</v>
      </c>
      <c r="F663" s="203">
        <v>22</v>
      </c>
      <c r="G663" s="217">
        <v>1.841620626151013E-3</v>
      </c>
      <c r="H663" s="189">
        <v>1</v>
      </c>
      <c r="I663" s="110"/>
    </row>
    <row r="664" spans="1:9">
      <c r="B664" s="216" t="s">
        <v>151</v>
      </c>
      <c r="C664" s="217">
        <v>1.6299918500407497E-3</v>
      </c>
      <c r="D664" s="203">
        <v>2</v>
      </c>
      <c r="E664" s="217">
        <v>1.1162271522254779E-3</v>
      </c>
      <c r="F664" s="203">
        <v>8</v>
      </c>
      <c r="G664" s="217">
        <v>1.841620626151013E-3</v>
      </c>
      <c r="H664" s="189">
        <v>1</v>
      </c>
      <c r="I664" s="110"/>
    </row>
    <row r="665" spans="1:9">
      <c r="B665" s="216" t="s">
        <v>152</v>
      </c>
      <c r="C665" s="217">
        <v>1.3854930725346373E-2</v>
      </c>
      <c r="D665" s="203">
        <v>17</v>
      </c>
      <c r="E665" s="217">
        <v>1.353425422073392E-2</v>
      </c>
      <c r="F665" s="203">
        <v>97</v>
      </c>
      <c r="G665" s="217">
        <v>1.289134438305709E-2</v>
      </c>
      <c r="H665" s="189">
        <v>7</v>
      </c>
      <c r="I665" s="110"/>
    </row>
    <row r="666" spans="1:9">
      <c r="B666" s="216" t="s">
        <v>153</v>
      </c>
      <c r="C666" s="217">
        <v>0.94295028524857372</v>
      </c>
      <c r="D666" s="203">
        <v>1157</v>
      </c>
      <c r="E666" s="217">
        <v>0.93511929677689409</v>
      </c>
      <c r="F666" s="203">
        <v>6702</v>
      </c>
      <c r="G666" s="217">
        <v>0.35911602209944754</v>
      </c>
      <c r="H666" s="189">
        <v>195</v>
      </c>
      <c r="I666" s="110"/>
    </row>
    <row r="667" spans="1:9">
      <c r="B667" s="216" t="s">
        <v>121</v>
      </c>
      <c r="C667" s="217">
        <v>2.4449877750611249E-2</v>
      </c>
      <c r="D667" s="203">
        <v>30</v>
      </c>
      <c r="E667" s="217">
        <v>1.9254918375889492E-2</v>
      </c>
      <c r="F667" s="203">
        <v>138</v>
      </c>
      <c r="G667" s="217">
        <v>0.61878453038674031</v>
      </c>
      <c r="H667" s="189">
        <v>336</v>
      </c>
      <c r="I667" s="110"/>
    </row>
    <row r="668" spans="1:9">
      <c r="B668" s="216" t="s">
        <v>123</v>
      </c>
      <c r="C668" s="217">
        <v>0</v>
      </c>
      <c r="D668" s="203">
        <v>0</v>
      </c>
      <c r="E668" s="217">
        <v>0</v>
      </c>
      <c r="F668" s="203">
        <v>0</v>
      </c>
      <c r="G668" s="217">
        <v>0</v>
      </c>
      <c r="H668" s="189">
        <v>0</v>
      </c>
      <c r="I668" s="110"/>
    </row>
    <row r="669" spans="1:9">
      <c r="B669" s="216" t="s">
        <v>73</v>
      </c>
      <c r="C669" s="217">
        <v>0</v>
      </c>
      <c r="D669" s="203">
        <v>0</v>
      </c>
      <c r="E669" s="217">
        <v>0</v>
      </c>
      <c r="F669" s="203">
        <v>0</v>
      </c>
      <c r="G669" s="217">
        <v>0</v>
      </c>
      <c r="H669" s="189">
        <v>0</v>
      </c>
      <c r="I669" s="110"/>
    </row>
    <row r="670" spans="1:9" ht="15.6" thickBot="1">
      <c r="B670" s="219" t="s">
        <v>70</v>
      </c>
      <c r="C670" s="220"/>
      <c r="D670" s="206">
        <v>1227</v>
      </c>
      <c r="E670" s="220"/>
      <c r="F670" s="206">
        <v>7167</v>
      </c>
      <c r="G670" s="220"/>
      <c r="H670" s="197">
        <v>543</v>
      </c>
      <c r="I670" s="110"/>
    </row>
    <row r="671" spans="1:9">
      <c r="A671" s="66" t="s">
        <v>80</v>
      </c>
    </row>
    <row r="672" spans="1:9">
      <c r="A672" s="66"/>
    </row>
    <row r="673" spans="1:1">
      <c r="A673" s="66"/>
    </row>
    <row r="674" spans="1:1">
      <c r="A674" s="66"/>
    </row>
    <row r="675" spans="1:1">
      <c r="A675" s="66"/>
    </row>
    <row r="676" spans="1:1">
      <c r="A676" s="66"/>
    </row>
    <row r="677" spans="1:1">
      <c r="A677" s="66"/>
    </row>
    <row r="678" spans="1:1">
      <c r="A678" s="66"/>
    </row>
    <row r="679" spans="1:1">
      <c r="A679" s="66"/>
    </row>
    <row r="680" spans="1:1">
      <c r="A680" s="66"/>
    </row>
    <row r="681" spans="1:1">
      <c r="A681" s="66"/>
    </row>
    <row r="682" spans="1:1">
      <c r="A682" s="66"/>
    </row>
    <row r="683" spans="1:1">
      <c r="A683" s="66"/>
    </row>
    <row r="684" spans="1:1">
      <c r="A684" s="66"/>
    </row>
    <row r="685" spans="1:1">
      <c r="A685" s="66"/>
    </row>
    <row r="686" spans="1:1">
      <c r="A686" s="66"/>
    </row>
    <row r="687" spans="1:1">
      <c r="A687" s="66"/>
    </row>
    <row r="688" spans="1:1">
      <c r="A688" s="66"/>
    </row>
    <row r="689" spans="1:253">
      <c r="A689" s="66"/>
    </row>
    <row r="690" spans="1:253">
      <c r="A690" s="66"/>
    </row>
    <row r="691" spans="1:253" ht="15.6" thickBot="1">
      <c r="B691" s="2" t="s">
        <v>155</v>
      </c>
      <c r="G691" s="84"/>
    </row>
    <row r="692" spans="1:253" ht="30">
      <c r="B692" s="22" t="s">
        <v>44</v>
      </c>
      <c r="C692" s="23" t="s">
        <v>45</v>
      </c>
      <c r="D692" s="23" t="s">
        <v>46</v>
      </c>
      <c r="E692" s="23" t="s">
        <v>47</v>
      </c>
      <c r="F692" s="85" t="s">
        <v>48</v>
      </c>
      <c r="G692" s="223" t="s">
        <v>49</v>
      </c>
      <c r="H692" s="530" t="s">
        <v>156</v>
      </c>
      <c r="I692" s="86" t="s">
        <v>157</v>
      </c>
    </row>
    <row r="693" spans="1:253">
      <c r="B693" s="3" t="s">
        <v>126</v>
      </c>
      <c r="C693" s="87">
        <v>0.59799999999999998</v>
      </c>
      <c r="D693" s="87">
        <v>0.59099999999999997</v>
      </c>
      <c r="E693" s="87">
        <v>0.59699999999999998</v>
      </c>
      <c r="F693" s="87">
        <v>0.59491363596909985</v>
      </c>
      <c r="G693" s="87">
        <v>0.58430256201708008</v>
      </c>
      <c r="H693" s="87">
        <v>0.58062241029709949</v>
      </c>
      <c r="I693" s="52">
        <v>6586</v>
      </c>
    </row>
    <row r="694" spans="1:253" ht="15.6" thickBot="1">
      <c r="B694" s="4" t="s">
        <v>127</v>
      </c>
      <c r="C694" s="90">
        <v>0.40200000000000002</v>
      </c>
      <c r="D694" s="90">
        <v>0.40899999999999997</v>
      </c>
      <c r="E694" s="90">
        <v>0.40300000000000002</v>
      </c>
      <c r="F694" s="90">
        <v>0.40508636403090009</v>
      </c>
      <c r="G694" s="90">
        <v>0.41569743798291986</v>
      </c>
      <c r="H694" s="90">
        <v>0.41937758970290046</v>
      </c>
      <c r="I694" s="167">
        <v>4757</v>
      </c>
    </row>
    <row r="695" spans="1:253" ht="16.2" thickTop="1" thickBot="1">
      <c r="B695" s="27" t="s">
        <v>52</v>
      </c>
      <c r="C695" s="29" t="s">
        <v>380</v>
      </c>
      <c r="D695" s="29"/>
      <c r="E695" s="29"/>
      <c r="F695" s="29"/>
      <c r="G695" s="29"/>
      <c r="H695" s="29"/>
      <c r="I695" s="92">
        <v>11343</v>
      </c>
    </row>
    <row r="696" spans="1:253" ht="15.75" customHeight="1" thickTop="1">
      <c r="B696" s="27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</row>
    <row r="716" spans="2:6" ht="15.6" thickBot="1">
      <c r="B716" s="2" t="s">
        <v>158</v>
      </c>
    </row>
    <row r="717" spans="2:6" ht="29.25" customHeight="1">
      <c r="B717" s="1128" t="s">
        <v>28</v>
      </c>
      <c r="C717" s="1086" t="s">
        <v>103</v>
      </c>
      <c r="D717" s="1087"/>
      <c r="E717" s="1088" t="s">
        <v>74</v>
      </c>
      <c r="F717" s="1089"/>
    </row>
    <row r="718" spans="2:6">
      <c r="B718" s="1129"/>
      <c r="C718" s="93" t="s">
        <v>83</v>
      </c>
      <c r="D718" s="94" t="s">
        <v>84</v>
      </c>
      <c r="E718" s="95" t="s">
        <v>83</v>
      </c>
      <c r="F718" s="96" t="s">
        <v>84</v>
      </c>
    </row>
    <row r="719" spans="2:6">
      <c r="B719" s="160" t="s">
        <v>126</v>
      </c>
      <c r="C719" s="225">
        <v>0.53810003356831149</v>
      </c>
      <c r="D719" s="226">
        <v>4809</v>
      </c>
      <c r="E719" s="225">
        <v>0.42396191483734463</v>
      </c>
      <c r="F719" s="227">
        <v>4809</v>
      </c>
    </row>
    <row r="720" spans="2:6">
      <c r="B720" s="160" t="s">
        <v>127</v>
      </c>
      <c r="C720" s="225">
        <v>0.42654134497034801</v>
      </c>
      <c r="D720" s="203">
        <v>3812</v>
      </c>
      <c r="E720" s="225">
        <v>0.33606629639425195</v>
      </c>
      <c r="F720" s="189">
        <v>3812</v>
      </c>
    </row>
    <row r="721" spans="1:253" s="190" customFormat="1">
      <c r="A721" s="1"/>
      <c r="B721" s="160" t="s">
        <v>121</v>
      </c>
      <c r="C721" s="225">
        <v>3.5358621461340493E-2</v>
      </c>
      <c r="D721" s="203">
        <v>316</v>
      </c>
      <c r="E721" s="225">
        <v>2.7858591201622145E-2</v>
      </c>
      <c r="F721" s="189">
        <v>316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>
      <c r="B722" s="160" t="s">
        <v>73</v>
      </c>
      <c r="C722" s="228"/>
      <c r="D722" s="229"/>
      <c r="E722" s="225">
        <v>0.21211319756678126</v>
      </c>
      <c r="F722" s="189">
        <v>2406</v>
      </c>
    </row>
    <row r="723" spans="1:253" ht="15.6" thickBot="1">
      <c r="B723" s="168" t="s">
        <v>70</v>
      </c>
      <c r="C723" s="196"/>
      <c r="D723" s="206">
        <v>8937</v>
      </c>
      <c r="E723" s="196"/>
      <c r="F723" s="197">
        <v>11343</v>
      </c>
    </row>
    <row r="724" spans="1:253">
      <c r="B724" s="230"/>
      <c r="C724" s="31"/>
      <c r="D724" s="110"/>
      <c r="E724" s="31"/>
      <c r="F724" s="31"/>
    </row>
    <row r="725" spans="1:253">
      <c r="B725" s="230"/>
      <c r="C725" s="31"/>
      <c r="D725" s="110"/>
      <c r="E725" s="31"/>
      <c r="F725" s="31"/>
    </row>
    <row r="726" spans="1:253">
      <c r="B726" s="230"/>
      <c r="C726" s="31"/>
      <c r="D726" s="110"/>
      <c r="E726" s="31"/>
      <c r="F726" s="31"/>
    </row>
    <row r="727" spans="1:253">
      <c r="B727" s="230"/>
      <c r="C727" s="31"/>
      <c r="D727" s="110"/>
      <c r="E727" s="31"/>
      <c r="F727" s="31"/>
    </row>
    <row r="728" spans="1:253">
      <c r="B728" s="230"/>
      <c r="C728" s="31"/>
      <c r="D728" s="110"/>
      <c r="E728" s="31"/>
      <c r="F728" s="31"/>
    </row>
    <row r="729" spans="1:253">
      <c r="B729" s="230"/>
      <c r="C729" s="31"/>
      <c r="D729" s="110"/>
      <c r="E729" s="31"/>
      <c r="F729" s="31"/>
    </row>
    <row r="730" spans="1:253">
      <c r="B730" s="230"/>
      <c r="C730" s="31"/>
      <c r="D730" s="110"/>
      <c r="E730" s="31"/>
      <c r="F730" s="31"/>
    </row>
    <row r="731" spans="1:253">
      <c r="B731" s="230"/>
      <c r="C731" s="31"/>
      <c r="D731" s="110"/>
      <c r="E731" s="31"/>
      <c r="F731" s="31"/>
    </row>
    <row r="732" spans="1:253">
      <c r="B732" s="230"/>
      <c r="C732" s="31"/>
      <c r="D732" s="110"/>
      <c r="E732" s="31"/>
      <c r="F732" s="31"/>
    </row>
    <row r="733" spans="1:253">
      <c r="B733" s="230"/>
      <c r="C733" s="31"/>
      <c r="D733" s="110"/>
      <c r="E733" s="31"/>
      <c r="F733" s="31"/>
    </row>
    <row r="734" spans="1:253">
      <c r="B734" s="230"/>
      <c r="C734" s="31"/>
      <c r="D734" s="110"/>
      <c r="E734" s="31"/>
      <c r="F734" s="31"/>
    </row>
    <row r="735" spans="1:253">
      <c r="B735" s="230"/>
      <c r="C735" s="31"/>
      <c r="D735" s="110"/>
      <c r="E735" s="31"/>
      <c r="F735" s="31"/>
    </row>
    <row r="736" spans="1:253">
      <c r="B736" s="230"/>
      <c r="C736" s="31"/>
      <c r="D736" s="110"/>
      <c r="E736" s="31"/>
      <c r="F736" s="31"/>
    </row>
    <row r="737" spans="2:6">
      <c r="B737" s="230"/>
      <c r="C737" s="31"/>
      <c r="D737" s="110"/>
      <c r="E737" s="31"/>
      <c r="F737" s="31"/>
    </row>
    <row r="738" spans="2:6">
      <c r="B738" s="230"/>
      <c r="C738" s="31"/>
      <c r="D738" s="110"/>
      <c r="E738" s="31"/>
      <c r="F738" s="31"/>
    </row>
    <row r="739" spans="2:6">
      <c r="B739" s="230"/>
      <c r="C739" s="31"/>
      <c r="D739" s="110"/>
      <c r="E739" s="31"/>
      <c r="F739" s="31"/>
    </row>
    <row r="740" spans="2:6">
      <c r="B740" s="230"/>
      <c r="C740" s="31"/>
      <c r="D740" s="110"/>
      <c r="E740" s="31"/>
      <c r="F740" s="31"/>
    </row>
    <row r="741" spans="2:6">
      <c r="B741" s="230"/>
      <c r="C741" s="31"/>
      <c r="D741" s="110"/>
      <c r="E741" s="31"/>
      <c r="F741" s="31"/>
    </row>
    <row r="742" spans="2:6">
      <c r="B742" s="230"/>
      <c r="C742" s="31"/>
      <c r="D742" s="110"/>
      <c r="E742" s="31"/>
      <c r="F742" s="31"/>
    </row>
    <row r="743" spans="2:6">
      <c r="B743" s="230"/>
      <c r="C743" s="31"/>
      <c r="D743" s="110"/>
      <c r="E743" s="31"/>
      <c r="F743" s="31"/>
    </row>
    <row r="744" spans="2:6" ht="15.6" thickBot="1">
      <c r="B744" s="2" t="s">
        <v>159</v>
      </c>
    </row>
    <row r="745" spans="2:6">
      <c r="B745" s="22" t="s">
        <v>28</v>
      </c>
      <c r="C745" s="231" t="s">
        <v>160</v>
      </c>
      <c r="D745" s="232" t="s">
        <v>161</v>
      </c>
      <c r="E745" s="233" t="s">
        <v>162</v>
      </c>
      <c r="F745" s="234" t="s">
        <v>163</v>
      </c>
    </row>
    <row r="746" spans="2:6">
      <c r="B746" s="70" t="s">
        <v>76</v>
      </c>
      <c r="C746" s="235">
        <v>4.4640145763741271E-2</v>
      </c>
      <c r="D746" s="144">
        <v>294</v>
      </c>
      <c r="E746" s="235">
        <v>9.1444187513138528E-2</v>
      </c>
      <c r="F746" s="236">
        <v>435</v>
      </c>
    </row>
    <row r="747" spans="2:6">
      <c r="B747" s="70" t="s">
        <v>85</v>
      </c>
      <c r="C747" s="235">
        <v>0.11220771333130884</v>
      </c>
      <c r="D747" s="144">
        <v>739</v>
      </c>
      <c r="E747" s="235">
        <v>0.18772335505570739</v>
      </c>
      <c r="F747" s="236">
        <v>893</v>
      </c>
    </row>
    <row r="748" spans="2:6">
      <c r="B748" s="70" t="s">
        <v>86</v>
      </c>
      <c r="C748" s="235">
        <v>0.2227452171272396</v>
      </c>
      <c r="D748" s="144">
        <v>1467</v>
      </c>
      <c r="E748" s="235">
        <v>0.25268026066848853</v>
      </c>
      <c r="F748" s="236">
        <v>1202</v>
      </c>
    </row>
    <row r="749" spans="2:6">
      <c r="B749" s="73" t="s">
        <v>11</v>
      </c>
      <c r="C749" s="237">
        <v>0.26525964166413607</v>
      </c>
      <c r="D749" s="147">
        <v>1747</v>
      </c>
      <c r="E749" s="237">
        <v>0.30880807231448393</v>
      </c>
      <c r="F749" s="238">
        <v>1469</v>
      </c>
    </row>
    <row r="750" spans="2:6">
      <c r="B750" s="73" t="s">
        <v>12</v>
      </c>
      <c r="C750" s="237">
        <v>0.12359550561797752</v>
      </c>
      <c r="D750" s="147">
        <v>814</v>
      </c>
      <c r="E750" s="237">
        <v>0.10384696237124239</v>
      </c>
      <c r="F750" s="238">
        <v>494</v>
      </c>
    </row>
    <row r="751" spans="2:6">
      <c r="B751" s="73" t="s">
        <v>13</v>
      </c>
      <c r="C751" s="237">
        <v>5.3902216823565136E-2</v>
      </c>
      <c r="D751" s="147">
        <v>355</v>
      </c>
      <c r="E751" s="237">
        <v>3.4685726298087027E-2</v>
      </c>
      <c r="F751" s="238">
        <v>165</v>
      </c>
    </row>
    <row r="752" spans="2:6" ht="30" customHeight="1">
      <c r="B752" s="73" t="s">
        <v>14</v>
      </c>
      <c r="C752" s="237">
        <v>1.4728211357424841E-2</v>
      </c>
      <c r="D752" s="147">
        <v>97</v>
      </c>
      <c r="E752" s="237">
        <v>9.4597435358419173E-3</v>
      </c>
      <c r="F752" s="238">
        <v>45</v>
      </c>
    </row>
    <row r="753" spans="2:6">
      <c r="B753" s="77" t="s">
        <v>77</v>
      </c>
      <c r="C753" s="239">
        <v>0.14910416034011539</v>
      </c>
      <c r="D753" s="150">
        <v>982</v>
      </c>
      <c r="E753" s="239">
        <v>4.8349800294303132E-3</v>
      </c>
      <c r="F753" s="240">
        <v>23</v>
      </c>
    </row>
    <row r="754" spans="2:6">
      <c r="B754" s="77" t="s">
        <v>78</v>
      </c>
      <c r="C754" s="239">
        <v>1.3817187974491345E-2</v>
      </c>
      <c r="D754" s="150">
        <v>91</v>
      </c>
      <c r="E754" s="239">
        <v>6.5167122135799871E-3</v>
      </c>
      <c r="F754" s="240">
        <v>31</v>
      </c>
    </row>
    <row r="755" spans="2:6" ht="15.6" thickBot="1">
      <c r="B755" s="153" t="s">
        <v>70</v>
      </c>
      <c r="C755" s="241"/>
      <c r="D755" s="154">
        <v>6586</v>
      </c>
      <c r="E755" s="242"/>
      <c r="F755" s="83">
        <v>4757</v>
      </c>
    </row>
    <row r="756" spans="2:6">
      <c r="B756" s="5" t="s">
        <v>8</v>
      </c>
      <c r="C756" s="31"/>
      <c r="D756" s="60"/>
      <c r="E756" s="31"/>
      <c r="F756" s="60"/>
    </row>
    <row r="757" spans="2:6">
      <c r="B757" s="243"/>
    </row>
    <row r="758" spans="2:6">
      <c r="B758" s="243"/>
    </row>
    <row r="759" spans="2:6">
      <c r="B759" s="243"/>
    </row>
    <row r="760" spans="2:6">
      <c r="B760" s="243"/>
    </row>
    <row r="761" spans="2:6">
      <c r="B761" s="243"/>
    </row>
    <row r="762" spans="2:6">
      <c r="B762" s="243"/>
    </row>
    <row r="763" spans="2:6">
      <c r="B763" s="243"/>
    </row>
    <row r="764" spans="2:6">
      <c r="B764" s="243"/>
    </row>
    <row r="765" spans="2:6">
      <c r="B765" s="243"/>
    </row>
    <row r="766" spans="2:6">
      <c r="B766" s="243"/>
    </row>
    <row r="767" spans="2:6">
      <c r="B767" s="243"/>
    </row>
    <row r="768" spans="2:6">
      <c r="B768" s="243"/>
    </row>
    <row r="769" spans="2:22">
      <c r="B769" s="243"/>
    </row>
    <row r="770" spans="2:22">
      <c r="B770" s="243"/>
    </row>
    <row r="771" spans="2:22">
      <c r="B771" s="243"/>
    </row>
    <row r="772" spans="2:22">
      <c r="B772" s="243"/>
    </row>
    <row r="773" spans="2:22">
      <c r="B773" s="243"/>
    </row>
    <row r="774" spans="2:22">
      <c r="B774" s="243"/>
    </row>
    <row r="775" spans="2:22">
      <c r="B775" s="243"/>
    </row>
    <row r="776" spans="2:22">
      <c r="B776" s="243"/>
    </row>
    <row r="777" spans="2:22" ht="15.6" thickBot="1">
      <c r="B777" s="2" t="s">
        <v>164</v>
      </c>
    </row>
    <row r="778" spans="2:22">
      <c r="B778" s="244" t="s">
        <v>28</v>
      </c>
      <c r="C778" s="245" t="s">
        <v>160</v>
      </c>
      <c r="D778" s="232" t="s">
        <v>161</v>
      </c>
      <c r="E778" s="246" t="s">
        <v>162</v>
      </c>
      <c r="F778" s="234" t="s">
        <v>163</v>
      </c>
    </row>
    <row r="779" spans="2:22">
      <c r="B779" s="70" t="s">
        <v>76</v>
      </c>
      <c r="C779" s="247">
        <v>0.40329218106995884</v>
      </c>
      <c r="D779" s="248">
        <v>294</v>
      </c>
      <c r="E779" s="249">
        <v>0.5967078189300411</v>
      </c>
      <c r="F779" s="250">
        <v>435</v>
      </c>
    </row>
    <row r="780" spans="2:22">
      <c r="B780" s="251" t="s">
        <v>85</v>
      </c>
      <c r="C780" s="247">
        <v>0.45281862745098039</v>
      </c>
      <c r="D780" s="248">
        <v>739</v>
      </c>
      <c r="E780" s="249">
        <v>0.54718137254901966</v>
      </c>
      <c r="F780" s="250">
        <v>893</v>
      </c>
    </row>
    <row r="781" spans="2:22">
      <c r="B781" s="251" t="s">
        <v>86</v>
      </c>
      <c r="C781" s="247">
        <v>0.54964406144623457</v>
      </c>
      <c r="D781" s="248">
        <v>1467</v>
      </c>
      <c r="E781" s="249">
        <v>0.45035593855376543</v>
      </c>
      <c r="F781" s="250">
        <v>1202</v>
      </c>
    </row>
    <row r="782" spans="2:22">
      <c r="B782" s="252" t="s">
        <v>165</v>
      </c>
      <c r="C782" s="253">
        <v>0.49701789264413521</v>
      </c>
      <c r="D782" s="254">
        <v>2500</v>
      </c>
      <c r="E782" s="255">
        <v>0.50298210735586479</v>
      </c>
      <c r="F782" s="256">
        <v>2530</v>
      </c>
    </row>
    <row r="783" spans="2:22">
      <c r="B783" s="257" t="s">
        <v>11</v>
      </c>
      <c r="C783" s="258">
        <v>0.54322139303482586</v>
      </c>
      <c r="D783" s="259">
        <v>1747</v>
      </c>
      <c r="E783" s="260">
        <v>0.45677860696517414</v>
      </c>
      <c r="F783" s="261">
        <v>1469</v>
      </c>
    </row>
    <row r="784" spans="2:22">
      <c r="B784" s="257" t="s">
        <v>12</v>
      </c>
      <c r="C784" s="258">
        <v>0.6223241590214067</v>
      </c>
      <c r="D784" s="259">
        <v>814</v>
      </c>
      <c r="E784" s="260">
        <v>0.37767584097859325</v>
      </c>
      <c r="F784" s="261">
        <v>494</v>
      </c>
      <c r="Q784" s="190"/>
      <c r="R784" s="190"/>
      <c r="S784" s="190"/>
      <c r="T784" s="190"/>
      <c r="U784" s="190"/>
      <c r="V784" s="190"/>
    </row>
    <row r="785" spans="1:16">
      <c r="B785" s="257" t="s">
        <v>13</v>
      </c>
      <c r="C785" s="258">
        <v>0.68269230769230771</v>
      </c>
      <c r="D785" s="259">
        <v>355</v>
      </c>
      <c r="E785" s="260">
        <v>0.31730769230769229</v>
      </c>
      <c r="F785" s="261">
        <v>165</v>
      </c>
    </row>
    <row r="786" spans="1:16">
      <c r="B786" s="257" t="s">
        <v>14</v>
      </c>
      <c r="C786" s="258">
        <v>0.68309859154929575</v>
      </c>
      <c r="D786" s="259">
        <v>97</v>
      </c>
      <c r="E786" s="260">
        <v>0.31690140845070425</v>
      </c>
      <c r="F786" s="261">
        <v>45</v>
      </c>
    </row>
    <row r="787" spans="1:16">
      <c r="B787" s="262" t="s">
        <v>166</v>
      </c>
      <c r="C787" s="263">
        <v>0.58098727342846124</v>
      </c>
      <c r="D787" s="264">
        <v>3013</v>
      </c>
      <c r="E787" s="265">
        <v>0.41901272657153876</v>
      </c>
      <c r="F787" s="266">
        <v>2173</v>
      </c>
    </row>
    <row r="788" spans="1:16">
      <c r="B788" s="80" t="s">
        <v>77</v>
      </c>
      <c r="C788" s="267">
        <v>0.97711442786069647</v>
      </c>
      <c r="D788" s="268">
        <v>982</v>
      </c>
      <c r="E788" s="269">
        <v>2.2885572139303482E-2</v>
      </c>
      <c r="F788" s="270">
        <v>23</v>
      </c>
    </row>
    <row r="789" spans="1:16">
      <c r="B789" s="80" t="s">
        <v>78</v>
      </c>
      <c r="C789" s="267">
        <v>0.74590163934426235</v>
      </c>
      <c r="D789" s="268">
        <v>91</v>
      </c>
      <c r="E789" s="269">
        <v>0.25409836065573771</v>
      </c>
      <c r="F789" s="270">
        <v>31</v>
      </c>
    </row>
    <row r="790" spans="1:16" ht="15.6" thickBot="1">
      <c r="B790" s="271" t="s">
        <v>167</v>
      </c>
      <c r="C790" s="272">
        <v>0.9520851818988465</v>
      </c>
      <c r="D790" s="273">
        <v>1073</v>
      </c>
      <c r="E790" s="274">
        <v>4.7914818101153507E-2</v>
      </c>
      <c r="F790" s="275">
        <v>54</v>
      </c>
    </row>
    <row r="791" spans="1:16">
      <c r="A791" s="190"/>
      <c r="B791" s="5" t="s">
        <v>8</v>
      </c>
      <c r="C791" s="276"/>
      <c r="D791" s="277"/>
      <c r="E791" s="276"/>
      <c r="F791" s="277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</row>
    <row r="812" spans="2:7" ht="15.6" thickBot="1">
      <c r="B812" s="2" t="s">
        <v>168</v>
      </c>
    </row>
    <row r="813" spans="2:7" ht="15.6" thickBot="1">
      <c r="B813" s="22" t="s">
        <v>28</v>
      </c>
      <c r="C813" s="1130" t="s">
        <v>126</v>
      </c>
      <c r="D813" s="1095"/>
      <c r="E813" s="1095" t="s">
        <v>127</v>
      </c>
      <c r="F813" s="1096"/>
      <c r="G813" s="213" t="s">
        <v>70</v>
      </c>
    </row>
    <row r="814" spans="2:7">
      <c r="B814" s="22" t="s">
        <v>23</v>
      </c>
      <c r="C814" s="159" t="s">
        <v>83</v>
      </c>
      <c r="D814" s="159" t="s">
        <v>84</v>
      </c>
      <c r="E814" s="159" t="s">
        <v>83</v>
      </c>
      <c r="F814" s="179" t="s">
        <v>84</v>
      </c>
      <c r="G814" s="215" t="s">
        <v>84</v>
      </c>
    </row>
    <row r="815" spans="2:7">
      <c r="B815" s="3" t="s">
        <v>104</v>
      </c>
      <c r="C815" s="202">
        <v>3.507440024293957E-2</v>
      </c>
      <c r="D815" s="203">
        <v>231</v>
      </c>
      <c r="E815" s="202">
        <v>5.3394996846752155E-2</v>
      </c>
      <c r="F815" s="189">
        <v>254</v>
      </c>
      <c r="G815" s="278">
        <v>485</v>
      </c>
    </row>
    <row r="816" spans="2:7">
      <c r="B816" s="3" t="s">
        <v>0</v>
      </c>
      <c r="C816" s="202">
        <v>9.6568478590950496E-2</v>
      </c>
      <c r="D816" s="203">
        <v>636</v>
      </c>
      <c r="E816" s="202">
        <v>0.14946394786630229</v>
      </c>
      <c r="F816" s="189">
        <v>711</v>
      </c>
      <c r="G816" s="278">
        <v>1347</v>
      </c>
    </row>
    <row r="817" spans="1:7">
      <c r="B817" s="3" t="s">
        <v>1</v>
      </c>
      <c r="C817" s="202">
        <v>0.13877922866686912</v>
      </c>
      <c r="D817" s="203">
        <v>914</v>
      </c>
      <c r="E817" s="202">
        <v>0.20727349169644735</v>
      </c>
      <c r="F817" s="189">
        <v>986</v>
      </c>
      <c r="G817" s="278">
        <v>1900</v>
      </c>
    </row>
    <row r="818" spans="1:7">
      <c r="B818" s="3" t="s">
        <v>2</v>
      </c>
      <c r="C818" s="202">
        <v>0.13437594898269056</v>
      </c>
      <c r="D818" s="203">
        <v>885</v>
      </c>
      <c r="E818" s="202">
        <v>0.17763296195080933</v>
      </c>
      <c r="F818" s="189">
        <v>845</v>
      </c>
      <c r="G818" s="278">
        <v>1730</v>
      </c>
    </row>
    <row r="819" spans="1:7">
      <c r="B819" s="3" t="s">
        <v>3</v>
      </c>
      <c r="C819" s="202">
        <v>0.14348618281202552</v>
      </c>
      <c r="D819" s="203">
        <v>945</v>
      </c>
      <c r="E819" s="202">
        <v>0.15156611309648937</v>
      </c>
      <c r="F819" s="189">
        <v>721</v>
      </c>
      <c r="G819" s="278">
        <v>1666</v>
      </c>
    </row>
    <row r="820" spans="1:7">
      <c r="B820" s="3" t="s">
        <v>4</v>
      </c>
      <c r="C820" s="202">
        <v>0.15882174309140601</v>
      </c>
      <c r="D820" s="203">
        <v>1046</v>
      </c>
      <c r="E820" s="202">
        <v>0.11919276855160815</v>
      </c>
      <c r="F820" s="189">
        <v>567</v>
      </c>
      <c r="G820" s="278">
        <v>1613</v>
      </c>
    </row>
    <row r="821" spans="1:7">
      <c r="B821" s="3" t="s">
        <v>5</v>
      </c>
      <c r="C821" s="202">
        <v>0.13255390221682356</v>
      </c>
      <c r="D821" s="203">
        <v>873</v>
      </c>
      <c r="E821" s="202">
        <v>7.3155350010510822E-2</v>
      </c>
      <c r="F821" s="189">
        <v>348</v>
      </c>
      <c r="G821" s="278">
        <v>1221</v>
      </c>
    </row>
    <row r="822" spans="1:7">
      <c r="B822" s="3" t="s">
        <v>6</v>
      </c>
      <c r="C822" s="202">
        <v>0.10233829334952931</v>
      </c>
      <c r="D822" s="203">
        <v>674</v>
      </c>
      <c r="E822" s="202">
        <v>5.0662182047508934E-2</v>
      </c>
      <c r="F822" s="189">
        <v>241</v>
      </c>
      <c r="G822" s="278">
        <v>915</v>
      </c>
    </row>
    <row r="823" spans="1:7">
      <c r="B823" s="3" t="s">
        <v>7</v>
      </c>
      <c r="C823" s="202">
        <v>5.2232007288187061E-2</v>
      </c>
      <c r="D823" s="203">
        <v>344</v>
      </c>
      <c r="E823" s="202">
        <v>1.5766239226403196E-2</v>
      </c>
      <c r="F823" s="189">
        <v>75</v>
      </c>
      <c r="G823" s="278">
        <v>419</v>
      </c>
    </row>
    <row r="824" spans="1:7">
      <c r="B824" s="3" t="s">
        <v>105</v>
      </c>
      <c r="C824" s="202">
        <v>5.7698147585788038E-3</v>
      </c>
      <c r="D824" s="203">
        <v>38</v>
      </c>
      <c r="E824" s="202">
        <v>1.8919487071683834E-3</v>
      </c>
      <c r="F824" s="189">
        <v>9</v>
      </c>
      <c r="G824" s="278">
        <v>47</v>
      </c>
    </row>
    <row r="825" spans="1:7" ht="15.75" customHeight="1" thickBot="1">
      <c r="B825" s="205" t="s">
        <v>70</v>
      </c>
      <c r="C825" s="196"/>
      <c r="D825" s="206">
        <v>6586</v>
      </c>
      <c r="E825" s="196"/>
      <c r="F825" s="197">
        <v>4757</v>
      </c>
      <c r="G825" s="208">
        <v>11343</v>
      </c>
    </row>
    <row r="826" spans="1:7" ht="15.75" customHeight="1">
      <c r="A826" s="31"/>
      <c r="B826" s="209"/>
      <c r="C826" s="31"/>
      <c r="D826" s="110"/>
      <c r="E826" s="31"/>
      <c r="F826" s="110"/>
    </row>
    <row r="827" spans="1:7" ht="15.75" customHeight="1">
      <c r="A827" s="31"/>
      <c r="B827" s="209"/>
      <c r="C827" s="31"/>
      <c r="D827" s="110"/>
      <c r="E827" s="31"/>
      <c r="F827" s="110"/>
    </row>
    <row r="828" spans="1:7" ht="15.75" customHeight="1">
      <c r="A828" s="31"/>
      <c r="B828" s="209"/>
      <c r="C828" s="31"/>
      <c r="D828" s="110"/>
      <c r="E828" s="31"/>
      <c r="F828" s="110"/>
    </row>
    <row r="829" spans="1:7" ht="15.75" customHeight="1">
      <c r="A829" s="31"/>
      <c r="B829" s="209"/>
      <c r="C829" s="31"/>
      <c r="D829" s="110"/>
      <c r="E829" s="31"/>
      <c r="F829" s="110"/>
    </row>
    <row r="830" spans="1:7" ht="15.75" customHeight="1">
      <c r="A830" s="31"/>
      <c r="B830" s="209"/>
      <c r="C830" s="31"/>
      <c r="D830" s="110"/>
      <c r="E830" s="31"/>
      <c r="F830" s="110"/>
    </row>
    <row r="831" spans="1:7" ht="15.75" customHeight="1">
      <c r="A831" s="31"/>
      <c r="B831" s="209"/>
      <c r="C831" s="31"/>
      <c r="D831" s="110"/>
      <c r="E831" s="31"/>
      <c r="F831" s="110"/>
    </row>
    <row r="832" spans="1:7" ht="15.75" customHeight="1">
      <c r="A832" s="31"/>
      <c r="B832" s="209"/>
      <c r="C832" s="31"/>
      <c r="D832" s="110"/>
      <c r="E832" s="31"/>
      <c r="F832" s="110"/>
    </row>
    <row r="833" spans="1:7" ht="15.75" customHeight="1">
      <c r="A833" s="31"/>
      <c r="B833" s="209"/>
      <c r="C833" s="31"/>
      <c r="D833" s="110"/>
      <c r="E833" s="31"/>
      <c r="F833" s="110"/>
    </row>
    <row r="834" spans="1:7" ht="15.75" customHeight="1">
      <c r="A834" s="31"/>
      <c r="B834" s="209"/>
      <c r="C834" s="31"/>
      <c r="D834" s="110"/>
      <c r="E834" s="31"/>
      <c r="F834" s="110"/>
    </row>
    <row r="835" spans="1:7" ht="15.75" customHeight="1">
      <c r="A835" s="31"/>
      <c r="B835" s="209"/>
      <c r="C835" s="31"/>
      <c r="D835" s="110"/>
      <c r="E835" s="31"/>
      <c r="F835" s="110"/>
    </row>
    <row r="836" spans="1:7" ht="15.75" customHeight="1">
      <c r="A836" s="31"/>
      <c r="B836" s="209"/>
      <c r="C836" s="31"/>
      <c r="D836" s="110"/>
      <c r="E836" s="31"/>
      <c r="F836" s="110"/>
    </row>
    <row r="837" spans="1:7" ht="15.75" customHeight="1">
      <c r="A837" s="31"/>
      <c r="B837" s="209"/>
      <c r="C837" s="31"/>
      <c r="D837" s="110"/>
      <c r="E837" s="31"/>
      <c r="F837" s="110"/>
    </row>
    <row r="838" spans="1:7" ht="15.75" customHeight="1">
      <c r="A838" s="31"/>
      <c r="B838" s="209"/>
      <c r="C838" s="31"/>
      <c r="D838" s="110"/>
      <c r="E838" s="31"/>
      <c r="F838" s="110"/>
    </row>
    <row r="839" spans="1:7" ht="15.75" customHeight="1">
      <c r="A839" s="31"/>
      <c r="B839" s="209"/>
      <c r="C839" s="31"/>
      <c r="D839" s="110"/>
      <c r="E839" s="31"/>
      <c r="F839" s="110"/>
    </row>
    <row r="840" spans="1:7" ht="15.75" customHeight="1">
      <c r="A840" s="31"/>
      <c r="B840" s="209"/>
      <c r="C840" s="31"/>
      <c r="D840" s="110"/>
      <c r="E840" s="31"/>
      <c r="F840" s="110"/>
    </row>
    <row r="841" spans="1:7" ht="15.75" customHeight="1">
      <c r="A841" s="31"/>
      <c r="B841" s="209"/>
      <c r="C841" s="31"/>
      <c r="D841" s="110"/>
      <c r="E841" s="31"/>
      <c r="F841" s="110"/>
    </row>
    <row r="842" spans="1:7" ht="15.75" customHeight="1">
      <c r="A842" s="31"/>
      <c r="B842" s="209"/>
      <c r="C842" s="31"/>
      <c r="D842" s="110"/>
      <c r="E842" s="31"/>
      <c r="F842" s="110"/>
    </row>
    <row r="843" spans="1:7" ht="15.75" customHeight="1">
      <c r="A843" s="31"/>
      <c r="B843" s="209"/>
      <c r="C843" s="31"/>
      <c r="D843" s="110"/>
      <c r="E843" s="31"/>
      <c r="F843" s="110"/>
    </row>
    <row r="844" spans="1:7" ht="15.75" customHeight="1">
      <c r="A844" s="31"/>
      <c r="B844" s="209"/>
      <c r="C844" s="31"/>
      <c r="D844" s="110"/>
      <c r="E844" s="31"/>
      <c r="F844" s="110"/>
    </row>
    <row r="845" spans="1:7" ht="15.75" customHeight="1">
      <c r="A845" s="31"/>
      <c r="B845" s="209"/>
      <c r="C845" s="31"/>
      <c r="D845" s="110"/>
      <c r="E845" s="31"/>
      <c r="F845" s="110"/>
    </row>
    <row r="846" spans="1:7" ht="15.75" customHeight="1" thickBot="1">
      <c r="A846" s="31"/>
      <c r="B846" s="211" t="s">
        <v>169</v>
      </c>
      <c r="C846" s="31"/>
      <c r="D846" s="110"/>
      <c r="E846" s="31"/>
      <c r="F846" s="110"/>
    </row>
    <row r="847" spans="1:7" ht="15.75" customHeight="1" thickBot="1">
      <c r="A847" s="31"/>
      <c r="B847" s="22" t="s">
        <v>28</v>
      </c>
      <c r="C847" s="1130" t="s">
        <v>126</v>
      </c>
      <c r="D847" s="1095"/>
      <c r="E847" s="1095" t="s">
        <v>127</v>
      </c>
      <c r="F847" s="1096"/>
      <c r="G847" s="213" t="s">
        <v>70</v>
      </c>
    </row>
    <row r="848" spans="1:7">
      <c r="B848" s="111" t="s">
        <v>41</v>
      </c>
      <c r="C848" s="279" t="s">
        <v>83</v>
      </c>
      <c r="D848" s="280" t="s">
        <v>84</v>
      </c>
      <c r="E848" s="281" t="s">
        <v>83</v>
      </c>
      <c r="F848" s="282" t="s">
        <v>84</v>
      </c>
      <c r="G848" s="215" t="s">
        <v>84</v>
      </c>
    </row>
    <row r="849" spans="2:7">
      <c r="B849" s="114" t="s">
        <v>108</v>
      </c>
      <c r="C849" s="283">
        <v>7.8044336471302767E-2</v>
      </c>
      <c r="D849" s="115">
        <v>514</v>
      </c>
      <c r="E849" s="283">
        <v>0.10615934412444818</v>
      </c>
      <c r="F849" s="104">
        <v>505</v>
      </c>
      <c r="G849" s="278">
        <v>1019</v>
      </c>
    </row>
    <row r="850" spans="2:7">
      <c r="B850" s="114" t="s">
        <v>109</v>
      </c>
      <c r="C850" s="283">
        <v>6.5593683571211661E-2</v>
      </c>
      <c r="D850" s="115">
        <v>432</v>
      </c>
      <c r="E850" s="283">
        <v>9.102375446710112E-2</v>
      </c>
      <c r="F850" s="104">
        <v>433</v>
      </c>
      <c r="G850" s="278">
        <v>865</v>
      </c>
    </row>
    <row r="851" spans="2:7">
      <c r="B851" s="114" t="s">
        <v>110</v>
      </c>
      <c r="C851" s="283">
        <v>9.6872153051928339E-2</v>
      </c>
      <c r="D851" s="115">
        <v>638</v>
      </c>
      <c r="E851" s="283">
        <v>0.11498843809123398</v>
      </c>
      <c r="F851" s="104">
        <v>547</v>
      </c>
      <c r="G851" s="278">
        <v>1185</v>
      </c>
    </row>
    <row r="852" spans="2:7">
      <c r="B852" s="114" t="s">
        <v>111</v>
      </c>
      <c r="C852" s="283">
        <v>0.22593379896750684</v>
      </c>
      <c r="D852" s="115">
        <v>1488</v>
      </c>
      <c r="E852" s="283">
        <v>0.29283161656506201</v>
      </c>
      <c r="F852" s="104">
        <v>1393</v>
      </c>
      <c r="G852" s="278">
        <v>2881</v>
      </c>
    </row>
    <row r="853" spans="2:7">
      <c r="B853" s="114" t="s">
        <v>112</v>
      </c>
      <c r="C853" s="283">
        <v>0.25736410567871243</v>
      </c>
      <c r="D853" s="115">
        <v>1695</v>
      </c>
      <c r="E853" s="283">
        <v>0.26655455118772337</v>
      </c>
      <c r="F853" s="104">
        <v>1268</v>
      </c>
      <c r="G853" s="278">
        <v>2963</v>
      </c>
    </row>
    <row r="854" spans="2:7">
      <c r="B854" s="114" t="s">
        <v>113</v>
      </c>
      <c r="C854" s="283">
        <v>0.27619192225933797</v>
      </c>
      <c r="D854" s="115">
        <v>1819</v>
      </c>
      <c r="E854" s="283">
        <v>0.12844229556443137</v>
      </c>
      <c r="F854" s="104">
        <v>611</v>
      </c>
      <c r="G854" s="278">
        <v>2430</v>
      </c>
    </row>
    <row r="855" spans="2:7" ht="15.6" thickBot="1">
      <c r="B855" s="117" t="s">
        <v>70</v>
      </c>
      <c r="C855" s="284"/>
      <c r="D855" s="118">
        <v>6586</v>
      </c>
      <c r="E855" s="285"/>
      <c r="F855" s="107">
        <v>4757</v>
      </c>
      <c r="G855" s="208">
        <v>11343</v>
      </c>
    </row>
    <row r="856" spans="2:7">
      <c r="B856" s="286"/>
      <c r="C856" s="287"/>
      <c r="D856" s="287"/>
      <c r="E856" s="31"/>
      <c r="F856" s="31"/>
    </row>
    <row r="857" spans="2:7">
      <c r="B857" s="286"/>
      <c r="C857" s="287"/>
      <c r="D857" s="287"/>
      <c r="E857" s="31"/>
      <c r="F857" s="31"/>
    </row>
    <row r="858" spans="2:7">
      <c r="B858" s="286"/>
      <c r="C858" s="287"/>
      <c r="D858" s="287"/>
      <c r="E858" s="31"/>
      <c r="F858" s="31"/>
    </row>
    <row r="859" spans="2:7">
      <c r="B859" s="286"/>
      <c r="C859" s="287"/>
      <c r="D859" s="287"/>
      <c r="E859" s="31"/>
      <c r="F859" s="31"/>
    </row>
    <row r="860" spans="2:7">
      <c r="B860" s="286"/>
      <c r="C860" s="287"/>
      <c r="D860" s="287"/>
      <c r="E860" s="31"/>
      <c r="F860" s="31"/>
    </row>
    <row r="861" spans="2:7">
      <c r="B861" s="286"/>
      <c r="C861" s="287"/>
      <c r="D861" s="287"/>
      <c r="E861" s="31"/>
      <c r="F861" s="31"/>
    </row>
    <row r="862" spans="2:7">
      <c r="B862" s="286"/>
      <c r="C862" s="287"/>
      <c r="D862" s="287"/>
      <c r="E862" s="31"/>
      <c r="F862" s="31"/>
    </row>
    <row r="863" spans="2:7">
      <c r="B863" s="286"/>
      <c r="C863" s="287"/>
      <c r="D863" s="287"/>
      <c r="E863" s="31"/>
      <c r="F863" s="31"/>
    </row>
    <row r="864" spans="2:7">
      <c r="B864" s="286"/>
      <c r="C864" s="287"/>
      <c r="D864" s="287"/>
      <c r="E864" s="31"/>
      <c r="F864" s="31"/>
    </row>
    <row r="865" spans="2:8">
      <c r="B865" s="286"/>
      <c r="C865" s="287"/>
      <c r="D865" s="287"/>
      <c r="E865" s="31"/>
      <c r="F865" s="31"/>
    </row>
    <row r="866" spans="2:8">
      <c r="B866" s="286"/>
      <c r="C866" s="287"/>
      <c r="D866" s="287"/>
      <c r="E866" s="31"/>
      <c r="F866" s="31"/>
    </row>
    <row r="867" spans="2:8">
      <c r="B867" s="286"/>
      <c r="C867" s="287"/>
      <c r="D867" s="287"/>
      <c r="E867" s="31"/>
      <c r="F867" s="31"/>
    </row>
    <row r="868" spans="2:8">
      <c r="B868" s="286"/>
      <c r="C868" s="287"/>
      <c r="D868" s="287"/>
      <c r="E868" s="31"/>
      <c r="F868" s="31"/>
    </row>
    <row r="869" spans="2:8">
      <c r="B869" s="286"/>
      <c r="C869" s="287"/>
      <c r="D869" s="287"/>
      <c r="E869" s="31"/>
      <c r="F869" s="31"/>
    </row>
    <row r="870" spans="2:8">
      <c r="B870" s="286"/>
      <c r="C870" s="287"/>
      <c r="D870" s="287"/>
      <c r="E870" s="31"/>
      <c r="F870" s="31"/>
    </row>
    <row r="871" spans="2:8">
      <c r="B871" s="286"/>
      <c r="C871" s="287"/>
      <c r="D871" s="287"/>
      <c r="E871" s="31"/>
      <c r="F871" s="31"/>
    </row>
    <row r="872" spans="2:8">
      <c r="B872" s="286"/>
      <c r="C872" s="287"/>
      <c r="D872" s="287"/>
      <c r="E872" s="31"/>
      <c r="F872" s="31"/>
    </row>
    <row r="873" spans="2:8">
      <c r="B873" s="286"/>
      <c r="C873" s="287"/>
      <c r="D873" s="287"/>
      <c r="E873" s="31"/>
      <c r="F873" s="31"/>
    </row>
    <row r="874" spans="2:8">
      <c r="B874" s="286"/>
      <c r="C874" s="287"/>
      <c r="D874" s="287"/>
      <c r="E874" s="31"/>
      <c r="F874" s="31"/>
    </row>
    <row r="875" spans="2:8">
      <c r="B875" s="286"/>
      <c r="C875" s="287"/>
      <c r="D875" s="287"/>
      <c r="E875" s="31"/>
      <c r="F875" s="31"/>
    </row>
    <row r="876" spans="2:8" ht="15.6" thickBot="1">
      <c r="B876" s="211" t="s">
        <v>170</v>
      </c>
      <c r="C876" s="31"/>
      <c r="D876" s="110"/>
      <c r="E876" s="31"/>
      <c r="F876" s="110"/>
    </row>
    <row r="877" spans="2:8" ht="15.6" thickBot="1">
      <c r="B877" s="36" t="s">
        <v>28</v>
      </c>
      <c r="C877" s="1131" t="s">
        <v>126</v>
      </c>
      <c r="D877" s="1132"/>
      <c r="E877" s="1132" t="s">
        <v>127</v>
      </c>
      <c r="F877" s="1132"/>
      <c r="G877" s="1132" t="s">
        <v>121</v>
      </c>
      <c r="H877" s="1133"/>
    </row>
    <row r="878" spans="2:8">
      <c r="B878" s="122" t="s">
        <v>41</v>
      </c>
      <c r="C878" s="288" t="s">
        <v>83</v>
      </c>
      <c r="D878" s="289" t="s">
        <v>84</v>
      </c>
      <c r="E878" s="288" t="s">
        <v>83</v>
      </c>
      <c r="F878" s="289" t="s">
        <v>84</v>
      </c>
      <c r="G878" s="288" t="s">
        <v>83</v>
      </c>
      <c r="H878" s="290" t="s">
        <v>84</v>
      </c>
    </row>
    <row r="879" spans="2:8">
      <c r="B879" s="291" t="s">
        <v>108</v>
      </c>
      <c r="C879" s="292">
        <v>5.3649407361197755E-2</v>
      </c>
      <c r="D879" s="293">
        <v>258</v>
      </c>
      <c r="E879" s="292">
        <v>8.0272822665267571E-2</v>
      </c>
      <c r="F879" s="293">
        <v>306</v>
      </c>
      <c r="G879" s="292">
        <v>1.5822784810126583E-2</v>
      </c>
      <c r="H879" s="294">
        <v>5</v>
      </c>
    </row>
    <row r="880" spans="2:8">
      <c r="B880" s="162" t="s">
        <v>109</v>
      </c>
      <c r="C880" s="292">
        <v>7.1532543148263669E-2</v>
      </c>
      <c r="D880" s="293">
        <v>344</v>
      </c>
      <c r="E880" s="292">
        <v>9.3389296956977966E-2</v>
      </c>
      <c r="F880" s="293">
        <v>356</v>
      </c>
      <c r="G880" s="292">
        <v>3.4810126582278479E-2</v>
      </c>
      <c r="H880" s="30">
        <v>11</v>
      </c>
    </row>
    <row r="881" spans="2:8">
      <c r="B881" s="162" t="s">
        <v>110</v>
      </c>
      <c r="C881" s="292">
        <v>0.10605115408608859</v>
      </c>
      <c r="D881" s="293">
        <v>510</v>
      </c>
      <c r="E881" s="292">
        <v>0.12355718782791186</v>
      </c>
      <c r="F881" s="293">
        <v>471</v>
      </c>
      <c r="G881" s="292">
        <v>0.12658227848101267</v>
      </c>
      <c r="H881" s="30">
        <v>40</v>
      </c>
    </row>
    <row r="882" spans="2:8">
      <c r="B882" s="162" t="s">
        <v>111</v>
      </c>
      <c r="C882" s="292">
        <v>0.23206487835308795</v>
      </c>
      <c r="D882" s="293">
        <v>1116</v>
      </c>
      <c r="E882" s="292">
        <v>0.31086044071353619</v>
      </c>
      <c r="F882" s="293">
        <v>1185</v>
      </c>
      <c r="G882" s="292">
        <v>0.29746835443037972</v>
      </c>
      <c r="H882" s="30">
        <v>94</v>
      </c>
    </row>
    <row r="883" spans="2:8">
      <c r="B883" s="162" t="s">
        <v>112</v>
      </c>
      <c r="C883" s="292">
        <v>0.26013724266999377</v>
      </c>
      <c r="D883" s="293">
        <v>1251</v>
      </c>
      <c r="E883" s="292">
        <v>0.26993704092339976</v>
      </c>
      <c r="F883" s="293">
        <v>1029</v>
      </c>
      <c r="G883" s="292">
        <v>0.28797468354430378</v>
      </c>
      <c r="H883" s="30">
        <v>91</v>
      </c>
    </row>
    <row r="884" spans="2:8">
      <c r="B884" s="162" t="s">
        <v>113</v>
      </c>
      <c r="C884" s="292">
        <v>0.27656477438136828</v>
      </c>
      <c r="D884" s="293">
        <v>1330</v>
      </c>
      <c r="E884" s="292">
        <v>0.12198321091290661</v>
      </c>
      <c r="F884" s="293">
        <v>465</v>
      </c>
      <c r="G884" s="292">
        <v>0.23734177215189872</v>
      </c>
      <c r="H884" s="30">
        <v>75</v>
      </c>
    </row>
    <row r="885" spans="2:8" ht="15.6" thickBot="1">
      <c r="B885" s="295" t="s">
        <v>70</v>
      </c>
      <c r="C885" s="296"/>
      <c r="D885" s="297">
        <v>4809</v>
      </c>
      <c r="E885" s="296"/>
      <c r="F885" s="297">
        <v>3812</v>
      </c>
      <c r="G885" s="298"/>
      <c r="H885" s="33">
        <v>316</v>
      </c>
    </row>
    <row r="886" spans="2:8">
      <c r="B886" s="286"/>
      <c r="C886" s="287"/>
      <c r="D886" s="287"/>
      <c r="E886" s="31"/>
      <c r="F886" s="31"/>
    </row>
    <row r="887" spans="2:8">
      <c r="B887" s="286"/>
      <c r="C887" s="287"/>
      <c r="D887" s="287"/>
      <c r="E887" s="31"/>
      <c r="F887" s="31"/>
    </row>
    <row r="888" spans="2:8">
      <c r="B888" s="286"/>
      <c r="C888" s="287"/>
      <c r="D888" s="287"/>
      <c r="E888" s="31"/>
      <c r="F888" s="31"/>
    </row>
    <row r="889" spans="2:8">
      <c r="B889" s="286"/>
      <c r="C889" s="287"/>
      <c r="D889" s="287"/>
      <c r="E889" s="31"/>
      <c r="F889" s="31"/>
    </row>
    <row r="890" spans="2:8">
      <c r="B890" s="286"/>
      <c r="C890" s="287"/>
      <c r="D890" s="287"/>
      <c r="E890" s="31"/>
      <c r="F890" s="31"/>
    </row>
    <row r="891" spans="2:8">
      <c r="B891" s="286"/>
      <c r="C891" s="287"/>
      <c r="D891" s="287"/>
      <c r="E891" s="31"/>
      <c r="F891" s="31"/>
    </row>
    <row r="892" spans="2:8">
      <c r="B892" s="286"/>
      <c r="C892" s="287"/>
      <c r="D892" s="287"/>
      <c r="E892" s="31"/>
      <c r="F892" s="31"/>
    </row>
    <row r="893" spans="2:8">
      <c r="B893" s="286"/>
      <c r="C893" s="287"/>
      <c r="D893" s="287"/>
      <c r="E893" s="31"/>
      <c r="F893" s="31"/>
    </row>
    <row r="894" spans="2:8">
      <c r="B894" s="286"/>
      <c r="C894" s="287"/>
      <c r="D894" s="287"/>
      <c r="E894" s="31"/>
      <c r="F894" s="31"/>
    </row>
    <row r="895" spans="2:8">
      <c r="B895" s="286"/>
      <c r="C895" s="287"/>
      <c r="D895" s="287"/>
      <c r="E895" s="31"/>
      <c r="F895" s="31"/>
    </row>
    <row r="896" spans="2:8">
      <c r="B896" s="286"/>
      <c r="C896" s="287"/>
      <c r="D896" s="287"/>
      <c r="E896" s="31"/>
      <c r="F896" s="31"/>
    </row>
    <row r="897" spans="2:9">
      <c r="B897" s="286"/>
      <c r="C897" s="287"/>
      <c r="D897" s="287"/>
      <c r="E897" s="31"/>
      <c r="F897" s="31"/>
    </row>
    <row r="898" spans="2:9">
      <c r="B898" s="286"/>
      <c r="C898" s="287"/>
      <c r="D898" s="287"/>
      <c r="E898" s="31"/>
      <c r="F898" s="31"/>
    </row>
    <row r="899" spans="2:9">
      <c r="B899" s="286"/>
      <c r="C899" s="287"/>
      <c r="D899" s="287"/>
      <c r="E899" s="31"/>
      <c r="F899" s="31"/>
    </row>
    <row r="900" spans="2:9">
      <c r="B900" s="286"/>
      <c r="C900" s="287"/>
      <c r="D900" s="287"/>
      <c r="E900" s="31"/>
      <c r="F900" s="31"/>
    </row>
    <row r="901" spans="2:9">
      <c r="B901" s="286"/>
      <c r="C901" s="287"/>
      <c r="D901" s="287"/>
      <c r="E901" s="31"/>
      <c r="F901" s="31"/>
    </row>
    <row r="902" spans="2:9">
      <c r="B902" s="286"/>
      <c r="C902" s="287"/>
      <c r="D902" s="287"/>
      <c r="E902" s="31"/>
      <c r="F902" s="31"/>
    </row>
    <row r="903" spans="2:9">
      <c r="B903" s="286"/>
      <c r="C903" s="287"/>
      <c r="D903" s="287"/>
      <c r="E903" s="31"/>
      <c r="F903" s="31"/>
    </row>
    <row r="904" spans="2:9">
      <c r="B904" s="286"/>
      <c r="C904" s="287"/>
      <c r="D904" s="287"/>
      <c r="E904" s="31"/>
      <c r="F904" s="31"/>
    </row>
    <row r="905" spans="2:9">
      <c r="B905" s="286"/>
      <c r="C905" s="287"/>
      <c r="D905" s="287"/>
      <c r="E905" s="31"/>
      <c r="F905" s="31"/>
    </row>
    <row r="906" spans="2:9" ht="15.6" thickBot="1">
      <c r="B906" s="211" t="s">
        <v>171</v>
      </c>
      <c r="C906" s="31"/>
      <c r="D906" s="110"/>
      <c r="E906" s="31"/>
      <c r="F906" s="110"/>
      <c r="G906" s="31"/>
      <c r="H906" s="110"/>
      <c r="I906" s="110"/>
    </row>
    <row r="907" spans="2:9">
      <c r="B907" s="212"/>
      <c r="C907" s="1134" t="s">
        <v>126</v>
      </c>
      <c r="D907" s="1095"/>
      <c r="E907" s="1095" t="s">
        <v>127</v>
      </c>
      <c r="F907" s="1096"/>
      <c r="G907" s="213" t="s">
        <v>70</v>
      </c>
    </row>
    <row r="908" spans="2:9">
      <c r="B908" s="214" t="s">
        <v>32</v>
      </c>
      <c r="C908" s="299" t="s">
        <v>83</v>
      </c>
      <c r="D908" s="159" t="s">
        <v>84</v>
      </c>
      <c r="E908" s="159" t="s">
        <v>83</v>
      </c>
      <c r="F908" s="179" t="s">
        <v>84</v>
      </c>
      <c r="G908" s="215" t="s">
        <v>84</v>
      </c>
    </row>
    <row r="909" spans="2:9">
      <c r="B909" s="216" t="s">
        <v>148</v>
      </c>
      <c r="C909" s="300">
        <v>1.2754327361068934E-2</v>
      </c>
      <c r="D909" s="39">
        <v>84</v>
      </c>
      <c r="E909" s="301">
        <v>1.4294723565272231E-2</v>
      </c>
      <c r="F909" s="30">
        <v>68</v>
      </c>
      <c r="G909" s="278">
        <v>152</v>
      </c>
    </row>
    <row r="910" spans="2:9">
      <c r="B910" s="216" t="s">
        <v>149</v>
      </c>
      <c r="C910" s="300">
        <v>9.8694199817795317E-3</v>
      </c>
      <c r="D910" s="39">
        <v>65</v>
      </c>
      <c r="E910" s="301">
        <v>1.2192558335085138E-2</v>
      </c>
      <c r="F910" s="30">
        <v>58</v>
      </c>
      <c r="G910" s="278">
        <v>123</v>
      </c>
    </row>
    <row r="911" spans="2:9">
      <c r="B911" s="216" t="s">
        <v>150</v>
      </c>
      <c r="C911" s="300">
        <v>1.9738839963559063E-3</v>
      </c>
      <c r="D911" s="39">
        <v>13</v>
      </c>
      <c r="E911" s="301">
        <v>3.3634643682993485E-3</v>
      </c>
      <c r="F911" s="30">
        <v>16</v>
      </c>
      <c r="G911" s="278">
        <v>29</v>
      </c>
    </row>
    <row r="912" spans="2:9">
      <c r="B912" s="216" t="s">
        <v>151</v>
      </c>
      <c r="C912" s="300">
        <v>6.0734892195566355E-3</v>
      </c>
      <c r="D912" s="39">
        <v>40</v>
      </c>
      <c r="E912" s="301">
        <v>7.9882278747109518E-3</v>
      </c>
      <c r="F912" s="30">
        <v>38</v>
      </c>
      <c r="G912" s="278">
        <v>78</v>
      </c>
    </row>
    <row r="913" spans="2:10">
      <c r="B913" s="216" t="s">
        <v>152</v>
      </c>
      <c r="C913" s="300">
        <v>1.8220467658669906E-3</v>
      </c>
      <c r="D913" s="39">
        <v>12</v>
      </c>
      <c r="E913" s="301">
        <v>4.6247635064116041E-3</v>
      </c>
      <c r="F913" s="30">
        <v>22</v>
      </c>
      <c r="G913" s="278">
        <v>34</v>
      </c>
    </row>
    <row r="914" spans="2:10">
      <c r="B914" s="216" t="s">
        <v>153</v>
      </c>
      <c r="C914" s="300">
        <v>0.94290920133616762</v>
      </c>
      <c r="D914" s="39">
        <v>6210</v>
      </c>
      <c r="E914" s="301">
        <v>0.93903720832457427</v>
      </c>
      <c r="F914" s="30">
        <v>4467</v>
      </c>
      <c r="G914" s="278">
        <v>10677</v>
      </c>
    </row>
    <row r="915" spans="2:10">
      <c r="B915" s="216" t="s">
        <v>121</v>
      </c>
      <c r="C915" s="300">
        <v>1.0628606134224112E-2</v>
      </c>
      <c r="D915" s="39">
        <v>70</v>
      </c>
      <c r="E915" s="301">
        <v>1.0090393104898045E-2</v>
      </c>
      <c r="F915" s="30">
        <v>48</v>
      </c>
      <c r="G915" s="278">
        <v>118</v>
      </c>
    </row>
    <row r="916" spans="2:10">
      <c r="B916" s="216" t="s">
        <v>123</v>
      </c>
      <c r="C916" s="300">
        <v>1.3969025204980261E-2</v>
      </c>
      <c r="D916" s="39">
        <v>92</v>
      </c>
      <c r="E916" s="301">
        <v>8.40866092074837E-3</v>
      </c>
      <c r="F916" s="30">
        <v>40</v>
      </c>
      <c r="G916" s="278">
        <v>132</v>
      </c>
    </row>
    <row r="917" spans="2:10">
      <c r="B917" s="216" t="s">
        <v>73</v>
      </c>
      <c r="C917" s="300">
        <v>0</v>
      </c>
      <c r="D917" s="39">
        <v>0</v>
      </c>
      <c r="E917" s="301">
        <v>0</v>
      </c>
      <c r="F917" s="30">
        <v>0</v>
      </c>
      <c r="G917" s="278">
        <v>0</v>
      </c>
    </row>
    <row r="918" spans="2:10" ht="15.6" thickBot="1">
      <c r="B918" s="219" t="s">
        <v>70</v>
      </c>
      <c r="C918" s="302"/>
      <c r="D918" s="42">
        <v>6586</v>
      </c>
      <c r="E918" s="298"/>
      <c r="F918" s="33">
        <v>4757</v>
      </c>
      <c r="G918" s="208">
        <v>11343</v>
      </c>
      <c r="H918" s="31"/>
      <c r="I918" s="31"/>
      <c r="J918" s="31"/>
    </row>
    <row r="919" spans="2:10">
      <c r="B919" s="303"/>
      <c r="C919" s="304"/>
      <c r="D919" s="305"/>
      <c r="E919" s="305"/>
      <c r="F919" s="305"/>
      <c r="G919" s="31"/>
      <c r="H919" s="110"/>
      <c r="I919" s="110"/>
      <c r="J919" s="110"/>
    </row>
    <row r="920" spans="2:10">
      <c r="B920" s="306"/>
      <c r="C920" s="31"/>
      <c r="D920" s="110"/>
      <c r="E920" s="110"/>
      <c r="F920" s="110"/>
      <c r="G920" s="31"/>
      <c r="H920" s="110"/>
      <c r="I920" s="110"/>
      <c r="J920" s="110"/>
    </row>
    <row r="921" spans="2:10">
      <c r="B921" s="306"/>
      <c r="C921" s="31"/>
      <c r="D921" s="110"/>
      <c r="E921" s="110"/>
      <c r="F921" s="110"/>
      <c r="G921" s="31"/>
      <c r="H921" s="110"/>
      <c r="I921" s="110"/>
      <c r="J921" s="110"/>
    </row>
    <row r="922" spans="2:10">
      <c r="B922" s="306"/>
      <c r="C922" s="31"/>
      <c r="D922" s="110"/>
      <c r="E922" s="110"/>
      <c r="F922" s="110"/>
      <c r="G922" s="31"/>
      <c r="H922" s="110"/>
      <c r="I922" s="110"/>
      <c r="J922" s="110"/>
    </row>
    <row r="923" spans="2:10">
      <c r="B923" s="306"/>
      <c r="C923" s="31"/>
      <c r="D923" s="110"/>
      <c r="E923" s="110"/>
      <c r="F923" s="110"/>
      <c r="G923" s="31"/>
      <c r="H923" s="110"/>
      <c r="I923" s="110"/>
      <c r="J923" s="110"/>
    </row>
    <row r="924" spans="2:10">
      <c r="B924" s="306"/>
      <c r="C924" s="31"/>
      <c r="D924" s="110"/>
      <c r="E924" s="110"/>
      <c r="F924" s="110"/>
      <c r="G924" s="31"/>
      <c r="H924" s="110"/>
      <c r="I924" s="110"/>
      <c r="J924" s="110"/>
    </row>
    <row r="925" spans="2:10">
      <c r="B925" s="306"/>
      <c r="C925" s="31"/>
      <c r="D925" s="110"/>
      <c r="E925" s="110"/>
      <c r="F925" s="110"/>
      <c r="G925" s="31"/>
      <c r="H925" s="110"/>
      <c r="I925" s="110"/>
      <c r="J925" s="110"/>
    </row>
    <row r="926" spans="2:10">
      <c r="B926" s="306"/>
      <c r="C926" s="31"/>
      <c r="D926" s="110"/>
      <c r="E926" s="110"/>
      <c r="F926" s="110"/>
      <c r="G926" s="31"/>
      <c r="H926" s="110"/>
      <c r="I926" s="110"/>
      <c r="J926" s="110"/>
    </row>
    <row r="927" spans="2:10">
      <c r="B927" s="306"/>
      <c r="C927" s="31"/>
      <c r="D927" s="110"/>
      <c r="E927" s="110"/>
      <c r="F927" s="110"/>
      <c r="G927" s="31"/>
      <c r="H927" s="110"/>
      <c r="I927" s="110"/>
      <c r="J927" s="110"/>
    </row>
    <row r="928" spans="2:10">
      <c r="B928" s="306"/>
      <c r="C928" s="31"/>
      <c r="D928" s="110"/>
      <c r="E928" s="110"/>
      <c r="F928" s="110"/>
      <c r="G928" s="31"/>
      <c r="H928" s="110"/>
      <c r="I928" s="110"/>
      <c r="J928" s="110"/>
    </row>
    <row r="929" spans="2:10">
      <c r="B929" s="306"/>
      <c r="C929" s="31"/>
      <c r="D929" s="110"/>
      <c r="E929" s="110"/>
      <c r="F929" s="110"/>
      <c r="G929" s="31"/>
      <c r="H929" s="110"/>
      <c r="I929" s="110"/>
      <c r="J929" s="110"/>
    </row>
    <row r="930" spans="2:10">
      <c r="B930" s="306"/>
      <c r="C930" s="31"/>
      <c r="D930" s="110"/>
      <c r="E930" s="110"/>
      <c r="F930" s="110"/>
      <c r="G930" s="31"/>
      <c r="H930" s="110"/>
      <c r="I930" s="110"/>
      <c r="J930" s="110"/>
    </row>
    <row r="931" spans="2:10">
      <c r="B931" s="306"/>
      <c r="C931" s="31"/>
      <c r="D931" s="110"/>
      <c r="E931" s="110"/>
      <c r="F931" s="110"/>
      <c r="G931" s="31"/>
      <c r="H931" s="110"/>
      <c r="I931" s="110"/>
      <c r="J931" s="110"/>
    </row>
    <row r="932" spans="2:10">
      <c r="B932" s="306"/>
      <c r="C932" s="31"/>
      <c r="D932" s="110"/>
      <c r="E932" s="110"/>
      <c r="F932" s="110"/>
      <c r="G932" s="31"/>
      <c r="H932" s="110"/>
      <c r="I932" s="110"/>
      <c r="J932" s="110"/>
    </row>
    <row r="933" spans="2:10">
      <c r="B933" s="306"/>
      <c r="C933" s="31"/>
      <c r="D933" s="110"/>
      <c r="E933" s="110"/>
      <c r="F933" s="110"/>
      <c r="G933" s="31"/>
      <c r="H933" s="110"/>
      <c r="I933" s="110"/>
      <c r="J933" s="110"/>
    </row>
    <row r="934" spans="2:10">
      <c r="B934" s="306"/>
      <c r="C934" s="31"/>
      <c r="D934" s="110"/>
      <c r="E934" s="110"/>
      <c r="F934" s="110"/>
      <c r="G934" s="31"/>
      <c r="H934" s="110"/>
      <c r="I934" s="110"/>
      <c r="J934" s="110"/>
    </row>
    <row r="935" spans="2:10">
      <c r="B935" s="306"/>
      <c r="C935" s="31"/>
      <c r="D935" s="110"/>
      <c r="E935" s="110"/>
      <c r="F935" s="110"/>
      <c r="G935" s="31"/>
      <c r="H935" s="110"/>
      <c r="I935" s="110"/>
      <c r="J935" s="110"/>
    </row>
    <row r="936" spans="2:10">
      <c r="B936" s="306"/>
      <c r="C936" s="31"/>
      <c r="D936" s="110"/>
      <c r="E936" s="110"/>
      <c r="F936" s="110"/>
      <c r="G936" s="31"/>
      <c r="H936" s="110"/>
      <c r="I936" s="110"/>
      <c r="J936" s="110"/>
    </row>
    <row r="937" spans="2:10">
      <c r="B937" s="306"/>
      <c r="C937" s="31"/>
      <c r="D937" s="110"/>
      <c r="E937" s="110"/>
      <c r="F937" s="110"/>
      <c r="G937" s="31"/>
      <c r="H937" s="110"/>
      <c r="I937" s="110"/>
      <c r="J937" s="110"/>
    </row>
    <row r="938" spans="2:10">
      <c r="B938" s="306"/>
      <c r="C938" s="31"/>
      <c r="D938" s="110"/>
      <c r="E938" s="110"/>
      <c r="F938" s="110"/>
      <c r="G938" s="31"/>
      <c r="H938" s="110"/>
      <c r="I938" s="110"/>
      <c r="J938" s="110"/>
    </row>
    <row r="939" spans="2:10" ht="15.6" thickBot="1">
      <c r="B939" s="211" t="s">
        <v>172</v>
      </c>
      <c r="C939" s="31"/>
      <c r="D939" s="110"/>
      <c r="E939" s="110"/>
      <c r="F939" s="110"/>
      <c r="G939" s="31"/>
      <c r="H939" s="110"/>
      <c r="I939" s="110"/>
      <c r="J939" s="110"/>
    </row>
    <row r="940" spans="2:10">
      <c r="B940" s="307"/>
      <c r="C940" s="1132" t="s">
        <v>126</v>
      </c>
      <c r="D940" s="1132"/>
      <c r="E940" s="1132" t="s">
        <v>127</v>
      </c>
      <c r="F940" s="1132"/>
      <c r="G940" s="1086" t="s">
        <v>121</v>
      </c>
      <c r="H940" s="1090"/>
      <c r="I940" s="110"/>
      <c r="J940" s="110"/>
    </row>
    <row r="941" spans="2:10">
      <c r="B941" s="222" t="s">
        <v>32</v>
      </c>
      <c r="C941" s="95" t="s">
        <v>83</v>
      </c>
      <c r="D941" s="95" t="s">
        <v>84</v>
      </c>
      <c r="E941" s="95" t="s">
        <v>83</v>
      </c>
      <c r="F941" s="95" t="s">
        <v>84</v>
      </c>
      <c r="G941" s="95" t="s">
        <v>83</v>
      </c>
      <c r="H941" s="96" t="s">
        <v>84</v>
      </c>
      <c r="I941" s="110"/>
      <c r="J941" s="110"/>
    </row>
    <row r="942" spans="2:10">
      <c r="B942" s="216" t="s">
        <v>148</v>
      </c>
      <c r="C942" s="301">
        <v>1.4763984196298607E-2</v>
      </c>
      <c r="D942" s="39">
        <v>71</v>
      </c>
      <c r="E942" s="301">
        <v>1.4952780692549843E-2</v>
      </c>
      <c r="F942" s="39">
        <v>57</v>
      </c>
      <c r="G942" s="301">
        <v>0</v>
      </c>
      <c r="H942" s="30">
        <v>0</v>
      </c>
      <c r="I942" s="110"/>
      <c r="J942" s="110"/>
    </row>
    <row r="943" spans="2:10">
      <c r="B943" s="216" t="s">
        <v>149</v>
      </c>
      <c r="C943" s="301">
        <v>1.1228945726762321E-2</v>
      </c>
      <c r="D943" s="39">
        <v>54</v>
      </c>
      <c r="E943" s="301">
        <v>1.0755508919202518E-2</v>
      </c>
      <c r="F943" s="39">
        <v>41</v>
      </c>
      <c r="G943" s="301">
        <v>0</v>
      </c>
      <c r="H943" s="30">
        <v>0</v>
      </c>
      <c r="I943" s="110"/>
      <c r="J943" s="110"/>
    </row>
    <row r="944" spans="2:10">
      <c r="B944" s="216" t="s">
        <v>150</v>
      </c>
      <c r="C944" s="301">
        <v>2.079434393844874E-3</v>
      </c>
      <c r="D944" s="39">
        <v>10</v>
      </c>
      <c r="E944" s="301">
        <v>3.6726128016789086E-3</v>
      </c>
      <c r="F944" s="39">
        <v>14</v>
      </c>
      <c r="G944" s="301">
        <v>0</v>
      </c>
      <c r="H944" s="30">
        <v>0</v>
      </c>
      <c r="I944" s="110"/>
      <c r="J944" s="110"/>
    </row>
    <row r="945" spans="1:10">
      <c r="B945" s="216" t="s">
        <v>151</v>
      </c>
      <c r="C945" s="301">
        <v>8.3177375753794964E-4</v>
      </c>
      <c r="D945" s="39">
        <v>4</v>
      </c>
      <c r="E945" s="301">
        <v>1.5739769150052466E-3</v>
      </c>
      <c r="F945" s="39">
        <v>6</v>
      </c>
      <c r="G945" s="301">
        <v>3.1645569620253164E-3</v>
      </c>
      <c r="H945" s="30">
        <v>1</v>
      </c>
      <c r="I945" s="110"/>
      <c r="J945" s="110"/>
    </row>
    <row r="946" spans="1:10">
      <c r="B946" s="216" t="s">
        <v>152</v>
      </c>
      <c r="C946" s="301">
        <v>1.1228945726762321E-2</v>
      </c>
      <c r="D946" s="39">
        <v>54</v>
      </c>
      <c r="E946" s="301">
        <v>1.7576075550891919E-2</v>
      </c>
      <c r="F946" s="39">
        <v>67</v>
      </c>
      <c r="G946" s="301">
        <v>0</v>
      </c>
      <c r="H946" s="30">
        <v>0</v>
      </c>
      <c r="I946" s="110"/>
      <c r="J946" s="110"/>
    </row>
    <row r="947" spans="1:10">
      <c r="B947" s="216" t="s">
        <v>153</v>
      </c>
      <c r="C947" s="301">
        <v>0.93033894780619675</v>
      </c>
      <c r="D947" s="39">
        <v>4474</v>
      </c>
      <c r="E947" s="301">
        <v>0.93467995802728232</v>
      </c>
      <c r="F947" s="39">
        <v>3563</v>
      </c>
      <c r="G947" s="301">
        <v>5.3797468354430382E-2</v>
      </c>
      <c r="H947" s="30">
        <v>17</v>
      </c>
      <c r="I947" s="110"/>
      <c r="J947" s="110"/>
    </row>
    <row r="948" spans="1:10">
      <c r="B948" s="216" t="s">
        <v>121</v>
      </c>
      <c r="C948" s="301">
        <v>2.9527968392597213E-2</v>
      </c>
      <c r="D948" s="39">
        <v>142</v>
      </c>
      <c r="E948" s="301">
        <v>1.6789087093389297E-2</v>
      </c>
      <c r="F948" s="39">
        <v>64</v>
      </c>
      <c r="G948" s="301">
        <v>0.94303797468354433</v>
      </c>
      <c r="H948" s="30">
        <v>298</v>
      </c>
      <c r="I948" s="110"/>
      <c r="J948" s="110"/>
    </row>
    <row r="949" spans="1:10">
      <c r="B949" s="216" t="s">
        <v>123</v>
      </c>
      <c r="C949" s="301">
        <v>0</v>
      </c>
      <c r="D949" s="39">
        <v>0</v>
      </c>
      <c r="E949" s="301">
        <v>0</v>
      </c>
      <c r="F949" s="39">
        <v>0</v>
      </c>
      <c r="G949" s="301">
        <v>0</v>
      </c>
      <c r="H949" s="30">
        <v>0</v>
      </c>
      <c r="I949" s="110"/>
      <c r="J949" s="110"/>
    </row>
    <row r="950" spans="1:10">
      <c r="B950" s="216" t="s">
        <v>73</v>
      </c>
      <c r="C950" s="301">
        <v>0</v>
      </c>
      <c r="D950" s="39">
        <v>0</v>
      </c>
      <c r="E950" s="301">
        <v>0</v>
      </c>
      <c r="F950" s="39">
        <v>0</v>
      </c>
      <c r="G950" s="301">
        <v>0</v>
      </c>
      <c r="H950" s="30">
        <v>0</v>
      </c>
      <c r="I950" s="110"/>
      <c r="J950" s="110"/>
    </row>
    <row r="951" spans="1:10" ht="15.6" thickBot="1">
      <c r="B951" s="219" t="s">
        <v>70</v>
      </c>
      <c r="C951" s="298"/>
      <c r="D951" s="42">
        <v>4809</v>
      </c>
      <c r="E951" s="298"/>
      <c r="F951" s="42">
        <v>3812</v>
      </c>
      <c r="G951" s="298"/>
      <c r="H951" s="33">
        <v>316</v>
      </c>
      <c r="I951" s="110"/>
      <c r="J951" s="110"/>
    </row>
    <row r="952" spans="1:10">
      <c r="A952" s="66" t="s">
        <v>80</v>
      </c>
      <c r="B952" s="306"/>
      <c r="C952" s="31"/>
      <c r="D952" s="110"/>
      <c r="E952" s="110"/>
      <c r="F952" s="110"/>
      <c r="G952" s="31"/>
      <c r="H952" s="110"/>
      <c r="I952" s="110"/>
      <c r="J952" s="110"/>
    </row>
    <row r="953" spans="1:10">
      <c r="A953" s="66"/>
      <c r="B953" s="306"/>
      <c r="C953" s="31"/>
      <c r="D953" s="110"/>
      <c r="E953" s="110"/>
      <c r="F953" s="110"/>
      <c r="G953" s="31"/>
      <c r="H953" s="110"/>
      <c r="I953" s="110"/>
      <c r="J953" s="110"/>
    </row>
    <row r="954" spans="1:10">
      <c r="A954" s="66"/>
      <c r="B954" s="306"/>
      <c r="C954" s="31"/>
      <c r="D954" s="110"/>
      <c r="E954" s="110"/>
      <c r="F954" s="110"/>
      <c r="G954" s="31"/>
      <c r="H954" s="110"/>
      <c r="I954" s="110"/>
      <c r="J954" s="110"/>
    </row>
    <row r="955" spans="1:10">
      <c r="A955" s="66"/>
      <c r="B955" s="306"/>
      <c r="C955" s="31"/>
      <c r="D955" s="110"/>
      <c r="E955" s="110"/>
      <c r="F955" s="110"/>
      <c r="G955" s="31"/>
      <c r="H955" s="110"/>
      <c r="I955" s="110"/>
      <c r="J955" s="110"/>
    </row>
    <row r="956" spans="1:10">
      <c r="A956" s="66"/>
      <c r="B956" s="306"/>
      <c r="C956" s="31"/>
      <c r="D956" s="110"/>
      <c r="E956" s="110"/>
      <c r="F956" s="110"/>
      <c r="G956" s="31"/>
      <c r="H956" s="110"/>
      <c r="I956" s="110"/>
      <c r="J956" s="110"/>
    </row>
    <row r="957" spans="1:10">
      <c r="A957" s="66"/>
      <c r="B957" s="306"/>
      <c r="C957" s="31"/>
      <c r="D957" s="110"/>
      <c r="E957" s="110"/>
      <c r="F957" s="110"/>
      <c r="G957" s="31"/>
      <c r="H957" s="110"/>
      <c r="I957" s="110"/>
      <c r="J957" s="110"/>
    </row>
    <row r="958" spans="1:10">
      <c r="A958" s="66"/>
      <c r="B958" s="306"/>
      <c r="C958" s="31"/>
      <c r="D958" s="110"/>
      <c r="E958" s="110"/>
      <c r="F958" s="110"/>
      <c r="G958" s="31"/>
      <c r="H958" s="110"/>
      <c r="I958" s="110"/>
      <c r="J958" s="110"/>
    </row>
    <row r="959" spans="1:10">
      <c r="A959" s="66"/>
      <c r="B959" s="306"/>
      <c r="C959" s="31"/>
      <c r="D959" s="110"/>
      <c r="E959" s="110"/>
      <c r="F959" s="110"/>
      <c r="G959" s="31"/>
      <c r="H959" s="110"/>
      <c r="I959" s="110"/>
      <c r="J959" s="110"/>
    </row>
    <row r="960" spans="1:10">
      <c r="A960" s="66"/>
      <c r="B960" s="306"/>
      <c r="C960" s="31"/>
      <c r="D960" s="110"/>
      <c r="E960" s="110"/>
      <c r="F960" s="110"/>
      <c r="G960" s="31"/>
      <c r="H960" s="110"/>
      <c r="I960" s="110"/>
      <c r="J960" s="110"/>
    </row>
    <row r="961" spans="1:10">
      <c r="A961" s="66"/>
      <c r="B961" s="306"/>
      <c r="C961" s="31"/>
      <c r="D961" s="110"/>
      <c r="E961" s="110"/>
      <c r="F961" s="110"/>
      <c r="G961" s="31"/>
      <c r="H961" s="110"/>
      <c r="I961" s="110"/>
      <c r="J961" s="110"/>
    </row>
    <row r="962" spans="1:10">
      <c r="A962" s="66"/>
      <c r="B962" s="306"/>
      <c r="C962" s="31"/>
      <c r="D962" s="110"/>
      <c r="E962" s="110"/>
      <c r="F962" s="110"/>
      <c r="G962" s="31"/>
      <c r="H962" s="110"/>
      <c r="I962" s="110"/>
      <c r="J962" s="110"/>
    </row>
    <row r="963" spans="1:10">
      <c r="A963" s="66"/>
      <c r="B963" s="306"/>
      <c r="C963" s="31"/>
      <c r="D963" s="110"/>
      <c r="E963" s="110"/>
      <c r="F963" s="110"/>
      <c r="G963" s="31"/>
      <c r="H963" s="110"/>
      <c r="I963" s="110"/>
      <c r="J963" s="110"/>
    </row>
    <row r="964" spans="1:10">
      <c r="A964" s="66"/>
      <c r="B964" s="306"/>
      <c r="C964" s="31"/>
      <c r="D964" s="110"/>
      <c r="E964" s="110"/>
      <c r="F964" s="110"/>
      <c r="G964" s="31"/>
      <c r="H964" s="110"/>
      <c r="I964" s="110"/>
      <c r="J964" s="110"/>
    </row>
    <row r="965" spans="1:10">
      <c r="A965" s="66"/>
      <c r="B965" s="306"/>
      <c r="C965" s="31"/>
      <c r="D965" s="110"/>
      <c r="E965" s="110"/>
      <c r="F965" s="110"/>
      <c r="G965" s="31"/>
      <c r="H965" s="110"/>
      <c r="I965" s="110"/>
      <c r="J965" s="110"/>
    </row>
    <row r="966" spans="1:10">
      <c r="A966" s="66"/>
      <c r="B966" s="306"/>
      <c r="C966" s="31"/>
      <c r="D966" s="110"/>
      <c r="E966" s="110"/>
      <c r="F966" s="110"/>
      <c r="G966" s="31"/>
      <c r="H966" s="110"/>
      <c r="I966" s="110"/>
      <c r="J966" s="110"/>
    </row>
    <row r="967" spans="1:10">
      <c r="A967" s="66"/>
      <c r="B967" s="306"/>
      <c r="C967" s="31"/>
      <c r="D967" s="110"/>
      <c r="E967" s="110"/>
      <c r="F967" s="110"/>
      <c r="G967" s="31"/>
      <c r="H967" s="110"/>
      <c r="I967" s="110"/>
      <c r="J967" s="110"/>
    </row>
    <row r="968" spans="1:10">
      <c r="A968" s="66"/>
      <c r="B968" s="306"/>
      <c r="C968" s="31"/>
      <c r="D968" s="110"/>
      <c r="E968" s="110"/>
      <c r="F968" s="110"/>
      <c r="G968" s="31"/>
      <c r="H968" s="110"/>
      <c r="I968" s="110"/>
      <c r="J968" s="110"/>
    </row>
    <row r="969" spans="1:10">
      <c r="A969" s="66"/>
      <c r="B969" s="306"/>
      <c r="C969" s="31"/>
      <c r="D969" s="110"/>
      <c r="E969" s="110"/>
      <c r="F969" s="110"/>
      <c r="G969" s="31"/>
      <c r="H969" s="110"/>
      <c r="I969" s="110"/>
      <c r="J969" s="110"/>
    </row>
    <row r="970" spans="1:10">
      <c r="A970" s="66"/>
      <c r="B970" s="306"/>
      <c r="C970" s="31"/>
      <c r="D970" s="110"/>
      <c r="E970" s="110"/>
      <c r="F970" s="110"/>
      <c r="G970" s="31"/>
      <c r="H970" s="110"/>
      <c r="I970" s="110"/>
      <c r="J970" s="110"/>
    </row>
    <row r="971" spans="1:10">
      <c r="A971" s="66"/>
      <c r="B971" s="306"/>
      <c r="C971" s="31"/>
      <c r="D971" s="110"/>
      <c r="E971" s="110"/>
      <c r="F971" s="110"/>
      <c r="G971" s="31"/>
      <c r="H971" s="110"/>
      <c r="I971" s="110"/>
      <c r="J971" s="110"/>
    </row>
    <row r="972" spans="1:10" ht="15.6" thickBot="1">
      <c r="B972" s="2" t="s">
        <v>173</v>
      </c>
    </row>
    <row r="973" spans="1:10" ht="30" customHeight="1">
      <c r="B973" s="1098" t="s">
        <v>30</v>
      </c>
      <c r="C973" s="1086" t="s">
        <v>103</v>
      </c>
      <c r="D973" s="1087"/>
      <c r="E973" s="1088" t="s">
        <v>74</v>
      </c>
      <c r="F973" s="1089"/>
    </row>
    <row r="974" spans="1:10">
      <c r="B974" s="1099"/>
      <c r="C974" s="95" t="s">
        <v>83</v>
      </c>
      <c r="D974" s="95" t="s">
        <v>84</v>
      </c>
      <c r="E974" s="95" t="s">
        <v>83</v>
      </c>
      <c r="F974" s="96" t="s">
        <v>84</v>
      </c>
    </row>
    <row r="975" spans="1:10">
      <c r="B975" s="160" t="s">
        <v>334</v>
      </c>
      <c r="C975" s="87">
        <v>5.5947185856551412E-4</v>
      </c>
      <c r="D975" s="51">
        <v>5</v>
      </c>
      <c r="E975" s="308">
        <v>4.0666937779585197E-4</v>
      </c>
      <c r="F975" s="189">
        <v>5</v>
      </c>
    </row>
    <row r="976" spans="1:10">
      <c r="B976" s="160" t="s">
        <v>333</v>
      </c>
      <c r="C976" s="87">
        <v>0.79288351795904666</v>
      </c>
      <c r="D976" s="51">
        <v>7086</v>
      </c>
      <c r="E976" s="308">
        <v>0.5763318422122814</v>
      </c>
      <c r="F976" s="189">
        <v>7086</v>
      </c>
    </row>
    <row r="977" spans="1:6">
      <c r="B977" s="160" t="s">
        <v>121</v>
      </c>
      <c r="C977" s="87">
        <v>4.3750699339823208E-2</v>
      </c>
      <c r="D977" s="51">
        <v>391</v>
      </c>
      <c r="E977" s="308">
        <v>3.1801545343635627E-2</v>
      </c>
      <c r="F977" s="189">
        <v>391</v>
      </c>
    </row>
    <row r="978" spans="1:6">
      <c r="B978" s="160" t="s">
        <v>366</v>
      </c>
      <c r="C978" s="87">
        <v>0.16280631084256461</v>
      </c>
      <c r="D978" s="51">
        <v>1455</v>
      </c>
      <c r="E978" s="308">
        <v>0.11834078893859293</v>
      </c>
      <c r="F978" s="189">
        <v>1455</v>
      </c>
    </row>
    <row r="979" spans="1:6">
      <c r="B979" s="160" t="s">
        <v>73</v>
      </c>
      <c r="C979" s="678"/>
      <c r="D979" s="193"/>
      <c r="E979" s="308">
        <v>0.19568930459536396</v>
      </c>
      <c r="F979" s="189">
        <v>2406</v>
      </c>
    </row>
    <row r="980" spans="1:6" ht="15.6" thickBot="1">
      <c r="B980" s="168" t="s">
        <v>70</v>
      </c>
      <c r="C980" s="169"/>
      <c r="D980" s="54">
        <v>8937</v>
      </c>
      <c r="E980" s="676"/>
      <c r="F980" s="197">
        <v>11343</v>
      </c>
    </row>
    <row r="981" spans="1:6">
      <c r="A981" s="66" t="s">
        <v>80</v>
      </c>
    </row>
    <row r="982" spans="1:6">
      <c r="A982" s="66"/>
    </row>
    <row r="983" spans="1:6">
      <c r="A983" s="66"/>
    </row>
    <row r="984" spans="1:6">
      <c r="A984" s="66"/>
    </row>
    <row r="985" spans="1:6">
      <c r="A985" s="66"/>
    </row>
    <row r="986" spans="1:6">
      <c r="A986" s="66"/>
    </row>
    <row r="987" spans="1:6">
      <c r="A987" s="66"/>
    </row>
    <row r="988" spans="1:6">
      <c r="A988" s="66"/>
    </row>
    <row r="989" spans="1:6">
      <c r="A989" s="66"/>
    </row>
    <row r="990" spans="1:6">
      <c r="A990" s="66"/>
    </row>
    <row r="991" spans="1:6">
      <c r="A991" s="66"/>
    </row>
    <row r="992" spans="1:6">
      <c r="A992" s="66"/>
    </row>
    <row r="993" spans="1:20">
      <c r="A993" s="66"/>
    </row>
    <row r="994" spans="1:20">
      <c r="A994" s="66"/>
    </row>
    <row r="995" spans="1:20">
      <c r="A995" s="66"/>
    </row>
    <row r="996" spans="1:20">
      <c r="A996" s="66"/>
    </row>
    <row r="997" spans="1:20">
      <c r="A997" s="66"/>
    </row>
    <row r="998" spans="1:20">
      <c r="A998" s="66"/>
    </row>
    <row r="999" spans="1:20">
      <c r="A999" s="66"/>
    </row>
    <row r="1000" spans="1:20">
      <c r="A1000" s="66"/>
    </row>
    <row r="1001" spans="1:20" ht="15.6" thickBot="1">
      <c r="B1001" s="2" t="s">
        <v>174</v>
      </c>
    </row>
    <row r="1002" spans="1:20" ht="30">
      <c r="B1002" s="309" t="s">
        <v>44</v>
      </c>
      <c r="C1002" s="223" t="s">
        <v>45</v>
      </c>
      <c r="D1002" s="223" t="s">
        <v>46</v>
      </c>
      <c r="E1002" s="223" t="s">
        <v>47</v>
      </c>
      <c r="F1002" s="530" t="s">
        <v>48</v>
      </c>
      <c r="G1002" s="223" t="s">
        <v>49</v>
      </c>
      <c r="H1002" s="530" t="s">
        <v>175</v>
      </c>
      <c r="I1002" s="86" t="s">
        <v>157</v>
      </c>
    </row>
    <row r="1003" spans="1:20" ht="15.6" thickBot="1">
      <c r="B1003" s="310" t="s">
        <v>176</v>
      </c>
      <c r="C1003" s="311">
        <v>3.2000000000000001E-2</v>
      </c>
      <c r="D1003" s="311">
        <v>3.4000000000000002E-2</v>
      </c>
      <c r="E1003" s="311">
        <v>3.4000000000000002E-2</v>
      </c>
      <c r="F1003" s="312">
        <v>3.5000000000000003E-2</v>
      </c>
      <c r="G1003" s="313">
        <v>3.7820252135014235E-2</v>
      </c>
      <c r="H1003" s="313">
        <v>4.0201005025125629E-2</v>
      </c>
      <c r="I1003" s="314">
        <v>456</v>
      </c>
    </row>
    <row r="1004" spans="1:20">
      <c r="B1004" s="27" t="s">
        <v>52</v>
      </c>
      <c r="C1004" s="315" t="s">
        <v>177</v>
      </c>
      <c r="D1004" s="316"/>
      <c r="E1004" s="316"/>
      <c r="F1004" s="317"/>
      <c r="G1004" s="317"/>
      <c r="H1004" s="318"/>
      <c r="T1004" s="319"/>
    </row>
    <row r="1005" spans="1:20">
      <c r="B1005" s="27"/>
      <c r="C1005" s="315"/>
      <c r="D1005" s="316"/>
      <c r="E1005" s="316"/>
      <c r="F1005" s="317"/>
      <c r="G1005" s="317"/>
      <c r="H1005" s="318"/>
    </row>
    <row r="1006" spans="1:20">
      <c r="B1006" s="27"/>
      <c r="C1006" s="315"/>
      <c r="D1006" s="316"/>
      <c r="E1006" s="316"/>
      <c r="F1006" s="317"/>
      <c r="G1006" s="317"/>
      <c r="H1006" s="318"/>
    </row>
    <row r="1007" spans="1:20">
      <c r="B1007" s="27"/>
      <c r="C1007" s="315"/>
      <c r="D1007" s="316"/>
      <c r="E1007" s="316"/>
      <c r="F1007" s="317"/>
      <c r="G1007" s="317"/>
      <c r="H1007" s="318"/>
    </row>
    <row r="1008" spans="1:20">
      <c r="B1008" s="27"/>
      <c r="C1008" s="315"/>
      <c r="D1008" s="316"/>
      <c r="E1008" s="316"/>
      <c r="F1008" s="317"/>
      <c r="G1008" s="317"/>
      <c r="H1008" s="318"/>
    </row>
    <row r="1009" spans="2:8">
      <c r="B1009" s="27"/>
      <c r="C1009" s="315"/>
      <c r="D1009" s="316"/>
      <c r="E1009" s="316"/>
      <c r="F1009" s="317"/>
      <c r="G1009" s="317"/>
      <c r="H1009" s="318"/>
    </row>
    <row r="1010" spans="2:8">
      <c r="B1010" s="27"/>
      <c r="C1010" s="315"/>
      <c r="D1010" s="316"/>
      <c r="E1010" s="316"/>
      <c r="F1010" s="317"/>
      <c r="G1010" s="317"/>
      <c r="H1010" s="318"/>
    </row>
    <row r="1011" spans="2:8">
      <c r="B1011" s="27"/>
      <c r="C1011" s="315"/>
      <c r="D1011" s="316"/>
      <c r="E1011" s="316"/>
      <c r="F1011" s="317"/>
      <c r="G1011" s="317"/>
      <c r="H1011" s="318"/>
    </row>
    <row r="1012" spans="2:8">
      <c r="B1012" s="27"/>
      <c r="C1012" s="315"/>
      <c r="D1012" s="316"/>
      <c r="E1012" s="316"/>
      <c r="F1012" s="317"/>
      <c r="G1012" s="317"/>
      <c r="H1012" s="318"/>
    </row>
    <row r="1013" spans="2:8">
      <c r="B1013" s="27"/>
      <c r="C1013" s="315"/>
      <c r="D1013" s="316"/>
      <c r="E1013" s="316"/>
      <c r="F1013" s="317"/>
      <c r="G1013" s="317"/>
      <c r="H1013" s="318"/>
    </row>
    <row r="1014" spans="2:8">
      <c r="B1014" s="27"/>
      <c r="C1014" s="315"/>
      <c r="D1014" s="316"/>
      <c r="E1014" s="316"/>
      <c r="F1014" s="317"/>
      <c r="G1014" s="317"/>
      <c r="H1014" s="318"/>
    </row>
    <row r="1015" spans="2:8">
      <c r="B1015" s="27"/>
      <c r="C1015" s="315"/>
      <c r="D1015" s="316"/>
      <c r="E1015" s="316"/>
      <c r="F1015" s="317"/>
      <c r="G1015" s="317"/>
      <c r="H1015" s="318"/>
    </row>
    <row r="1016" spans="2:8">
      <c r="B1016" s="27"/>
      <c r="C1016" s="315"/>
      <c r="D1016" s="316"/>
      <c r="E1016" s="316"/>
      <c r="F1016" s="317"/>
      <c r="G1016" s="317"/>
      <c r="H1016" s="318"/>
    </row>
    <row r="1017" spans="2:8">
      <c r="B1017" s="27"/>
      <c r="C1017" s="315"/>
      <c r="D1017" s="316"/>
      <c r="E1017" s="316"/>
      <c r="F1017" s="317"/>
      <c r="G1017" s="317"/>
      <c r="H1017" s="318"/>
    </row>
    <row r="1018" spans="2:8">
      <c r="B1018" s="27"/>
      <c r="C1018" s="315"/>
      <c r="D1018" s="316"/>
      <c r="E1018" s="316"/>
      <c r="F1018" s="317"/>
      <c r="G1018" s="317"/>
      <c r="H1018" s="318"/>
    </row>
    <row r="1019" spans="2:8">
      <c r="B1019" s="27"/>
      <c r="C1019" s="315"/>
      <c r="D1019" s="316"/>
      <c r="E1019" s="316"/>
      <c r="F1019" s="317"/>
      <c r="G1019" s="317"/>
      <c r="H1019" s="318"/>
    </row>
    <row r="1020" spans="2:8">
      <c r="B1020" s="27"/>
      <c r="C1020" s="315"/>
      <c r="D1020" s="316"/>
      <c r="E1020" s="316"/>
      <c r="F1020" s="317"/>
      <c r="G1020" s="317"/>
      <c r="H1020" s="318"/>
    </row>
    <row r="1021" spans="2:8">
      <c r="B1021" s="27"/>
      <c r="C1021" s="315"/>
      <c r="D1021" s="316"/>
      <c r="E1021" s="316"/>
      <c r="F1021" s="317"/>
      <c r="G1021" s="317"/>
      <c r="H1021" s="318"/>
    </row>
    <row r="1022" spans="2:8">
      <c r="B1022" s="27"/>
      <c r="C1022" s="315"/>
      <c r="D1022" s="316"/>
      <c r="E1022" s="316"/>
      <c r="F1022" s="317"/>
      <c r="G1022" s="317"/>
      <c r="H1022" s="318"/>
    </row>
    <row r="1023" spans="2:8">
      <c r="B1023" s="27"/>
      <c r="C1023" s="315"/>
      <c r="D1023" s="316"/>
      <c r="E1023" s="316"/>
      <c r="F1023" s="317"/>
      <c r="G1023" s="317"/>
      <c r="H1023" s="318"/>
    </row>
    <row r="1024" spans="2:8">
      <c r="B1024" s="27"/>
      <c r="C1024" s="315"/>
      <c r="D1024" s="316"/>
      <c r="E1024" s="316"/>
      <c r="F1024" s="317"/>
      <c r="G1024" s="317"/>
      <c r="H1024" s="318"/>
    </row>
    <row r="1025" spans="2:9" ht="15.6" thickBot="1">
      <c r="B1025" s="2" t="s">
        <v>178</v>
      </c>
    </row>
    <row r="1026" spans="2:9" ht="30">
      <c r="B1026" s="309" t="s">
        <v>44</v>
      </c>
      <c r="C1026" s="223" t="s">
        <v>45</v>
      </c>
      <c r="D1026" s="223" t="s">
        <v>46</v>
      </c>
      <c r="E1026" s="223" t="s">
        <v>47</v>
      </c>
      <c r="F1026" s="530" t="s">
        <v>48</v>
      </c>
      <c r="G1026" s="223" t="s">
        <v>49</v>
      </c>
      <c r="H1026" s="223" t="s">
        <v>175</v>
      </c>
      <c r="I1026" s="86" t="s">
        <v>157</v>
      </c>
    </row>
    <row r="1027" spans="2:9" ht="15.6" thickBot="1">
      <c r="B1027" s="310" t="s">
        <v>176</v>
      </c>
      <c r="C1027" s="311"/>
      <c r="D1027" s="311"/>
      <c r="E1027" s="311"/>
      <c r="F1027" s="312"/>
      <c r="G1027" s="313">
        <v>3.4648230988206588E-2</v>
      </c>
      <c r="H1027" s="313">
        <v>3.6674601075553204E-2</v>
      </c>
      <c r="I1027" s="314">
        <v>416</v>
      </c>
    </row>
    <row r="1028" spans="2:9">
      <c r="B1028" s="27" t="s">
        <v>52</v>
      </c>
      <c r="C1028" s="315" t="s">
        <v>179</v>
      </c>
      <c r="D1028" s="316"/>
      <c r="E1028" s="316"/>
      <c r="F1028" s="317"/>
      <c r="G1028" s="317"/>
      <c r="H1028" s="318"/>
    </row>
    <row r="1049" spans="2:4" ht="15.6" thickBot="1">
      <c r="B1049" s="2" t="s">
        <v>180</v>
      </c>
    </row>
    <row r="1050" spans="2:4">
      <c r="B1050" s="320" t="s">
        <v>181</v>
      </c>
      <c r="C1050" s="321" t="s">
        <v>83</v>
      </c>
      <c r="D1050" s="213" t="s">
        <v>84</v>
      </c>
    </row>
    <row r="1051" spans="2:4">
      <c r="B1051" s="70" t="s">
        <v>76</v>
      </c>
      <c r="C1051" s="71">
        <v>0.11403508771929824</v>
      </c>
      <c r="D1051" s="322">
        <v>52</v>
      </c>
    </row>
    <row r="1052" spans="2:4">
      <c r="B1052" s="70" t="s">
        <v>85</v>
      </c>
      <c r="C1052" s="71">
        <v>0.17982456140350878</v>
      </c>
      <c r="D1052" s="322">
        <v>82</v>
      </c>
    </row>
    <row r="1053" spans="2:4">
      <c r="B1053" s="70" t="s">
        <v>86</v>
      </c>
      <c r="C1053" s="71">
        <v>0.28947368421052633</v>
      </c>
      <c r="D1053" s="322">
        <v>132</v>
      </c>
    </row>
    <row r="1054" spans="2:4">
      <c r="B1054" s="73" t="s">
        <v>11</v>
      </c>
      <c r="C1054" s="76">
        <v>0.25657894736842107</v>
      </c>
      <c r="D1054" s="323">
        <v>117</v>
      </c>
    </row>
    <row r="1055" spans="2:4">
      <c r="B1055" s="73" t="s">
        <v>12</v>
      </c>
      <c r="C1055" s="76">
        <v>8.771929824561403E-2</v>
      </c>
      <c r="D1055" s="323">
        <v>40</v>
      </c>
    </row>
    <row r="1056" spans="2:4">
      <c r="B1056" s="73" t="s">
        <v>13</v>
      </c>
      <c r="C1056" s="76">
        <v>1.7543859649122806E-2</v>
      </c>
      <c r="D1056" s="323">
        <v>8</v>
      </c>
    </row>
    <row r="1057" spans="2:4">
      <c r="B1057" s="73" t="s">
        <v>14</v>
      </c>
      <c r="C1057" s="76">
        <v>8.771929824561403E-3</v>
      </c>
      <c r="D1057" s="323">
        <v>4</v>
      </c>
    </row>
    <row r="1058" spans="2:4">
      <c r="B1058" s="77" t="s">
        <v>77</v>
      </c>
      <c r="C1058" s="78">
        <v>3.5087719298245612E-2</v>
      </c>
      <c r="D1058" s="324">
        <v>16</v>
      </c>
    </row>
    <row r="1059" spans="2:4">
      <c r="B1059" s="80" t="s">
        <v>78</v>
      </c>
      <c r="C1059" s="78">
        <v>1.0964912280701754E-2</v>
      </c>
      <c r="D1059" s="324">
        <v>5</v>
      </c>
    </row>
    <row r="1060" spans="2:4" ht="15.6" thickBot="1">
      <c r="B1060" s="81" t="s">
        <v>87</v>
      </c>
      <c r="C1060" s="325"/>
      <c r="D1060" s="326">
        <v>456</v>
      </c>
    </row>
    <row r="1061" spans="2:4">
      <c r="B1061" s="5" t="s">
        <v>182</v>
      </c>
    </row>
    <row r="1062" spans="2:4">
      <c r="B1062" s="5" t="s">
        <v>8</v>
      </c>
    </row>
    <row r="1063" spans="2:4">
      <c r="B1063" s="5"/>
    </row>
    <row r="1064" spans="2:4">
      <c r="B1064" s="5"/>
    </row>
    <row r="1065" spans="2:4">
      <c r="B1065" s="5"/>
    </row>
    <row r="1066" spans="2:4">
      <c r="B1066" s="5"/>
    </row>
    <row r="1067" spans="2:4">
      <c r="B1067" s="5"/>
    </row>
    <row r="1068" spans="2:4">
      <c r="B1068" s="5"/>
    </row>
    <row r="1069" spans="2:4">
      <c r="B1069" s="5"/>
    </row>
    <row r="1070" spans="2:4">
      <c r="B1070" s="5"/>
    </row>
    <row r="1071" spans="2:4">
      <c r="B1071" s="5"/>
    </row>
    <row r="1072" spans="2:4">
      <c r="B1072" s="5"/>
    </row>
    <row r="1073" spans="2:4">
      <c r="B1073" s="5"/>
    </row>
    <row r="1074" spans="2:4">
      <c r="B1074" s="5"/>
    </row>
    <row r="1075" spans="2:4">
      <c r="B1075" s="5"/>
    </row>
    <row r="1076" spans="2:4">
      <c r="B1076" s="5"/>
    </row>
    <row r="1077" spans="2:4">
      <c r="B1077" s="5"/>
    </row>
    <row r="1078" spans="2:4">
      <c r="B1078" s="5"/>
    </row>
    <row r="1079" spans="2:4">
      <c r="B1079" s="5"/>
    </row>
    <row r="1080" spans="2:4">
      <c r="B1080" s="5"/>
    </row>
    <row r="1081" spans="2:4">
      <c r="B1081" s="5"/>
    </row>
    <row r="1082" spans="2:4">
      <c r="B1082" s="5"/>
    </row>
    <row r="1083" spans="2:4" ht="15.6" thickBot="1">
      <c r="B1083" s="2" t="s">
        <v>183</v>
      </c>
    </row>
    <row r="1084" spans="2:4">
      <c r="B1084" s="320" t="s">
        <v>181</v>
      </c>
      <c r="C1084" s="321" t="s">
        <v>83</v>
      </c>
      <c r="D1084" s="213" t="s">
        <v>84</v>
      </c>
    </row>
    <row r="1085" spans="2:4">
      <c r="B1085" s="70" t="s">
        <v>76</v>
      </c>
      <c r="C1085" s="71">
        <v>0.10817307692307693</v>
      </c>
      <c r="D1085" s="322">
        <v>45</v>
      </c>
    </row>
    <row r="1086" spans="2:4">
      <c r="B1086" s="70" t="s">
        <v>85</v>
      </c>
      <c r="C1086" s="71">
        <v>0.16826923076923078</v>
      </c>
      <c r="D1086" s="322">
        <v>70</v>
      </c>
    </row>
    <row r="1087" spans="2:4">
      <c r="B1087" s="70" t="s">
        <v>86</v>
      </c>
      <c r="C1087" s="71">
        <v>0.29807692307692307</v>
      </c>
      <c r="D1087" s="322">
        <v>124</v>
      </c>
    </row>
    <row r="1088" spans="2:4">
      <c r="B1088" s="73" t="s">
        <v>11</v>
      </c>
      <c r="C1088" s="76">
        <v>0.25961538461538464</v>
      </c>
      <c r="D1088" s="323">
        <v>108</v>
      </c>
    </row>
    <row r="1089" spans="2:4">
      <c r="B1089" s="73" t="s">
        <v>12</v>
      </c>
      <c r="C1089" s="76">
        <v>9.375E-2</v>
      </c>
      <c r="D1089" s="323">
        <v>39</v>
      </c>
    </row>
    <row r="1090" spans="2:4">
      <c r="B1090" s="73" t="s">
        <v>13</v>
      </c>
      <c r="C1090" s="76">
        <v>1.6826923076923076E-2</v>
      </c>
      <c r="D1090" s="323">
        <v>7</v>
      </c>
    </row>
    <row r="1091" spans="2:4">
      <c r="B1091" s="73" t="s">
        <v>14</v>
      </c>
      <c r="C1091" s="76">
        <v>7.2115384615384619E-3</v>
      </c>
      <c r="D1091" s="323">
        <v>3</v>
      </c>
    </row>
    <row r="1092" spans="2:4">
      <c r="B1092" s="77" t="s">
        <v>77</v>
      </c>
      <c r="C1092" s="78">
        <v>3.6057692307692304E-2</v>
      </c>
      <c r="D1092" s="324">
        <v>15</v>
      </c>
    </row>
    <row r="1093" spans="2:4">
      <c r="B1093" s="80" t="s">
        <v>78</v>
      </c>
      <c r="C1093" s="78">
        <v>1.201923076923077E-2</v>
      </c>
      <c r="D1093" s="324">
        <v>5</v>
      </c>
    </row>
    <row r="1094" spans="2:4" ht="15.6" thickBot="1">
      <c r="B1094" s="81" t="s">
        <v>87</v>
      </c>
      <c r="C1094" s="325"/>
      <c r="D1094" s="326">
        <v>416</v>
      </c>
    </row>
    <row r="1095" spans="2:4">
      <c r="B1095" s="1" t="s">
        <v>184</v>
      </c>
      <c r="C1095" s="327"/>
      <c r="D1095" s="328"/>
    </row>
    <row r="1096" spans="2:4">
      <c r="B1096" s="5" t="s">
        <v>8</v>
      </c>
      <c r="C1096" s="328"/>
      <c r="D1096" s="327"/>
    </row>
    <row r="1117" spans="2:8" ht="15.6" thickBot="1">
      <c r="B1117" s="329" t="s">
        <v>185</v>
      </c>
    </row>
    <row r="1118" spans="2:8">
      <c r="B1118" s="330"/>
      <c r="C1118" s="1123" t="s">
        <v>126</v>
      </c>
      <c r="D1118" s="1108"/>
      <c r="E1118" s="1108" t="s">
        <v>127</v>
      </c>
      <c r="F1118" s="1117"/>
      <c r="G1118" s="1118" t="s">
        <v>70</v>
      </c>
      <c r="H1118" s="1119"/>
    </row>
    <row r="1119" spans="2:8">
      <c r="B1119" s="331" t="s">
        <v>181</v>
      </c>
      <c r="C1119" s="332" t="s">
        <v>83</v>
      </c>
      <c r="D1119" s="332" t="s">
        <v>84</v>
      </c>
      <c r="E1119" s="333" t="s">
        <v>83</v>
      </c>
      <c r="F1119" s="334" t="s">
        <v>84</v>
      </c>
      <c r="G1119" s="281" t="s">
        <v>83</v>
      </c>
      <c r="H1119" s="282" t="s">
        <v>84</v>
      </c>
    </row>
    <row r="1120" spans="2:8">
      <c r="B1120" s="70" t="s">
        <v>76</v>
      </c>
      <c r="C1120" s="71">
        <v>9.3333333333333338E-2</v>
      </c>
      <c r="D1120" s="335">
        <v>21</v>
      </c>
      <c r="E1120" s="71">
        <v>0.13419913419913421</v>
      </c>
      <c r="F1120" s="336">
        <v>31</v>
      </c>
      <c r="G1120" s="71">
        <v>0.11403508771929824</v>
      </c>
      <c r="H1120" s="322">
        <v>52</v>
      </c>
    </row>
    <row r="1121" spans="2:8">
      <c r="B1121" s="70" t="s">
        <v>85</v>
      </c>
      <c r="C1121" s="71">
        <v>0.14666666666666667</v>
      </c>
      <c r="D1121" s="335">
        <v>33</v>
      </c>
      <c r="E1121" s="71">
        <v>0.21212121212121213</v>
      </c>
      <c r="F1121" s="335">
        <v>49</v>
      </c>
      <c r="G1121" s="71">
        <v>0.17982456140350878</v>
      </c>
      <c r="H1121" s="322">
        <v>82</v>
      </c>
    </row>
    <row r="1122" spans="2:8">
      <c r="B1122" s="70" t="s">
        <v>86</v>
      </c>
      <c r="C1122" s="71">
        <v>0.29777777777777775</v>
      </c>
      <c r="D1122" s="335">
        <v>67</v>
      </c>
      <c r="E1122" s="71">
        <v>0.2813852813852814</v>
      </c>
      <c r="F1122" s="335">
        <v>65</v>
      </c>
      <c r="G1122" s="71">
        <v>0.28947368421052633</v>
      </c>
      <c r="H1122" s="322">
        <v>132</v>
      </c>
    </row>
    <row r="1123" spans="2:8">
      <c r="B1123" s="73" t="s">
        <v>11</v>
      </c>
      <c r="C1123" s="76">
        <v>0.23555555555555555</v>
      </c>
      <c r="D1123" s="337">
        <v>53</v>
      </c>
      <c r="E1123" s="76">
        <v>0.27705627705627706</v>
      </c>
      <c r="F1123" s="337">
        <v>64</v>
      </c>
      <c r="G1123" s="76">
        <v>0.25657894736842107</v>
      </c>
      <c r="H1123" s="323">
        <v>117</v>
      </c>
    </row>
    <row r="1124" spans="2:8">
      <c r="B1124" s="73" t="s">
        <v>12</v>
      </c>
      <c r="C1124" s="76">
        <v>0.12</v>
      </c>
      <c r="D1124" s="337">
        <v>27</v>
      </c>
      <c r="E1124" s="76">
        <v>5.627705627705628E-2</v>
      </c>
      <c r="F1124" s="337">
        <v>13</v>
      </c>
      <c r="G1124" s="76">
        <v>8.771929824561403E-2</v>
      </c>
      <c r="H1124" s="323">
        <v>40</v>
      </c>
    </row>
    <row r="1125" spans="2:8">
      <c r="B1125" s="73" t="s">
        <v>13</v>
      </c>
      <c r="C1125" s="76">
        <v>1.3333333333333334E-2</v>
      </c>
      <c r="D1125" s="337">
        <v>3</v>
      </c>
      <c r="E1125" s="76">
        <v>2.1645021645021644E-2</v>
      </c>
      <c r="F1125" s="337">
        <v>5</v>
      </c>
      <c r="G1125" s="76">
        <v>1.7543859649122806E-2</v>
      </c>
      <c r="H1125" s="323">
        <v>8</v>
      </c>
    </row>
    <row r="1126" spans="2:8">
      <c r="B1126" s="73" t="s">
        <v>14</v>
      </c>
      <c r="C1126" s="76">
        <v>8.8888888888888889E-3</v>
      </c>
      <c r="D1126" s="337">
        <v>2</v>
      </c>
      <c r="E1126" s="76">
        <v>8.658008658008658E-3</v>
      </c>
      <c r="F1126" s="337">
        <v>2</v>
      </c>
      <c r="G1126" s="76">
        <v>8.771929824561403E-3</v>
      </c>
      <c r="H1126" s="323">
        <v>4</v>
      </c>
    </row>
    <row r="1127" spans="2:8">
      <c r="B1127" s="77" t="s">
        <v>77</v>
      </c>
      <c r="C1127" s="78">
        <v>7.1111111111111111E-2</v>
      </c>
      <c r="D1127" s="338">
        <v>16</v>
      </c>
      <c r="E1127" s="78">
        <v>0</v>
      </c>
      <c r="F1127" s="338">
        <v>0</v>
      </c>
      <c r="G1127" s="78">
        <v>3.5087719298245612E-2</v>
      </c>
      <c r="H1127" s="324">
        <v>16</v>
      </c>
    </row>
    <row r="1128" spans="2:8">
      <c r="B1128" s="80" t="s">
        <v>78</v>
      </c>
      <c r="C1128" s="78">
        <v>1.3333333333333334E-2</v>
      </c>
      <c r="D1128" s="338">
        <v>3</v>
      </c>
      <c r="E1128" s="78">
        <v>8.658008658008658E-3</v>
      </c>
      <c r="F1128" s="338">
        <v>2</v>
      </c>
      <c r="G1128" s="78">
        <v>1.0964912280701754E-2</v>
      </c>
      <c r="H1128" s="324">
        <v>5</v>
      </c>
    </row>
    <row r="1129" spans="2:8" ht="15.6" thickBot="1">
      <c r="B1129" s="81" t="s">
        <v>87</v>
      </c>
      <c r="C1129" s="325"/>
      <c r="D1129" s="339">
        <v>225</v>
      </c>
      <c r="E1129" s="325"/>
      <c r="F1129" s="340">
        <v>231</v>
      </c>
      <c r="G1129" s="325"/>
      <c r="H1129" s="326">
        <v>456</v>
      </c>
    </row>
    <row r="1130" spans="2:8">
      <c r="B1130" s="5" t="s">
        <v>8</v>
      </c>
      <c r="C1130" s="328"/>
      <c r="D1130" s="327"/>
      <c r="F1130" s="1" t="s">
        <v>177</v>
      </c>
    </row>
    <row r="1131" spans="2:8">
      <c r="B1131" s="5"/>
      <c r="C1131" s="328"/>
      <c r="D1131" s="327"/>
    </row>
    <row r="1132" spans="2:8">
      <c r="B1132" s="5"/>
      <c r="C1132" s="328"/>
      <c r="D1132" s="327"/>
    </row>
    <row r="1133" spans="2:8">
      <c r="B1133" s="5"/>
      <c r="C1133" s="328"/>
      <c r="D1133" s="327"/>
    </row>
    <row r="1134" spans="2:8">
      <c r="B1134" s="5"/>
      <c r="C1134" s="328"/>
      <c r="D1134" s="327"/>
    </row>
    <row r="1135" spans="2:8">
      <c r="B1135" s="5"/>
      <c r="C1135" s="328"/>
      <c r="D1135" s="327"/>
    </row>
    <row r="1136" spans="2:8">
      <c r="B1136" s="5"/>
      <c r="C1136" s="328"/>
      <c r="D1136" s="327"/>
    </row>
    <row r="1137" spans="2:8">
      <c r="B1137" s="5"/>
      <c r="C1137" s="328"/>
      <c r="D1137" s="327"/>
    </row>
    <row r="1138" spans="2:8">
      <c r="B1138" s="5"/>
      <c r="C1138" s="328"/>
      <c r="D1138" s="327"/>
    </row>
    <row r="1139" spans="2:8">
      <c r="B1139" s="5"/>
      <c r="C1139" s="328"/>
      <c r="D1139" s="327"/>
    </row>
    <row r="1140" spans="2:8">
      <c r="B1140" s="5"/>
      <c r="C1140" s="328"/>
      <c r="D1140" s="327"/>
    </row>
    <row r="1141" spans="2:8">
      <c r="B1141" s="5"/>
      <c r="C1141" s="328"/>
      <c r="D1141" s="327"/>
    </row>
    <row r="1142" spans="2:8">
      <c r="B1142" s="5"/>
      <c r="C1142" s="328"/>
      <c r="D1142" s="327"/>
    </row>
    <row r="1143" spans="2:8">
      <c r="B1143" s="5"/>
      <c r="C1143" s="328"/>
      <c r="D1143" s="327"/>
    </row>
    <row r="1144" spans="2:8">
      <c r="B1144" s="5"/>
      <c r="C1144" s="328"/>
      <c r="D1144" s="327"/>
    </row>
    <row r="1145" spans="2:8">
      <c r="B1145" s="5"/>
      <c r="C1145" s="328"/>
      <c r="D1145" s="327"/>
    </row>
    <row r="1146" spans="2:8">
      <c r="B1146" s="5"/>
      <c r="C1146" s="328"/>
      <c r="D1146" s="327"/>
    </row>
    <row r="1147" spans="2:8">
      <c r="B1147" s="5"/>
      <c r="C1147" s="328"/>
      <c r="D1147" s="327"/>
    </row>
    <row r="1148" spans="2:8">
      <c r="B1148" s="5"/>
      <c r="C1148" s="328"/>
      <c r="D1148" s="327"/>
    </row>
    <row r="1149" spans="2:8">
      <c r="B1149" s="5"/>
      <c r="C1149" s="328"/>
      <c r="D1149" s="327"/>
    </row>
    <row r="1150" spans="2:8">
      <c r="B1150" s="5"/>
      <c r="C1150" s="328"/>
      <c r="D1150" s="327"/>
    </row>
    <row r="1151" spans="2:8" ht="15.6" thickBot="1">
      <c r="B1151" s="329" t="s">
        <v>186</v>
      </c>
    </row>
    <row r="1152" spans="2:8">
      <c r="B1152" s="330"/>
      <c r="C1152" s="1120" t="s">
        <v>126</v>
      </c>
      <c r="D1152" s="1121"/>
      <c r="E1152" s="1108" t="s">
        <v>127</v>
      </c>
      <c r="F1152" s="1117"/>
      <c r="G1152" s="1118" t="s">
        <v>70</v>
      </c>
      <c r="H1152" s="1119"/>
    </row>
    <row r="1153" spans="2:8">
      <c r="B1153" s="331" t="s">
        <v>181</v>
      </c>
      <c r="C1153" s="333" t="s">
        <v>83</v>
      </c>
      <c r="D1153" s="332" t="s">
        <v>84</v>
      </c>
      <c r="E1153" s="333" t="s">
        <v>83</v>
      </c>
      <c r="F1153" s="334" t="s">
        <v>84</v>
      </c>
      <c r="G1153" s="281" t="s">
        <v>83</v>
      </c>
      <c r="H1153" s="282" t="s">
        <v>84</v>
      </c>
    </row>
    <row r="1154" spans="2:8">
      <c r="B1154" s="70" t="s">
        <v>76</v>
      </c>
      <c r="C1154" s="71">
        <v>8.8785046728971959E-2</v>
      </c>
      <c r="D1154" s="335">
        <v>19</v>
      </c>
      <c r="E1154" s="71">
        <v>0.12871287128712872</v>
      </c>
      <c r="F1154" s="336">
        <v>26</v>
      </c>
      <c r="G1154" s="71">
        <v>0.10817307692307693</v>
      </c>
      <c r="H1154" s="322">
        <v>45</v>
      </c>
    </row>
    <row r="1155" spans="2:8">
      <c r="B1155" s="70" t="s">
        <v>85</v>
      </c>
      <c r="C1155" s="71">
        <v>0.14018691588785046</v>
      </c>
      <c r="D1155" s="335">
        <v>30</v>
      </c>
      <c r="E1155" s="71">
        <v>0.19801980198019803</v>
      </c>
      <c r="F1155" s="335">
        <v>40</v>
      </c>
      <c r="G1155" s="71">
        <v>0.16826923076923078</v>
      </c>
      <c r="H1155" s="322">
        <v>70</v>
      </c>
    </row>
    <row r="1156" spans="2:8">
      <c r="B1156" s="70" t="s">
        <v>86</v>
      </c>
      <c r="C1156" s="71">
        <v>0.29906542056074764</v>
      </c>
      <c r="D1156" s="335">
        <v>64</v>
      </c>
      <c r="E1156" s="71">
        <v>0.29702970297029702</v>
      </c>
      <c r="F1156" s="335">
        <v>60</v>
      </c>
      <c r="G1156" s="71">
        <v>0.29807692307692307</v>
      </c>
      <c r="H1156" s="322">
        <v>124</v>
      </c>
    </row>
    <row r="1157" spans="2:8">
      <c r="B1157" s="73" t="s">
        <v>11</v>
      </c>
      <c r="C1157" s="76">
        <v>0.24299065420560748</v>
      </c>
      <c r="D1157" s="337">
        <v>52</v>
      </c>
      <c r="E1157" s="76">
        <v>0.27722772277227725</v>
      </c>
      <c r="F1157" s="337">
        <v>56</v>
      </c>
      <c r="G1157" s="76">
        <v>0.25961538461538464</v>
      </c>
      <c r="H1157" s="323">
        <v>108</v>
      </c>
    </row>
    <row r="1158" spans="2:8">
      <c r="B1158" s="73" t="s">
        <v>12</v>
      </c>
      <c r="C1158" s="76">
        <v>0.12616822429906541</v>
      </c>
      <c r="D1158" s="337">
        <v>27</v>
      </c>
      <c r="E1158" s="76">
        <v>5.9405940594059403E-2</v>
      </c>
      <c r="F1158" s="337">
        <v>12</v>
      </c>
      <c r="G1158" s="76">
        <v>9.375E-2</v>
      </c>
      <c r="H1158" s="323">
        <v>39</v>
      </c>
    </row>
    <row r="1159" spans="2:8">
      <c r="B1159" s="73" t="s">
        <v>13</v>
      </c>
      <c r="C1159" s="76">
        <v>1.4018691588785047E-2</v>
      </c>
      <c r="D1159" s="337">
        <v>3</v>
      </c>
      <c r="E1159" s="76">
        <v>1.9801980198019802E-2</v>
      </c>
      <c r="F1159" s="337">
        <v>4</v>
      </c>
      <c r="G1159" s="76">
        <v>1.6826923076923076E-2</v>
      </c>
      <c r="H1159" s="323">
        <v>7</v>
      </c>
    </row>
    <row r="1160" spans="2:8">
      <c r="B1160" s="73" t="s">
        <v>14</v>
      </c>
      <c r="C1160" s="76">
        <v>4.6728971962616819E-3</v>
      </c>
      <c r="D1160" s="337">
        <v>1</v>
      </c>
      <c r="E1160" s="76">
        <v>9.9009900990099011E-3</v>
      </c>
      <c r="F1160" s="337">
        <v>2</v>
      </c>
      <c r="G1160" s="76">
        <v>7.2115384615384619E-3</v>
      </c>
      <c r="H1160" s="323">
        <v>3</v>
      </c>
    </row>
    <row r="1161" spans="2:8">
      <c r="B1161" s="77" t="s">
        <v>77</v>
      </c>
      <c r="C1161" s="78">
        <v>7.0093457943925228E-2</v>
      </c>
      <c r="D1161" s="338">
        <v>15</v>
      </c>
      <c r="E1161" s="78">
        <v>0</v>
      </c>
      <c r="F1161" s="338">
        <v>0</v>
      </c>
      <c r="G1161" s="78">
        <v>3.6057692307692304E-2</v>
      </c>
      <c r="H1161" s="324">
        <v>15</v>
      </c>
    </row>
    <row r="1162" spans="2:8">
      <c r="B1162" s="80" t="s">
        <v>78</v>
      </c>
      <c r="C1162" s="78">
        <v>1.4018691588785047E-2</v>
      </c>
      <c r="D1162" s="338">
        <v>3</v>
      </c>
      <c r="E1162" s="78">
        <v>9.9009900990099011E-3</v>
      </c>
      <c r="F1162" s="338">
        <v>2</v>
      </c>
      <c r="G1162" s="78">
        <v>1.201923076923077E-2</v>
      </c>
      <c r="H1162" s="324">
        <v>5</v>
      </c>
    </row>
    <row r="1163" spans="2:8" ht="15.6" thickBot="1">
      <c r="B1163" s="81" t="s">
        <v>87</v>
      </c>
      <c r="C1163" s="325"/>
      <c r="D1163" s="339">
        <v>214</v>
      </c>
      <c r="E1163" s="325"/>
      <c r="F1163" s="340">
        <v>202</v>
      </c>
      <c r="G1163" s="325"/>
      <c r="H1163" s="326">
        <v>416</v>
      </c>
    </row>
    <row r="1164" spans="2:8" ht="15.75" customHeight="1">
      <c r="B1164" s="5" t="s">
        <v>8</v>
      </c>
      <c r="C1164" s="328"/>
      <c r="D1164" s="327"/>
      <c r="F1164" s="1" t="s">
        <v>184</v>
      </c>
    </row>
    <row r="1165" spans="2:8">
      <c r="B1165" s="5"/>
      <c r="C1165" s="29"/>
      <c r="D1165" s="58"/>
      <c r="E1165" s="29"/>
      <c r="F1165" s="58"/>
      <c r="G1165" s="67"/>
      <c r="H1165" s="58"/>
    </row>
    <row r="1166" spans="2:8">
      <c r="B1166" s="5"/>
      <c r="C1166" s="29"/>
      <c r="D1166" s="58"/>
      <c r="E1166" s="29"/>
      <c r="F1166" s="58"/>
      <c r="G1166" s="67"/>
      <c r="H1166" s="58"/>
    </row>
    <row r="1167" spans="2:8">
      <c r="B1167" s="5"/>
      <c r="C1167" s="29"/>
      <c r="D1167" s="58"/>
      <c r="E1167" s="29"/>
      <c r="F1167" s="58"/>
      <c r="G1167" s="67"/>
      <c r="H1167" s="58"/>
    </row>
    <row r="1168" spans="2:8">
      <c r="B1168" s="5"/>
      <c r="C1168" s="29"/>
      <c r="D1168" s="58"/>
      <c r="E1168" s="29"/>
      <c r="F1168" s="58"/>
      <c r="G1168" s="67"/>
      <c r="H1168" s="58"/>
    </row>
    <row r="1169" spans="2:8">
      <c r="B1169" s="5"/>
      <c r="C1169" s="29"/>
      <c r="D1169" s="58"/>
      <c r="E1169" s="29"/>
      <c r="F1169" s="58"/>
      <c r="G1169" s="67"/>
      <c r="H1169" s="58"/>
    </row>
    <row r="1170" spans="2:8">
      <c r="B1170" s="5"/>
      <c r="C1170" s="29"/>
      <c r="D1170" s="58"/>
      <c r="E1170" s="29"/>
      <c r="F1170" s="58"/>
      <c r="G1170" s="67"/>
      <c r="H1170" s="58"/>
    </row>
    <row r="1171" spans="2:8">
      <c r="B1171" s="5"/>
      <c r="C1171" s="29"/>
      <c r="D1171" s="58"/>
      <c r="E1171" s="29"/>
      <c r="F1171" s="58"/>
      <c r="G1171" s="67"/>
      <c r="H1171" s="58"/>
    </row>
    <row r="1172" spans="2:8">
      <c r="B1172" s="5"/>
      <c r="C1172" s="29"/>
      <c r="D1172" s="58"/>
      <c r="E1172" s="29"/>
      <c r="F1172" s="58"/>
      <c r="G1172" s="67"/>
      <c r="H1172" s="58"/>
    </row>
    <row r="1173" spans="2:8">
      <c r="B1173" s="5"/>
      <c r="C1173" s="29"/>
      <c r="D1173" s="58"/>
      <c r="E1173" s="29"/>
      <c r="F1173" s="58"/>
      <c r="G1173" s="67"/>
      <c r="H1173" s="58"/>
    </row>
    <row r="1174" spans="2:8">
      <c r="B1174" s="5"/>
      <c r="C1174" s="29"/>
      <c r="D1174" s="58"/>
      <c r="E1174" s="29"/>
      <c r="F1174" s="58"/>
      <c r="G1174" s="67"/>
      <c r="H1174" s="58"/>
    </row>
    <row r="1175" spans="2:8">
      <c r="B1175" s="5"/>
      <c r="C1175" s="29"/>
      <c r="D1175" s="58"/>
      <c r="E1175" s="29"/>
      <c r="F1175" s="58"/>
      <c r="G1175" s="67"/>
      <c r="H1175" s="58"/>
    </row>
    <row r="1176" spans="2:8">
      <c r="B1176" s="5"/>
      <c r="C1176" s="29"/>
      <c r="D1176" s="58"/>
      <c r="E1176" s="29"/>
      <c r="F1176" s="58"/>
      <c r="G1176" s="67"/>
      <c r="H1176" s="58"/>
    </row>
    <row r="1177" spans="2:8">
      <c r="B1177" s="5"/>
      <c r="C1177" s="29"/>
      <c r="D1177" s="58"/>
      <c r="E1177" s="29"/>
      <c r="F1177" s="58"/>
      <c r="G1177" s="67"/>
      <c r="H1177" s="58"/>
    </row>
    <row r="1178" spans="2:8">
      <c r="B1178" s="5"/>
      <c r="C1178" s="29"/>
      <c r="D1178" s="58"/>
      <c r="E1178" s="29"/>
      <c r="F1178" s="58"/>
      <c r="G1178" s="67"/>
      <c r="H1178" s="58"/>
    </row>
    <row r="1179" spans="2:8">
      <c r="B1179" s="5"/>
      <c r="C1179" s="29"/>
      <c r="D1179" s="58"/>
      <c r="E1179" s="29"/>
      <c r="F1179" s="58"/>
      <c r="G1179" s="67"/>
      <c r="H1179" s="58"/>
    </row>
    <row r="1180" spans="2:8">
      <c r="B1180" s="5"/>
      <c r="C1180" s="29"/>
      <c r="D1180" s="58"/>
      <c r="E1180" s="29"/>
      <c r="F1180" s="58"/>
      <c r="G1180" s="67"/>
      <c r="H1180" s="58"/>
    </row>
    <row r="1181" spans="2:8">
      <c r="B1181" s="5"/>
      <c r="C1181" s="29"/>
      <c r="D1181" s="58"/>
      <c r="E1181" s="29"/>
      <c r="F1181" s="58"/>
      <c r="G1181" s="67"/>
      <c r="H1181" s="58"/>
    </row>
    <row r="1182" spans="2:8">
      <c r="B1182" s="5"/>
      <c r="C1182" s="29"/>
      <c r="D1182" s="58"/>
      <c r="E1182" s="29"/>
      <c r="F1182" s="58"/>
      <c r="G1182" s="67"/>
      <c r="H1182" s="58"/>
    </row>
    <row r="1183" spans="2:8">
      <c r="B1183" s="5"/>
      <c r="C1183" s="29"/>
      <c r="D1183" s="58"/>
      <c r="E1183" s="29"/>
      <c r="F1183" s="58"/>
      <c r="G1183" s="67"/>
      <c r="H1183" s="58"/>
    </row>
    <row r="1184" spans="2:8">
      <c r="B1184" s="5"/>
      <c r="C1184" s="29"/>
      <c r="D1184" s="58"/>
      <c r="E1184" s="29"/>
      <c r="F1184" s="58"/>
      <c r="G1184" s="67"/>
      <c r="H1184" s="58"/>
    </row>
    <row r="1185" spans="2:8" ht="15.6" thickBot="1">
      <c r="B1185" s="2" t="s">
        <v>187</v>
      </c>
    </row>
    <row r="1186" spans="2:8" ht="30.75" customHeight="1">
      <c r="B1186" s="341" t="s">
        <v>188</v>
      </c>
      <c r="C1186" s="1117" t="s">
        <v>118</v>
      </c>
      <c r="D1186" s="1123"/>
      <c r="E1186" s="1124" t="s">
        <v>103</v>
      </c>
      <c r="F1186" s="1125"/>
      <c r="G1186" s="1126" t="s">
        <v>74</v>
      </c>
      <c r="H1186" s="1127"/>
    </row>
    <row r="1187" spans="2:8">
      <c r="B1187" s="342" t="s">
        <v>32</v>
      </c>
      <c r="C1187" s="343" t="s">
        <v>83</v>
      </c>
      <c r="D1187" s="343" t="s">
        <v>84</v>
      </c>
      <c r="E1187" s="344" t="s">
        <v>83</v>
      </c>
      <c r="F1187" s="344" t="s">
        <v>84</v>
      </c>
      <c r="G1187" s="344" t="s">
        <v>83</v>
      </c>
      <c r="H1187" s="345" t="s">
        <v>84</v>
      </c>
    </row>
    <row r="1188" spans="2:8">
      <c r="B1188" s="216" t="s">
        <v>148</v>
      </c>
      <c r="C1188" s="346">
        <v>1.340033500837521E-2</v>
      </c>
      <c r="D1188" s="347">
        <v>152</v>
      </c>
      <c r="E1188" s="348">
        <v>1.4322479579277162E-2</v>
      </c>
      <c r="F1188" s="347">
        <v>128</v>
      </c>
      <c r="G1188" s="349">
        <v>1.1284492638631755E-2</v>
      </c>
      <c r="H1188" s="350">
        <v>128</v>
      </c>
    </row>
    <row r="1189" spans="2:8">
      <c r="B1189" s="216" t="s">
        <v>149</v>
      </c>
      <c r="C1189" s="217">
        <v>1.0843692144935203E-2</v>
      </c>
      <c r="D1189" s="351">
        <v>123</v>
      </c>
      <c r="E1189" s="352">
        <v>1.0629965312744769E-2</v>
      </c>
      <c r="F1189" s="351">
        <v>95</v>
      </c>
      <c r="G1189" s="349">
        <v>8.3752093802345051E-3</v>
      </c>
      <c r="H1189" s="350">
        <v>95</v>
      </c>
    </row>
    <row r="1190" spans="2:8">
      <c r="B1190" s="216" t="s">
        <v>150</v>
      </c>
      <c r="C1190" s="217">
        <v>2.556642863440007E-3</v>
      </c>
      <c r="D1190" s="351">
        <v>29</v>
      </c>
      <c r="E1190" s="352">
        <v>2.6854649211144679E-3</v>
      </c>
      <c r="F1190" s="351">
        <v>24</v>
      </c>
      <c r="G1190" s="349">
        <v>2.1158423697434543E-3</v>
      </c>
      <c r="H1190" s="350">
        <v>24</v>
      </c>
    </row>
    <row r="1191" spans="2:8">
      <c r="B1191" s="216" t="s">
        <v>151</v>
      </c>
      <c r="C1191" s="217">
        <v>6.8764877016662257E-3</v>
      </c>
      <c r="D1191" s="351">
        <v>78</v>
      </c>
      <c r="E1191" s="352">
        <v>1.2308380888441312E-3</v>
      </c>
      <c r="F1191" s="351">
        <v>11</v>
      </c>
      <c r="G1191" s="349">
        <v>9.6976108613241649E-4</v>
      </c>
      <c r="H1191" s="350">
        <v>11</v>
      </c>
    </row>
    <row r="1192" spans="2:8">
      <c r="B1192" s="216" t="s">
        <v>152</v>
      </c>
      <c r="C1192" s="217">
        <v>2.9974433571365602E-3</v>
      </c>
      <c r="D1192" s="351">
        <v>34</v>
      </c>
      <c r="E1192" s="352">
        <v>1.3539218977285442E-2</v>
      </c>
      <c r="F1192" s="351">
        <v>121</v>
      </c>
      <c r="G1192" s="349">
        <v>1.066737194745658E-2</v>
      </c>
      <c r="H1192" s="350">
        <v>121</v>
      </c>
    </row>
    <row r="1193" spans="2:8">
      <c r="B1193" s="216" t="s">
        <v>153</v>
      </c>
      <c r="C1193" s="217">
        <v>0.94128537423961911</v>
      </c>
      <c r="D1193" s="351">
        <v>10677</v>
      </c>
      <c r="E1193" s="352">
        <v>0.90119726977733017</v>
      </c>
      <c r="F1193" s="351">
        <v>8054</v>
      </c>
      <c r="G1193" s="349">
        <v>0.7100414352464075</v>
      </c>
      <c r="H1193" s="350">
        <v>8054</v>
      </c>
    </row>
    <row r="1194" spans="2:8">
      <c r="B1194" s="216" t="s">
        <v>121</v>
      </c>
      <c r="C1194" s="217">
        <v>1.0402891651238649E-2</v>
      </c>
      <c r="D1194" s="351">
        <v>118</v>
      </c>
      <c r="E1194" s="352">
        <v>5.6394763343403827E-2</v>
      </c>
      <c r="F1194" s="351">
        <v>504</v>
      </c>
      <c r="G1194" s="349">
        <v>4.4432689764612537E-2</v>
      </c>
      <c r="H1194" s="350">
        <v>504</v>
      </c>
    </row>
    <row r="1195" spans="2:8">
      <c r="B1195" s="353" t="s">
        <v>123</v>
      </c>
      <c r="C1195" s="354">
        <v>1.1637133033588997E-2</v>
      </c>
      <c r="D1195" s="355">
        <v>132</v>
      </c>
      <c r="E1195" s="354">
        <v>0</v>
      </c>
      <c r="F1195" s="355">
        <v>0</v>
      </c>
      <c r="G1195" s="354">
        <v>0</v>
      </c>
      <c r="H1195" s="356">
        <v>0</v>
      </c>
    </row>
    <row r="1196" spans="2:8">
      <c r="B1196" s="357" t="s">
        <v>73</v>
      </c>
      <c r="C1196" s="358"/>
      <c r="D1196" s="359"/>
      <c r="E1196" s="358"/>
      <c r="F1196" s="359"/>
      <c r="G1196" s="360">
        <v>0.21211319756678126</v>
      </c>
      <c r="H1196" s="361">
        <v>2406</v>
      </c>
    </row>
    <row r="1197" spans="2:8" ht="15.6" thickBot="1">
      <c r="B1197" s="362" t="s">
        <v>70</v>
      </c>
      <c r="C1197" s="241"/>
      <c r="D1197" s="363">
        <v>11343</v>
      </c>
      <c r="E1197" s="241"/>
      <c r="F1197" s="363">
        <v>8937</v>
      </c>
      <c r="G1197" s="242"/>
      <c r="H1197" s="83">
        <v>11343</v>
      </c>
    </row>
    <row r="1198" spans="2:8" ht="15.75" customHeight="1">
      <c r="C1198" s="328"/>
      <c r="D1198" s="327"/>
    </row>
    <row r="1199" spans="2:8" ht="15.75" customHeight="1">
      <c r="C1199" s="328"/>
      <c r="D1199" s="327"/>
    </row>
    <row r="1200" spans="2:8" ht="15.75" customHeight="1">
      <c r="C1200" s="328"/>
      <c r="D1200" s="327"/>
    </row>
    <row r="1201" spans="3:4" ht="15.75" customHeight="1">
      <c r="C1201" s="328"/>
      <c r="D1201" s="327"/>
    </row>
    <row r="1202" spans="3:4" ht="15.75" customHeight="1">
      <c r="C1202" s="328"/>
      <c r="D1202" s="327"/>
    </row>
    <row r="1203" spans="3:4" ht="15.75" customHeight="1">
      <c r="C1203" s="328"/>
      <c r="D1203" s="327"/>
    </row>
    <row r="1204" spans="3:4" ht="15.75" customHeight="1">
      <c r="C1204" s="328"/>
      <c r="D1204" s="327"/>
    </row>
    <row r="1205" spans="3:4" ht="15.75" customHeight="1">
      <c r="C1205" s="328"/>
      <c r="D1205" s="327"/>
    </row>
    <row r="1206" spans="3:4" ht="15.75" customHeight="1">
      <c r="C1206" s="328"/>
      <c r="D1206" s="327"/>
    </row>
    <row r="1207" spans="3:4" ht="15.75" customHeight="1">
      <c r="C1207" s="328"/>
      <c r="D1207" s="327"/>
    </row>
    <row r="1208" spans="3:4" ht="15.75" customHeight="1">
      <c r="C1208" s="328"/>
      <c r="D1208" s="327"/>
    </row>
    <row r="1209" spans="3:4" ht="15.75" customHeight="1">
      <c r="C1209" s="328"/>
      <c r="D1209" s="327"/>
    </row>
    <row r="1210" spans="3:4" ht="15.75" customHeight="1">
      <c r="C1210" s="328"/>
      <c r="D1210" s="327"/>
    </row>
    <row r="1211" spans="3:4" ht="15.75" customHeight="1">
      <c r="C1211" s="328"/>
      <c r="D1211" s="327"/>
    </row>
    <row r="1212" spans="3:4" ht="15.75" customHeight="1">
      <c r="C1212" s="328"/>
      <c r="D1212" s="327"/>
    </row>
    <row r="1213" spans="3:4" ht="15.75" customHeight="1">
      <c r="C1213" s="328"/>
      <c r="D1213" s="327"/>
    </row>
    <row r="1214" spans="3:4" ht="15.75" customHeight="1">
      <c r="C1214" s="328"/>
      <c r="D1214" s="327"/>
    </row>
    <row r="1215" spans="3:4" ht="15.75" customHeight="1">
      <c r="C1215" s="328"/>
      <c r="D1215" s="327"/>
    </row>
    <row r="1216" spans="3:4" ht="15.75" customHeight="1">
      <c r="C1216" s="328"/>
      <c r="D1216" s="327"/>
    </row>
    <row r="1217" spans="3:4" ht="15.75" customHeight="1">
      <c r="C1217" s="328"/>
      <c r="D1217" s="327"/>
    </row>
    <row r="1218" spans="3:4" ht="15.75" customHeight="1">
      <c r="C1218" s="328"/>
      <c r="D1218" s="327"/>
    </row>
    <row r="1219" spans="3:4" ht="15.75" customHeight="1">
      <c r="C1219" s="328"/>
      <c r="D1219" s="327"/>
    </row>
    <row r="1220" spans="3:4" ht="15.75" customHeight="1">
      <c r="C1220" s="328"/>
      <c r="D1220" s="327"/>
    </row>
    <row r="1221" spans="3:4" ht="15.75" customHeight="1">
      <c r="C1221" s="328"/>
      <c r="D1221" s="327"/>
    </row>
    <row r="1222" spans="3:4" ht="15.75" customHeight="1">
      <c r="C1222" s="328"/>
      <c r="D1222" s="327"/>
    </row>
    <row r="1223" spans="3:4" ht="15.75" customHeight="1">
      <c r="C1223" s="328"/>
      <c r="D1223" s="327"/>
    </row>
    <row r="1224" spans="3:4" ht="15.75" customHeight="1">
      <c r="C1224" s="328"/>
      <c r="D1224" s="327"/>
    </row>
    <row r="1225" spans="3:4" ht="15.75" customHeight="1">
      <c r="C1225" s="328"/>
      <c r="D1225" s="327"/>
    </row>
    <row r="1226" spans="3:4" ht="15.75" customHeight="1">
      <c r="C1226" s="328"/>
      <c r="D1226" s="327"/>
    </row>
    <row r="1227" spans="3:4" ht="15.75" customHeight="1">
      <c r="C1227" s="328"/>
      <c r="D1227" s="327"/>
    </row>
    <row r="1228" spans="3:4" ht="15.75" customHeight="1">
      <c r="C1228" s="328"/>
      <c r="D1228" s="327"/>
    </row>
    <row r="1229" spans="3:4" ht="15.75" customHeight="1">
      <c r="C1229" s="328"/>
      <c r="D1229" s="327"/>
    </row>
    <row r="1230" spans="3:4" ht="15.75" customHeight="1">
      <c r="C1230" s="328"/>
      <c r="D1230" s="327"/>
    </row>
    <row r="1231" spans="3:4" ht="15.75" customHeight="1">
      <c r="C1231" s="328"/>
      <c r="D1231" s="327"/>
    </row>
    <row r="1232" spans="3:4" ht="15.75" customHeight="1">
      <c r="C1232" s="328"/>
      <c r="D1232" s="327"/>
    </row>
    <row r="1233" spans="3:4" ht="15.75" customHeight="1">
      <c r="C1233" s="328"/>
      <c r="D1233" s="327"/>
    </row>
    <row r="1234" spans="3:4" ht="15.75" customHeight="1">
      <c r="C1234" s="328"/>
      <c r="D1234" s="327"/>
    </row>
    <row r="1235" spans="3:4" ht="15.75" customHeight="1">
      <c r="C1235" s="328"/>
      <c r="D1235" s="327"/>
    </row>
    <row r="1236" spans="3:4" ht="15.75" customHeight="1">
      <c r="C1236" s="328"/>
      <c r="D1236" s="327"/>
    </row>
    <row r="1237" spans="3:4" ht="15.75" customHeight="1">
      <c r="C1237" s="328"/>
      <c r="D1237" s="327"/>
    </row>
    <row r="1238" spans="3:4" ht="15.75" customHeight="1">
      <c r="C1238" s="328"/>
      <c r="D1238" s="327"/>
    </row>
    <row r="1239" spans="3:4" ht="15.75" customHeight="1">
      <c r="C1239" s="328"/>
      <c r="D1239" s="327"/>
    </row>
    <row r="1240" spans="3:4" ht="15.75" customHeight="1">
      <c r="C1240" s="328"/>
      <c r="D1240" s="327"/>
    </row>
    <row r="1241" spans="3:4" ht="15.75" customHeight="1">
      <c r="C1241" s="328"/>
      <c r="D1241" s="327"/>
    </row>
    <row r="1242" spans="3:4" ht="15.75" customHeight="1">
      <c r="C1242" s="328"/>
      <c r="D1242" s="327"/>
    </row>
    <row r="1243" spans="3:4" ht="15.75" customHeight="1">
      <c r="C1243" s="328"/>
      <c r="D1243" s="327"/>
    </row>
    <row r="1244" spans="3:4" ht="15.75" customHeight="1">
      <c r="C1244" s="328"/>
      <c r="D1244" s="327"/>
    </row>
    <row r="1245" spans="3:4" ht="15.75" customHeight="1">
      <c r="C1245" s="328"/>
      <c r="D1245" s="327"/>
    </row>
    <row r="1246" spans="3:4" ht="15.75" customHeight="1">
      <c r="C1246" s="328"/>
      <c r="D1246" s="327"/>
    </row>
    <row r="1247" spans="3:4" ht="15.75" customHeight="1">
      <c r="C1247" s="328"/>
      <c r="D1247" s="327"/>
    </row>
    <row r="1248" spans="3:4" ht="15.75" customHeight="1">
      <c r="C1248" s="328"/>
      <c r="D1248" s="327"/>
    </row>
    <row r="1249" spans="2:20" ht="15.75" customHeight="1">
      <c r="C1249" s="328"/>
      <c r="D1249" s="327"/>
    </row>
    <row r="1250" spans="2:20" ht="15.75" customHeight="1">
      <c r="C1250" s="328"/>
      <c r="D1250" s="327"/>
    </row>
    <row r="1251" spans="2:20" ht="15.75" customHeight="1">
      <c r="C1251" s="328"/>
      <c r="D1251" s="327"/>
    </row>
    <row r="1252" spans="2:20" ht="15.75" customHeight="1">
      <c r="C1252" s="328"/>
      <c r="D1252" s="327"/>
    </row>
    <row r="1253" spans="2:20" ht="15.75" customHeight="1">
      <c r="C1253" s="328"/>
      <c r="D1253" s="327"/>
    </row>
    <row r="1254" spans="2:20" ht="15.75" customHeight="1">
      <c r="C1254" s="328"/>
      <c r="D1254" s="327"/>
    </row>
    <row r="1255" spans="2:20" ht="15.75" customHeight="1">
      <c r="C1255" s="328"/>
      <c r="D1255" s="327"/>
    </row>
    <row r="1256" spans="2:20" ht="15.75" customHeight="1">
      <c r="C1256" s="328"/>
      <c r="D1256" s="327"/>
    </row>
    <row r="1257" spans="2:20" ht="15.6" thickBot="1">
      <c r="B1257" s="2" t="s">
        <v>189</v>
      </c>
      <c r="I1257" s="364" t="s">
        <v>190</v>
      </c>
    </row>
    <row r="1258" spans="2:20" ht="15" customHeight="1" thickBot="1">
      <c r="B1258" s="309"/>
      <c r="C1258" s="1112" t="s">
        <v>148</v>
      </c>
      <c r="D1258" s="1113"/>
      <c r="E1258" s="1112" t="s">
        <v>149</v>
      </c>
      <c r="F1258" s="1113"/>
      <c r="G1258" s="1112" t="s">
        <v>150</v>
      </c>
      <c r="H1258" s="1113"/>
      <c r="I1258" s="1112" t="s">
        <v>151</v>
      </c>
      <c r="J1258" s="1113"/>
      <c r="K1258" s="1112" t="s">
        <v>152</v>
      </c>
      <c r="L1258" s="1113"/>
      <c r="M1258" s="1112" t="s">
        <v>153</v>
      </c>
      <c r="N1258" s="1113"/>
      <c r="O1258" s="1112" t="s">
        <v>121</v>
      </c>
      <c r="P1258" s="1113"/>
      <c r="Q1258" s="1112" t="s">
        <v>123</v>
      </c>
      <c r="R1258" s="1114"/>
      <c r="S1258" s="1101" t="s">
        <v>191</v>
      </c>
      <c r="T1258" s="1115"/>
    </row>
    <row r="1259" spans="2:20">
      <c r="B1259" s="365" t="s">
        <v>32</v>
      </c>
      <c r="C1259" s="366" t="s">
        <v>83</v>
      </c>
      <c r="D1259" s="366" t="s">
        <v>84</v>
      </c>
      <c r="E1259" s="366" t="s">
        <v>83</v>
      </c>
      <c r="F1259" s="366" t="s">
        <v>84</v>
      </c>
      <c r="G1259" s="366" t="s">
        <v>83</v>
      </c>
      <c r="H1259" s="366" t="s">
        <v>84</v>
      </c>
      <c r="I1259" s="366" t="s">
        <v>83</v>
      </c>
      <c r="J1259" s="366" t="s">
        <v>84</v>
      </c>
      <c r="K1259" s="366" t="s">
        <v>83</v>
      </c>
      <c r="L1259" s="366" t="s">
        <v>84</v>
      </c>
      <c r="M1259" s="366" t="s">
        <v>83</v>
      </c>
      <c r="N1259" s="366" t="s">
        <v>84</v>
      </c>
      <c r="O1259" s="366" t="s">
        <v>83</v>
      </c>
      <c r="P1259" s="366" t="s">
        <v>84</v>
      </c>
      <c r="Q1259" s="366" t="s">
        <v>83</v>
      </c>
      <c r="R1259" s="367" t="s">
        <v>84</v>
      </c>
      <c r="S1259" s="368" t="s">
        <v>83</v>
      </c>
      <c r="T1259" s="369" t="s">
        <v>84</v>
      </c>
    </row>
    <row r="1260" spans="2:20">
      <c r="B1260" s="70" t="s">
        <v>76</v>
      </c>
      <c r="C1260" s="235">
        <v>0.13157894736842105</v>
      </c>
      <c r="D1260" s="144">
        <v>20</v>
      </c>
      <c r="E1260" s="235">
        <v>0.12195121951219512</v>
      </c>
      <c r="F1260" s="144">
        <v>15</v>
      </c>
      <c r="G1260" s="235">
        <v>6.8965517241379309E-2</v>
      </c>
      <c r="H1260" s="144">
        <v>2</v>
      </c>
      <c r="I1260" s="235">
        <v>6.4102564102564097E-2</v>
      </c>
      <c r="J1260" s="144">
        <v>5</v>
      </c>
      <c r="K1260" s="235">
        <v>8.8235294117647065E-2</v>
      </c>
      <c r="L1260" s="144">
        <v>3</v>
      </c>
      <c r="M1260" s="235">
        <v>6.1440479535450031E-2</v>
      </c>
      <c r="N1260" s="144">
        <v>656</v>
      </c>
      <c r="O1260" s="235">
        <v>0.1271186440677966</v>
      </c>
      <c r="P1260" s="144">
        <v>15</v>
      </c>
      <c r="Q1260" s="235">
        <v>9.8484848484848481E-2</v>
      </c>
      <c r="R1260" s="145">
        <v>13</v>
      </c>
      <c r="S1260" s="370">
        <v>6.4268711980957419E-2</v>
      </c>
      <c r="T1260" s="371">
        <v>729</v>
      </c>
    </row>
    <row r="1261" spans="2:20">
      <c r="B1261" s="70" t="s">
        <v>85</v>
      </c>
      <c r="C1261" s="235">
        <v>0.21052631578947367</v>
      </c>
      <c r="D1261" s="144">
        <v>32</v>
      </c>
      <c r="E1261" s="235">
        <v>0.1951219512195122</v>
      </c>
      <c r="F1261" s="144">
        <v>24</v>
      </c>
      <c r="G1261" s="235">
        <v>6.8965517241379309E-2</v>
      </c>
      <c r="H1261" s="144">
        <v>2</v>
      </c>
      <c r="I1261" s="235">
        <v>0.11538461538461539</v>
      </c>
      <c r="J1261" s="144">
        <v>9</v>
      </c>
      <c r="K1261" s="235">
        <v>8.8235294117647065E-2</v>
      </c>
      <c r="L1261" s="144">
        <v>3</v>
      </c>
      <c r="M1261" s="235">
        <v>0.14283038306640441</v>
      </c>
      <c r="N1261" s="144">
        <v>1525</v>
      </c>
      <c r="O1261" s="235">
        <v>9.3220338983050849E-2</v>
      </c>
      <c r="P1261" s="144">
        <v>11</v>
      </c>
      <c r="Q1261" s="235">
        <v>0.19696969696969696</v>
      </c>
      <c r="R1261" s="145">
        <v>26</v>
      </c>
      <c r="S1261" s="370">
        <v>0.14387728114255488</v>
      </c>
      <c r="T1261" s="371">
        <v>1632</v>
      </c>
    </row>
    <row r="1262" spans="2:20">
      <c r="B1262" s="70" t="s">
        <v>86</v>
      </c>
      <c r="C1262" s="235">
        <v>0.26315789473684209</v>
      </c>
      <c r="D1262" s="144">
        <v>40</v>
      </c>
      <c r="E1262" s="235">
        <v>0.28455284552845528</v>
      </c>
      <c r="F1262" s="144">
        <v>35</v>
      </c>
      <c r="G1262" s="235">
        <v>0.41379310344827586</v>
      </c>
      <c r="H1262" s="144">
        <v>12</v>
      </c>
      <c r="I1262" s="235">
        <v>0.33333333333333331</v>
      </c>
      <c r="J1262" s="144">
        <v>26</v>
      </c>
      <c r="K1262" s="235">
        <v>0.3235294117647059</v>
      </c>
      <c r="L1262" s="144">
        <v>11</v>
      </c>
      <c r="M1262" s="235">
        <v>0.23339889482064249</v>
      </c>
      <c r="N1262" s="144">
        <v>2492</v>
      </c>
      <c r="O1262" s="235">
        <v>0.22033898305084745</v>
      </c>
      <c r="P1262" s="144">
        <v>26</v>
      </c>
      <c r="Q1262" s="235">
        <v>0.20454545454545456</v>
      </c>
      <c r="R1262" s="145">
        <v>27</v>
      </c>
      <c r="S1262" s="370">
        <v>0.23529930353521997</v>
      </c>
      <c r="T1262" s="371">
        <v>2669</v>
      </c>
    </row>
    <row r="1263" spans="2:20">
      <c r="B1263" s="73" t="s">
        <v>11</v>
      </c>
      <c r="C1263" s="237">
        <v>0.25</v>
      </c>
      <c r="D1263" s="147">
        <v>38</v>
      </c>
      <c r="E1263" s="237">
        <v>0.28455284552845528</v>
      </c>
      <c r="F1263" s="147">
        <v>35</v>
      </c>
      <c r="G1263" s="237">
        <v>0.2413793103448276</v>
      </c>
      <c r="H1263" s="147">
        <v>7</v>
      </c>
      <c r="I1263" s="237">
        <v>0.23076923076923078</v>
      </c>
      <c r="J1263" s="147">
        <v>18</v>
      </c>
      <c r="K1263" s="237">
        <v>0.29411764705882354</v>
      </c>
      <c r="L1263" s="147">
        <v>10</v>
      </c>
      <c r="M1263" s="237">
        <v>0.28537978833005528</v>
      </c>
      <c r="N1263" s="147">
        <v>3047</v>
      </c>
      <c r="O1263" s="237">
        <v>0.3135593220338983</v>
      </c>
      <c r="P1263" s="147">
        <v>37</v>
      </c>
      <c r="Q1263" s="237">
        <v>0.18181818181818182</v>
      </c>
      <c r="R1263" s="148">
        <v>24</v>
      </c>
      <c r="S1263" s="372">
        <v>0.28352287754562283</v>
      </c>
      <c r="T1263" s="373">
        <v>3216</v>
      </c>
    </row>
    <row r="1264" spans="2:20">
      <c r="B1264" s="73" t="s">
        <v>12</v>
      </c>
      <c r="C1264" s="237">
        <v>7.2368421052631582E-2</v>
      </c>
      <c r="D1264" s="147">
        <v>11</v>
      </c>
      <c r="E1264" s="237">
        <v>6.5040650406504072E-2</v>
      </c>
      <c r="F1264" s="147">
        <v>8</v>
      </c>
      <c r="G1264" s="237">
        <v>0.17241379310344829</v>
      </c>
      <c r="H1264" s="147">
        <v>5</v>
      </c>
      <c r="I1264" s="237">
        <v>0.16666666666666666</v>
      </c>
      <c r="J1264" s="147">
        <v>13</v>
      </c>
      <c r="K1264" s="237">
        <v>5.8823529411764705E-2</v>
      </c>
      <c r="L1264" s="147">
        <v>2</v>
      </c>
      <c r="M1264" s="237">
        <v>0.11707408448065935</v>
      </c>
      <c r="N1264" s="147">
        <v>1250</v>
      </c>
      <c r="O1264" s="237">
        <v>0.10169491525423729</v>
      </c>
      <c r="P1264" s="147">
        <v>12</v>
      </c>
      <c r="Q1264" s="237">
        <v>5.3030303030303032E-2</v>
      </c>
      <c r="R1264" s="148">
        <v>7</v>
      </c>
      <c r="S1264" s="372">
        <v>0.11531340915101825</v>
      </c>
      <c r="T1264" s="373">
        <v>1308</v>
      </c>
    </row>
    <row r="1265" spans="2:20">
      <c r="B1265" s="73" t="s">
        <v>13</v>
      </c>
      <c r="C1265" s="237">
        <v>1.9736842105263157E-2</v>
      </c>
      <c r="D1265" s="147">
        <v>3</v>
      </c>
      <c r="E1265" s="237">
        <v>0</v>
      </c>
      <c r="F1265" s="147">
        <v>0</v>
      </c>
      <c r="G1265" s="237">
        <v>0</v>
      </c>
      <c r="H1265" s="147">
        <v>0</v>
      </c>
      <c r="I1265" s="237">
        <v>2.564102564102564E-2</v>
      </c>
      <c r="J1265" s="147">
        <v>2</v>
      </c>
      <c r="K1265" s="237">
        <v>5.8823529411764705E-2</v>
      </c>
      <c r="L1265" s="147">
        <v>2</v>
      </c>
      <c r="M1265" s="237">
        <v>4.7391589397770911E-2</v>
      </c>
      <c r="N1265" s="147">
        <v>506</v>
      </c>
      <c r="O1265" s="237">
        <v>5.9322033898305086E-2</v>
      </c>
      <c r="P1265" s="147">
        <v>7</v>
      </c>
      <c r="Q1265" s="237">
        <v>0</v>
      </c>
      <c r="R1265" s="148">
        <v>0</v>
      </c>
      <c r="S1265" s="372">
        <v>4.5843251344441505E-2</v>
      </c>
      <c r="T1265" s="373">
        <v>520</v>
      </c>
    </row>
    <row r="1266" spans="2:20">
      <c r="B1266" s="73" t="s">
        <v>14</v>
      </c>
      <c r="C1266" s="237">
        <v>6.5789473684210523E-3</v>
      </c>
      <c r="D1266" s="147">
        <v>1</v>
      </c>
      <c r="E1266" s="237">
        <v>0</v>
      </c>
      <c r="F1266" s="147">
        <v>0</v>
      </c>
      <c r="G1266" s="237">
        <v>0</v>
      </c>
      <c r="H1266" s="147">
        <v>0</v>
      </c>
      <c r="I1266" s="237">
        <v>1.282051282051282E-2</v>
      </c>
      <c r="J1266" s="147">
        <v>1</v>
      </c>
      <c r="K1266" s="237">
        <v>2.9411764705882353E-2</v>
      </c>
      <c r="L1266" s="147">
        <v>1</v>
      </c>
      <c r="M1266" s="237">
        <v>1.2737660391495738E-2</v>
      </c>
      <c r="N1266" s="147">
        <v>136</v>
      </c>
      <c r="O1266" s="237">
        <v>0</v>
      </c>
      <c r="P1266" s="147">
        <v>0</v>
      </c>
      <c r="Q1266" s="237">
        <v>2.2727272727272728E-2</v>
      </c>
      <c r="R1266" s="148">
        <v>3</v>
      </c>
      <c r="S1266" s="372">
        <v>1.2518734020982103E-2</v>
      </c>
      <c r="T1266" s="373">
        <v>142</v>
      </c>
    </row>
    <row r="1267" spans="2:20">
      <c r="B1267" s="77" t="s">
        <v>77</v>
      </c>
      <c r="C1267" s="239">
        <v>2.6315789473684209E-2</v>
      </c>
      <c r="D1267" s="150">
        <v>4</v>
      </c>
      <c r="E1267" s="239">
        <v>4.065040650406504E-2</v>
      </c>
      <c r="F1267" s="150">
        <v>5</v>
      </c>
      <c r="G1267" s="239">
        <v>0</v>
      </c>
      <c r="H1267" s="150">
        <v>0</v>
      </c>
      <c r="I1267" s="239">
        <v>5.128205128205128E-2</v>
      </c>
      <c r="J1267" s="150">
        <v>4</v>
      </c>
      <c r="K1267" s="239">
        <v>5.8823529411764705E-2</v>
      </c>
      <c r="L1267" s="150">
        <v>2</v>
      </c>
      <c r="M1267" s="239">
        <v>8.9069963472885635E-2</v>
      </c>
      <c r="N1267" s="150">
        <v>951</v>
      </c>
      <c r="O1267" s="239">
        <v>8.4745762711864403E-2</v>
      </c>
      <c r="P1267" s="150">
        <v>10</v>
      </c>
      <c r="Q1267" s="239">
        <v>0.2196969696969697</v>
      </c>
      <c r="R1267" s="151">
        <v>29</v>
      </c>
      <c r="S1267" s="374">
        <v>8.8600899233007138E-2</v>
      </c>
      <c r="T1267" s="375">
        <v>1005</v>
      </c>
    </row>
    <row r="1268" spans="2:20">
      <c r="B1268" s="80" t="s">
        <v>78</v>
      </c>
      <c r="C1268" s="239">
        <v>1.9736842105263157E-2</v>
      </c>
      <c r="D1268" s="150">
        <v>3</v>
      </c>
      <c r="E1268" s="239">
        <v>8.130081300813009E-3</v>
      </c>
      <c r="F1268" s="150">
        <v>1</v>
      </c>
      <c r="G1268" s="239">
        <v>3.4482758620689655E-2</v>
      </c>
      <c r="H1268" s="150">
        <v>1</v>
      </c>
      <c r="I1268" s="239">
        <v>0</v>
      </c>
      <c r="J1268" s="150">
        <v>0</v>
      </c>
      <c r="K1268" s="239">
        <v>0</v>
      </c>
      <c r="L1268" s="150">
        <v>0</v>
      </c>
      <c r="M1268" s="239">
        <v>1.0677156504636133E-2</v>
      </c>
      <c r="N1268" s="150">
        <v>114</v>
      </c>
      <c r="O1268" s="239">
        <v>0</v>
      </c>
      <c r="P1268" s="150">
        <v>0</v>
      </c>
      <c r="Q1268" s="239">
        <v>2.2727272727272728E-2</v>
      </c>
      <c r="R1268" s="151">
        <v>3</v>
      </c>
      <c r="S1268" s="374">
        <v>1.0755532046195893E-2</v>
      </c>
      <c r="T1268" s="375">
        <v>122</v>
      </c>
    </row>
    <row r="1269" spans="2:20" ht="15.6" thickBot="1">
      <c r="B1269" s="81" t="s">
        <v>87</v>
      </c>
      <c r="C1269" s="376"/>
      <c r="D1269" s="154">
        <v>152</v>
      </c>
      <c r="E1269" s="376"/>
      <c r="F1269" s="154">
        <v>123</v>
      </c>
      <c r="G1269" s="376"/>
      <c r="H1269" s="154">
        <v>29</v>
      </c>
      <c r="I1269" s="376"/>
      <c r="J1269" s="154">
        <v>78</v>
      </c>
      <c r="K1269" s="376"/>
      <c r="L1269" s="154">
        <v>34</v>
      </c>
      <c r="M1269" s="376"/>
      <c r="N1269" s="154">
        <v>10677</v>
      </c>
      <c r="O1269" s="376"/>
      <c r="P1269" s="154">
        <v>118</v>
      </c>
      <c r="Q1269" s="376"/>
      <c r="R1269" s="154">
        <v>132</v>
      </c>
      <c r="S1269" s="377"/>
      <c r="T1269" s="378">
        <v>11343</v>
      </c>
    </row>
    <row r="1270" spans="2:20">
      <c r="B1270" s="5" t="s">
        <v>8</v>
      </c>
    </row>
    <row r="1271" spans="2:20" ht="15.75" customHeight="1">
      <c r="B1271" s="5"/>
    </row>
    <row r="1272" spans="2:20" ht="15.75" customHeight="1">
      <c r="B1272" s="5"/>
    </row>
    <row r="1273" spans="2:20" ht="15.75" customHeight="1">
      <c r="B1273" s="5"/>
    </row>
    <row r="1274" spans="2:20" ht="15.75" customHeight="1">
      <c r="B1274" s="5"/>
    </row>
    <row r="1275" spans="2:20" ht="15.75" customHeight="1">
      <c r="B1275" s="5"/>
    </row>
    <row r="1276" spans="2:20" ht="15.75" customHeight="1">
      <c r="B1276" s="5"/>
    </row>
    <row r="1277" spans="2:20" ht="15.75" customHeight="1">
      <c r="B1277" s="5"/>
    </row>
    <row r="1278" spans="2:20" ht="15.75" customHeight="1">
      <c r="B1278" s="5"/>
    </row>
    <row r="1279" spans="2:20" ht="15.75" customHeight="1">
      <c r="B1279" s="5"/>
    </row>
    <row r="1280" spans="2:20" ht="15.75" customHeight="1">
      <c r="B1280" s="5"/>
    </row>
    <row r="1281" spans="2:20" ht="15.75" customHeight="1">
      <c r="B1281" s="5"/>
    </row>
    <row r="1282" spans="2:20" ht="15.75" customHeight="1">
      <c r="B1282" s="5"/>
    </row>
    <row r="1283" spans="2:20" ht="15.75" customHeight="1">
      <c r="B1283" s="5"/>
    </row>
    <row r="1284" spans="2:20" ht="15.75" customHeight="1">
      <c r="B1284" s="5"/>
    </row>
    <row r="1285" spans="2:20" ht="15.75" customHeight="1">
      <c r="B1285" s="5"/>
    </row>
    <row r="1286" spans="2:20" ht="15.75" customHeight="1">
      <c r="B1286" s="5"/>
    </row>
    <row r="1287" spans="2:20" ht="15.75" customHeight="1">
      <c r="B1287" s="5"/>
    </row>
    <row r="1288" spans="2:20" ht="15.75" customHeight="1">
      <c r="B1288" s="5"/>
    </row>
    <row r="1289" spans="2:20" ht="15.75" customHeight="1">
      <c r="B1289" s="5"/>
    </row>
    <row r="1290" spans="2:20" ht="15.75" customHeight="1">
      <c r="B1290" s="5"/>
    </row>
    <row r="1291" spans="2:20" ht="15.6" thickBot="1">
      <c r="B1291" s="2" t="s">
        <v>192</v>
      </c>
    </row>
    <row r="1292" spans="2:20" ht="15" customHeight="1" thickBot="1">
      <c r="B1292" s="379"/>
      <c r="C1292" s="1103" t="s">
        <v>148</v>
      </c>
      <c r="D1292" s="1104"/>
      <c r="E1292" s="1103" t="s">
        <v>149</v>
      </c>
      <c r="F1292" s="1104"/>
      <c r="G1292" s="1103" t="s">
        <v>150</v>
      </c>
      <c r="H1292" s="1104"/>
      <c r="I1292" s="1103" t="s">
        <v>151</v>
      </c>
      <c r="J1292" s="1104"/>
      <c r="K1292" s="1103" t="s">
        <v>152</v>
      </c>
      <c r="L1292" s="1104"/>
      <c r="M1292" s="1103" t="s">
        <v>153</v>
      </c>
      <c r="N1292" s="1104"/>
      <c r="O1292" s="1103" t="s">
        <v>121</v>
      </c>
      <c r="P1292" s="1104"/>
      <c r="Q1292" s="1103" t="s">
        <v>123</v>
      </c>
      <c r="R1292" s="1105"/>
      <c r="S1292" s="1106" t="s">
        <v>191</v>
      </c>
      <c r="T1292" s="1116"/>
    </row>
    <row r="1293" spans="2:20">
      <c r="B1293" s="186" t="s">
        <v>32</v>
      </c>
      <c r="C1293" s="93" t="s">
        <v>83</v>
      </c>
      <c r="D1293" s="93" t="s">
        <v>84</v>
      </c>
      <c r="E1293" s="93" t="s">
        <v>83</v>
      </c>
      <c r="F1293" s="93" t="s">
        <v>84</v>
      </c>
      <c r="G1293" s="93" t="s">
        <v>83</v>
      </c>
      <c r="H1293" s="93" t="s">
        <v>84</v>
      </c>
      <c r="I1293" s="93" t="s">
        <v>83</v>
      </c>
      <c r="J1293" s="93" t="s">
        <v>84</v>
      </c>
      <c r="K1293" s="93" t="s">
        <v>83</v>
      </c>
      <c r="L1293" s="93" t="s">
        <v>84</v>
      </c>
      <c r="M1293" s="93" t="s">
        <v>83</v>
      </c>
      <c r="N1293" s="93" t="s">
        <v>84</v>
      </c>
      <c r="O1293" s="93" t="s">
        <v>83</v>
      </c>
      <c r="P1293" s="93" t="s">
        <v>84</v>
      </c>
      <c r="Q1293" s="380" t="s">
        <v>83</v>
      </c>
      <c r="R1293" s="290" t="s">
        <v>84</v>
      </c>
      <c r="S1293" s="381" t="s">
        <v>83</v>
      </c>
      <c r="T1293" s="382" t="s">
        <v>84</v>
      </c>
    </row>
    <row r="1294" spans="2:20">
      <c r="B1294" s="70" t="s">
        <v>76</v>
      </c>
      <c r="C1294" s="235">
        <v>0.125</v>
      </c>
      <c r="D1294" s="101">
        <v>16</v>
      </c>
      <c r="E1294" s="235">
        <v>0.10526315789473684</v>
      </c>
      <c r="F1294" s="101">
        <v>10</v>
      </c>
      <c r="G1294" s="235">
        <v>4.1666666666666664E-2</v>
      </c>
      <c r="H1294" s="383">
        <v>1</v>
      </c>
      <c r="I1294" s="235">
        <v>0.18181818181818182</v>
      </c>
      <c r="J1294" s="101">
        <v>2</v>
      </c>
      <c r="K1294" s="235">
        <v>2.4793388429752067E-2</v>
      </c>
      <c r="L1294" s="101">
        <v>3</v>
      </c>
      <c r="M1294" s="235">
        <v>5.6741991556990314E-2</v>
      </c>
      <c r="N1294" s="101">
        <v>457</v>
      </c>
      <c r="O1294" s="235">
        <v>3.1746031746031744E-2</v>
      </c>
      <c r="P1294" s="101">
        <v>16</v>
      </c>
      <c r="Q1294" s="235"/>
      <c r="R1294" s="384">
        <v>0</v>
      </c>
      <c r="S1294" s="370">
        <v>4.452084986335185E-2</v>
      </c>
      <c r="T1294" s="385">
        <v>505</v>
      </c>
    </row>
    <row r="1295" spans="2:20">
      <c r="B1295" s="70" t="s">
        <v>85</v>
      </c>
      <c r="C1295" s="235">
        <v>0.1640625</v>
      </c>
      <c r="D1295" s="101">
        <v>21</v>
      </c>
      <c r="E1295" s="235">
        <v>0.2</v>
      </c>
      <c r="F1295" s="101">
        <v>19</v>
      </c>
      <c r="G1295" s="235">
        <v>4.1666666666666664E-2</v>
      </c>
      <c r="H1295" s="383">
        <v>1</v>
      </c>
      <c r="I1295" s="235">
        <v>9.0909090909090912E-2</v>
      </c>
      <c r="J1295" s="101">
        <v>1</v>
      </c>
      <c r="K1295" s="235">
        <v>0.12396694214876033</v>
      </c>
      <c r="L1295" s="101">
        <v>15</v>
      </c>
      <c r="M1295" s="235">
        <v>0.13645393593245592</v>
      </c>
      <c r="N1295" s="101">
        <v>1099</v>
      </c>
      <c r="O1295" s="235">
        <v>0.1130952380952381</v>
      </c>
      <c r="P1295" s="101">
        <v>57</v>
      </c>
      <c r="Q1295" s="235"/>
      <c r="R1295" s="384">
        <v>0</v>
      </c>
      <c r="S1295" s="370">
        <v>0.10693819977078374</v>
      </c>
      <c r="T1295" s="385">
        <v>1213</v>
      </c>
    </row>
    <row r="1296" spans="2:20">
      <c r="B1296" s="70" t="s">
        <v>86</v>
      </c>
      <c r="C1296" s="235">
        <v>0.296875</v>
      </c>
      <c r="D1296" s="101">
        <v>38</v>
      </c>
      <c r="E1296" s="235">
        <v>0.29473684210526313</v>
      </c>
      <c r="F1296" s="101">
        <v>28</v>
      </c>
      <c r="G1296" s="235">
        <v>0.54166666666666663</v>
      </c>
      <c r="H1296" s="383">
        <v>13</v>
      </c>
      <c r="I1296" s="235">
        <v>0.18181818181818182</v>
      </c>
      <c r="J1296" s="101">
        <v>2</v>
      </c>
      <c r="K1296" s="235">
        <v>0.33057851239669422</v>
      </c>
      <c r="L1296" s="101">
        <v>40</v>
      </c>
      <c r="M1296" s="235">
        <v>0.23032033772038737</v>
      </c>
      <c r="N1296" s="101">
        <v>1855</v>
      </c>
      <c r="O1296" s="235">
        <v>0.27777777777777779</v>
      </c>
      <c r="P1296" s="101">
        <v>140</v>
      </c>
      <c r="Q1296" s="235"/>
      <c r="R1296" s="384">
        <v>0</v>
      </c>
      <c r="S1296" s="370">
        <v>0.1865467689323812</v>
      </c>
      <c r="T1296" s="385">
        <v>2116</v>
      </c>
    </row>
    <row r="1297" spans="2:20">
      <c r="B1297" s="73" t="s">
        <v>11</v>
      </c>
      <c r="C1297" s="237">
        <v>0.3203125</v>
      </c>
      <c r="D1297" s="386">
        <v>41</v>
      </c>
      <c r="E1297" s="237">
        <v>0.28421052631578947</v>
      </c>
      <c r="F1297" s="386">
        <v>27</v>
      </c>
      <c r="G1297" s="237">
        <v>0.16666666666666666</v>
      </c>
      <c r="H1297" s="387">
        <v>4</v>
      </c>
      <c r="I1297" s="237">
        <v>9.0909090909090912E-2</v>
      </c>
      <c r="J1297" s="386">
        <v>1</v>
      </c>
      <c r="K1297" s="237">
        <v>0.36363636363636365</v>
      </c>
      <c r="L1297" s="386">
        <v>44</v>
      </c>
      <c r="M1297" s="237">
        <v>0.29500869133349888</v>
      </c>
      <c r="N1297" s="386">
        <v>2376</v>
      </c>
      <c r="O1297" s="237">
        <v>0.35515873015873017</v>
      </c>
      <c r="P1297" s="386">
        <v>179</v>
      </c>
      <c r="Q1297" s="237"/>
      <c r="R1297" s="388">
        <v>0</v>
      </c>
      <c r="S1297" s="372">
        <v>0.23556378383143789</v>
      </c>
      <c r="T1297" s="389">
        <v>2672</v>
      </c>
    </row>
    <row r="1298" spans="2:20">
      <c r="B1298" s="73" t="s">
        <v>12</v>
      </c>
      <c r="C1298" s="237">
        <v>4.6875E-2</v>
      </c>
      <c r="D1298" s="386">
        <v>6</v>
      </c>
      <c r="E1298" s="237">
        <v>6.3157894736842107E-2</v>
      </c>
      <c r="F1298" s="386">
        <v>6</v>
      </c>
      <c r="G1298" s="237">
        <v>0.16666666666666666</v>
      </c>
      <c r="H1298" s="387">
        <v>4</v>
      </c>
      <c r="I1298" s="237">
        <v>0.36363636363636365</v>
      </c>
      <c r="J1298" s="386">
        <v>4</v>
      </c>
      <c r="K1298" s="237">
        <v>0.10743801652892562</v>
      </c>
      <c r="L1298" s="386">
        <v>13</v>
      </c>
      <c r="M1298" s="237">
        <v>0.12378942140551279</v>
      </c>
      <c r="N1298" s="386">
        <v>997</v>
      </c>
      <c r="O1298" s="237">
        <v>0.12698412698412698</v>
      </c>
      <c r="P1298" s="386">
        <v>64</v>
      </c>
      <c r="Q1298" s="237"/>
      <c r="R1298" s="388">
        <v>0</v>
      </c>
      <c r="S1298" s="372">
        <v>9.6447148020805784E-2</v>
      </c>
      <c r="T1298" s="389">
        <v>1094</v>
      </c>
    </row>
    <row r="1299" spans="2:20">
      <c r="B1299" s="73" t="s">
        <v>13</v>
      </c>
      <c r="C1299" s="237">
        <v>1.5625E-2</v>
      </c>
      <c r="D1299" s="386">
        <v>2</v>
      </c>
      <c r="E1299" s="237">
        <v>0</v>
      </c>
      <c r="F1299" s="386">
        <v>0</v>
      </c>
      <c r="G1299" s="237">
        <v>0</v>
      </c>
      <c r="H1299" s="387">
        <v>0</v>
      </c>
      <c r="I1299" s="237">
        <v>0</v>
      </c>
      <c r="J1299" s="386">
        <v>0</v>
      </c>
      <c r="K1299" s="237">
        <v>1.6528925619834711E-2</v>
      </c>
      <c r="L1299" s="386">
        <v>2</v>
      </c>
      <c r="M1299" s="237">
        <v>5.4258753414452444E-2</v>
      </c>
      <c r="N1299" s="386">
        <v>437</v>
      </c>
      <c r="O1299" s="237">
        <v>3.7698412698412696E-2</v>
      </c>
      <c r="P1299" s="386">
        <v>19</v>
      </c>
      <c r="Q1299" s="237"/>
      <c r="R1299" s="388">
        <v>0</v>
      </c>
      <c r="S1299" s="372">
        <v>4.0553645420082871E-2</v>
      </c>
      <c r="T1299" s="389">
        <v>460</v>
      </c>
    </row>
    <row r="1300" spans="2:20" ht="30" customHeight="1">
      <c r="B1300" s="73" t="s">
        <v>14</v>
      </c>
      <c r="C1300" s="237">
        <v>7.8125E-3</v>
      </c>
      <c r="D1300" s="386">
        <v>1</v>
      </c>
      <c r="E1300" s="237">
        <v>0</v>
      </c>
      <c r="F1300" s="386">
        <v>0</v>
      </c>
      <c r="G1300" s="237">
        <v>0</v>
      </c>
      <c r="H1300" s="387">
        <v>0</v>
      </c>
      <c r="I1300" s="237">
        <v>0</v>
      </c>
      <c r="J1300" s="386">
        <v>0</v>
      </c>
      <c r="K1300" s="237">
        <v>8.2644628099173556E-3</v>
      </c>
      <c r="L1300" s="386">
        <v>1</v>
      </c>
      <c r="M1300" s="237">
        <v>1.3781971691085176E-2</v>
      </c>
      <c r="N1300" s="386">
        <v>111</v>
      </c>
      <c r="O1300" s="237">
        <v>3.968253968253968E-3</v>
      </c>
      <c r="P1300" s="386">
        <v>2</v>
      </c>
      <c r="Q1300" s="237"/>
      <c r="R1300" s="388">
        <v>0</v>
      </c>
      <c r="S1300" s="372">
        <v>1.0138411355020718E-2</v>
      </c>
      <c r="T1300" s="389">
        <v>115</v>
      </c>
    </row>
    <row r="1301" spans="2:20">
      <c r="B1301" s="77" t="s">
        <v>77</v>
      </c>
      <c r="C1301" s="239">
        <v>1.5625E-2</v>
      </c>
      <c r="D1301" s="390">
        <v>2</v>
      </c>
      <c r="E1301" s="239">
        <v>4.2105263157894736E-2</v>
      </c>
      <c r="F1301" s="390">
        <v>4</v>
      </c>
      <c r="G1301" s="239">
        <v>0</v>
      </c>
      <c r="H1301" s="391">
        <v>0</v>
      </c>
      <c r="I1301" s="239">
        <v>9.0909090909090912E-2</v>
      </c>
      <c r="J1301" s="390">
        <v>1</v>
      </c>
      <c r="K1301" s="239">
        <v>2.4793388429752067E-2</v>
      </c>
      <c r="L1301" s="390">
        <v>3</v>
      </c>
      <c r="M1301" s="239">
        <v>7.8346163397069776E-2</v>
      </c>
      <c r="N1301" s="390">
        <v>631</v>
      </c>
      <c r="O1301" s="239">
        <v>3.5714285714285712E-2</v>
      </c>
      <c r="P1301" s="390">
        <v>18</v>
      </c>
      <c r="Q1301" s="239"/>
      <c r="R1301" s="392">
        <v>0</v>
      </c>
      <c r="S1301" s="374">
        <v>5.8097505069205677E-2</v>
      </c>
      <c r="T1301" s="393">
        <v>659</v>
      </c>
    </row>
    <row r="1302" spans="2:20">
      <c r="B1302" s="80" t="s">
        <v>78</v>
      </c>
      <c r="C1302" s="239">
        <v>7.8125E-3</v>
      </c>
      <c r="D1302" s="390">
        <v>1</v>
      </c>
      <c r="E1302" s="239">
        <v>1.0526315789473684E-2</v>
      </c>
      <c r="F1302" s="390">
        <v>1</v>
      </c>
      <c r="G1302" s="239">
        <v>4.1666666666666664E-2</v>
      </c>
      <c r="H1302" s="391">
        <v>1</v>
      </c>
      <c r="I1302" s="239">
        <v>0</v>
      </c>
      <c r="J1302" s="390">
        <v>0</v>
      </c>
      <c r="K1302" s="239">
        <v>0</v>
      </c>
      <c r="L1302" s="390">
        <v>0</v>
      </c>
      <c r="M1302" s="239">
        <v>1.1298733548547305E-2</v>
      </c>
      <c r="N1302" s="390">
        <v>91</v>
      </c>
      <c r="O1302" s="239">
        <v>1.7857142857142856E-2</v>
      </c>
      <c r="P1302" s="390">
        <v>9</v>
      </c>
      <c r="Q1302" s="239"/>
      <c r="R1302" s="392">
        <v>0</v>
      </c>
      <c r="S1302" s="374">
        <v>9.0804901701489905E-3</v>
      </c>
      <c r="T1302" s="393">
        <v>103</v>
      </c>
    </row>
    <row r="1303" spans="2:20">
      <c r="B1303" s="394" t="s">
        <v>73</v>
      </c>
      <c r="C1303" s="395"/>
      <c r="D1303" s="396"/>
      <c r="E1303" s="397"/>
      <c r="F1303" s="396"/>
      <c r="G1303" s="397"/>
      <c r="H1303" s="398"/>
      <c r="I1303" s="397"/>
      <c r="J1303" s="396"/>
      <c r="K1303" s="397"/>
      <c r="L1303" s="396"/>
      <c r="M1303" s="397"/>
      <c r="N1303" s="396"/>
      <c r="O1303" s="397"/>
      <c r="P1303" s="396"/>
      <c r="Q1303" s="397"/>
      <c r="R1303" s="399"/>
      <c r="S1303" s="400">
        <v>0.21211319756678126</v>
      </c>
      <c r="T1303" s="401">
        <v>2406</v>
      </c>
    </row>
    <row r="1304" spans="2:20" ht="15.6" thickBot="1">
      <c r="B1304" s="81" t="s">
        <v>87</v>
      </c>
      <c r="C1304" s="241"/>
      <c r="D1304" s="376">
        <v>128</v>
      </c>
      <c r="E1304" s="376"/>
      <c r="F1304" s="376">
        <v>95</v>
      </c>
      <c r="G1304" s="241"/>
      <c r="H1304" s="402">
        <v>24</v>
      </c>
      <c r="I1304" s="241"/>
      <c r="J1304" s="376">
        <v>11</v>
      </c>
      <c r="K1304" s="241"/>
      <c r="L1304" s="376">
        <v>121</v>
      </c>
      <c r="M1304" s="241"/>
      <c r="N1304" s="376">
        <v>8054</v>
      </c>
      <c r="O1304" s="376"/>
      <c r="P1304" s="376">
        <v>504</v>
      </c>
      <c r="Q1304" s="376"/>
      <c r="R1304" s="376">
        <v>0</v>
      </c>
      <c r="S1304" s="377"/>
      <c r="T1304" s="403">
        <v>11343</v>
      </c>
    </row>
    <row r="1305" spans="2:20">
      <c r="B1305" s="5" t="s">
        <v>8</v>
      </c>
    </row>
    <row r="1306" spans="2:20" ht="15.75" customHeight="1">
      <c r="C1306" s="328"/>
      <c r="D1306" s="327"/>
    </row>
    <row r="1307" spans="2:20" ht="15.75" customHeight="1">
      <c r="C1307" s="328"/>
      <c r="D1307" s="327"/>
    </row>
    <row r="1308" spans="2:20" ht="15.75" customHeight="1">
      <c r="C1308" s="328"/>
      <c r="D1308" s="327"/>
    </row>
    <row r="1309" spans="2:20" ht="15.75" customHeight="1">
      <c r="C1309" s="328"/>
      <c r="D1309" s="327"/>
    </row>
    <row r="1310" spans="2:20" ht="15.75" customHeight="1">
      <c r="C1310" s="328"/>
      <c r="D1310" s="327"/>
    </row>
    <row r="1311" spans="2:20" ht="15.75" customHeight="1">
      <c r="C1311" s="328"/>
      <c r="D1311" s="327"/>
    </row>
    <row r="1312" spans="2:20" ht="15.75" customHeight="1">
      <c r="C1312" s="328"/>
      <c r="D1312" s="327"/>
    </row>
    <row r="1313" spans="2:21" ht="15.75" customHeight="1">
      <c r="C1313" s="328"/>
      <c r="D1313" s="327"/>
    </row>
    <row r="1314" spans="2:21" ht="15.75" customHeight="1">
      <c r="C1314" s="328"/>
      <c r="D1314" s="327"/>
    </row>
    <row r="1315" spans="2:21" ht="15.75" customHeight="1">
      <c r="C1315" s="328"/>
      <c r="D1315" s="327"/>
    </row>
    <row r="1316" spans="2:21" ht="15.75" customHeight="1">
      <c r="C1316" s="328"/>
      <c r="D1316" s="327"/>
    </row>
    <row r="1317" spans="2:21" ht="15.75" customHeight="1">
      <c r="C1317" s="328"/>
      <c r="D1317" s="327"/>
    </row>
    <row r="1318" spans="2:21" ht="15.75" customHeight="1">
      <c r="C1318" s="328"/>
      <c r="D1318" s="327"/>
    </row>
    <row r="1319" spans="2:21" ht="15.75" customHeight="1">
      <c r="C1319" s="328"/>
      <c r="D1319" s="327"/>
    </row>
    <row r="1320" spans="2:21" ht="15.75" customHeight="1">
      <c r="C1320" s="328"/>
      <c r="D1320" s="327"/>
    </row>
    <row r="1321" spans="2:21" ht="15.75" customHeight="1">
      <c r="C1321" s="328"/>
      <c r="D1321" s="327"/>
    </row>
    <row r="1322" spans="2:21" ht="15.75" customHeight="1">
      <c r="C1322" s="328"/>
      <c r="D1322" s="327"/>
    </row>
    <row r="1323" spans="2:21" ht="15.75" customHeight="1">
      <c r="C1323" s="328"/>
      <c r="D1323" s="327"/>
    </row>
    <row r="1324" spans="2:21" ht="15.75" customHeight="1">
      <c r="C1324" s="328"/>
      <c r="D1324" s="327"/>
    </row>
    <row r="1325" spans="2:21" ht="15.75" customHeight="1">
      <c r="C1325" s="328"/>
      <c r="D1325" s="327"/>
    </row>
    <row r="1326" spans="2:21" ht="15.6" thickBot="1">
      <c r="B1326" s="2" t="s">
        <v>193</v>
      </c>
      <c r="I1326" s="364" t="s">
        <v>190</v>
      </c>
    </row>
    <row r="1327" spans="2:21" ht="15" customHeight="1" thickBot="1">
      <c r="B1327" s="309"/>
      <c r="C1327" s="1112" t="s">
        <v>148</v>
      </c>
      <c r="D1327" s="1113"/>
      <c r="E1327" s="1112" t="s">
        <v>149</v>
      </c>
      <c r="F1327" s="1113"/>
      <c r="G1327" s="1112" t="s">
        <v>150</v>
      </c>
      <c r="H1327" s="1113"/>
      <c r="I1327" s="1112" t="s">
        <v>151</v>
      </c>
      <c r="J1327" s="1113"/>
      <c r="K1327" s="1112" t="s">
        <v>152</v>
      </c>
      <c r="L1327" s="1113"/>
      <c r="M1327" s="1112" t="s">
        <v>153</v>
      </c>
      <c r="N1327" s="1113"/>
      <c r="O1327" s="1112" t="s">
        <v>121</v>
      </c>
      <c r="P1327" s="1113"/>
      <c r="Q1327" s="1112" t="s">
        <v>123</v>
      </c>
      <c r="R1327" s="1114"/>
      <c r="S1327" s="1101" t="s">
        <v>191</v>
      </c>
      <c r="T1327" s="1102"/>
      <c r="U1327" s="404"/>
    </row>
    <row r="1328" spans="2:21">
      <c r="B1328" s="365" t="s">
        <v>32</v>
      </c>
      <c r="C1328" s="366" t="s">
        <v>83</v>
      </c>
      <c r="D1328" s="366" t="s">
        <v>84</v>
      </c>
      <c r="E1328" s="366" t="s">
        <v>83</v>
      </c>
      <c r="F1328" s="366" t="s">
        <v>84</v>
      </c>
      <c r="G1328" s="366" t="s">
        <v>83</v>
      </c>
      <c r="H1328" s="366" t="s">
        <v>84</v>
      </c>
      <c r="I1328" s="366" t="s">
        <v>83</v>
      </c>
      <c r="J1328" s="366" t="s">
        <v>84</v>
      </c>
      <c r="K1328" s="366" t="s">
        <v>83</v>
      </c>
      <c r="L1328" s="366" t="s">
        <v>84</v>
      </c>
      <c r="M1328" s="366" t="s">
        <v>83</v>
      </c>
      <c r="N1328" s="366" t="s">
        <v>84</v>
      </c>
      <c r="O1328" s="366" t="s">
        <v>83</v>
      </c>
      <c r="P1328" s="366" t="s">
        <v>84</v>
      </c>
      <c r="Q1328" s="366" t="s">
        <v>83</v>
      </c>
      <c r="R1328" s="405" t="s">
        <v>84</v>
      </c>
      <c r="S1328" s="406" t="s">
        <v>83</v>
      </c>
      <c r="T1328" s="407" t="s">
        <v>84</v>
      </c>
      <c r="U1328" s="404"/>
    </row>
    <row r="1329" spans="2:21">
      <c r="B1329" s="70" t="s">
        <v>108</v>
      </c>
      <c r="C1329" s="235">
        <v>0.15789473684210525</v>
      </c>
      <c r="D1329" s="144">
        <v>24</v>
      </c>
      <c r="E1329" s="235">
        <v>0.12195121951219512</v>
      </c>
      <c r="F1329" s="144">
        <v>15</v>
      </c>
      <c r="G1329" s="235">
        <v>0.10344827586206896</v>
      </c>
      <c r="H1329" s="144">
        <v>3</v>
      </c>
      <c r="I1329" s="235">
        <v>7.6923076923076927E-2</v>
      </c>
      <c r="J1329" s="144">
        <v>6</v>
      </c>
      <c r="K1329" s="235">
        <v>0.14705882352941177</v>
      </c>
      <c r="L1329" s="144">
        <v>5</v>
      </c>
      <c r="M1329" s="235">
        <v>8.8320689332209421E-2</v>
      </c>
      <c r="N1329" s="144">
        <v>943</v>
      </c>
      <c r="O1329" s="235">
        <v>7.6271186440677971E-2</v>
      </c>
      <c r="P1329" s="144">
        <v>9</v>
      </c>
      <c r="Q1329" s="235">
        <v>0.10606060606060606</v>
      </c>
      <c r="R1329" s="236">
        <v>14</v>
      </c>
      <c r="S1329" s="408">
        <v>8.9835140615357495E-2</v>
      </c>
      <c r="T1329" s="409">
        <v>1019</v>
      </c>
      <c r="U1329" s="404"/>
    </row>
    <row r="1330" spans="2:21">
      <c r="B1330" s="70" t="s">
        <v>109</v>
      </c>
      <c r="C1330" s="235">
        <v>0.14473684210526316</v>
      </c>
      <c r="D1330" s="144">
        <v>22</v>
      </c>
      <c r="E1330" s="235">
        <v>0.10569105691056911</v>
      </c>
      <c r="F1330" s="144">
        <v>13</v>
      </c>
      <c r="G1330" s="235">
        <v>0.13793103448275862</v>
      </c>
      <c r="H1330" s="144">
        <v>4</v>
      </c>
      <c r="I1330" s="235">
        <v>0.19230769230769232</v>
      </c>
      <c r="J1330" s="144">
        <v>15</v>
      </c>
      <c r="K1330" s="235">
        <v>0</v>
      </c>
      <c r="L1330" s="144">
        <v>0</v>
      </c>
      <c r="M1330" s="235">
        <v>7.2023976772501636E-2</v>
      </c>
      <c r="N1330" s="144">
        <v>769</v>
      </c>
      <c r="O1330" s="235">
        <v>7.6271186440677971E-2</v>
      </c>
      <c r="P1330" s="144">
        <v>9</v>
      </c>
      <c r="Q1330" s="235">
        <v>0.25</v>
      </c>
      <c r="R1330" s="236">
        <v>33</v>
      </c>
      <c r="S1330" s="408">
        <v>7.6258485409503654E-2</v>
      </c>
      <c r="T1330" s="409">
        <v>865</v>
      </c>
      <c r="U1330" s="404"/>
    </row>
    <row r="1331" spans="2:21">
      <c r="B1331" s="70" t="s">
        <v>110</v>
      </c>
      <c r="C1331" s="235">
        <v>0.18421052631578946</v>
      </c>
      <c r="D1331" s="144">
        <v>28</v>
      </c>
      <c r="E1331" s="235">
        <v>0.32520325203252032</v>
      </c>
      <c r="F1331" s="144">
        <v>40</v>
      </c>
      <c r="G1331" s="235">
        <v>0.13793103448275862</v>
      </c>
      <c r="H1331" s="144">
        <v>4</v>
      </c>
      <c r="I1331" s="235">
        <v>0.16666666666666666</v>
      </c>
      <c r="J1331" s="144">
        <v>13</v>
      </c>
      <c r="K1331" s="235">
        <v>5.8823529411764705E-2</v>
      </c>
      <c r="L1331" s="144">
        <v>2</v>
      </c>
      <c r="M1331" s="235">
        <v>0.10012175704785989</v>
      </c>
      <c r="N1331" s="144">
        <v>1069</v>
      </c>
      <c r="O1331" s="235">
        <v>0.16101694915254236</v>
      </c>
      <c r="P1331" s="144">
        <v>19</v>
      </c>
      <c r="Q1331" s="235">
        <v>7.575757575757576E-2</v>
      </c>
      <c r="R1331" s="236">
        <v>10</v>
      </c>
      <c r="S1331" s="408">
        <v>0.10446971700608304</v>
      </c>
      <c r="T1331" s="409">
        <v>1185</v>
      </c>
      <c r="U1331" s="404"/>
    </row>
    <row r="1332" spans="2:21">
      <c r="B1332" s="73" t="s">
        <v>111</v>
      </c>
      <c r="C1332" s="237">
        <v>0.28289473684210525</v>
      </c>
      <c r="D1332" s="147">
        <v>43</v>
      </c>
      <c r="E1332" s="237">
        <v>0.26829268292682928</v>
      </c>
      <c r="F1332" s="147">
        <v>33</v>
      </c>
      <c r="G1332" s="237">
        <v>0.48275862068965519</v>
      </c>
      <c r="H1332" s="147">
        <v>14</v>
      </c>
      <c r="I1332" s="237">
        <v>0.28205128205128205</v>
      </c>
      <c r="J1332" s="147">
        <v>22</v>
      </c>
      <c r="K1332" s="237">
        <v>0.47058823529411764</v>
      </c>
      <c r="L1332" s="147">
        <v>16</v>
      </c>
      <c r="M1332" s="237">
        <v>0.25166245199962534</v>
      </c>
      <c r="N1332" s="147">
        <v>2687</v>
      </c>
      <c r="O1332" s="237">
        <v>0.40677966101694918</v>
      </c>
      <c r="P1332" s="147">
        <v>48</v>
      </c>
      <c r="Q1332" s="237">
        <v>0.13636363636363635</v>
      </c>
      <c r="R1332" s="238">
        <v>18</v>
      </c>
      <c r="S1332" s="410">
        <v>0.25398924446795379</v>
      </c>
      <c r="T1332" s="411">
        <v>2881</v>
      </c>
      <c r="U1332" s="404"/>
    </row>
    <row r="1333" spans="2:21">
      <c r="B1333" s="73" t="s">
        <v>112</v>
      </c>
      <c r="C1333" s="237">
        <v>0.15789473684210525</v>
      </c>
      <c r="D1333" s="147">
        <v>24</v>
      </c>
      <c r="E1333" s="237">
        <v>0.10569105691056911</v>
      </c>
      <c r="F1333" s="147">
        <v>13</v>
      </c>
      <c r="G1333" s="237">
        <v>0.13793103448275862</v>
      </c>
      <c r="H1333" s="147">
        <v>4</v>
      </c>
      <c r="I1333" s="237">
        <v>0.11538461538461539</v>
      </c>
      <c r="J1333" s="147">
        <v>9</v>
      </c>
      <c r="K1333" s="237">
        <v>0.26470588235294118</v>
      </c>
      <c r="L1333" s="147">
        <v>9</v>
      </c>
      <c r="M1333" s="237">
        <v>0.26749086822141049</v>
      </c>
      <c r="N1333" s="147">
        <v>2856</v>
      </c>
      <c r="O1333" s="237">
        <v>0.19491525423728814</v>
      </c>
      <c r="P1333" s="147">
        <v>23</v>
      </c>
      <c r="Q1333" s="237">
        <v>0.18939393939393939</v>
      </c>
      <c r="R1333" s="238">
        <v>25</v>
      </c>
      <c r="S1333" s="410">
        <v>0.26121837256457725</v>
      </c>
      <c r="T1333" s="411">
        <v>2963</v>
      </c>
      <c r="U1333" s="404"/>
    </row>
    <row r="1334" spans="2:21">
      <c r="B1334" s="73" t="s">
        <v>113</v>
      </c>
      <c r="C1334" s="237">
        <v>7.2368421052631582E-2</v>
      </c>
      <c r="D1334" s="147">
        <v>11</v>
      </c>
      <c r="E1334" s="237">
        <v>7.3170731707317069E-2</v>
      </c>
      <c r="F1334" s="147">
        <v>9</v>
      </c>
      <c r="G1334" s="237">
        <v>0</v>
      </c>
      <c r="H1334" s="147">
        <v>0</v>
      </c>
      <c r="I1334" s="237">
        <v>0.16666666666666666</v>
      </c>
      <c r="J1334" s="147">
        <v>13</v>
      </c>
      <c r="K1334" s="237">
        <v>5.8823529411764705E-2</v>
      </c>
      <c r="L1334" s="147">
        <v>2</v>
      </c>
      <c r="M1334" s="237">
        <v>0.22038025662639318</v>
      </c>
      <c r="N1334" s="147">
        <v>2353</v>
      </c>
      <c r="O1334" s="237">
        <v>8.4745762711864403E-2</v>
      </c>
      <c r="P1334" s="147">
        <v>10</v>
      </c>
      <c r="Q1334" s="237">
        <v>0.24242424242424243</v>
      </c>
      <c r="R1334" s="238">
        <v>32</v>
      </c>
      <c r="S1334" s="410">
        <v>0.21422903993652473</v>
      </c>
      <c r="T1334" s="411">
        <v>2430</v>
      </c>
      <c r="U1334" s="404"/>
    </row>
    <row r="1335" spans="2:21" ht="15.6" thickBot="1">
      <c r="B1335" s="81" t="s">
        <v>87</v>
      </c>
      <c r="C1335" s="376"/>
      <c r="D1335" s="154">
        <v>152</v>
      </c>
      <c r="E1335" s="376"/>
      <c r="F1335" s="154">
        <v>123</v>
      </c>
      <c r="G1335" s="376"/>
      <c r="H1335" s="154">
        <v>29</v>
      </c>
      <c r="I1335" s="376"/>
      <c r="J1335" s="154">
        <v>78</v>
      </c>
      <c r="K1335" s="376"/>
      <c r="L1335" s="154">
        <v>34</v>
      </c>
      <c r="M1335" s="376"/>
      <c r="N1335" s="154">
        <v>10677</v>
      </c>
      <c r="O1335" s="376"/>
      <c r="P1335" s="154">
        <v>118</v>
      </c>
      <c r="Q1335" s="376"/>
      <c r="R1335" s="412">
        <v>132</v>
      </c>
      <c r="S1335" s="376"/>
      <c r="T1335" s="412">
        <v>11343</v>
      </c>
      <c r="U1335" s="404"/>
    </row>
    <row r="1336" spans="2:21">
      <c r="B1336" s="5" t="s">
        <v>8</v>
      </c>
      <c r="Q1336" s="413"/>
      <c r="R1336" s="404"/>
      <c r="S1336" s="414"/>
      <c r="T1336" s="415"/>
      <c r="U1336" s="404"/>
    </row>
    <row r="1337" spans="2:21">
      <c r="B1337" s="5"/>
      <c r="Q1337" s="413"/>
      <c r="R1337" s="404"/>
      <c r="S1337" s="414"/>
      <c r="T1337" s="415"/>
      <c r="U1337" s="404"/>
    </row>
    <row r="1338" spans="2:21">
      <c r="B1338" s="5"/>
      <c r="Q1338" s="413"/>
      <c r="R1338" s="404"/>
      <c r="S1338" s="414"/>
      <c r="T1338" s="415"/>
      <c r="U1338" s="404"/>
    </row>
    <row r="1339" spans="2:21">
      <c r="B1339" s="5"/>
      <c r="Q1339" s="413"/>
      <c r="R1339" s="404"/>
      <c r="S1339" s="414"/>
      <c r="T1339" s="415"/>
      <c r="U1339" s="404"/>
    </row>
    <row r="1340" spans="2:21">
      <c r="B1340" s="5"/>
      <c r="Q1340" s="413"/>
      <c r="R1340" s="404"/>
      <c r="S1340" s="414"/>
      <c r="T1340" s="415"/>
      <c r="U1340" s="404"/>
    </row>
    <row r="1341" spans="2:21">
      <c r="B1341" s="5"/>
      <c r="Q1341" s="413"/>
      <c r="R1341" s="404"/>
      <c r="S1341" s="414"/>
      <c r="T1341" s="415"/>
      <c r="U1341" s="404"/>
    </row>
    <row r="1342" spans="2:21">
      <c r="B1342" s="5"/>
      <c r="Q1342" s="413"/>
      <c r="R1342" s="404"/>
      <c r="S1342" s="414"/>
      <c r="T1342" s="415"/>
      <c r="U1342" s="404"/>
    </row>
    <row r="1343" spans="2:21">
      <c r="B1343" s="5"/>
      <c r="Q1343" s="413"/>
      <c r="R1343" s="404"/>
      <c r="S1343" s="414"/>
      <c r="T1343" s="415"/>
      <c r="U1343" s="404"/>
    </row>
    <row r="1344" spans="2:21">
      <c r="B1344" s="5"/>
      <c r="Q1344" s="413"/>
      <c r="R1344" s="404"/>
      <c r="S1344" s="414"/>
      <c r="T1344" s="415"/>
      <c r="U1344" s="404"/>
    </row>
    <row r="1345" spans="2:21">
      <c r="B1345" s="5"/>
      <c r="Q1345" s="413"/>
      <c r="R1345" s="404"/>
      <c r="S1345" s="414"/>
      <c r="T1345" s="415"/>
      <c r="U1345" s="404"/>
    </row>
    <row r="1346" spans="2:21">
      <c r="B1346" s="5"/>
      <c r="Q1346" s="413"/>
      <c r="R1346" s="404"/>
      <c r="S1346" s="414"/>
      <c r="T1346" s="415"/>
      <c r="U1346" s="404"/>
    </row>
    <row r="1347" spans="2:21">
      <c r="B1347" s="5"/>
      <c r="Q1347" s="413"/>
      <c r="R1347" s="404"/>
      <c r="S1347" s="414"/>
      <c r="T1347" s="415"/>
      <c r="U1347" s="404"/>
    </row>
    <row r="1348" spans="2:21">
      <c r="B1348" s="5"/>
      <c r="Q1348" s="413"/>
      <c r="R1348" s="404"/>
      <c r="S1348" s="414"/>
      <c r="T1348" s="415"/>
      <c r="U1348" s="404"/>
    </row>
    <row r="1349" spans="2:21">
      <c r="B1349" s="5"/>
      <c r="Q1349" s="413"/>
      <c r="R1349" s="404"/>
      <c r="S1349" s="414"/>
      <c r="T1349" s="415"/>
      <c r="U1349" s="404"/>
    </row>
    <row r="1350" spans="2:21">
      <c r="B1350" s="5"/>
      <c r="Q1350" s="413"/>
      <c r="R1350" s="404"/>
      <c r="S1350" s="414"/>
      <c r="T1350" s="415"/>
      <c r="U1350" s="404"/>
    </row>
    <row r="1351" spans="2:21">
      <c r="B1351" s="5"/>
      <c r="Q1351" s="413"/>
      <c r="R1351" s="404"/>
      <c r="S1351" s="414"/>
      <c r="T1351" s="415"/>
      <c r="U1351" s="404"/>
    </row>
    <row r="1352" spans="2:21">
      <c r="B1352" s="5"/>
      <c r="Q1352" s="413"/>
      <c r="R1352" s="404"/>
      <c r="S1352" s="414"/>
      <c r="T1352" s="415"/>
      <c r="U1352" s="404"/>
    </row>
    <row r="1353" spans="2:21">
      <c r="B1353" s="5"/>
      <c r="Q1353" s="413"/>
      <c r="R1353" s="404"/>
      <c r="S1353" s="414"/>
      <c r="T1353" s="415"/>
      <c r="U1353" s="404"/>
    </row>
    <row r="1354" spans="2:21">
      <c r="B1354" s="5"/>
      <c r="Q1354" s="413"/>
      <c r="R1354" s="404"/>
      <c r="S1354" s="414"/>
      <c r="T1354" s="415"/>
      <c r="U1354" s="404"/>
    </row>
    <row r="1355" spans="2:21">
      <c r="B1355" s="5"/>
      <c r="Q1355" s="413"/>
      <c r="R1355" s="404"/>
      <c r="S1355" s="414"/>
      <c r="T1355" s="415"/>
      <c r="U1355" s="404"/>
    </row>
    <row r="1356" spans="2:21">
      <c r="B1356" s="5"/>
      <c r="Q1356" s="413"/>
      <c r="R1356" s="404"/>
      <c r="S1356" s="414"/>
      <c r="T1356" s="415"/>
      <c r="U1356" s="404"/>
    </row>
    <row r="1357" spans="2:21" ht="15.6" thickBot="1">
      <c r="B1357" s="2" t="s">
        <v>194</v>
      </c>
      <c r="Q1357" s="413"/>
      <c r="R1357" s="404"/>
      <c r="S1357" s="414"/>
      <c r="T1357" s="415"/>
      <c r="U1357" s="404"/>
    </row>
    <row r="1358" spans="2:21" ht="15.6" thickBot="1">
      <c r="B1358" s="379"/>
      <c r="C1358" s="1103" t="s">
        <v>148</v>
      </c>
      <c r="D1358" s="1104"/>
      <c r="E1358" s="1103" t="s">
        <v>149</v>
      </c>
      <c r="F1358" s="1104"/>
      <c r="G1358" s="1103" t="s">
        <v>150</v>
      </c>
      <c r="H1358" s="1104"/>
      <c r="I1358" s="1103" t="s">
        <v>151</v>
      </c>
      <c r="J1358" s="1104"/>
      <c r="K1358" s="1103" t="s">
        <v>152</v>
      </c>
      <c r="L1358" s="1104"/>
      <c r="M1358" s="1103" t="s">
        <v>153</v>
      </c>
      <c r="N1358" s="1104"/>
      <c r="O1358" s="1103" t="s">
        <v>121</v>
      </c>
      <c r="P1358" s="1104"/>
      <c r="Q1358" s="1103" t="s">
        <v>123</v>
      </c>
      <c r="R1358" s="1105"/>
      <c r="S1358" s="1106" t="s">
        <v>191</v>
      </c>
      <c r="T1358" s="1107"/>
      <c r="U1358" s="404"/>
    </row>
    <row r="1359" spans="2:21">
      <c r="B1359" s="186" t="s">
        <v>32</v>
      </c>
      <c r="C1359" s="93" t="s">
        <v>83</v>
      </c>
      <c r="D1359" s="93" t="s">
        <v>84</v>
      </c>
      <c r="E1359" s="93" t="s">
        <v>83</v>
      </c>
      <c r="F1359" s="93" t="s">
        <v>84</v>
      </c>
      <c r="G1359" s="93" t="s">
        <v>83</v>
      </c>
      <c r="H1359" s="93" t="s">
        <v>84</v>
      </c>
      <c r="I1359" s="93" t="s">
        <v>83</v>
      </c>
      <c r="J1359" s="93" t="s">
        <v>84</v>
      </c>
      <c r="K1359" s="93" t="s">
        <v>83</v>
      </c>
      <c r="L1359" s="93" t="s">
        <v>84</v>
      </c>
      <c r="M1359" s="93" t="s">
        <v>83</v>
      </c>
      <c r="N1359" s="93" t="s">
        <v>84</v>
      </c>
      <c r="O1359" s="93" t="s">
        <v>83</v>
      </c>
      <c r="P1359" s="93" t="s">
        <v>84</v>
      </c>
      <c r="Q1359" s="93" t="s">
        <v>83</v>
      </c>
      <c r="R1359" s="416" t="s">
        <v>84</v>
      </c>
      <c r="S1359" s="381" t="s">
        <v>83</v>
      </c>
      <c r="T1359" s="417" t="s">
        <v>84</v>
      </c>
      <c r="U1359" s="404"/>
    </row>
    <row r="1360" spans="2:21">
      <c r="B1360" s="70" t="s">
        <v>108</v>
      </c>
      <c r="C1360" s="235">
        <v>0.140625</v>
      </c>
      <c r="D1360" s="144">
        <v>18</v>
      </c>
      <c r="E1360" s="235">
        <v>8.4210526315789472E-2</v>
      </c>
      <c r="F1360" s="144">
        <v>8</v>
      </c>
      <c r="G1360" s="235">
        <v>0.125</v>
      </c>
      <c r="H1360" s="144">
        <v>3</v>
      </c>
      <c r="I1360" s="235">
        <v>0</v>
      </c>
      <c r="J1360" s="144">
        <v>0</v>
      </c>
      <c r="K1360" s="235">
        <v>7.43801652892562E-2</v>
      </c>
      <c r="L1360" s="144">
        <v>9</v>
      </c>
      <c r="M1360" s="235">
        <v>6.5060839334492179E-2</v>
      </c>
      <c r="N1360" s="144">
        <v>524</v>
      </c>
      <c r="O1360" s="235">
        <v>1.3888888888888888E-2</v>
      </c>
      <c r="P1360" s="144">
        <v>7</v>
      </c>
      <c r="Q1360" s="235"/>
      <c r="R1360" s="236">
        <v>0</v>
      </c>
      <c r="S1360" s="408">
        <v>5.0163096182667725E-2</v>
      </c>
      <c r="T1360" s="409">
        <v>569</v>
      </c>
      <c r="U1360" s="404"/>
    </row>
    <row r="1361" spans="2:21">
      <c r="B1361" s="70" t="s">
        <v>109</v>
      </c>
      <c r="C1361" s="235">
        <v>0.1328125</v>
      </c>
      <c r="D1361" s="144">
        <v>17</v>
      </c>
      <c r="E1361" s="235">
        <v>0.11578947368421053</v>
      </c>
      <c r="F1361" s="144">
        <v>11</v>
      </c>
      <c r="G1361" s="235">
        <v>8.3333333333333329E-2</v>
      </c>
      <c r="H1361" s="144">
        <v>2</v>
      </c>
      <c r="I1361" s="235">
        <v>0</v>
      </c>
      <c r="J1361" s="144">
        <v>0</v>
      </c>
      <c r="K1361" s="235">
        <v>0.14049586776859505</v>
      </c>
      <c r="L1361" s="144">
        <v>17</v>
      </c>
      <c r="M1361" s="235">
        <v>8.0332753911100077E-2</v>
      </c>
      <c r="N1361" s="144">
        <v>647</v>
      </c>
      <c r="O1361" s="235">
        <v>3.3730158730158728E-2</v>
      </c>
      <c r="P1361" s="144">
        <v>17</v>
      </c>
      <c r="Q1361" s="235"/>
      <c r="R1361" s="236">
        <v>0</v>
      </c>
      <c r="S1361" s="408">
        <v>6.2681830203649827E-2</v>
      </c>
      <c r="T1361" s="409">
        <v>711</v>
      </c>
      <c r="U1361" s="404"/>
    </row>
    <row r="1362" spans="2:21">
      <c r="B1362" s="70" t="s">
        <v>110</v>
      </c>
      <c r="C1362" s="235">
        <v>0.1953125</v>
      </c>
      <c r="D1362" s="144">
        <v>25</v>
      </c>
      <c r="E1362" s="235">
        <v>0.32631578947368423</v>
      </c>
      <c r="F1362" s="144">
        <v>31</v>
      </c>
      <c r="G1362" s="235">
        <v>0.125</v>
      </c>
      <c r="H1362" s="144">
        <v>3</v>
      </c>
      <c r="I1362" s="235">
        <v>0</v>
      </c>
      <c r="J1362" s="144">
        <v>0</v>
      </c>
      <c r="K1362" s="235">
        <v>0.14049586776859505</v>
      </c>
      <c r="L1362" s="144">
        <v>17</v>
      </c>
      <c r="M1362" s="235">
        <v>0.10975912590017382</v>
      </c>
      <c r="N1362" s="144">
        <v>884</v>
      </c>
      <c r="O1362" s="235">
        <v>0.12103174603174603</v>
      </c>
      <c r="P1362" s="144">
        <v>61</v>
      </c>
      <c r="Q1362" s="235"/>
      <c r="R1362" s="236">
        <v>0</v>
      </c>
      <c r="S1362" s="408">
        <v>9.0011460812836105E-2</v>
      </c>
      <c r="T1362" s="409">
        <v>1021</v>
      </c>
      <c r="U1362" s="404"/>
    </row>
    <row r="1363" spans="2:21">
      <c r="B1363" s="73" t="s">
        <v>111</v>
      </c>
      <c r="C1363" s="237">
        <v>0.2578125</v>
      </c>
      <c r="D1363" s="147">
        <v>33</v>
      </c>
      <c r="E1363" s="237">
        <v>0.30526315789473685</v>
      </c>
      <c r="F1363" s="147">
        <v>29</v>
      </c>
      <c r="G1363" s="237">
        <v>0.54166666666666663</v>
      </c>
      <c r="H1363" s="147">
        <v>13</v>
      </c>
      <c r="I1363" s="237">
        <v>0.45454545454545453</v>
      </c>
      <c r="J1363" s="147">
        <v>5</v>
      </c>
      <c r="K1363" s="237">
        <v>0.33884297520661155</v>
      </c>
      <c r="L1363" s="147">
        <v>41</v>
      </c>
      <c r="M1363" s="237">
        <v>0.26334740501614107</v>
      </c>
      <c r="N1363" s="147">
        <v>2121</v>
      </c>
      <c r="O1363" s="237">
        <v>0.30357142857142855</v>
      </c>
      <c r="P1363" s="147">
        <v>153</v>
      </c>
      <c r="Q1363" s="237"/>
      <c r="R1363" s="238">
        <v>0</v>
      </c>
      <c r="S1363" s="410">
        <v>0.21114343648064887</v>
      </c>
      <c r="T1363" s="411">
        <v>2395</v>
      </c>
      <c r="U1363" s="404"/>
    </row>
    <row r="1364" spans="2:21">
      <c r="B1364" s="73" t="s">
        <v>112</v>
      </c>
      <c r="C1364" s="237">
        <v>0.1875</v>
      </c>
      <c r="D1364" s="147">
        <v>24</v>
      </c>
      <c r="E1364" s="237">
        <v>9.4736842105263161E-2</v>
      </c>
      <c r="F1364" s="147">
        <v>9</v>
      </c>
      <c r="G1364" s="237">
        <v>0.125</v>
      </c>
      <c r="H1364" s="147">
        <v>3</v>
      </c>
      <c r="I1364" s="237">
        <v>0.27272727272727271</v>
      </c>
      <c r="J1364" s="147">
        <v>3</v>
      </c>
      <c r="K1364" s="237">
        <v>0.21487603305785125</v>
      </c>
      <c r="L1364" s="147">
        <v>26</v>
      </c>
      <c r="M1364" s="237">
        <v>0.26744474795132855</v>
      </c>
      <c r="N1364" s="147">
        <v>2154</v>
      </c>
      <c r="O1364" s="237">
        <v>0.30158730158730157</v>
      </c>
      <c r="P1364" s="147">
        <v>152</v>
      </c>
      <c r="Q1364" s="237"/>
      <c r="R1364" s="238">
        <v>0</v>
      </c>
      <c r="S1364" s="410">
        <v>0.20902759411090541</v>
      </c>
      <c r="T1364" s="411">
        <v>2371</v>
      </c>
      <c r="U1364" s="404"/>
    </row>
    <row r="1365" spans="2:21">
      <c r="B1365" s="73" t="s">
        <v>113</v>
      </c>
      <c r="C1365" s="237">
        <v>8.59375E-2</v>
      </c>
      <c r="D1365" s="147">
        <v>11</v>
      </c>
      <c r="E1365" s="237">
        <v>7.3684210526315783E-2</v>
      </c>
      <c r="F1365" s="147">
        <v>7</v>
      </c>
      <c r="G1365" s="237">
        <v>0</v>
      </c>
      <c r="H1365" s="147">
        <v>0</v>
      </c>
      <c r="I1365" s="237">
        <v>0.27272727272727271</v>
      </c>
      <c r="J1365" s="147">
        <v>3</v>
      </c>
      <c r="K1365" s="237">
        <v>9.0909090909090912E-2</v>
      </c>
      <c r="L1365" s="147">
        <v>11</v>
      </c>
      <c r="M1365" s="237">
        <v>0.21405512788676434</v>
      </c>
      <c r="N1365" s="147">
        <v>1724</v>
      </c>
      <c r="O1365" s="237">
        <v>0.22619047619047619</v>
      </c>
      <c r="P1365" s="147">
        <v>114</v>
      </c>
      <c r="Q1365" s="237"/>
      <c r="R1365" s="238">
        <v>0</v>
      </c>
      <c r="S1365" s="410">
        <v>0.16485938464251079</v>
      </c>
      <c r="T1365" s="411">
        <v>1870</v>
      </c>
      <c r="U1365" s="404"/>
    </row>
    <row r="1366" spans="2:21">
      <c r="B1366" s="418" t="s">
        <v>73</v>
      </c>
      <c r="C1366" s="419"/>
      <c r="D1366" s="420"/>
      <c r="E1366" s="419"/>
      <c r="F1366" s="420"/>
      <c r="G1366" s="419"/>
      <c r="H1366" s="420"/>
      <c r="I1366" s="419"/>
      <c r="J1366" s="420"/>
      <c r="K1366" s="419"/>
      <c r="L1366" s="420"/>
      <c r="M1366" s="419"/>
      <c r="N1366" s="420"/>
      <c r="O1366" s="419"/>
      <c r="P1366" s="420"/>
      <c r="Q1366" s="419"/>
      <c r="R1366" s="421"/>
      <c r="S1366" s="414">
        <v>0.21211319756678126</v>
      </c>
      <c r="T1366" s="422">
        <v>2406</v>
      </c>
      <c r="U1366" s="404"/>
    </row>
    <row r="1367" spans="2:21" ht="15.6" thickBot="1">
      <c r="B1367" s="423" t="s">
        <v>87</v>
      </c>
      <c r="C1367" s="220"/>
      <c r="D1367" s="206">
        <v>128</v>
      </c>
      <c r="E1367" s="220"/>
      <c r="F1367" s="206">
        <v>95</v>
      </c>
      <c r="G1367" s="220"/>
      <c r="H1367" s="206">
        <v>24</v>
      </c>
      <c r="I1367" s="220"/>
      <c r="J1367" s="206">
        <v>11</v>
      </c>
      <c r="K1367" s="220"/>
      <c r="L1367" s="206">
        <v>121</v>
      </c>
      <c r="M1367" s="220"/>
      <c r="N1367" s="206">
        <v>8054</v>
      </c>
      <c r="O1367" s="220"/>
      <c r="P1367" s="206">
        <v>504</v>
      </c>
      <c r="Q1367" s="220"/>
      <c r="R1367" s="197">
        <v>0</v>
      </c>
      <c r="S1367" s="376"/>
      <c r="T1367" s="412">
        <v>11343</v>
      </c>
      <c r="U1367" s="404"/>
    </row>
    <row r="1368" spans="2:21">
      <c r="B1368" s="5" t="s">
        <v>8</v>
      </c>
      <c r="Q1368" s="413"/>
      <c r="R1368" s="404"/>
      <c r="S1368" s="414"/>
      <c r="T1368" s="415"/>
      <c r="U1368" s="404"/>
    </row>
    <row r="1369" spans="2:21">
      <c r="B1369" s="5"/>
      <c r="Q1369" s="413"/>
      <c r="R1369" s="404"/>
      <c r="S1369" s="414"/>
      <c r="T1369" s="415"/>
      <c r="U1369" s="404"/>
    </row>
    <row r="1370" spans="2:21">
      <c r="B1370" s="5"/>
      <c r="Q1370" s="424"/>
      <c r="R1370" s="404"/>
      <c r="S1370" s="414"/>
      <c r="T1370" s="415"/>
      <c r="U1370" s="404"/>
    </row>
    <row r="1371" spans="2:21">
      <c r="B1371" s="5"/>
      <c r="Q1371" s="424"/>
      <c r="R1371" s="404"/>
      <c r="S1371" s="414"/>
      <c r="T1371" s="415"/>
      <c r="U1371" s="404"/>
    </row>
    <row r="1372" spans="2:21">
      <c r="B1372" s="5"/>
      <c r="Q1372" s="424"/>
      <c r="R1372" s="404"/>
      <c r="S1372" s="414"/>
      <c r="T1372" s="415"/>
      <c r="U1372" s="404"/>
    </row>
    <row r="1373" spans="2:21">
      <c r="B1373" s="5"/>
      <c r="Q1373" s="424"/>
      <c r="R1373" s="404"/>
      <c r="S1373" s="414"/>
      <c r="T1373" s="415"/>
      <c r="U1373" s="404"/>
    </row>
    <row r="1374" spans="2:21">
      <c r="B1374" s="5"/>
      <c r="Q1374" s="424"/>
      <c r="R1374" s="404"/>
      <c r="S1374" s="414"/>
      <c r="T1374" s="415"/>
      <c r="U1374" s="404"/>
    </row>
    <row r="1375" spans="2:21">
      <c r="B1375" s="5"/>
      <c r="Q1375" s="424"/>
      <c r="R1375" s="404"/>
      <c r="S1375" s="414"/>
      <c r="T1375" s="415"/>
      <c r="U1375" s="404"/>
    </row>
    <row r="1376" spans="2:21">
      <c r="B1376" s="5"/>
      <c r="Q1376" s="424"/>
      <c r="R1376" s="404"/>
      <c r="S1376" s="414"/>
      <c r="T1376" s="415"/>
      <c r="U1376" s="404"/>
    </row>
    <row r="1377" spans="2:21">
      <c r="B1377" s="5"/>
      <c r="Q1377" s="424"/>
      <c r="R1377" s="404"/>
      <c r="S1377" s="414"/>
      <c r="T1377" s="415"/>
      <c r="U1377" s="404"/>
    </row>
    <row r="1378" spans="2:21">
      <c r="B1378" s="5"/>
      <c r="Q1378" s="424"/>
      <c r="R1378" s="404"/>
      <c r="S1378" s="414"/>
      <c r="T1378" s="415"/>
      <c r="U1378" s="404"/>
    </row>
    <row r="1379" spans="2:21">
      <c r="B1379" s="5"/>
      <c r="Q1379" s="424"/>
      <c r="R1379" s="404"/>
      <c r="S1379" s="414"/>
      <c r="T1379" s="415"/>
      <c r="U1379" s="404"/>
    </row>
    <row r="1380" spans="2:21">
      <c r="B1380" s="5"/>
      <c r="Q1380" s="424"/>
      <c r="R1380" s="404"/>
      <c r="S1380" s="414"/>
      <c r="T1380" s="415"/>
      <c r="U1380" s="404"/>
    </row>
    <row r="1381" spans="2:21">
      <c r="B1381" s="5"/>
      <c r="Q1381" s="424"/>
      <c r="R1381" s="404"/>
      <c r="S1381" s="414"/>
      <c r="T1381" s="415"/>
      <c r="U1381" s="404"/>
    </row>
    <row r="1382" spans="2:21">
      <c r="B1382" s="5"/>
      <c r="Q1382" s="424"/>
      <c r="R1382" s="404"/>
      <c r="S1382" s="414"/>
      <c r="T1382" s="415"/>
      <c r="U1382" s="404"/>
    </row>
    <row r="1383" spans="2:21">
      <c r="B1383" s="5"/>
      <c r="Q1383" s="424"/>
      <c r="R1383" s="404"/>
      <c r="S1383" s="414"/>
      <c r="T1383" s="415"/>
      <c r="U1383" s="404"/>
    </row>
    <row r="1384" spans="2:21">
      <c r="B1384" s="5"/>
      <c r="Q1384" s="424"/>
      <c r="R1384" s="404"/>
      <c r="S1384" s="414"/>
      <c r="T1384" s="415"/>
      <c r="U1384" s="404"/>
    </row>
    <row r="1385" spans="2:21">
      <c r="B1385" s="5"/>
      <c r="Q1385" s="424"/>
      <c r="R1385" s="404"/>
      <c r="S1385" s="414"/>
      <c r="T1385" s="415"/>
      <c r="U1385" s="404"/>
    </row>
    <row r="1386" spans="2:21">
      <c r="B1386" s="5"/>
      <c r="Q1386" s="424"/>
      <c r="R1386" s="404"/>
      <c r="S1386" s="414"/>
      <c r="T1386" s="415"/>
      <c r="U1386" s="404"/>
    </row>
    <row r="1387" spans="2:21">
      <c r="B1387" s="5"/>
      <c r="Q1387" s="424"/>
      <c r="R1387" s="404"/>
      <c r="S1387" s="414"/>
      <c r="T1387" s="415"/>
      <c r="U1387" s="404"/>
    </row>
    <row r="1388" spans="2:21">
      <c r="B1388" s="5"/>
      <c r="Q1388" s="424"/>
      <c r="R1388" s="404"/>
      <c r="S1388" s="414"/>
      <c r="T1388" s="415"/>
      <c r="U1388" s="404"/>
    </row>
    <row r="1389" spans="2:21" ht="15.6" thickBot="1">
      <c r="B1389" s="2" t="s">
        <v>195</v>
      </c>
      <c r="Q1389" s="415"/>
      <c r="R1389" s="415"/>
      <c r="S1389" s="425"/>
      <c r="T1389" s="415"/>
      <c r="U1389" s="404"/>
    </row>
    <row r="1390" spans="2:21">
      <c r="B1390" s="320" t="s">
        <v>181</v>
      </c>
      <c r="C1390" s="1108" t="s">
        <v>181</v>
      </c>
      <c r="D1390" s="1109"/>
      <c r="E1390" s="1095" t="s">
        <v>196</v>
      </c>
      <c r="F1390" s="1096"/>
      <c r="Q1390" s="404"/>
      <c r="R1390" s="404"/>
      <c r="S1390" s="404"/>
      <c r="T1390" s="404"/>
      <c r="U1390" s="404"/>
    </row>
    <row r="1391" spans="2:21">
      <c r="B1391" s="214" t="s">
        <v>23</v>
      </c>
      <c r="C1391" s="426" t="s">
        <v>83</v>
      </c>
      <c r="D1391" s="427" t="s">
        <v>84</v>
      </c>
      <c r="E1391" s="159" t="s">
        <v>83</v>
      </c>
      <c r="F1391" s="179" t="s">
        <v>84</v>
      </c>
      <c r="Q1391" s="404"/>
      <c r="R1391" s="404"/>
      <c r="S1391" s="404"/>
      <c r="T1391" s="404"/>
      <c r="U1391" s="404"/>
    </row>
    <row r="1392" spans="2:21">
      <c r="B1392" s="3" t="s">
        <v>104</v>
      </c>
      <c r="C1392" s="202">
        <v>3.9473684210526314E-2</v>
      </c>
      <c r="D1392" s="203">
        <v>18</v>
      </c>
      <c r="E1392" s="202">
        <v>4.2895196105446863E-2</v>
      </c>
      <c r="F1392" s="428">
        <v>467</v>
      </c>
      <c r="Q1392" s="404"/>
      <c r="R1392" s="404"/>
      <c r="S1392" s="404"/>
      <c r="T1392" s="404"/>
      <c r="U1392" s="404"/>
    </row>
    <row r="1393" spans="2:21">
      <c r="B1393" s="3" t="s">
        <v>0</v>
      </c>
      <c r="C1393" s="202">
        <v>0.16666666666666666</v>
      </c>
      <c r="D1393" s="203">
        <v>76</v>
      </c>
      <c r="E1393" s="202">
        <v>0.11674474143473867</v>
      </c>
      <c r="F1393" s="428">
        <v>1271</v>
      </c>
      <c r="Q1393" s="413"/>
      <c r="R1393" s="404"/>
      <c r="S1393" s="414"/>
      <c r="T1393" s="415"/>
      <c r="U1393" s="404"/>
    </row>
    <row r="1394" spans="2:21">
      <c r="B1394" s="3" t="s">
        <v>1</v>
      </c>
      <c r="C1394" s="202">
        <v>0.25219298245614036</v>
      </c>
      <c r="D1394" s="203">
        <v>115</v>
      </c>
      <c r="E1394" s="202">
        <v>0.16395701295122622</v>
      </c>
      <c r="F1394" s="428">
        <v>1785</v>
      </c>
      <c r="Q1394" s="413"/>
      <c r="R1394" s="404"/>
      <c r="S1394" s="414"/>
      <c r="T1394" s="415"/>
      <c r="U1394" s="404"/>
    </row>
    <row r="1395" spans="2:21">
      <c r="B1395" s="3" t="s">
        <v>2</v>
      </c>
      <c r="C1395" s="202">
        <v>0.19298245614035087</v>
      </c>
      <c r="D1395" s="203">
        <v>88</v>
      </c>
      <c r="E1395" s="202">
        <v>0.15082208138146413</v>
      </c>
      <c r="F1395" s="428">
        <v>1642</v>
      </c>
    </row>
    <row r="1396" spans="2:21">
      <c r="B1396" s="3" t="s">
        <v>3</v>
      </c>
      <c r="C1396" s="202">
        <v>0.1206140350877193</v>
      </c>
      <c r="D1396" s="203">
        <v>55</v>
      </c>
      <c r="E1396" s="202">
        <v>0.14797464866354368</v>
      </c>
      <c r="F1396" s="428">
        <v>1611</v>
      </c>
    </row>
    <row r="1397" spans="2:21">
      <c r="B1397" s="3" t="s">
        <v>4</v>
      </c>
      <c r="C1397" s="202">
        <v>9.4298245614035089E-2</v>
      </c>
      <c r="D1397" s="203">
        <v>43</v>
      </c>
      <c r="E1397" s="202">
        <v>0.14420868926242308</v>
      </c>
      <c r="F1397" s="428">
        <v>1570</v>
      </c>
    </row>
    <row r="1398" spans="2:21">
      <c r="B1398" s="3" t="s">
        <v>5</v>
      </c>
      <c r="C1398" s="202">
        <v>7.6754385964912283E-2</v>
      </c>
      <c r="D1398" s="203">
        <v>35</v>
      </c>
      <c r="E1398" s="202">
        <v>0.10893726462753743</v>
      </c>
      <c r="F1398" s="428">
        <v>1186</v>
      </c>
    </row>
    <row r="1399" spans="2:21">
      <c r="B1399" s="3" t="s">
        <v>6</v>
      </c>
      <c r="C1399" s="202">
        <v>3.5087719298245612E-2</v>
      </c>
      <c r="D1399" s="203">
        <v>16</v>
      </c>
      <c r="E1399" s="202">
        <v>8.2575548819693215E-2</v>
      </c>
      <c r="F1399" s="428">
        <v>899</v>
      </c>
    </row>
    <row r="1400" spans="2:21">
      <c r="B1400" s="3" t="s">
        <v>7</v>
      </c>
      <c r="C1400" s="202">
        <v>1.7543859649122806E-2</v>
      </c>
      <c r="D1400" s="203">
        <v>8</v>
      </c>
      <c r="E1400" s="202">
        <v>3.7751446679526041E-2</v>
      </c>
      <c r="F1400" s="428">
        <v>411</v>
      </c>
    </row>
    <row r="1401" spans="2:21">
      <c r="B1401" s="3" t="s">
        <v>105</v>
      </c>
      <c r="C1401" s="202">
        <v>4.3859649122807015E-3</v>
      </c>
      <c r="D1401" s="203">
        <v>2</v>
      </c>
      <c r="E1401" s="202">
        <v>4.1333700744006618E-3</v>
      </c>
      <c r="F1401" s="428">
        <v>45</v>
      </c>
    </row>
    <row r="1402" spans="2:21" ht="15.6" thickBot="1">
      <c r="B1402" s="205" t="s">
        <v>70</v>
      </c>
      <c r="C1402" s="196"/>
      <c r="D1402" s="206">
        <v>456</v>
      </c>
      <c r="E1402" s="196"/>
      <c r="F1402" s="429">
        <v>10887</v>
      </c>
      <c r="G1402" s="1" t="s">
        <v>197</v>
      </c>
    </row>
    <row r="1403" spans="2:21" ht="15.75" customHeight="1"/>
    <row r="1404" spans="2:21" ht="15.75" customHeight="1"/>
    <row r="1405" spans="2:21" ht="15.75" customHeight="1"/>
    <row r="1406" spans="2:21" ht="15.75" customHeight="1"/>
    <row r="1407" spans="2:21" ht="15.75" customHeight="1"/>
    <row r="1408" spans="2:21" ht="15.75" customHeight="1"/>
    <row r="1409" spans="2:6" ht="15.75" customHeight="1"/>
    <row r="1410" spans="2:6" ht="15.75" customHeight="1"/>
    <row r="1411" spans="2:6" ht="15.75" customHeight="1"/>
    <row r="1412" spans="2:6" ht="15.75" customHeight="1"/>
    <row r="1413" spans="2:6" ht="15.75" customHeight="1"/>
    <row r="1414" spans="2:6" ht="15.75" customHeight="1"/>
    <row r="1415" spans="2:6" ht="15.75" customHeight="1"/>
    <row r="1416" spans="2:6" ht="15.75" customHeight="1"/>
    <row r="1417" spans="2:6" ht="15.75" customHeight="1"/>
    <row r="1418" spans="2:6" ht="15.75" customHeight="1"/>
    <row r="1419" spans="2:6" ht="15.75" customHeight="1"/>
    <row r="1420" spans="2:6" ht="15.75" customHeight="1"/>
    <row r="1421" spans="2:6" ht="15.75" customHeight="1"/>
    <row r="1422" spans="2:6" ht="15.75" customHeight="1"/>
    <row r="1423" spans="2:6" ht="15.6" thickBot="1">
      <c r="B1423" s="2" t="s">
        <v>198</v>
      </c>
    </row>
    <row r="1424" spans="2:6">
      <c r="B1424" s="320" t="s">
        <v>181</v>
      </c>
      <c r="C1424" s="1108" t="s">
        <v>181</v>
      </c>
      <c r="D1424" s="1109"/>
      <c r="E1424" s="1095" t="s">
        <v>196</v>
      </c>
      <c r="F1424" s="1096"/>
    </row>
    <row r="1425" spans="1:7">
      <c r="B1425" s="214" t="s">
        <v>23</v>
      </c>
      <c r="C1425" s="426" t="s">
        <v>83</v>
      </c>
      <c r="D1425" s="427" t="s">
        <v>84</v>
      </c>
      <c r="E1425" s="159" t="s">
        <v>83</v>
      </c>
      <c r="F1425" s="179" t="s">
        <v>84</v>
      </c>
    </row>
    <row r="1426" spans="1:7">
      <c r="B1426" s="3" t="s">
        <v>104</v>
      </c>
      <c r="C1426" s="202">
        <v>3.9473684210526314E-2</v>
      </c>
      <c r="D1426" s="203">
        <v>18</v>
      </c>
      <c r="E1426" s="202">
        <v>4.2895196105446863E-2</v>
      </c>
      <c r="F1426" s="189">
        <v>467</v>
      </c>
    </row>
    <row r="1427" spans="1:7">
      <c r="B1427" s="3" t="s">
        <v>0</v>
      </c>
      <c r="C1427" s="202">
        <v>0.14692982456140352</v>
      </c>
      <c r="D1427" s="203">
        <v>67</v>
      </c>
      <c r="E1427" s="202">
        <v>0.11757141544961881</v>
      </c>
      <c r="F1427" s="189">
        <v>1280</v>
      </c>
    </row>
    <row r="1428" spans="1:7">
      <c r="B1428" s="3" t="s">
        <v>1</v>
      </c>
      <c r="C1428" s="202">
        <v>0.20175438596491227</v>
      </c>
      <c r="D1428" s="203">
        <v>92</v>
      </c>
      <c r="E1428" s="202">
        <v>0.16606962432258657</v>
      </c>
      <c r="F1428" s="189">
        <v>1808</v>
      </c>
    </row>
    <row r="1429" spans="1:7">
      <c r="B1429" s="3" t="s">
        <v>2</v>
      </c>
      <c r="C1429" s="202">
        <v>0.17763157894736842</v>
      </c>
      <c r="D1429" s="203">
        <v>81</v>
      </c>
      <c r="E1429" s="202">
        <v>0.15146505005970423</v>
      </c>
      <c r="F1429" s="189">
        <v>1649</v>
      </c>
    </row>
    <row r="1430" spans="1:7">
      <c r="B1430" s="3" t="s">
        <v>3</v>
      </c>
      <c r="C1430" s="202">
        <v>0.11842105263157894</v>
      </c>
      <c r="D1430" s="203">
        <v>54</v>
      </c>
      <c r="E1430" s="202">
        <v>0.14806650133186369</v>
      </c>
      <c r="F1430" s="189">
        <v>1612</v>
      </c>
    </row>
    <row r="1431" spans="1:7">
      <c r="B1431" s="3" t="s">
        <v>4</v>
      </c>
      <c r="C1431" s="202">
        <v>9.4298245614035089E-2</v>
      </c>
      <c r="D1431" s="203">
        <v>43</v>
      </c>
      <c r="E1431" s="202">
        <v>0.14420868926242308</v>
      </c>
      <c r="F1431" s="189">
        <v>1570</v>
      </c>
    </row>
    <row r="1432" spans="1:7">
      <c r="B1432" s="3" t="s">
        <v>5</v>
      </c>
      <c r="C1432" s="202">
        <v>7.6754385964912283E-2</v>
      </c>
      <c r="D1432" s="203">
        <v>35</v>
      </c>
      <c r="E1432" s="202">
        <v>0.10893726462753743</v>
      </c>
      <c r="F1432" s="189">
        <v>1186</v>
      </c>
    </row>
    <row r="1433" spans="1:7">
      <c r="B1433" s="3" t="s">
        <v>6</v>
      </c>
      <c r="C1433" s="202">
        <v>3.5087719298245612E-2</v>
      </c>
      <c r="D1433" s="203">
        <v>16</v>
      </c>
      <c r="E1433" s="202">
        <v>8.2575548819693215E-2</v>
      </c>
      <c r="F1433" s="189">
        <v>899</v>
      </c>
    </row>
    <row r="1434" spans="1:7">
      <c r="B1434" s="3" t="s">
        <v>7</v>
      </c>
      <c r="C1434" s="202">
        <v>1.7543859649122806E-2</v>
      </c>
      <c r="D1434" s="203">
        <v>8</v>
      </c>
      <c r="E1434" s="202">
        <v>3.7751446679526041E-2</v>
      </c>
      <c r="F1434" s="189">
        <v>411</v>
      </c>
    </row>
    <row r="1435" spans="1:7">
      <c r="B1435" s="3" t="s">
        <v>105</v>
      </c>
      <c r="C1435" s="202">
        <v>4.3859649122807015E-3</v>
      </c>
      <c r="D1435" s="203">
        <v>2</v>
      </c>
      <c r="E1435" s="202">
        <v>4.1333700744006618E-3</v>
      </c>
      <c r="F1435" s="189">
        <v>45</v>
      </c>
    </row>
    <row r="1436" spans="1:7" ht="15.6" thickBot="1">
      <c r="B1436" s="205" t="s">
        <v>70</v>
      </c>
      <c r="C1436" s="196"/>
      <c r="D1436" s="206">
        <v>416</v>
      </c>
      <c r="E1436" s="196"/>
      <c r="F1436" s="197">
        <v>10927</v>
      </c>
      <c r="G1436" s="1" t="s">
        <v>199</v>
      </c>
    </row>
    <row r="1437" spans="1:7">
      <c r="A1437" s="66" t="s">
        <v>80</v>
      </c>
      <c r="B1437" s="209"/>
      <c r="C1437" s="31"/>
      <c r="D1437" s="110"/>
      <c r="E1437" s="31"/>
      <c r="F1437" s="110"/>
    </row>
    <row r="1438" spans="1:7">
      <c r="A1438" s="66"/>
      <c r="B1438" s="209"/>
      <c r="C1438" s="31"/>
      <c r="D1438" s="110"/>
      <c r="E1438" s="31"/>
      <c r="F1438" s="110"/>
    </row>
    <row r="1439" spans="1:7">
      <c r="A1439" s="66"/>
      <c r="B1439" s="209"/>
      <c r="C1439" s="31"/>
      <c r="D1439" s="110"/>
      <c r="E1439" s="31"/>
      <c r="F1439" s="110"/>
    </row>
    <row r="1440" spans="1:7">
      <c r="A1440" s="66"/>
      <c r="B1440" s="209"/>
      <c r="C1440" s="31"/>
      <c r="D1440" s="110"/>
      <c r="E1440" s="31"/>
      <c r="F1440" s="110"/>
    </row>
    <row r="1441" spans="1:6">
      <c r="A1441" s="66"/>
      <c r="B1441" s="209"/>
      <c r="C1441" s="31"/>
      <c r="D1441" s="110"/>
      <c r="E1441" s="31"/>
      <c r="F1441" s="110"/>
    </row>
    <row r="1442" spans="1:6">
      <c r="A1442" s="66"/>
      <c r="B1442" s="209"/>
      <c r="C1442" s="31"/>
      <c r="D1442" s="110"/>
      <c r="E1442" s="31"/>
      <c r="F1442" s="110"/>
    </row>
    <row r="1443" spans="1:6">
      <c r="A1443" s="66"/>
      <c r="B1443" s="209"/>
      <c r="C1443" s="31"/>
      <c r="D1443" s="110"/>
      <c r="E1443" s="31"/>
      <c r="F1443" s="110"/>
    </row>
    <row r="1444" spans="1:6">
      <c r="A1444" s="66"/>
      <c r="B1444" s="209"/>
      <c r="C1444" s="31"/>
      <c r="D1444" s="110"/>
      <c r="E1444" s="31"/>
      <c r="F1444" s="110"/>
    </row>
    <row r="1445" spans="1:6">
      <c r="A1445" s="66"/>
      <c r="B1445" s="209"/>
      <c r="C1445" s="31"/>
      <c r="D1445" s="110"/>
      <c r="E1445" s="31"/>
      <c r="F1445" s="110"/>
    </row>
    <row r="1446" spans="1:6">
      <c r="A1446" s="66"/>
      <c r="B1446" s="209"/>
      <c r="C1446" s="31"/>
      <c r="D1446" s="110"/>
      <c r="E1446" s="31"/>
      <c r="F1446" s="110"/>
    </row>
    <row r="1447" spans="1:6">
      <c r="A1447" s="66"/>
      <c r="B1447" s="209"/>
      <c r="C1447" s="31"/>
      <c r="D1447" s="110"/>
      <c r="E1447" s="31"/>
      <c r="F1447" s="110"/>
    </row>
    <row r="1448" spans="1:6">
      <c r="A1448" s="66"/>
      <c r="B1448" s="209"/>
      <c r="C1448" s="31"/>
      <c r="D1448" s="110"/>
      <c r="E1448" s="31"/>
      <c r="F1448" s="110"/>
    </row>
    <row r="1449" spans="1:6">
      <c r="A1449" s="66"/>
      <c r="B1449" s="209"/>
      <c r="C1449" s="31"/>
      <c r="D1449" s="110"/>
      <c r="E1449" s="31"/>
      <c r="F1449" s="110"/>
    </row>
    <row r="1450" spans="1:6">
      <c r="A1450" s="66"/>
      <c r="B1450" s="209"/>
      <c r="C1450" s="31"/>
      <c r="D1450" s="110"/>
      <c r="E1450" s="31"/>
      <c r="F1450" s="110"/>
    </row>
    <row r="1451" spans="1:6">
      <c r="A1451" s="66"/>
      <c r="B1451" s="209"/>
      <c r="C1451" s="31"/>
      <c r="D1451" s="110"/>
      <c r="E1451" s="31"/>
      <c r="F1451" s="110"/>
    </row>
    <row r="1452" spans="1:6">
      <c r="A1452" s="66"/>
      <c r="B1452" s="209"/>
      <c r="C1452" s="31"/>
      <c r="D1452" s="110"/>
      <c r="E1452" s="31"/>
      <c r="F1452" s="110"/>
    </row>
    <row r="1453" spans="1:6">
      <c r="A1453" s="66"/>
      <c r="B1453" s="209"/>
      <c r="C1453" s="31"/>
      <c r="D1453" s="110"/>
      <c r="E1453" s="31"/>
      <c r="F1453" s="110"/>
    </row>
    <row r="1454" spans="1:6">
      <c r="A1454" s="66"/>
      <c r="B1454" s="209"/>
      <c r="C1454" s="31"/>
      <c r="D1454" s="110"/>
      <c r="E1454" s="31"/>
      <c r="F1454" s="110"/>
    </row>
    <row r="1455" spans="1:6">
      <c r="A1455" s="66"/>
      <c r="B1455" s="209"/>
      <c r="C1455" s="31"/>
      <c r="D1455" s="110"/>
      <c r="E1455" s="31"/>
      <c r="F1455" s="110"/>
    </row>
    <row r="1456" spans="1:6">
      <c r="A1456" s="66"/>
      <c r="B1456" s="209"/>
      <c r="C1456" s="31"/>
      <c r="D1456" s="110"/>
      <c r="E1456" s="31"/>
      <c r="F1456" s="110"/>
    </row>
    <row r="1457" spans="2:8" ht="15.6" thickBot="1">
      <c r="B1457" s="2" t="s">
        <v>200</v>
      </c>
    </row>
    <row r="1458" spans="2:8" ht="29.25" customHeight="1">
      <c r="B1458" s="430" t="s">
        <v>188</v>
      </c>
      <c r="C1458" s="1091" t="s">
        <v>118</v>
      </c>
      <c r="D1458" s="1110"/>
      <c r="E1458" s="1086" t="s">
        <v>103</v>
      </c>
      <c r="F1458" s="1100"/>
      <c r="G1458" s="1088" t="s">
        <v>74</v>
      </c>
      <c r="H1458" s="1111"/>
    </row>
    <row r="1459" spans="2:8">
      <c r="B1459" s="158" t="s">
        <v>201</v>
      </c>
      <c r="C1459" s="159" t="s">
        <v>83</v>
      </c>
      <c r="D1459" s="159" t="s">
        <v>84</v>
      </c>
      <c r="E1459" s="95" t="s">
        <v>83</v>
      </c>
      <c r="F1459" s="95" t="s">
        <v>84</v>
      </c>
      <c r="G1459" s="95" t="s">
        <v>83</v>
      </c>
      <c r="H1459" s="96" t="s">
        <v>84</v>
      </c>
    </row>
    <row r="1460" spans="2:8">
      <c r="B1460" s="216" t="s">
        <v>202</v>
      </c>
      <c r="C1460" s="87">
        <v>2.6448029621793175E-3</v>
      </c>
      <c r="D1460" s="51">
        <v>30</v>
      </c>
      <c r="E1460" s="87">
        <v>4.9233523553765248E-3</v>
      </c>
      <c r="F1460" s="51">
        <v>44</v>
      </c>
      <c r="G1460" s="308">
        <v>3.879044344529666E-3</v>
      </c>
      <c r="H1460" s="52">
        <v>44</v>
      </c>
    </row>
    <row r="1461" spans="2:8">
      <c r="B1461" s="216" t="s">
        <v>203</v>
      </c>
      <c r="C1461" s="87">
        <v>0.27964383320109321</v>
      </c>
      <c r="D1461" s="51">
        <v>3172</v>
      </c>
      <c r="E1461" s="87">
        <v>0.42575808436835627</v>
      </c>
      <c r="F1461" s="51">
        <v>3805</v>
      </c>
      <c r="G1461" s="308">
        <v>0.33544917570307681</v>
      </c>
      <c r="H1461" s="52">
        <v>3805</v>
      </c>
    </row>
    <row r="1462" spans="2:8">
      <c r="B1462" s="216" t="s">
        <v>204</v>
      </c>
      <c r="C1462" s="87">
        <v>1.4987216785682801E-3</v>
      </c>
      <c r="D1462" s="51">
        <v>17</v>
      </c>
      <c r="E1462" s="87">
        <v>4.1400917533848045E-3</v>
      </c>
      <c r="F1462" s="51">
        <v>37</v>
      </c>
      <c r="G1462" s="308">
        <v>3.2619236533544919E-3</v>
      </c>
      <c r="H1462" s="52">
        <v>37</v>
      </c>
    </row>
    <row r="1463" spans="2:8">
      <c r="B1463" s="216" t="s">
        <v>205</v>
      </c>
      <c r="C1463" s="87">
        <v>8.8160098739310593E-4</v>
      </c>
      <c r="D1463" s="51">
        <v>10</v>
      </c>
      <c r="E1463" s="87">
        <v>1.6784155756965425E-3</v>
      </c>
      <c r="F1463" s="51">
        <v>15</v>
      </c>
      <c r="G1463" s="308">
        <v>1.3224014810896587E-3</v>
      </c>
      <c r="H1463" s="52">
        <v>15</v>
      </c>
    </row>
    <row r="1464" spans="2:8">
      <c r="B1464" s="216" t="s">
        <v>206</v>
      </c>
      <c r="C1464" s="87">
        <v>1.6750418760469012E-3</v>
      </c>
      <c r="D1464" s="51">
        <v>19</v>
      </c>
      <c r="E1464" s="87">
        <v>6.0422960725075529E-3</v>
      </c>
      <c r="F1464" s="51">
        <v>54</v>
      </c>
      <c r="G1464" s="308">
        <v>4.7606453319227714E-3</v>
      </c>
      <c r="H1464" s="52">
        <v>54</v>
      </c>
    </row>
    <row r="1465" spans="2:8">
      <c r="B1465" s="216" t="s">
        <v>207</v>
      </c>
      <c r="C1465" s="87">
        <v>1.6750418760469012E-3</v>
      </c>
      <c r="D1465" s="51">
        <v>19</v>
      </c>
      <c r="E1465" s="87">
        <v>3.2449367796799819E-3</v>
      </c>
      <c r="F1465" s="51">
        <v>29</v>
      </c>
      <c r="G1465" s="308">
        <v>2.556642863440007E-3</v>
      </c>
      <c r="H1465" s="52">
        <v>29</v>
      </c>
    </row>
    <row r="1466" spans="2:8">
      <c r="B1466" s="216" t="s">
        <v>208</v>
      </c>
      <c r="C1466" s="87">
        <v>0.70298862734726264</v>
      </c>
      <c r="D1466" s="51">
        <v>7974</v>
      </c>
      <c r="E1466" s="87">
        <v>0</v>
      </c>
      <c r="F1466" s="51">
        <v>0</v>
      </c>
      <c r="G1466" s="308">
        <v>0</v>
      </c>
      <c r="H1466" s="52">
        <v>0</v>
      </c>
    </row>
    <row r="1467" spans="2:8">
      <c r="B1467" s="216" t="s">
        <v>209</v>
      </c>
      <c r="C1467" s="87">
        <v>0</v>
      </c>
      <c r="D1467" s="51">
        <v>0</v>
      </c>
      <c r="E1467" s="87">
        <v>0.37585319458431243</v>
      </c>
      <c r="F1467" s="51">
        <v>3359</v>
      </c>
      <c r="G1467" s="308">
        <v>0.29612977166534427</v>
      </c>
      <c r="H1467" s="52">
        <v>3359</v>
      </c>
    </row>
    <row r="1468" spans="2:8">
      <c r="B1468" s="216" t="s">
        <v>15</v>
      </c>
      <c r="C1468" s="87">
        <v>8.99233007140968E-3</v>
      </c>
      <c r="D1468" s="51">
        <v>102</v>
      </c>
      <c r="E1468" s="87">
        <v>5.0016784155756965E-2</v>
      </c>
      <c r="F1468" s="51">
        <v>447</v>
      </c>
      <c r="G1468" s="308">
        <v>3.9407564136471833E-2</v>
      </c>
      <c r="H1468" s="52">
        <v>447</v>
      </c>
    </row>
    <row r="1469" spans="2:8">
      <c r="B1469" s="216" t="s">
        <v>210</v>
      </c>
      <c r="C1469" s="87">
        <v>0</v>
      </c>
      <c r="D1469" s="51">
        <v>0</v>
      </c>
      <c r="E1469" s="87">
        <v>0</v>
      </c>
      <c r="F1469" s="51">
        <v>0</v>
      </c>
      <c r="G1469" s="308">
        <v>0</v>
      </c>
      <c r="H1469" s="52">
        <v>0</v>
      </c>
    </row>
    <row r="1470" spans="2:8">
      <c r="B1470" s="216" t="s">
        <v>121</v>
      </c>
      <c r="C1470" s="87">
        <v>0</v>
      </c>
      <c r="D1470" s="51">
        <v>0</v>
      </c>
      <c r="E1470" s="87">
        <v>0.12834284435492896</v>
      </c>
      <c r="F1470" s="51">
        <v>1147</v>
      </c>
      <c r="G1470" s="308">
        <v>0.10111963325398925</v>
      </c>
      <c r="H1470" s="52">
        <v>1147</v>
      </c>
    </row>
    <row r="1471" spans="2:8" ht="15" customHeight="1">
      <c r="B1471" s="431" t="s">
        <v>73</v>
      </c>
      <c r="C1471" s="432"/>
      <c r="D1471" s="165"/>
      <c r="E1471" s="164"/>
      <c r="F1471" s="165"/>
      <c r="G1471" s="433">
        <v>0.21211319756678126</v>
      </c>
      <c r="H1471" s="167">
        <v>2406</v>
      </c>
    </row>
    <row r="1472" spans="2:8" ht="15.6" thickBot="1">
      <c r="B1472" s="362" t="s">
        <v>70</v>
      </c>
      <c r="C1472" s="434"/>
      <c r="D1472" s="54">
        <v>11343</v>
      </c>
      <c r="E1472" s="435"/>
      <c r="F1472" s="54">
        <v>8937</v>
      </c>
      <c r="G1472" s="54"/>
      <c r="H1472" s="171">
        <v>11343</v>
      </c>
    </row>
    <row r="1473" spans="2:8">
      <c r="B1473" s="306"/>
      <c r="C1473" s="29"/>
      <c r="D1473" s="436"/>
      <c r="E1473" s="27"/>
      <c r="F1473" s="58"/>
      <c r="G1473" s="58"/>
      <c r="H1473" s="58"/>
    </row>
    <row r="1474" spans="2:8">
      <c r="B1474" s="306"/>
      <c r="C1474" s="29"/>
      <c r="D1474" s="436"/>
      <c r="E1474" s="27"/>
      <c r="F1474" s="58"/>
      <c r="G1474" s="58"/>
      <c r="H1474" s="58"/>
    </row>
    <row r="1475" spans="2:8">
      <c r="B1475" s="306"/>
      <c r="C1475" s="29"/>
      <c r="D1475" s="436"/>
      <c r="E1475" s="27"/>
      <c r="F1475" s="58"/>
      <c r="G1475" s="58"/>
      <c r="H1475" s="58"/>
    </row>
    <row r="1476" spans="2:8">
      <c r="B1476" s="306"/>
      <c r="C1476" s="29"/>
      <c r="D1476" s="436"/>
      <c r="E1476" s="27"/>
      <c r="F1476" s="58"/>
      <c r="G1476" s="58"/>
      <c r="H1476" s="58"/>
    </row>
    <row r="1477" spans="2:8">
      <c r="B1477" s="306"/>
      <c r="C1477" s="29"/>
      <c r="D1477" s="436"/>
      <c r="E1477" s="27"/>
      <c r="F1477" s="58"/>
      <c r="G1477" s="58"/>
      <c r="H1477" s="58"/>
    </row>
    <row r="1478" spans="2:8">
      <c r="B1478" s="306"/>
      <c r="C1478" s="29"/>
      <c r="D1478" s="436"/>
      <c r="E1478" s="27"/>
      <c r="F1478" s="58"/>
      <c r="G1478" s="58"/>
      <c r="H1478" s="58"/>
    </row>
    <row r="1479" spans="2:8">
      <c r="B1479" s="306"/>
      <c r="C1479" s="29"/>
      <c r="D1479" s="436"/>
      <c r="E1479" s="27"/>
      <c r="F1479" s="58"/>
      <c r="G1479" s="58"/>
      <c r="H1479" s="58"/>
    </row>
    <row r="1480" spans="2:8">
      <c r="B1480" s="306"/>
      <c r="C1480" s="29"/>
      <c r="D1480" s="436"/>
      <c r="E1480" s="27"/>
      <c r="F1480" s="58"/>
      <c r="G1480" s="58"/>
      <c r="H1480" s="58"/>
    </row>
    <row r="1481" spans="2:8">
      <c r="B1481" s="306"/>
      <c r="C1481" s="29"/>
      <c r="D1481" s="436"/>
      <c r="E1481" s="27"/>
      <c r="F1481" s="58"/>
      <c r="G1481" s="58"/>
      <c r="H1481" s="58"/>
    </row>
    <row r="1482" spans="2:8">
      <c r="B1482" s="306"/>
      <c r="C1482" s="29"/>
      <c r="D1482" s="436"/>
      <c r="E1482" s="27"/>
      <c r="F1482" s="58"/>
      <c r="G1482" s="58"/>
      <c r="H1482" s="58"/>
    </row>
    <row r="1483" spans="2:8">
      <c r="B1483" s="306"/>
      <c r="C1483" s="29"/>
      <c r="D1483" s="436"/>
      <c r="E1483" s="27"/>
      <c r="F1483" s="58"/>
      <c r="G1483" s="58"/>
      <c r="H1483" s="58"/>
    </row>
    <row r="1484" spans="2:8">
      <c r="B1484" s="306"/>
      <c r="C1484" s="29"/>
      <c r="D1484" s="436"/>
      <c r="E1484" s="27"/>
      <c r="F1484" s="58"/>
      <c r="G1484" s="58"/>
      <c r="H1484" s="58"/>
    </row>
    <row r="1485" spans="2:8">
      <c r="B1485" s="306"/>
      <c r="C1485" s="29"/>
      <c r="D1485" s="436"/>
      <c r="E1485" s="27"/>
      <c r="F1485" s="58"/>
      <c r="G1485" s="58"/>
      <c r="H1485" s="58"/>
    </row>
    <row r="1486" spans="2:8">
      <c r="B1486" s="306"/>
      <c r="C1486" s="29"/>
      <c r="D1486" s="436"/>
      <c r="E1486" s="27"/>
      <c r="F1486" s="58"/>
      <c r="G1486" s="58"/>
      <c r="H1486" s="58"/>
    </row>
    <row r="1487" spans="2:8">
      <c r="B1487" s="306"/>
      <c r="C1487" s="29"/>
      <c r="D1487" s="436"/>
      <c r="E1487" s="27"/>
      <c r="F1487" s="58"/>
      <c r="G1487" s="58"/>
      <c r="H1487" s="58"/>
    </row>
    <row r="1488" spans="2:8">
      <c r="B1488" s="306"/>
      <c r="C1488" s="29"/>
      <c r="D1488" s="436"/>
      <c r="E1488" s="27"/>
      <c r="F1488" s="58"/>
      <c r="G1488" s="58"/>
      <c r="H1488" s="58"/>
    </row>
    <row r="1489" spans="2:8">
      <c r="B1489" s="306"/>
      <c r="C1489" s="29"/>
      <c r="D1489" s="436"/>
      <c r="E1489" s="27"/>
      <c r="F1489" s="58"/>
      <c r="G1489" s="58"/>
      <c r="H1489" s="58"/>
    </row>
    <row r="1490" spans="2:8">
      <c r="B1490" s="306"/>
      <c r="C1490" s="29"/>
      <c r="D1490" s="436"/>
      <c r="E1490" s="27"/>
      <c r="F1490" s="58"/>
      <c r="G1490" s="58"/>
      <c r="H1490" s="58"/>
    </row>
    <row r="1491" spans="2:8">
      <c r="B1491" s="306"/>
      <c r="C1491" s="29"/>
      <c r="D1491" s="436"/>
      <c r="E1491" s="27"/>
      <c r="F1491" s="58"/>
      <c r="G1491" s="58"/>
      <c r="H1491" s="58"/>
    </row>
    <row r="1492" spans="2:8">
      <c r="B1492" s="306"/>
      <c r="C1492" s="29"/>
      <c r="D1492" s="436"/>
      <c r="E1492" s="27"/>
      <c r="F1492" s="58"/>
      <c r="G1492" s="58"/>
      <c r="H1492" s="58"/>
    </row>
    <row r="1493" spans="2:8">
      <c r="B1493" s="306"/>
      <c r="C1493" s="29"/>
      <c r="D1493" s="436"/>
      <c r="E1493" s="27"/>
      <c r="F1493" s="58"/>
      <c r="G1493" s="58"/>
      <c r="H1493" s="58"/>
    </row>
    <row r="1494" spans="2:8">
      <c r="B1494" s="306"/>
      <c r="C1494" s="29"/>
      <c r="D1494" s="436"/>
      <c r="E1494" s="27"/>
      <c r="F1494" s="58"/>
      <c r="G1494" s="58"/>
      <c r="H1494" s="58"/>
    </row>
    <row r="1495" spans="2:8">
      <c r="B1495" s="306"/>
      <c r="C1495" s="29"/>
      <c r="D1495" s="436"/>
      <c r="E1495" s="27"/>
      <c r="F1495" s="58"/>
      <c r="G1495" s="58"/>
      <c r="H1495" s="58"/>
    </row>
    <row r="1496" spans="2:8">
      <c r="B1496" s="306"/>
      <c r="C1496" s="29"/>
      <c r="D1496" s="436"/>
      <c r="E1496" s="27"/>
      <c r="F1496" s="58"/>
      <c r="G1496" s="58"/>
      <c r="H1496" s="58"/>
    </row>
    <row r="1497" spans="2:8">
      <c r="B1497" s="306"/>
      <c r="C1497" s="29"/>
      <c r="D1497" s="436"/>
      <c r="E1497" s="27"/>
      <c r="F1497" s="58"/>
      <c r="G1497" s="58"/>
      <c r="H1497" s="58"/>
    </row>
    <row r="1498" spans="2:8">
      <c r="B1498" s="306"/>
      <c r="C1498" s="29"/>
      <c r="D1498" s="436"/>
      <c r="E1498" s="27"/>
      <c r="F1498" s="58"/>
      <c r="G1498" s="58"/>
      <c r="H1498" s="58"/>
    </row>
    <row r="1499" spans="2:8">
      <c r="B1499" s="306"/>
      <c r="C1499" s="29"/>
      <c r="D1499" s="436"/>
      <c r="E1499" s="27"/>
      <c r="F1499" s="58"/>
      <c r="G1499" s="58"/>
      <c r="H1499" s="58"/>
    </row>
    <row r="1500" spans="2:8">
      <c r="B1500" s="306"/>
      <c r="C1500" s="29"/>
      <c r="D1500" s="436"/>
      <c r="E1500" s="27"/>
      <c r="F1500" s="58"/>
      <c r="G1500" s="58"/>
      <c r="H1500" s="58"/>
    </row>
    <row r="1501" spans="2:8">
      <c r="B1501" s="306"/>
      <c r="C1501" s="29"/>
      <c r="D1501" s="436"/>
      <c r="E1501" s="27"/>
      <c r="F1501" s="58"/>
      <c r="G1501" s="58"/>
      <c r="H1501" s="58"/>
    </row>
    <row r="1502" spans="2:8">
      <c r="B1502" s="306"/>
      <c r="C1502" s="29"/>
      <c r="D1502" s="436"/>
      <c r="E1502" s="27"/>
      <c r="F1502" s="58"/>
      <c r="G1502" s="58"/>
      <c r="H1502" s="58"/>
    </row>
    <row r="1503" spans="2:8">
      <c r="B1503" s="306"/>
      <c r="C1503" s="29"/>
      <c r="D1503" s="436"/>
      <c r="E1503" s="27"/>
      <c r="F1503" s="58"/>
      <c r="G1503" s="58"/>
      <c r="H1503" s="58"/>
    </row>
    <row r="1504" spans="2:8">
      <c r="B1504" s="306"/>
      <c r="C1504" s="29"/>
      <c r="D1504" s="436"/>
      <c r="E1504" s="27"/>
      <c r="F1504" s="58"/>
      <c r="G1504" s="58"/>
      <c r="H1504" s="58"/>
    </row>
    <row r="1505" spans="2:8">
      <c r="B1505" s="306"/>
      <c r="C1505" s="29"/>
      <c r="D1505" s="436"/>
      <c r="E1505" s="27"/>
      <c r="F1505" s="58"/>
      <c r="G1505" s="58"/>
      <c r="H1505" s="58"/>
    </row>
    <row r="1506" spans="2:8">
      <c r="B1506" s="306"/>
      <c r="C1506" s="29"/>
      <c r="D1506" s="436"/>
      <c r="E1506" s="27"/>
      <c r="F1506" s="58"/>
      <c r="G1506" s="58"/>
      <c r="H1506" s="58"/>
    </row>
    <row r="1507" spans="2:8">
      <c r="B1507" s="306"/>
      <c r="C1507" s="29"/>
      <c r="D1507" s="436"/>
      <c r="E1507" s="27"/>
      <c r="F1507" s="58"/>
      <c r="G1507" s="58"/>
      <c r="H1507" s="58"/>
    </row>
    <row r="1508" spans="2:8">
      <c r="B1508" s="306"/>
      <c r="C1508" s="29"/>
      <c r="D1508" s="436"/>
      <c r="E1508" s="27"/>
      <c r="F1508" s="58"/>
      <c r="G1508" s="58"/>
      <c r="H1508" s="58"/>
    </row>
    <row r="1509" spans="2:8">
      <c r="B1509" s="306"/>
      <c r="C1509" s="29"/>
      <c r="D1509" s="436"/>
      <c r="E1509" s="27"/>
      <c r="F1509" s="58"/>
      <c r="G1509" s="58"/>
      <c r="H1509" s="58"/>
    </row>
    <row r="1510" spans="2:8">
      <c r="B1510" s="306"/>
      <c r="C1510" s="29"/>
      <c r="D1510" s="436"/>
      <c r="E1510" s="27"/>
      <c r="F1510" s="58"/>
      <c r="G1510" s="58"/>
      <c r="H1510" s="58"/>
    </row>
    <row r="1511" spans="2:8">
      <c r="B1511" s="306"/>
      <c r="C1511" s="29"/>
      <c r="D1511" s="436"/>
      <c r="E1511" s="27"/>
      <c r="F1511" s="58"/>
      <c r="G1511" s="58"/>
      <c r="H1511" s="58"/>
    </row>
    <row r="1512" spans="2:8">
      <c r="B1512" s="306"/>
      <c r="C1512" s="29"/>
      <c r="D1512" s="436"/>
      <c r="E1512" s="27"/>
      <c r="F1512" s="58"/>
      <c r="G1512" s="58"/>
      <c r="H1512" s="58"/>
    </row>
    <row r="1513" spans="2:8">
      <c r="B1513" s="306"/>
      <c r="C1513" s="29"/>
      <c r="D1513" s="436"/>
      <c r="E1513" s="27"/>
      <c r="F1513" s="58"/>
      <c r="G1513" s="58"/>
      <c r="H1513" s="58"/>
    </row>
    <row r="1514" spans="2:8">
      <c r="B1514" s="306"/>
      <c r="C1514" s="29"/>
      <c r="D1514" s="436"/>
      <c r="E1514" s="27"/>
      <c r="F1514" s="58"/>
      <c r="G1514" s="58"/>
      <c r="H1514" s="58"/>
    </row>
    <row r="1515" spans="2:8">
      <c r="B1515" s="306"/>
      <c r="C1515" s="29"/>
      <c r="D1515" s="436"/>
      <c r="E1515" s="27"/>
      <c r="F1515" s="58"/>
      <c r="G1515" s="58"/>
      <c r="H1515" s="58"/>
    </row>
    <row r="1516" spans="2:8">
      <c r="B1516" s="306"/>
      <c r="C1516" s="29"/>
      <c r="D1516" s="436"/>
      <c r="E1516" s="27"/>
      <c r="F1516" s="58"/>
      <c r="G1516" s="58"/>
      <c r="H1516" s="58"/>
    </row>
    <row r="1517" spans="2:8">
      <c r="B1517" s="306"/>
      <c r="C1517" s="29"/>
      <c r="D1517" s="436"/>
      <c r="E1517" s="27"/>
      <c r="F1517" s="58"/>
      <c r="G1517" s="58"/>
      <c r="H1517" s="58"/>
    </row>
    <row r="1518" spans="2:8">
      <c r="B1518" s="306"/>
      <c r="C1518" s="29"/>
      <c r="D1518" s="436"/>
      <c r="E1518" s="27"/>
      <c r="F1518" s="58"/>
      <c r="G1518" s="58"/>
      <c r="H1518" s="58"/>
    </row>
    <row r="1519" spans="2:8">
      <c r="B1519" s="306"/>
      <c r="C1519" s="29"/>
      <c r="D1519" s="436"/>
      <c r="E1519" s="27"/>
      <c r="F1519" s="58"/>
      <c r="G1519" s="58"/>
      <c r="H1519" s="58"/>
    </row>
    <row r="1520" spans="2:8">
      <c r="B1520" s="306"/>
      <c r="C1520" s="29"/>
      <c r="D1520" s="436"/>
      <c r="E1520" s="27"/>
      <c r="F1520" s="58"/>
      <c r="G1520" s="58"/>
      <c r="H1520" s="58"/>
    </row>
    <row r="1521" spans="2:12">
      <c r="B1521" s="306"/>
      <c r="C1521" s="29"/>
      <c r="D1521" s="436"/>
      <c r="E1521" s="27"/>
      <c r="F1521" s="58"/>
      <c r="G1521" s="58"/>
      <c r="H1521" s="58"/>
    </row>
    <row r="1522" spans="2:12">
      <c r="B1522" s="306"/>
      <c r="C1522" s="29"/>
      <c r="D1522" s="436"/>
      <c r="E1522" s="27"/>
      <c r="F1522" s="58"/>
      <c r="G1522" s="58"/>
      <c r="H1522" s="58"/>
    </row>
    <row r="1523" spans="2:12">
      <c r="B1523" s="306"/>
      <c r="C1523" s="29"/>
      <c r="D1523" s="436"/>
      <c r="E1523" s="27"/>
      <c r="F1523" s="58"/>
      <c r="G1523" s="58"/>
      <c r="H1523" s="58"/>
    </row>
    <row r="1524" spans="2:12">
      <c r="B1524" s="306"/>
      <c r="C1524" s="29"/>
      <c r="D1524" s="436"/>
      <c r="E1524" s="27"/>
      <c r="F1524" s="58"/>
      <c r="G1524" s="58"/>
      <c r="H1524" s="58"/>
    </row>
    <row r="1525" spans="2:12">
      <c r="B1525" s="306"/>
      <c r="C1525" s="29"/>
      <c r="D1525" s="436"/>
      <c r="E1525" s="27"/>
      <c r="F1525" s="58"/>
      <c r="G1525" s="58"/>
      <c r="H1525" s="58"/>
    </row>
    <row r="1526" spans="2:12">
      <c r="B1526" s="306"/>
      <c r="C1526" s="29"/>
      <c r="D1526" s="436"/>
      <c r="E1526" s="27"/>
      <c r="F1526" s="58"/>
      <c r="G1526" s="58"/>
      <c r="H1526" s="58"/>
    </row>
    <row r="1527" spans="2:12">
      <c r="B1527" s="306"/>
      <c r="C1527" s="29"/>
      <c r="D1527" s="436"/>
      <c r="E1527" s="27"/>
      <c r="F1527" s="58"/>
      <c r="G1527" s="58"/>
      <c r="H1527" s="58"/>
    </row>
    <row r="1528" spans="2:12">
      <c r="B1528" s="306"/>
      <c r="C1528" s="29"/>
      <c r="D1528" s="436"/>
      <c r="E1528" s="27"/>
      <c r="F1528" s="58"/>
      <c r="G1528" s="58"/>
      <c r="H1528" s="58"/>
    </row>
    <row r="1529" spans="2:12">
      <c r="B1529" s="306"/>
      <c r="C1529" s="29"/>
      <c r="D1529" s="436"/>
      <c r="E1529" s="27"/>
      <c r="F1529" s="58"/>
      <c r="G1529" s="58"/>
      <c r="H1529" s="58"/>
    </row>
    <row r="1530" spans="2:12">
      <c r="B1530" s="306"/>
      <c r="C1530" s="29"/>
      <c r="D1530" s="436"/>
      <c r="E1530" s="27"/>
      <c r="F1530" s="58"/>
      <c r="G1530" s="58"/>
      <c r="H1530" s="58"/>
    </row>
    <row r="1531" spans="2:12" ht="15.6" thickBot="1">
      <c r="B1531" s="2" t="s">
        <v>211</v>
      </c>
      <c r="C1531" s="29"/>
      <c r="D1531" s="58"/>
      <c r="E1531" s="27"/>
      <c r="F1531" s="58"/>
      <c r="G1531" s="58"/>
      <c r="H1531" s="58"/>
    </row>
    <row r="1532" spans="2:12">
      <c r="B1532" s="320" t="s">
        <v>201</v>
      </c>
      <c r="C1532" s="437" t="s">
        <v>76</v>
      </c>
      <c r="D1532" s="438" t="s">
        <v>9</v>
      </c>
      <c r="E1532" s="438" t="s">
        <v>10</v>
      </c>
      <c r="F1532" s="438" t="s">
        <v>11</v>
      </c>
      <c r="G1532" s="438" t="s">
        <v>12</v>
      </c>
      <c r="H1532" s="438" t="s">
        <v>13</v>
      </c>
      <c r="I1532" s="438" t="s">
        <v>14</v>
      </c>
      <c r="J1532" s="438" t="s">
        <v>77</v>
      </c>
      <c r="K1532" s="439" t="s">
        <v>78</v>
      </c>
      <c r="L1532" s="440" t="s">
        <v>70</v>
      </c>
    </row>
    <row r="1533" spans="2:12">
      <c r="B1533" s="216" t="s">
        <v>202</v>
      </c>
      <c r="C1533" s="441">
        <v>0</v>
      </c>
      <c r="D1533" s="441">
        <v>5</v>
      </c>
      <c r="E1533" s="441">
        <v>6</v>
      </c>
      <c r="F1533" s="442">
        <v>8</v>
      </c>
      <c r="G1533" s="441">
        <v>8</v>
      </c>
      <c r="H1533" s="441">
        <v>1</v>
      </c>
      <c r="I1533" s="441">
        <v>1</v>
      </c>
      <c r="J1533" s="441">
        <v>1</v>
      </c>
      <c r="K1533" s="443">
        <v>0</v>
      </c>
      <c r="L1533" s="444">
        <v>30</v>
      </c>
    </row>
    <row r="1534" spans="2:12">
      <c r="B1534" s="216" t="s">
        <v>203</v>
      </c>
      <c r="C1534" s="441">
        <v>138</v>
      </c>
      <c r="D1534" s="441">
        <v>313</v>
      </c>
      <c r="E1534" s="441">
        <v>662</v>
      </c>
      <c r="F1534" s="442">
        <v>967</v>
      </c>
      <c r="G1534" s="441">
        <v>456</v>
      </c>
      <c r="H1534" s="441">
        <v>248</v>
      </c>
      <c r="I1534" s="441">
        <v>63</v>
      </c>
      <c r="J1534" s="441">
        <v>302</v>
      </c>
      <c r="K1534" s="443">
        <v>23</v>
      </c>
      <c r="L1534" s="445">
        <v>3172</v>
      </c>
    </row>
    <row r="1535" spans="2:12">
      <c r="B1535" s="216" t="s">
        <v>204</v>
      </c>
      <c r="C1535" s="441">
        <v>1</v>
      </c>
      <c r="D1535" s="441">
        <v>4</v>
      </c>
      <c r="E1535" s="441">
        <v>3</v>
      </c>
      <c r="F1535" s="442">
        <v>4</v>
      </c>
      <c r="G1535" s="441">
        <v>2</v>
      </c>
      <c r="H1535" s="441">
        <v>3</v>
      </c>
      <c r="I1535" s="441">
        <v>0</v>
      </c>
      <c r="J1535" s="441">
        <v>0</v>
      </c>
      <c r="K1535" s="443">
        <v>0</v>
      </c>
      <c r="L1535" s="445">
        <v>17</v>
      </c>
    </row>
    <row r="1536" spans="2:12">
      <c r="B1536" s="216" t="s">
        <v>205</v>
      </c>
      <c r="C1536" s="441">
        <v>0</v>
      </c>
      <c r="D1536" s="441">
        <v>0</v>
      </c>
      <c r="E1536" s="441">
        <v>4</v>
      </c>
      <c r="F1536" s="442">
        <v>5</v>
      </c>
      <c r="G1536" s="441">
        <v>0</v>
      </c>
      <c r="H1536" s="441">
        <v>0</v>
      </c>
      <c r="I1536" s="441">
        <v>0</v>
      </c>
      <c r="J1536" s="441">
        <v>1</v>
      </c>
      <c r="K1536" s="443">
        <v>0</v>
      </c>
      <c r="L1536" s="445">
        <v>10</v>
      </c>
    </row>
    <row r="1537" spans="2:12">
      <c r="B1537" s="216" t="s">
        <v>206</v>
      </c>
      <c r="C1537" s="441">
        <v>1</v>
      </c>
      <c r="D1537" s="441">
        <v>0</v>
      </c>
      <c r="E1537" s="441">
        <v>6</v>
      </c>
      <c r="F1537" s="442">
        <v>9</v>
      </c>
      <c r="G1537" s="441">
        <v>2</v>
      </c>
      <c r="H1537" s="441">
        <v>1</v>
      </c>
      <c r="I1537" s="441">
        <v>0</v>
      </c>
      <c r="J1537" s="441">
        <v>0</v>
      </c>
      <c r="K1537" s="443">
        <v>0</v>
      </c>
      <c r="L1537" s="445">
        <v>19</v>
      </c>
    </row>
    <row r="1538" spans="2:12">
      <c r="B1538" s="216" t="s">
        <v>207</v>
      </c>
      <c r="C1538" s="441">
        <v>1</v>
      </c>
      <c r="D1538" s="441">
        <v>3</v>
      </c>
      <c r="E1538" s="441">
        <v>4</v>
      </c>
      <c r="F1538" s="442">
        <v>7</v>
      </c>
      <c r="G1538" s="441">
        <v>4</v>
      </c>
      <c r="H1538" s="441">
        <v>0</v>
      </c>
      <c r="I1538" s="441">
        <v>0</v>
      </c>
      <c r="J1538" s="441">
        <v>0</v>
      </c>
      <c r="K1538" s="443">
        <v>0</v>
      </c>
      <c r="L1538" s="445">
        <v>19</v>
      </c>
    </row>
    <row r="1539" spans="2:12">
      <c r="B1539" s="216" t="s">
        <v>208</v>
      </c>
      <c r="C1539" s="441">
        <v>0</v>
      </c>
      <c r="D1539" s="441">
        <v>0</v>
      </c>
      <c r="E1539" s="441">
        <v>0</v>
      </c>
      <c r="F1539" s="442">
        <v>0</v>
      </c>
      <c r="G1539" s="441">
        <v>0</v>
      </c>
      <c r="H1539" s="441">
        <v>0</v>
      </c>
      <c r="I1539" s="441">
        <v>0</v>
      </c>
      <c r="J1539" s="441">
        <v>0</v>
      </c>
      <c r="K1539" s="443">
        <v>0</v>
      </c>
      <c r="L1539" s="445">
        <v>0</v>
      </c>
    </row>
    <row r="1540" spans="2:12">
      <c r="B1540" s="216" t="s">
        <v>209</v>
      </c>
      <c r="C1540" s="441">
        <v>584</v>
      </c>
      <c r="D1540" s="441">
        <v>1295</v>
      </c>
      <c r="E1540" s="441">
        <v>1957</v>
      </c>
      <c r="F1540" s="442">
        <v>2180</v>
      </c>
      <c r="G1540" s="442">
        <v>818</v>
      </c>
      <c r="H1540" s="442">
        <v>264</v>
      </c>
      <c r="I1540" s="442">
        <v>78</v>
      </c>
      <c r="J1540" s="442">
        <v>699</v>
      </c>
      <c r="K1540" s="446">
        <v>99</v>
      </c>
      <c r="L1540" s="445">
        <v>7974</v>
      </c>
    </row>
    <row r="1541" spans="2:12">
      <c r="B1541" s="216" t="s">
        <v>15</v>
      </c>
      <c r="C1541" s="441">
        <v>4</v>
      </c>
      <c r="D1541" s="441">
        <v>12</v>
      </c>
      <c r="E1541" s="441">
        <v>27</v>
      </c>
      <c r="F1541" s="442">
        <v>36</v>
      </c>
      <c r="G1541" s="441">
        <v>18</v>
      </c>
      <c r="H1541" s="441">
        <v>3</v>
      </c>
      <c r="I1541" s="441">
        <v>0</v>
      </c>
      <c r="J1541" s="441">
        <v>2</v>
      </c>
      <c r="K1541" s="443">
        <v>0</v>
      </c>
      <c r="L1541" s="445">
        <v>102</v>
      </c>
    </row>
    <row r="1542" spans="2:12">
      <c r="B1542" s="216" t="s">
        <v>210</v>
      </c>
      <c r="C1542" s="441">
        <v>0</v>
      </c>
      <c r="D1542" s="441">
        <v>0</v>
      </c>
      <c r="E1542" s="441">
        <v>0</v>
      </c>
      <c r="F1542" s="442">
        <v>0</v>
      </c>
      <c r="G1542" s="441">
        <v>0</v>
      </c>
      <c r="H1542" s="441">
        <v>0</v>
      </c>
      <c r="I1542" s="441">
        <v>0</v>
      </c>
      <c r="J1542" s="441">
        <v>0</v>
      </c>
      <c r="K1542" s="443">
        <v>0</v>
      </c>
      <c r="L1542" s="445">
        <v>0</v>
      </c>
    </row>
    <row r="1543" spans="2:12">
      <c r="B1543" s="216" t="s">
        <v>121</v>
      </c>
      <c r="C1543" s="447">
        <v>0</v>
      </c>
      <c r="D1543" s="447">
        <v>0</v>
      </c>
      <c r="E1543" s="447">
        <v>0</v>
      </c>
      <c r="F1543" s="447">
        <v>0</v>
      </c>
      <c r="G1543" s="447">
        <v>0</v>
      </c>
      <c r="H1543" s="447">
        <v>0</v>
      </c>
      <c r="I1543" s="447">
        <v>0</v>
      </c>
      <c r="J1543" s="447">
        <v>0</v>
      </c>
      <c r="K1543" s="448">
        <v>0</v>
      </c>
      <c r="L1543" s="445">
        <v>0</v>
      </c>
    </row>
    <row r="1544" spans="2:12">
      <c r="B1544" s="216" t="s">
        <v>73</v>
      </c>
      <c r="C1544" s="193"/>
      <c r="D1544" s="193"/>
      <c r="E1544" s="193"/>
      <c r="F1544" s="193"/>
      <c r="G1544" s="193"/>
      <c r="H1544" s="193"/>
      <c r="I1544" s="193"/>
      <c r="J1544" s="193"/>
      <c r="K1544" s="449"/>
      <c r="L1544" s="445">
        <v>0</v>
      </c>
    </row>
    <row r="1545" spans="2:12" ht="15.6" thickBot="1">
      <c r="B1545" s="219" t="s">
        <v>70</v>
      </c>
      <c r="C1545" s="206">
        <v>729</v>
      </c>
      <c r="D1545" s="206">
        <v>1632</v>
      </c>
      <c r="E1545" s="206">
        <v>2669</v>
      </c>
      <c r="F1545" s="206">
        <v>3216</v>
      </c>
      <c r="G1545" s="206">
        <v>1308</v>
      </c>
      <c r="H1545" s="206">
        <v>520</v>
      </c>
      <c r="I1545" s="206">
        <v>142</v>
      </c>
      <c r="J1545" s="206">
        <v>1005</v>
      </c>
      <c r="K1545" s="197">
        <v>122</v>
      </c>
      <c r="L1545" s="156">
        <v>11343</v>
      </c>
    </row>
    <row r="1546" spans="2:12">
      <c r="B1546" s="306"/>
      <c r="C1546" s="31"/>
      <c r="D1546" s="31"/>
      <c r="E1546" s="31"/>
      <c r="F1546" s="31"/>
      <c r="G1546" s="31"/>
      <c r="H1546" s="31"/>
      <c r="I1546" s="31"/>
      <c r="J1546" s="31"/>
      <c r="K1546" s="31"/>
    </row>
    <row r="1547" spans="2:12">
      <c r="B1547" s="306"/>
      <c r="C1547" s="31"/>
      <c r="D1547" s="31"/>
      <c r="E1547" s="31"/>
      <c r="F1547" s="31"/>
      <c r="G1547" s="31"/>
      <c r="H1547" s="31"/>
      <c r="I1547" s="31"/>
      <c r="J1547" s="31"/>
      <c r="K1547" s="31"/>
    </row>
    <row r="1548" spans="2:12">
      <c r="B1548" s="306"/>
      <c r="C1548" s="31"/>
      <c r="D1548" s="31"/>
      <c r="E1548" s="31"/>
      <c r="F1548" s="31"/>
      <c r="G1548" s="31"/>
      <c r="H1548" s="31"/>
      <c r="I1548" s="31"/>
      <c r="J1548" s="31"/>
      <c r="K1548" s="31"/>
    </row>
    <row r="1549" spans="2:12">
      <c r="B1549" s="306"/>
      <c r="C1549" s="31"/>
      <c r="D1549" s="31"/>
      <c r="E1549" s="31"/>
      <c r="F1549" s="31"/>
      <c r="G1549" s="31"/>
      <c r="H1549" s="31"/>
      <c r="I1549" s="31"/>
      <c r="J1549" s="31"/>
      <c r="K1549" s="31"/>
    </row>
    <row r="1550" spans="2:12">
      <c r="B1550" s="306"/>
      <c r="C1550" s="31"/>
      <c r="D1550" s="31"/>
      <c r="E1550" s="31"/>
      <c r="F1550" s="31"/>
      <c r="G1550" s="31"/>
      <c r="H1550" s="31"/>
      <c r="I1550" s="31"/>
      <c r="J1550" s="31"/>
      <c r="K1550" s="31"/>
    </row>
    <row r="1551" spans="2:12">
      <c r="B1551" s="306"/>
      <c r="C1551" s="31"/>
      <c r="D1551" s="31"/>
      <c r="E1551" s="31"/>
      <c r="F1551" s="31"/>
      <c r="G1551" s="31"/>
      <c r="H1551" s="31"/>
      <c r="I1551" s="31"/>
      <c r="J1551" s="31"/>
      <c r="K1551" s="31"/>
    </row>
    <row r="1552" spans="2:12">
      <c r="B1552" s="306"/>
      <c r="C1552" s="31"/>
      <c r="D1552" s="31"/>
      <c r="E1552" s="31"/>
      <c r="F1552" s="31"/>
      <c r="G1552" s="31"/>
      <c r="H1552" s="31"/>
      <c r="I1552" s="31"/>
      <c r="J1552" s="31"/>
      <c r="K1552" s="31"/>
    </row>
    <row r="1553" spans="2:13">
      <c r="B1553" s="306"/>
      <c r="C1553" s="31"/>
      <c r="D1553" s="31"/>
      <c r="E1553" s="31"/>
      <c r="F1553" s="31"/>
      <c r="G1553" s="31"/>
      <c r="H1553" s="31"/>
      <c r="I1553" s="31"/>
      <c r="J1553" s="31"/>
      <c r="K1553" s="31"/>
    </row>
    <row r="1554" spans="2:13">
      <c r="B1554" s="306"/>
      <c r="C1554" s="31"/>
      <c r="D1554" s="31"/>
      <c r="E1554" s="31"/>
      <c r="F1554" s="31"/>
      <c r="G1554" s="31"/>
      <c r="H1554" s="31"/>
      <c r="I1554" s="31"/>
      <c r="J1554" s="31"/>
      <c r="K1554" s="31"/>
    </row>
    <row r="1555" spans="2:13">
      <c r="B1555" s="306"/>
      <c r="C1555" s="31"/>
      <c r="D1555" s="31"/>
      <c r="E1555" s="31"/>
      <c r="F1555" s="31"/>
      <c r="G1555" s="31"/>
      <c r="H1555" s="31"/>
      <c r="I1555" s="31"/>
      <c r="J1555" s="31"/>
      <c r="K1555" s="31"/>
    </row>
    <row r="1556" spans="2:13">
      <c r="B1556" s="306"/>
      <c r="C1556" s="31"/>
      <c r="D1556" s="31"/>
      <c r="E1556" s="31"/>
      <c r="F1556" s="31"/>
      <c r="G1556" s="31"/>
      <c r="H1556" s="31"/>
      <c r="I1556" s="31"/>
      <c r="J1556" s="31"/>
      <c r="K1556" s="31"/>
    </row>
    <row r="1557" spans="2:13">
      <c r="B1557" s="306"/>
      <c r="C1557" s="31"/>
      <c r="D1557" s="31"/>
      <c r="E1557" s="31"/>
      <c r="F1557" s="31"/>
      <c r="G1557" s="31"/>
      <c r="H1557" s="31"/>
      <c r="I1557" s="31"/>
      <c r="J1557" s="31"/>
      <c r="K1557" s="31"/>
    </row>
    <row r="1558" spans="2:13">
      <c r="B1558" s="306"/>
      <c r="C1558" s="31"/>
      <c r="D1558" s="31"/>
      <c r="E1558" s="31"/>
      <c r="F1558" s="31"/>
      <c r="G1558" s="31"/>
      <c r="H1558" s="31"/>
      <c r="I1558" s="31"/>
      <c r="J1558" s="31"/>
      <c r="K1558" s="31"/>
    </row>
    <row r="1559" spans="2:13">
      <c r="B1559" s="306"/>
      <c r="C1559" s="31"/>
      <c r="D1559" s="31"/>
      <c r="E1559" s="31"/>
      <c r="F1559" s="31"/>
      <c r="G1559" s="31"/>
      <c r="H1559" s="31"/>
      <c r="I1559" s="31"/>
      <c r="J1559" s="31"/>
      <c r="K1559" s="31"/>
    </row>
    <row r="1560" spans="2:13">
      <c r="B1560" s="306"/>
      <c r="C1560" s="31"/>
      <c r="D1560" s="31"/>
      <c r="E1560" s="31"/>
      <c r="F1560" s="31"/>
      <c r="G1560" s="31"/>
      <c r="H1560" s="31"/>
      <c r="I1560" s="31"/>
      <c r="J1560" s="31"/>
      <c r="K1560" s="31"/>
    </row>
    <row r="1561" spans="2:13">
      <c r="B1561" s="306"/>
      <c r="C1561" s="31"/>
      <c r="D1561" s="31"/>
      <c r="E1561" s="31"/>
      <c r="F1561" s="31"/>
      <c r="G1561" s="31"/>
      <c r="H1561" s="31"/>
      <c r="I1561" s="31"/>
      <c r="J1561" s="31"/>
      <c r="K1561" s="31"/>
    </row>
    <row r="1562" spans="2:13">
      <c r="B1562" s="306"/>
      <c r="C1562" s="31"/>
      <c r="D1562" s="31"/>
      <c r="E1562" s="31"/>
      <c r="F1562" s="31"/>
      <c r="G1562" s="31"/>
      <c r="H1562" s="31"/>
      <c r="I1562" s="31"/>
      <c r="J1562" s="31"/>
      <c r="K1562" s="31"/>
    </row>
    <row r="1563" spans="2:13">
      <c r="B1563" s="306"/>
      <c r="C1563" s="31"/>
      <c r="D1563" s="31"/>
      <c r="E1563" s="31"/>
      <c r="F1563" s="31"/>
      <c r="G1563" s="31"/>
      <c r="H1563" s="31"/>
      <c r="I1563" s="31"/>
      <c r="J1563" s="31"/>
      <c r="K1563" s="31"/>
    </row>
    <row r="1564" spans="2:13">
      <c r="B1564" s="306"/>
      <c r="C1564" s="31"/>
      <c r="D1564" s="31"/>
      <c r="E1564" s="31"/>
      <c r="F1564" s="31"/>
      <c r="G1564" s="31"/>
      <c r="H1564" s="31"/>
      <c r="I1564" s="31"/>
      <c r="J1564" s="31"/>
      <c r="K1564" s="31"/>
    </row>
    <row r="1565" spans="2:13" ht="15.6" thickBot="1">
      <c r="B1565" s="306"/>
      <c r="C1565" s="31"/>
      <c r="D1565" s="31"/>
      <c r="E1565" s="31"/>
      <c r="F1565" s="31"/>
      <c r="G1565" s="31"/>
      <c r="H1565" s="31"/>
      <c r="I1565" s="31"/>
      <c r="J1565" s="31"/>
      <c r="K1565" s="31"/>
    </row>
    <row r="1566" spans="2:13" ht="30.75" customHeight="1" thickBot="1">
      <c r="B1566" s="2" t="s">
        <v>212</v>
      </c>
      <c r="C1566" s="29"/>
      <c r="D1566" s="58"/>
      <c r="E1566" s="27"/>
      <c r="F1566" s="58"/>
      <c r="G1566" s="58"/>
      <c r="H1566" s="58"/>
      <c r="L1566" s="1097" t="s">
        <v>74</v>
      </c>
      <c r="M1566" s="1111"/>
    </row>
    <row r="1567" spans="2:13">
      <c r="B1567" s="450" t="s">
        <v>201</v>
      </c>
      <c r="C1567" s="451" t="s">
        <v>76</v>
      </c>
      <c r="D1567" s="452" t="s">
        <v>9</v>
      </c>
      <c r="E1567" s="452" t="s">
        <v>10</v>
      </c>
      <c r="F1567" s="452" t="s">
        <v>11</v>
      </c>
      <c r="G1567" s="452" t="s">
        <v>12</v>
      </c>
      <c r="H1567" s="452" t="s">
        <v>13</v>
      </c>
      <c r="I1567" s="452" t="s">
        <v>14</v>
      </c>
      <c r="J1567" s="452" t="s">
        <v>77</v>
      </c>
      <c r="K1567" s="453" t="s">
        <v>78</v>
      </c>
      <c r="L1567" s="95" t="s">
        <v>83</v>
      </c>
      <c r="M1567" s="96" t="s">
        <v>84</v>
      </c>
    </row>
    <row r="1568" spans="2:13">
      <c r="B1568" s="216" t="s">
        <v>202</v>
      </c>
      <c r="C1568" s="441">
        <v>2</v>
      </c>
      <c r="D1568" s="441">
        <v>7</v>
      </c>
      <c r="E1568" s="441">
        <v>16</v>
      </c>
      <c r="F1568" s="441">
        <v>7</v>
      </c>
      <c r="G1568" s="441">
        <v>7</v>
      </c>
      <c r="H1568" s="441">
        <v>1</v>
      </c>
      <c r="I1568" s="441">
        <v>0</v>
      </c>
      <c r="J1568" s="441">
        <v>4</v>
      </c>
      <c r="K1568" s="443">
        <v>0</v>
      </c>
      <c r="L1568" s="454">
        <v>3.879044344529666E-3</v>
      </c>
      <c r="M1568" s="455">
        <v>44</v>
      </c>
    </row>
    <row r="1569" spans="1:13">
      <c r="B1569" s="216" t="s">
        <v>203</v>
      </c>
      <c r="C1569" s="441">
        <v>247</v>
      </c>
      <c r="D1569" s="441">
        <v>506</v>
      </c>
      <c r="E1569" s="441">
        <v>839</v>
      </c>
      <c r="F1569" s="441">
        <v>1087</v>
      </c>
      <c r="G1569" s="441">
        <v>472</v>
      </c>
      <c r="H1569" s="441">
        <v>212</v>
      </c>
      <c r="I1569" s="441">
        <v>70</v>
      </c>
      <c r="J1569" s="441">
        <v>340</v>
      </c>
      <c r="K1569" s="443">
        <v>32</v>
      </c>
      <c r="L1569" s="454">
        <v>0.33544917570307681</v>
      </c>
      <c r="M1569" s="455">
        <v>3805</v>
      </c>
    </row>
    <row r="1570" spans="1:13">
      <c r="B1570" s="216" t="s">
        <v>204</v>
      </c>
      <c r="C1570" s="441">
        <v>5</v>
      </c>
      <c r="D1570" s="441">
        <v>4</v>
      </c>
      <c r="E1570" s="441">
        <v>13</v>
      </c>
      <c r="F1570" s="441">
        <v>8</v>
      </c>
      <c r="G1570" s="441">
        <v>3</v>
      </c>
      <c r="H1570" s="441">
        <v>2</v>
      </c>
      <c r="I1570" s="441">
        <v>0</v>
      </c>
      <c r="J1570" s="441">
        <v>1</v>
      </c>
      <c r="K1570" s="443">
        <v>1</v>
      </c>
      <c r="L1570" s="454">
        <v>3.2619236533544919E-3</v>
      </c>
      <c r="M1570" s="455">
        <v>37</v>
      </c>
    </row>
    <row r="1571" spans="1:13">
      <c r="B1571" s="216" t="s">
        <v>205</v>
      </c>
      <c r="C1571" s="441">
        <v>0</v>
      </c>
      <c r="D1571" s="441">
        <v>0</v>
      </c>
      <c r="E1571" s="441">
        <v>3</v>
      </c>
      <c r="F1571" s="441">
        <v>6</v>
      </c>
      <c r="G1571" s="441">
        <v>2</v>
      </c>
      <c r="H1571" s="441">
        <v>1</v>
      </c>
      <c r="I1571" s="441">
        <v>0</v>
      </c>
      <c r="J1571" s="441">
        <v>3</v>
      </c>
      <c r="K1571" s="443">
        <v>0</v>
      </c>
      <c r="L1571" s="454">
        <v>1.3224014810896587E-3</v>
      </c>
      <c r="M1571" s="455">
        <v>15</v>
      </c>
    </row>
    <row r="1572" spans="1:13">
      <c r="B1572" s="216" t="s">
        <v>206</v>
      </c>
      <c r="C1572" s="441">
        <v>6</v>
      </c>
      <c r="D1572" s="441">
        <v>8</v>
      </c>
      <c r="E1572" s="441">
        <v>15</v>
      </c>
      <c r="F1572" s="441">
        <v>18</v>
      </c>
      <c r="G1572" s="441">
        <v>4</v>
      </c>
      <c r="H1572" s="441">
        <v>0</v>
      </c>
      <c r="I1572" s="441">
        <v>1</v>
      </c>
      <c r="J1572" s="441">
        <v>2</v>
      </c>
      <c r="K1572" s="443">
        <v>0</v>
      </c>
      <c r="L1572" s="454">
        <v>4.7606453319227714E-3</v>
      </c>
      <c r="M1572" s="455">
        <v>54</v>
      </c>
    </row>
    <row r="1573" spans="1:13">
      <c r="B1573" s="216" t="s">
        <v>207</v>
      </c>
      <c r="C1573" s="441">
        <v>4</v>
      </c>
      <c r="D1573" s="441">
        <v>5</v>
      </c>
      <c r="E1573" s="441">
        <v>7</v>
      </c>
      <c r="F1573" s="441">
        <v>9</v>
      </c>
      <c r="G1573" s="441">
        <v>2</v>
      </c>
      <c r="H1573" s="441">
        <v>0</v>
      </c>
      <c r="I1573" s="441">
        <v>0</v>
      </c>
      <c r="J1573" s="441">
        <v>2</v>
      </c>
      <c r="K1573" s="443">
        <v>0</v>
      </c>
      <c r="L1573" s="454">
        <v>2.556642863440007E-3</v>
      </c>
      <c r="M1573" s="455">
        <v>29</v>
      </c>
    </row>
    <row r="1574" spans="1:13">
      <c r="B1574" s="216" t="s">
        <v>208</v>
      </c>
      <c r="C1574" s="441">
        <v>0</v>
      </c>
      <c r="D1574" s="441">
        <v>0</v>
      </c>
      <c r="E1574" s="441">
        <v>0</v>
      </c>
      <c r="F1574" s="441">
        <v>0</v>
      </c>
      <c r="G1574" s="441">
        <v>0</v>
      </c>
      <c r="H1574" s="441">
        <v>0</v>
      </c>
      <c r="I1574" s="441">
        <v>0</v>
      </c>
      <c r="J1574" s="441">
        <v>0</v>
      </c>
      <c r="K1574" s="443">
        <v>0</v>
      </c>
      <c r="L1574" s="454">
        <v>0</v>
      </c>
      <c r="M1574" s="455">
        <v>0</v>
      </c>
    </row>
    <row r="1575" spans="1:13">
      <c r="B1575" s="216" t="s">
        <v>209</v>
      </c>
      <c r="C1575" s="441">
        <v>174</v>
      </c>
      <c r="D1575" s="441">
        <v>477</v>
      </c>
      <c r="E1575" s="441">
        <v>813</v>
      </c>
      <c r="F1575" s="441">
        <v>1041</v>
      </c>
      <c r="G1575" s="441">
        <v>423</v>
      </c>
      <c r="H1575" s="441">
        <v>186</v>
      </c>
      <c r="I1575" s="441">
        <v>30</v>
      </c>
      <c r="J1575" s="441">
        <v>164</v>
      </c>
      <c r="K1575" s="443">
        <v>51</v>
      </c>
      <c r="L1575" s="454">
        <v>0.29612977166534427</v>
      </c>
      <c r="M1575" s="455">
        <v>3359</v>
      </c>
    </row>
    <row r="1576" spans="1:13">
      <c r="B1576" s="216" t="s">
        <v>15</v>
      </c>
      <c r="C1576" s="441">
        <v>26</v>
      </c>
      <c r="D1576" s="441">
        <v>71</v>
      </c>
      <c r="E1576" s="441">
        <v>121</v>
      </c>
      <c r="F1576" s="441">
        <v>141</v>
      </c>
      <c r="G1576" s="441">
        <v>42</v>
      </c>
      <c r="H1576" s="441">
        <v>15</v>
      </c>
      <c r="I1576" s="441">
        <v>3</v>
      </c>
      <c r="J1576" s="441">
        <v>25</v>
      </c>
      <c r="K1576" s="443">
        <v>3</v>
      </c>
      <c r="L1576" s="454">
        <v>3.9407564136471833E-2</v>
      </c>
      <c r="M1576" s="455">
        <v>447</v>
      </c>
    </row>
    <row r="1577" spans="1:13">
      <c r="B1577" s="216" t="s">
        <v>210</v>
      </c>
      <c r="C1577" s="441">
        <v>0</v>
      </c>
      <c r="D1577" s="441">
        <v>0</v>
      </c>
      <c r="E1577" s="441">
        <v>0</v>
      </c>
      <c r="F1577" s="441">
        <v>0</v>
      </c>
      <c r="G1577" s="441">
        <v>0</v>
      </c>
      <c r="H1577" s="441">
        <v>0</v>
      </c>
      <c r="I1577" s="441">
        <v>0</v>
      </c>
      <c r="J1577" s="441">
        <v>0</v>
      </c>
      <c r="K1577" s="443">
        <v>0</v>
      </c>
      <c r="L1577" s="454">
        <v>0</v>
      </c>
      <c r="M1577" s="455">
        <v>0</v>
      </c>
    </row>
    <row r="1578" spans="1:13">
      <c r="B1578" s="216" t="s">
        <v>121</v>
      </c>
      <c r="C1578" s="447">
        <v>41</v>
      </c>
      <c r="D1578" s="441">
        <v>135</v>
      </c>
      <c r="E1578" s="441">
        <v>289</v>
      </c>
      <c r="F1578" s="441">
        <v>355</v>
      </c>
      <c r="G1578" s="441">
        <v>139</v>
      </c>
      <c r="H1578" s="441">
        <v>43</v>
      </c>
      <c r="I1578" s="441">
        <v>11</v>
      </c>
      <c r="J1578" s="441">
        <v>118</v>
      </c>
      <c r="K1578" s="443">
        <v>16</v>
      </c>
      <c r="L1578" s="454">
        <v>0.10111963325398925</v>
      </c>
      <c r="M1578" s="455">
        <v>1147</v>
      </c>
    </row>
    <row r="1579" spans="1:13">
      <c r="B1579" s="216" t="s">
        <v>73</v>
      </c>
      <c r="C1579" s="193"/>
      <c r="D1579" s="193"/>
      <c r="E1579" s="193"/>
      <c r="F1579" s="193"/>
      <c r="G1579" s="193"/>
      <c r="H1579" s="193"/>
      <c r="I1579" s="193"/>
      <c r="J1579" s="193"/>
      <c r="K1579" s="456"/>
      <c r="L1579" s="457">
        <v>0.21211319756678126</v>
      </c>
      <c r="M1579" s="458">
        <v>2406</v>
      </c>
    </row>
    <row r="1580" spans="1:13" ht="15.6" thickBot="1">
      <c r="B1580" s="219" t="s">
        <v>70</v>
      </c>
      <c r="C1580" s="206">
        <v>505</v>
      </c>
      <c r="D1580" s="206">
        <v>1213</v>
      </c>
      <c r="E1580" s="206">
        <v>2116</v>
      </c>
      <c r="F1580" s="206">
        <v>2672</v>
      </c>
      <c r="G1580" s="206">
        <v>1094</v>
      </c>
      <c r="H1580" s="206">
        <v>460</v>
      </c>
      <c r="I1580" s="206">
        <v>115</v>
      </c>
      <c r="J1580" s="206">
        <v>659</v>
      </c>
      <c r="K1580" s="197">
        <v>103</v>
      </c>
      <c r="L1580" s="54"/>
      <c r="M1580" s="171">
        <v>11343</v>
      </c>
    </row>
    <row r="1581" spans="1:13">
      <c r="A1581" s="66" t="s">
        <v>80</v>
      </c>
      <c r="B1581" s="306"/>
    </row>
    <row r="1582" spans="1:13">
      <c r="A1582" s="66"/>
      <c r="B1582" s="306"/>
    </row>
    <row r="1583" spans="1:13">
      <c r="A1583" s="66"/>
      <c r="B1583" s="306"/>
    </row>
    <row r="1584" spans="1:13">
      <c r="A1584" s="66"/>
      <c r="B1584" s="306"/>
    </row>
    <row r="1585" spans="1:2">
      <c r="A1585" s="66"/>
      <c r="B1585" s="306"/>
    </row>
    <row r="1586" spans="1:2">
      <c r="A1586" s="66"/>
      <c r="B1586" s="306"/>
    </row>
    <row r="1587" spans="1:2">
      <c r="A1587" s="66"/>
      <c r="B1587" s="306"/>
    </row>
    <row r="1588" spans="1:2">
      <c r="A1588" s="66"/>
      <c r="B1588" s="306"/>
    </row>
    <row r="1589" spans="1:2">
      <c r="A1589" s="66"/>
      <c r="B1589" s="306"/>
    </row>
    <row r="1590" spans="1:2">
      <c r="A1590" s="66"/>
      <c r="B1590" s="306"/>
    </row>
    <row r="1591" spans="1:2">
      <c r="A1591" s="66"/>
      <c r="B1591" s="306"/>
    </row>
    <row r="1592" spans="1:2">
      <c r="A1592" s="66"/>
      <c r="B1592" s="306"/>
    </row>
    <row r="1593" spans="1:2">
      <c r="A1593" s="66"/>
      <c r="B1593" s="306"/>
    </row>
    <row r="1594" spans="1:2">
      <c r="A1594" s="66"/>
      <c r="B1594" s="306"/>
    </row>
    <row r="1595" spans="1:2">
      <c r="A1595" s="66"/>
      <c r="B1595" s="306"/>
    </row>
    <row r="1596" spans="1:2">
      <c r="A1596" s="66"/>
      <c r="B1596" s="306"/>
    </row>
    <row r="1597" spans="1:2">
      <c r="A1597" s="66"/>
      <c r="B1597" s="306"/>
    </row>
    <row r="1598" spans="1:2">
      <c r="A1598" s="66"/>
      <c r="B1598" s="306"/>
    </row>
    <row r="1599" spans="1:2">
      <c r="A1599" s="66"/>
      <c r="B1599" s="306"/>
    </row>
    <row r="1600" spans="1:2">
      <c r="A1600" s="66"/>
      <c r="B1600" s="306"/>
    </row>
    <row r="1601" spans="2:6" ht="15.6" thickBot="1">
      <c r="B1601" s="2" t="s">
        <v>213</v>
      </c>
    </row>
    <row r="1602" spans="2:6" ht="30" customHeight="1">
      <c r="B1602" s="1098" t="s">
        <v>214</v>
      </c>
      <c r="C1602" s="1086" t="s">
        <v>103</v>
      </c>
      <c r="D1602" s="1100"/>
      <c r="E1602" s="1088" t="s">
        <v>74</v>
      </c>
      <c r="F1602" s="1089"/>
    </row>
    <row r="1603" spans="2:6">
      <c r="B1603" s="1099"/>
      <c r="C1603" s="95" t="s">
        <v>83</v>
      </c>
      <c r="D1603" s="459" t="s">
        <v>84</v>
      </c>
      <c r="E1603" s="95" t="s">
        <v>83</v>
      </c>
      <c r="F1603" s="96" t="s">
        <v>84</v>
      </c>
    </row>
    <row r="1604" spans="2:6">
      <c r="B1604" s="160" t="s">
        <v>215</v>
      </c>
      <c r="C1604" s="87">
        <v>0.8743426205661855</v>
      </c>
      <c r="D1604" s="51">
        <v>7814</v>
      </c>
      <c r="E1604" s="308">
        <v>0.68888301154897291</v>
      </c>
      <c r="F1604" s="189">
        <v>7814</v>
      </c>
    </row>
    <row r="1605" spans="2:6">
      <c r="B1605" s="160" t="s">
        <v>216</v>
      </c>
      <c r="C1605" s="87">
        <v>7.6088172764909928E-3</v>
      </c>
      <c r="D1605" s="51">
        <v>68</v>
      </c>
      <c r="E1605" s="308">
        <v>5.9948867142731203E-3</v>
      </c>
      <c r="F1605" s="189">
        <v>68</v>
      </c>
    </row>
    <row r="1606" spans="2:6">
      <c r="B1606" s="160" t="s">
        <v>217</v>
      </c>
      <c r="C1606" s="87">
        <v>7.6088172764909928E-3</v>
      </c>
      <c r="D1606" s="51">
        <v>68</v>
      </c>
      <c r="E1606" s="308">
        <v>5.9948867142731203E-3</v>
      </c>
      <c r="F1606" s="189">
        <v>68</v>
      </c>
    </row>
    <row r="1607" spans="2:6" ht="15" customHeight="1">
      <c r="B1607" s="160" t="s">
        <v>218</v>
      </c>
      <c r="C1607" s="87">
        <v>7.9445003916303013E-3</v>
      </c>
      <c r="D1607" s="51">
        <v>71</v>
      </c>
      <c r="E1607" s="308">
        <v>6.2593670104910517E-3</v>
      </c>
      <c r="F1607" s="189">
        <v>71</v>
      </c>
    </row>
    <row r="1608" spans="2:6">
      <c r="B1608" s="160" t="s">
        <v>15</v>
      </c>
      <c r="C1608" s="87">
        <v>3.9163030099585994E-3</v>
      </c>
      <c r="D1608" s="51">
        <v>35</v>
      </c>
      <c r="E1608" s="308">
        <v>3.0856034558758706E-3</v>
      </c>
      <c r="F1608" s="189">
        <v>35</v>
      </c>
    </row>
    <row r="1609" spans="2:6">
      <c r="B1609" s="160" t="s">
        <v>364</v>
      </c>
      <c r="C1609" s="87">
        <v>9.8578941479243593E-2</v>
      </c>
      <c r="D1609" s="51">
        <v>881</v>
      </c>
      <c r="E1609" s="308">
        <v>7.7669046989332621E-2</v>
      </c>
      <c r="F1609" s="189">
        <v>881</v>
      </c>
    </row>
    <row r="1610" spans="2:6">
      <c r="B1610" s="160" t="s">
        <v>73</v>
      </c>
      <c r="C1610" s="460"/>
      <c r="D1610" s="193"/>
      <c r="E1610" s="308">
        <v>0.21211319756678126</v>
      </c>
      <c r="F1610" s="189">
        <v>2406</v>
      </c>
    </row>
    <row r="1611" spans="2:6" ht="15.75" customHeight="1" thickBot="1">
      <c r="B1611" s="168" t="s">
        <v>70</v>
      </c>
      <c r="C1611" s="435"/>
      <c r="D1611" s="461">
        <v>8937</v>
      </c>
      <c r="E1611" s="54"/>
      <c r="F1611" s="197">
        <v>11343</v>
      </c>
    </row>
    <row r="1612" spans="2:6" ht="15.75" customHeight="1">
      <c r="B1612" s="230"/>
      <c r="C1612" s="27"/>
      <c r="D1612" s="58"/>
      <c r="E1612" s="58"/>
      <c r="F1612" s="31"/>
    </row>
    <row r="1613" spans="2:6" ht="15.75" customHeight="1">
      <c r="B1613" s="230"/>
      <c r="C1613" s="27"/>
      <c r="D1613" s="58"/>
      <c r="E1613" s="58"/>
      <c r="F1613" s="31"/>
    </row>
    <row r="1614" spans="2:6" ht="15.75" customHeight="1">
      <c r="B1614" s="230"/>
      <c r="C1614" s="27"/>
      <c r="D1614" s="58"/>
      <c r="E1614" s="58"/>
      <c r="F1614" s="31"/>
    </row>
    <row r="1615" spans="2:6" ht="15.75" customHeight="1">
      <c r="B1615" s="230"/>
      <c r="C1615" s="27"/>
      <c r="D1615" s="58"/>
      <c r="E1615" s="58"/>
      <c r="F1615" s="31"/>
    </row>
    <row r="1616" spans="2:6" ht="15.75" customHeight="1">
      <c r="B1616" s="230"/>
      <c r="C1616" s="27"/>
      <c r="D1616" s="58"/>
      <c r="E1616" s="58"/>
      <c r="F1616" s="31"/>
    </row>
    <row r="1617" spans="2:9" ht="15.75" customHeight="1">
      <c r="B1617" s="230"/>
      <c r="C1617" s="27"/>
      <c r="D1617" s="58"/>
      <c r="E1617" s="58"/>
      <c r="F1617" s="31"/>
    </row>
    <row r="1618" spans="2:9" ht="15.75" customHeight="1">
      <c r="B1618" s="230"/>
      <c r="C1618" s="27"/>
      <c r="D1618" s="58"/>
      <c r="E1618" s="58"/>
      <c r="F1618" s="31"/>
    </row>
    <row r="1619" spans="2:9" ht="15.75" customHeight="1">
      <c r="B1619" s="230"/>
      <c r="C1619" s="27"/>
      <c r="D1619" s="58"/>
      <c r="E1619" s="58"/>
      <c r="F1619" s="31"/>
    </row>
    <row r="1620" spans="2:9" ht="15.75" customHeight="1">
      <c r="B1620" s="230"/>
      <c r="C1620" s="27"/>
      <c r="D1620" s="58"/>
      <c r="E1620" s="58"/>
      <c r="F1620" s="31"/>
    </row>
    <row r="1621" spans="2:9" ht="15.75" customHeight="1">
      <c r="B1621" s="230"/>
      <c r="C1621" s="27"/>
      <c r="D1621" s="58"/>
      <c r="E1621" s="58"/>
      <c r="F1621" s="31"/>
    </row>
    <row r="1622" spans="2:9" ht="15.75" customHeight="1">
      <c r="B1622" s="230"/>
      <c r="C1622" s="27"/>
      <c r="D1622" s="58"/>
      <c r="E1622" s="58"/>
      <c r="F1622" s="31"/>
    </row>
    <row r="1623" spans="2:9" ht="15.75" customHeight="1">
      <c r="B1623" s="230"/>
      <c r="C1623" s="27"/>
      <c r="D1623" s="58"/>
      <c r="E1623" s="58"/>
      <c r="F1623" s="31"/>
    </row>
    <row r="1624" spans="2:9" ht="15.75" customHeight="1">
      <c r="B1624" s="230"/>
      <c r="C1624" s="27"/>
      <c r="D1624" s="58"/>
      <c r="E1624" s="58"/>
      <c r="F1624" s="31"/>
    </row>
    <row r="1625" spans="2:9" ht="15.75" customHeight="1">
      <c r="B1625" s="230"/>
      <c r="C1625" s="27"/>
      <c r="D1625" s="58"/>
      <c r="E1625" s="58"/>
      <c r="F1625" s="31"/>
    </row>
    <row r="1626" spans="2:9" ht="15.75" customHeight="1">
      <c r="B1626" s="230"/>
      <c r="C1626" s="27"/>
      <c r="D1626" s="58"/>
      <c r="E1626" s="58"/>
      <c r="F1626" s="31"/>
    </row>
    <row r="1627" spans="2:9" ht="15.75" customHeight="1">
      <c r="B1627" s="230"/>
      <c r="C1627" s="27"/>
      <c r="D1627" s="58"/>
      <c r="E1627" s="58"/>
      <c r="F1627" s="31"/>
    </row>
    <row r="1628" spans="2:9" ht="15.75" customHeight="1">
      <c r="B1628" s="230"/>
      <c r="C1628" s="27"/>
      <c r="D1628" s="58"/>
      <c r="E1628" s="58"/>
      <c r="F1628" s="31"/>
    </row>
    <row r="1629" spans="2:9" ht="15.75" customHeight="1">
      <c r="B1629" s="230"/>
      <c r="C1629" s="27"/>
      <c r="D1629" s="58"/>
      <c r="E1629" s="58"/>
      <c r="F1629" s="31"/>
    </row>
    <row r="1630" spans="2:9" ht="15.75" customHeight="1">
      <c r="B1630" s="230"/>
      <c r="C1630" s="27"/>
      <c r="D1630" s="58"/>
      <c r="E1630" s="58"/>
      <c r="F1630" s="31"/>
    </row>
    <row r="1631" spans="2:9" ht="15.75" customHeight="1">
      <c r="B1631" s="230"/>
      <c r="C1631" s="27"/>
      <c r="D1631" s="58"/>
      <c r="E1631" s="58"/>
      <c r="F1631" s="31"/>
    </row>
    <row r="1632" spans="2:9" ht="15.6" thickBot="1">
      <c r="B1632" s="2" t="s">
        <v>219</v>
      </c>
      <c r="C1632" s="27"/>
      <c r="D1632" s="58"/>
      <c r="E1632" s="58"/>
      <c r="F1632" s="1072"/>
      <c r="G1632" s="2"/>
      <c r="H1632" s="2"/>
      <c r="I1632" s="2"/>
    </row>
    <row r="1633" spans="1:11">
      <c r="B1633" s="36" t="s">
        <v>220</v>
      </c>
      <c r="C1633" s="462" t="s">
        <v>83</v>
      </c>
      <c r="D1633" s="463" t="s">
        <v>84</v>
      </c>
      <c r="E1633" s="58"/>
      <c r="F1633" s="27"/>
      <c r="G1633" s="27"/>
      <c r="H1633" s="27"/>
      <c r="I1633" s="27"/>
    </row>
    <row r="1634" spans="1:11" ht="15" customHeight="1">
      <c r="B1634" s="70" t="s">
        <v>76</v>
      </c>
      <c r="C1634" s="71">
        <v>9.5041322314049589E-2</v>
      </c>
      <c r="D1634" s="322">
        <v>23</v>
      </c>
      <c r="E1634" s="58"/>
      <c r="J1634" s="1073"/>
      <c r="K1634" s="464"/>
    </row>
    <row r="1635" spans="1:11">
      <c r="B1635" s="70" t="s">
        <v>85</v>
      </c>
      <c r="C1635" s="71">
        <v>0.18595041322314049</v>
      </c>
      <c r="D1635" s="322">
        <v>45</v>
      </c>
      <c r="E1635" s="58"/>
      <c r="J1635" s="464"/>
      <c r="K1635" s="464"/>
    </row>
    <row r="1636" spans="1:11">
      <c r="B1636" s="70" t="s">
        <v>86</v>
      </c>
      <c r="C1636" s="71">
        <v>0.24380165289256198</v>
      </c>
      <c r="D1636" s="322">
        <v>59</v>
      </c>
      <c r="E1636" s="58"/>
      <c r="J1636" s="464"/>
      <c r="K1636" s="464"/>
    </row>
    <row r="1637" spans="1:11">
      <c r="B1637" s="73" t="s">
        <v>11</v>
      </c>
      <c r="C1637" s="74">
        <v>0.22727272727272727</v>
      </c>
      <c r="D1637" s="323">
        <v>55</v>
      </c>
      <c r="E1637" s="58"/>
      <c r="J1637" s="464"/>
      <c r="K1637" s="464"/>
    </row>
    <row r="1638" spans="1:11">
      <c r="B1638" s="73" t="s">
        <v>12</v>
      </c>
      <c r="C1638" s="76">
        <v>0.128099173553719</v>
      </c>
      <c r="D1638" s="323">
        <v>31</v>
      </c>
      <c r="E1638" s="58"/>
      <c r="J1638" s="464"/>
      <c r="K1638" s="464"/>
    </row>
    <row r="1639" spans="1:11">
      <c r="B1639" s="73" t="s">
        <v>13</v>
      </c>
      <c r="C1639" s="76">
        <v>4.1322314049586778E-3</v>
      </c>
      <c r="D1639" s="323">
        <v>1</v>
      </c>
      <c r="E1639" s="58"/>
      <c r="J1639" s="464"/>
      <c r="K1639" s="464"/>
    </row>
    <row r="1640" spans="1:11">
      <c r="B1640" s="73" t="s">
        <v>14</v>
      </c>
      <c r="C1640" s="76">
        <v>1.6528925619834711E-2</v>
      </c>
      <c r="D1640" s="323">
        <v>4</v>
      </c>
      <c r="E1640" s="58"/>
      <c r="J1640" s="464"/>
      <c r="K1640" s="464"/>
    </row>
    <row r="1641" spans="1:11">
      <c r="B1641" s="77" t="s">
        <v>77</v>
      </c>
      <c r="C1641" s="78">
        <v>9.0909090909090912E-2</v>
      </c>
      <c r="D1641" s="324">
        <v>22</v>
      </c>
      <c r="E1641" s="58"/>
      <c r="J1641" s="464"/>
      <c r="K1641" s="464"/>
    </row>
    <row r="1642" spans="1:11">
      <c r="B1642" s="80" t="s">
        <v>78</v>
      </c>
      <c r="C1642" s="78">
        <v>8.2644628099173556E-3</v>
      </c>
      <c r="D1642" s="324">
        <v>2</v>
      </c>
      <c r="E1642" s="58"/>
      <c r="J1642" s="464"/>
      <c r="K1642" s="464"/>
    </row>
    <row r="1643" spans="1:11" ht="15.6" thickBot="1">
      <c r="B1643" s="81" t="s">
        <v>87</v>
      </c>
      <c r="C1643" s="82"/>
      <c r="D1643" s="83">
        <v>242</v>
      </c>
      <c r="E1643" s="58"/>
    </row>
    <row r="1644" spans="1:11">
      <c r="B1644" s="5" t="s">
        <v>8</v>
      </c>
    </row>
    <row r="1645" spans="1:11">
      <c r="B1645" s="5" t="s">
        <v>221</v>
      </c>
    </row>
    <row r="1646" spans="1:11">
      <c r="A1646" s="66" t="s">
        <v>80</v>
      </c>
      <c r="B1646" s="5"/>
    </row>
    <row r="1647" spans="1:11">
      <c r="A1647" s="66"/>
      <c r="B1647" s="5"/>
    </row>
    <row r="1648" spans="1:11">
      <c r="A1648" s="66"/>
      <c r="B1648" s="5"/>
    </row>
    <row r="1649" spans="1:2">
      <c r="A1649" s="66"/>
      <c r="B1649" s="5"/>
    </row>
    <row r="1650" spans="1:2">
      <c r="A1650" s="66"/>
      <c r="B1650" s="5"/>
    </row>
    <row r="1651" spans="1:2">
      <c r="A1651" s="66"/>
      <c r="B1651" s="5"/>
    </row>
    <row r="1652" spans="1:2">
      <c r="A1652" s="66"/>
      <c r="B1652" s="5"/>
    </row>
    <row r="1653" spans="1:2">
      <c r="A1653" s="66"/>
      <c r="B1653" s="5"/>
    </row>
    <row r="1654" spans="1:2">
      <c r="A1654" s="66"/>
      <c r="B1654" s="5"/>
    </row>
    <row r="1655" spans="1:2">
      <c r="A1655" s="66"/>
      <c r="B1655" s="5"/>
    </row>
    <row r="1656" spans="1:2">
      <c r="A1656" s="66"/>
      <c r="B1656" s="5"/>
    </row>
    <row r="1657" spans="1:2">
      <c r="A1657" s="66"/>
      <c r="B1657" s="5"/>
    </row>
    <row r="1658" spans="1:2">
      <c r="A1658" s="66"/>
      <c r="B1658" s="5"/>
    </row>
    <row r="1659" spans="1:2">
      <c r="A1659" s="66"/>
      <c r="B1659" s="5"/>
    </row>
    <row r="1660" spans="1:2">
      <c r="A1660" s="66"/>
      <c r="B1660" s="5"/>
    </row>
    <row r="1661" spans="1:2">
      <c r="A1661" s="66"/>
      <c r="B1661" s="5"/>
    </row>
    <row r="1662" spans="1:2">
      <c r="A1662" s="66"/>
      <c r="B1662" s="5"/>
    </row>
    <row r="1663" spans="1:2">
      <c r="A1663" s="66"/>
      <c r="B1663" s="5"/>
    </row>
    <row r="1664" spans="1:2">
      <c r="A1664" s="66"/>
      <c r="B1664" s="5"/>
    </row>
    <row r="1665" spans="1:8">
      <c r="A1665" s="66"/>
      <c r="B1665" s="5"/>
    </row>
    <row r="1666" spans="1:8" ht="15" customHeight="1" thickBot="1">
      <c r="B1666" s="2" t="s">
        <v>222</v>
      </c>
    </row>
    <row r="1667" spans="1:8" ht="30" customHeight="1">
      <c r="B1667" s="157"/>
      <c r="C1667" s="1091" t="s">
        <v>118</v>
      </c>
      <c r="D1667" s="1092"/>
      <c r="E1667" s="1086" t="s">
        <v>103</v>
      </c>
      <c r="F1667" s="1087"/>
      <c r="G1667" s="1088" t="s">
        <v>74</v>
      </c>
      <c r="H1667" s="1089"/>
    </row>
    <row r="1668" spans="1:8">
      <c r="B1668" s="158" t="s">
        <v>37</v>
      </c>
      <c r="C1668" s="159" t="s">
        <v>83</v>
      </c>
      <c r="D1668" s="159" t="s">
        <v>84</v>
      </c>
      <c r="E1668" s="95" t="s">
        <v>83</v>
      </c>
      <c r="F1668" s="95" t="s">
        <v>84</v>
      </c>
      <c r="G1668" s="95" t="s">
        <v>83</v>
      </c>
      <c r="H1668" s="96" t="s">
        <v>84</v>
      </c>
    </row>
    <row r="1669" spans="1:8">
      <c r="B1669" s="160" t="s">
        <v>119</v>
      </c>
      <c r="C1669" s="87">
        <v>0.13197566781274794</v>
      </c>
      <c r="D1669" s="51">
        <v>1497</v>
      </c>
      <c r="E1669" s="87">
        <v>0.11849613964417589</v>
      </c>
      <c r="F1669" s="51">
        <v>1059</v>
      </c>
      <c r="G1669" s="161">
        <v>9.3361544564929913E-2</v>
      </c>
      <c r="H1669" s="52">
        <v>1059</v>
      </c>
    </row>
    <row r="1670" spans="1:8">
      <c r="B1670" s="160" t="s">
        <v>120</v>
      </c>
      <c r="C1670" s="87">
        <v>0.86802433218725206</v>
      </c>
      <c r="D1670" s="51">
        <v>9846</v>
      </c>
      <c r="E1670" s="87">
        <v>0.78605796128454741</v>
      </c>
      <c r="F1670" s="51">
        <v>7025</v>
      </c>
      <c r="G1670" s="161">
        <v>0.61932469364365683</v>
      </c>
      <c r="H1670" s="52">
        <v>7025</v>
      </c>
    </row>
    <row r="1671" spans="1:8">
      <c r="B1671" s="160" t="s">
        <v>123</v>
      </c>
      <c r="C1671" s="87"/>
      <c r="D1671" s="51">
        <v>0</v>
      </c>
      <c r="E1671" s="87">
        <v>9.5445899071276721E-2</v>
      </c>
      <c r="F1671" s="51">
        <v>853</v>
      </c>
      <c r="G1671" s="161">
        <v>7.5200564224631936E-2</v>
      </c>
      <c r="H1671" s="52">
        <v>853</v>
      </c>
    </row>
    <row r="1672" spans="1:8">
      <c r="B1672" s="163" t="s">
        <v>73</v>
      </c>
      <c r="C1672" s="164"/>
      <c r="D1672" s="165"/>
      <c r="E1672" s="164"/>
      <c r="F1672" s="165"/>
      <c r="G1672" s="161">
        <v>0.21211319756678126</v>
      </c>
      <c r="H1672" s="167">
        <v>2406</v>
      </c>
    </row>
    <row r="1673" spans="1:8" ht="15.6" thickBot="1">
      <c r="B1673" s="295" t="s">
        <v>70</v>
      </c>
      <c r="C1673" s="90"/>
      <c r="D1673" s="54">
        <v>11343</v>
      </c>
      <c r="E1673" s="169"/>
      <c r="F1673" s="54">
        <v>8937</v>
      </c>
      <c r="G1673" s="170"/>
      <c r="H1673" s="171">
        <v>11343</v>
      </c>
    </row>
    <row r="1674" spans="1:8">
      <c r="B1674" s="286"/>
      <c r="C1674" s="29"/>
      <c r="D1674" s="58"/>
      <c r="E1674" s="34"/>
      <c r="F1674" s="58"/>
      <c r="G1674" s="176"/>
      <c r="H1674" s="58"/>
    </row>
    <row r="1675" spans="1:8">
      <c r="B1675" s="286"/>
      <c r="C1675" s="29"/>
      <c r="D1675" s="58"/>
      <c r="E1675" s="34"/>
      <c r="F1675" s="58"/>
      <c r="G1675" s="176"/>
      <c r="H1675" s="58"/>
    </row>
    <row r="1676" spans="1:8">
      <c r="B1676" s="286"/>
      <c r="C1676" s="29"/>
      <c r="D1676" s="58"/>
      <c r="E1676" s="34"/>
      <c r="F1676" s="58"/>
      <c r="G1676" s="176"/>
      <c r="H1676" s="58"/>
    </row>
    <row r="1677" spans="1:8">
      <c r="B1677" s="286"/>
      <c r="C1677" s="29"/>
      <c r="D1677" s="58"/>
      <c r="E1677" s="34"/>
      <c r="F1677" s="58"/>
      <c r="G1677" s="176"/>
      <c r="H1677" s="58"/>
    </row>
    <row r="1678" spans="1:8">
      <c r="B1678" s="286"/>
      <c r="C1678" s="29"/>
      <c r="D1678" s="58"/>
      <c r="E1678" s="34"/>
      <c r="F1678" s="58"/>
      <c r="G1678" s="176"/>
      <c r="H1678" s="58"/>
    </row>
    <row r="1679" spans="1:8">
      <c r="B1679" s="286"/>
      <c r="C1679" s="29"/>
      <c r="D1679" s="58"/>
      <c r="E1679" s="34"/>
      <c r="F1679" s="58"/>
      <c r="G1679" s="176"/>
      <c r="H1679" s="58"/>
    </row>
    <row r="1680" spans="1:8">
      <c r="B1680" s="286"/>
      <c r="C1680" s="29"/>
      <c r="D1680" s="58"/>
      <c r="E1680" s="34"/>
      <c r="F1680" s="58"/>
      <c r="G1680" s="176"/>
      <c r="H1680" s="58"/>
    </row>
    <row r="1681" spans="2:8">
      <c r="B1681" s="286"/>
      <c r="C1681" s="29"/>
      <c r="D1681" s="58"/>
      <c r="E1681" s="34"/>
      <c r="F1681" s="58"/>
      <c r="G1681" s="176"/>
      <c r="H1681" s="58"/>
    </row>
    <row r="1682" spans="2:8">
      <c r="B1682" s="286"/>
      <c r="C1682" s="29"/>
      <c r="D1682" s="58"/>
      <c r="E1682" s="34"/>
      <c r="F1682" s="58"/>
      <c r="G1682" s="176"/>
      <c r="H1682" s="58"/>
    </row>
    <row r="1683" spans="2:8">
      <c r="B1683" s="286"/>
      <c r="C1683" s="29"/>
      <c r="D1683" s="58"/>
      <c r="E1683" s="34"/>
      <c r="F1683" s="58"/>
      <c r="G1683" s="176"/>
      <c r="H1683" s="58"/>
    </row>
    <row r="1684" spans="2:8">
      <c r="B1684" s="286"/>
      <c r="C1684" s="29"/>
      <c r="D1684" s="58"/>
      <c r="E1684" s="34"/>
      <c r="F1684" s="58"/>
      <c r="G1684" s="176"/>
      <c r="H1684" s="58"/>
    </row>
    <row r="1685" spans="2:8">
      <c r="B1685" s="286"/>
      <c r="C1685" s="29"/>
      <c r="D1685" s="58"/>
      <c r="E1685" s="34"/>
      <c r="F1685" s="58"/>
      <c r="G1685" s="176"/>
      <c r="H1685" s="58"/>
    </row>
    <row r="1686" spans="2:8">
      <c r="B1686" s="286"/>
      <c r="C1686" s="29"/>
      <c r="D1686" s="58"/>
      <c r="E1686" s="34"/>
      <c r="F1686" s="58"/>
      <c r="G1686" s="176"/>
      <c r="H1686" s="58"/>
    </row>
    <row r="1687" spans="2:8">
      <c r="B1687" s="286"/>
      <c r="C1687" s="29"/>
      <c r="D1687" s="58"/>
      <c r="E1687" s="34"/>
      <c r="F1687" s="58"/>
      <c r="G1687" s="176"/>
      <c r="H1687" s="58"/>
    </row>
    <row r="1688" spans="2:8">
      <c r="B1688" s="286"/>
      <c r="C1688" s="29"/>
      <c r="D1688" s="58"/>
      <c r="E1688" s="34"/>
      <c r="F1688" s="58"/>
      <c r="G1688" s="176"/>
      <c r="H1688" s="58"/>
    </row>
    <row r="1689" spans="2:8">
      <c r="B1689" s="286"/>
      <c r="C1689" s="29"/>
      <c r="D1689" s="58"/>
      <c r="E1689" s="34"/>
      <c r="F1689" s="58"/>
      <c r="G1689" s="176"/>
      <c r="H1689" s="58"/>
    </row>
    <row r="1690" spans="2:8">
      <c r="B1690" s="286"/>
      <c r="C1690" s="29"/>
      <c r="D1690" s="58"/>
      <c r="E1690" s="34"/>
      <c r="F1690" s="58"/>
      <c r="G1690" s="176"/>
      <c r="H1690" s="58"/>
    </row>
    <row r="1691" spans="2:8">
      <c r="B1691" s="286"/>
      <c r="C1691" s="29"/>
      <c r="D1691" s="58"/>
      <c r="E1691" s="34"/>
      <c r="F1691" s="58"/>
      <c r="G1691" s="176"/>
      <c r="H1691" s="58"/>
    </row>
    <row r="1692" spans="2:8">
      <c r="B1692" s="286"/>
      <c r="C1692" s="29"/>
      <c r="D1692" s="58"/>
      <c r="E1692" s="34"/>
      <c r="F1692" s="58"/>
      <c r="G1692" s="176"/>
      <c r="H1692" s="58"/>
    </row>
    <row r="1693" spans="2:8">
      <c r="B1693" s="286"/>
      <c r="C1693" s="29"/>
      <c r="D1693" s="58"/>
      <c r="E1693" s="34"/>
      <c r="F1693" s="58"/>
      <c r="G1693" s="176"/>
      <c r="H1693" s="58"/>
    </row>
    <row r="1694" spans="2:8">
      <c r="B1694" s="286"/>
      <c r="C1694" s="29"/>
      <c r="D1694" s="58"/>
      <c r="E1694" s="34"/>
      <c r="F1694" s="58"/>
      <c r="G1694" s="176"/>
      <c r="H1694" s="58"/>
    </row>
    <row r="1695" spans="2:8">
      <c r="B1695" s="286"/>
      <c r="C1695" s="29"/>
      <c r="D1695" s="58"/>
      <c r="E1695" s="34"/>
      <c r="F1695" s="58"/>
      <c r="G1695" s="176"/>
      <c r="H1695" s="58"/>
    </row>
    <row r="1696" spans="2:8">
      <c r="B1696" s="286"/>
      <c r="C1696" s="29"/>
      <c r="D1696" s="58"/>
      <c r="E1696" s="34"/>
      <c r="F1696" s="58"/>
      <c r="G1696" s="176"/>
      <c r="H1696" s="58"/>
    </row>
    <row r="1697" spans="2:8">
      <c r="B1697" s="286"/>
      <c r="C1697" s="29"/>
      <c r="D1697" s="58"/>
      <c r="E1697" s="34"/>
      <c r="F1697" s="58"/>
      <c r="G1697" s="176"/>
      <c r="H1697" s="58"/>
    </row>
    <row r="1698" spans="2:8">
      <c r="B1698" s="286"/>
      <c r="C1698" s="29"/>
      <c r="D1698" s="58"/>
      <c r="E1698" s="34"/>
      <c r="F1698" s="58"/>
      <c r="G1698" s="176"/>
      <c r="H1698" s="58"/>
    </row>
    <row r="1699" spans="2:8">
      <c r="B1699" s="286"/>
      <c r="C1699" s="29"/>
      <c r="D1699" s="58"/>
      <c r="E1699" s="34"/>
      <c r="F1699" s="58"/>
      <c r="G1699" s="176"/>
      <c r="H1699" s="58"/>
    </row>
    <row r="1700" spans="2:8">
      <c r="B1700" s="286"/>
      <c r="C1700" s="29"/>
      <c r="D1700" s="58"/>
      <c r="E1700" s="34"/>
      <c r="F1700" s="58"/>
      <c r="G1700" s="176"/>
      <c r="H1700" s="58"/>
    </row>
    <row r="1701" spans="2:8">
      <c r="B1701" s="286"/>
      <c r="C1701" s="29"/>
      <c r="D1701" s="58"/>
      <c r="E1701" s="34"/>
      <c r="F1701" s="58"/>
      <c r="G1701" s="176"/>
      <c r="H1701" s="58"/>
    </row>
    <row r="1702" spans="2:8">
      <c r="B1702" s="286"/>
      <c r="C1702" s="29"/>
      <c r="D1702" s="58"/>
      <c r="E1702" s="34"/>
      <c r="F1702" s="58"/>
      <c r="G1702" s="176"/>
      <c r="H1702" s="58"/>
    </row>
    <row r="1703" spans="2:8">
      <c r="B1703" s="286"/>
      <c r="C1703" s="29"/>
      <c r="D1703" s="58"/>
      <c r="E1703" s="34"/>
      <c r="F1703" s="58"/>
      <c r="G1703" s="176"/>
      <c r="H1703" s="58"/>
    </row>
    <row r="1704" spans="2:8">
      <c r="B1704" s="286"/>
      <c r="C1704" s="29"/>
      <c r="D1704" s="58"/>
      <c r="E1704" s="34"/>
      <c r="F1704" s="58"/>
      <c r="G1704" s="176"/>
      <c r="H1704" s="58"/>
    </row>
    <row r="1705" spans="2:8">
      <c r="B1705" s="286"/>
      <c r="C1705" s="29"/>
      <c r="D1705" s="58"/>
      <c r="E1705" s="34"/>
      <c r="F1705" s="58"/>
      <c r="G1705" s="176"/>
      <c r="H1705" s="58"/>
    </row>
    <row r="1706" spans="2:8">
      <c r="B1706" s="286"/>
      <c r="C1706" s="29"/>
      <c r="D1706" s="58"/>
      <c r="E1706" s="34"/>
      <c r="F1706" s="58"/>
      <c r="G1706" s="176"/>
      <c r="H1706" s="58"/>
    </row>
    <row r="1707" spans="2:8">
      <c r="B1707" s="286"/>
      <c r="C1707" s="29"/>
      <c r="D1707" s="58"/>
      <c r="E1707" s="34"/>
      <c r="F1707" s="58"/>
      <c r="G1707" s="176"/>
      <c r="H1707" s="58"/>
    </row>
    <row r="1708" spans="2:8">
      <c r="B1708" s="286"/>
      <c r="C1708" s="29"/>
      <c r="D1708" s="58"/>
      <c r="E1708" s="34"/>
      <c r="F1708" s="58"/>
      <c r="G1708" s="176"/>
      <c r="H1708" s="58"/>
    </row>
    <row r="1709" spans="2:8">
      <c r="B1709" s="286"/>
      <c r="C1709" s="29"/>
      <c r="D1709" s="58"/>
      <c r="E1709" s="34"/>
      <c r="F1709" s="58"/>
      <c r="G1709" s="176"/>
      <c r="H1709" s="58"/>
    </row>
    <row r="1710" spans="2:8">
      <c r="B1710" s="286"/>
      <c r="C1710" s="29"/>
      <c r="D1710" s="58"/>
      <c r="E1710" s="34"/>
      <c r="F1710" s="58"/>
      <c r="G1710" s="176"/>
      <c r="H1710" s="58"/>
    </row>
    <row r="1711" spans="2:8">
      <c r="B1711" s="286"/>
      <c r="C1711" s="29"/>
      <c r="D1711" s="58"/>
      <c r="E1711" s="34"/>
      <c r="F1711" s="58"/>
      <c r="G1711" s="176"/>
      <c r="H1711" s="58"/>
    </row>
    <row r="1712" spans="2:8">
      <c r="B1712" s="286"/>
      <c r="C1712" s="29"/>
      <c r="D1712" s="58"/>
      <c r="E1712" s="34"/>
      <c r="F1712" s="58"/>
      <c r="G1712" s="176"/>
      <c r="H1712" s="58"/>
    </row>
    <row r="1713" spans="2:8">
      <c r="B1713" s="286"/>
      <c r="C1713" s="29"/>
      <c r="D1713" s="58"/>
      <c r="E1713" s="34"/>
      <c r="F1713" s="58"/>
      <c r="G1713" s="176"/>
      <c r="H1713" s="58"/>
    </row>
    <row r="1714" spans="2:8">
      <c r="B1714" s="286"/>
      <c r="C1714" s="29"/>
      <c r="D1714" s="58"/>
      <c r="E1714" s="34"/>
      <c r="F1714" s="58"/>
      <c r="G1714" s="176"/>
      <c r="H1714" s="58"/>
    </row>
    <row r="1715" spans="2:8">
      <c r="B1715" s="286"/>
      <c r="C1715" s="29"/>
      <c r="D1715" s="58"/>
      <c r="E1715" s="34"/>
      <c r="F1715" s="58"/>
      <c r="G1715" s="176"/>
      <c r="H1715" s="58"/>
    </row>
    <row r="1716" spans="2:8">
      <c r="B1716" s="286"/>
      <c r="C1716" s="29"/>
      <c r="D1716" s="58"/>
      <c r="E1716" s="34"/>
      <c r="F1716" s="58"/>
      <c r="G1716" s="176"/>
      <c r="H1716" s="58"/>
    </row>
    <row r="1717" spans="2:8">
      <c r="B1717" s="286"/>
      <c r="C1717" s="29"/>
      <c r="D1717" s="58"/>
      <c r="E1717" s="34"/>
      <c r="F1717" s="58"/>
      <c r="G1717" s="176"/>
      <c r="H1717" s="58"/>
    </row>
    <row r="1718" spans="2:8">
      <c r="B1718" s="286"/>
      <c r="C1718" s="29"/>
      <c r="D1718" s="58"/>
      <c r="E1718" s="34"/>
      <c r="F1718" s="58"/>
      <c r="G1718" s="176"/>
      <c r="H1718" s="58"/>
    </row>
    <row r="1719" spans="2:8">
      <c r="B1719" s="286"/>
      <c r="C1719" s="29"/>
      <c r="D1719" s="58"/>
      <c r="E1719" s="34"/>
      <c r="F1719" s="58"/>
      <c r="G1719" s="176"/>
      <c r="H1719" s="58"/>
    </row>
    <row r="1720" spans="2:8">
      <c r="B1720" s="286"/>
      <c r="C1720" s="29"/>
      <c r="D1720" s="58"/>
      <c r="E1720" s="34"/>
      <c r="F1720" s="58"/>
      <c r="G1720" s="176"/>
      <c r="H1720" s="58"/>
    </row>
    <row r="1721" spans="2:8">
      <c r="B1721" s="286"/>
      <c r="C1721" s="29"/>
      <c r="D1721" s="58"/>
      <c r="E1721" s="34"/>
      <c r="F1721" s="58"/>
      <c r="G1721" s="176"/>
      <c r="H1721" s="58"/>
    </row>
    <row r="1722" spans="2:8">
      <c r="B1722" s="286"/>
      <c r="C1722" s="29"/>
      <c r="D1722" s="58"/>
      <c r="E1722" s="34"/>
      <c r="F1722" s="58"/>
      <c r="G1722" s="176"/>
      <c r="H1722" s="58"/>
    </row>
    <row r="1723" spans="2:8">
      <c r="B1723" s="286"/>
      <c r="C1723" s="29"/>
      <c r="D1723" s="58"/>
      <c r="E1723" s="34"/>
      <c r="F1723" s="58"/>
      <c r="G1723" s="176"/>
      <c r="H1723" s="58"/>
    </row>
    <row r="1724" spans="2:8">
      <c r="B1724" s="286"/>
      <c r="C1724" s="29"/>
      <c r="D1724" s="58"/>
      <c r="E1724" s="34"/>
      <c r="F1724" s="58"/>
      <c r="G1724" s="176"/>
      <c r="H1724" s="58"/>
    </row>
    <row r="1725" spans="2:8">
      <c r="B1725" s="286"/>
      <c r="C1725" s="29"/>
      <c r="D1725" s="58"/>
      <c r="E1725" s="34"/>
      <c r="F1725" s="58"/>
      <c r="G1725" s="176"/>
      <c r="H1725" s="58"/>
    </row>
    <row r="1726" spans="2:8">
      <c r="B1726" s="286"/>
      <c r="C1726" s="29"/>
      <c r="D1726" s="58"/>
      <c r="E1726" s="34"/>
      <c r="F1726" s="58"/>
      <c r="G1726" s="176"/>
      <c r="H1726" s="58"/>
    </row>
    <row r="1727" spans="2:8">
      <c r="B1727" s="286"/>
      <c r="C1727" s="29"/>
      <c r="D1727" s="58"/>
      <c r="E1727" s="34"/>
      <c r="F1727" s="58"/>
      <c r="G1727" s="176"/>
      <c r="H1727" s="58"/>
    </row>
    <row r="1728" spans="2:8">
      <c r="B1728" s="286"/>
      <c r="C1728" s="29"/>
      <c r="D1728" s="58"/>
      <c r="E1728" s="34"/>
      <c r="F1728" s="58"/>
      <c r="G1728" s="176"/>
      <c r="H1728" s="58"/>
    </row>
    <row r="1729" spans="2:8">
      <c r="B1729" s="286"/>
      <c r="C1729" s="29"/>
      <c r="D1729" s="58"/>
      <c r="E1729" s="34"/>
      <c r="F1729" s="58"/>
      <c r="G1729" s="176"/>
      <c r="H1729" s="58"/>
    </row>
    <row r="1730" spans="2:8">
      <c r="B1730" s="286"/>
      <c r="C1730" s="29"/>
      <c r="D1730" s="58"/>
      <c r="E1730" s="34"/>
      <c r="F1730" s="58"/>
      <c r="G1730" s="176"/>
      <c r="H1730" s="58"/>
    </row>
    <row r="1731" spans="2:8">
      <c r="B1731" s="286"/>
      <c r="C1731" s="29"/>
      <c r="D1731" s="58"/>
      <c r="E1731" s="34"/>
      <c r="F1731" s="58"/>
      <c r="G1731" s="176"/>
      <c r="H1731" s="58"/>
    </row>
    <row r="1732" spans="2:8" ht="15.6" thickBot="1">
      <c r="B1732" s="2" t="s">
        <v>225</v>
      </c>
    </row>
    <row r="1733" spans="2:8">
      <c r="B1733" s="177"/>
      <c r="C1733" s="1091" t="s">
        <v>126</v>
      </c>
      <c r="D1733" s="1092"/>
      <c r="E1733" s="1091" t="s">
        <v>127</v>
      </c>
      <c r="F1733" s="1092"/>
      <c r="G1733" s="1093" t="s">
        <v>70</v>
      </c>
      <c r="H1733" s="1094"/>
    </row>
    <row r="1734" spans="2:8">
      <c r="B1734" s="178" t="s">
        <v>37</v>
      </c>
      <c r="C1734" s="159" t="s">
        <v>83</v>
      </c>
      <c r="D1734" s="159" t="s">
        <v>84</v>
      </c>
      <c r="E1734" s="159" t="s">
        <v>83</v>
      </c>
      <c r="F1734" s="159" t="s">
        <v>84</v>
      </c>
      <c r="G1734" s="159" t="s">
        <v>83</v>
      </c>
      <c r="H1734" s="179" t="s">
        <v>84</v>
      </c>
    </row>
    <row r="1735" spans="2:8">
      <c r="B1735" s="160" t="s">
        <v>119</v>
      </c>
      <c r="C1735" s="87">
        <v>3.9325842696629212E-2</v>
      </c>
      <c r="D1735" s="51">
        <v>259</v>
      </c>
      <c r="E1735" s="87">
        <v>0.26024805549716207</v>
      </c>
      <c r="F1735" s="51">
        <v>1238</v>
      </c>
      <c r="G1735" s="87">
        <v>0.13197566781274794</v>
      </c>
      <c r="H1735" s="52">
        <v>1497</v>
      </c>
    </row>
    <row r="1736" spans="2:8">
      <c r="B1736" s="160" t="s">
        <v>120</v>
      </c>
      <c r="C1736" s="87">
        <v>0.9606741573033708</v>
      </c>
      <c r="D1736" s="51">
        <v>6327</v>
      </c>
      <c r="E1736" s="87">
        <v>0.73975194450283788</v>
      </c>
      <c r="F1736" s="51">
        <v>3519</v>
      </c>
      <c r="G1736" s="87">
        <v>0.86802433218725206</v>
      </c>
      <c r="H1736" s="52">
        <v>9846</v>
      </c>
    </row>
    <row r="1737" spans="2:8" ht="15.6" thickBot="1">
      <c r="B1737" s="295" t="s">
        <v>70</v>
      </c>
      <c r="C1737" s="90"/>
      <c r="D1737" s="54">
        <v>6586</v>
      </c>
      <c r="E1737" s="169"/>
      <c r="F1737" s="54">
        <v>4757</v>
      </c>
      <c r="G1737" s="170"/>
      <c r="H1737" s="171">
        <v>11343</v>
      </c>
    </row>
    <row r="1738" spans="2:8">
      <c r="B1738" s="286"/>
      <c r="C1738" s="29"/>
      <c r="D1738" s="58"/>
      <c r="E1738" s="34"/>
      <c r="F1738" s="58"/>
      <c r="G1738" s="176"/>
      <c r="H1738" s="58"/>
    </row>
    <row r="1739" spans="2:8">
      <c r="B1739" s="286"/>
      <c r="C1739" s="29"/>
      <c r="D1739" s="58"/>
      <c r="E1739" s="34"/>
      <c r="F1739" s="58"/>
      <c r="G1739" s="176"/>
      <c r="H1739" s="58"/>
    </row>
    <row r="1740" spans="2:8">
      <c r="B1740" s="286"/>
      <c r="C1740" s="29"/>
      <c r="D1740" s="58"/>
      <c r="E1740" s="34"/>
      <c r="F1740" s="58"/>
      <c r="G1740" s="176"/>
      <c r="H1740" s="58"/>
    </row>
    <row r="1741" spans="2:8">
      <c r="B1741" s="286"/>
      <c r="C1741" s="29"/>
      <c r="D1741" s="58"/>
      <c r="E1741" s="34"/>
      <c r="F1741" s="58"/>
      <c r="G1741" s="176"/>
      <c r="H1741" s="58"/>
    </row>
    <row r="1742" spans="2:8">
      <c r="B1742" s="286"/>
      <c r="C1742" s="29"/>
      <c r="D1742" s="58"/>
      <c r="E1742" s="34"/>
      <c r="F1742" s="58"/>
      <c r="G1742" s="176"/>
      <c r="H1742" s="58"/>
    </row>
    <row r="1743" spans="2:8">
      <c r="B1743" s="286"/>
      <c r="C1743" s="29"/>
      <c r="D1743" s="58"/>
      <c r="E1743" s="34"/>
      <c r="F1743" s="58"/>
      <c r="G1743" s="176"/>
      <c r="H1743" s="58"/>
    </row>
    <row r="1744" spans="2:8">
      <c r="B1744" s="286"/>
      <c r="C1744" s="29"/>
      <c r="D1744" s="58"/>
      <c r="E1744" s="34"/>
      <c r="F1744" s="58"/>
      <c r="G1744" s="176"/>
      <c r="H1744" s="58"/>
    </row>
    <row r="1745" spans="2:8">
      <c r="B1745" s="286"/>
      <c r="C1745" s="29"/>
      <c r="D1745" s="58"/>
      <c r="E1745" s="34"/>
      <c r="F1745" s="58"/>
      <c r="G1745" s="176"/>
      <c r="H1745" s="58"/>
    </row>
    <row r="1746" spans="2:8">
      <c r="B1746" s="286"/>
      <c r="C1746" s="29"/>
      <c r="D1746" s="58"/>
      <c r="E1746" s="34"/>
      <c r="F1746" s="58"/>
      <c r="G1746" s="176"/>
      <c r="H1746" s="58"/>
    </row>
    <row r="1747" spans="2:8">
      <c r="B1747" s="286"/>
      <c r="C1747" s="29"/>
      <c r="D1747" s="58"/>
      <c r="E1747" s="34"/>
      <c r="F1747" s="58"/>
      <c r="G1747" s="176"/>
      <c r="H1747" s="58"/>
    </row>
    <row r="1748" spans="2:8">
      <c r="B1748" s="286"/>
      <c r="C1748" s="29"/>
      <c r="D1748" s="58"/>
      <c r="E1748" s="34"/>
      <c r="F1748" s="58"/>
      <c r="G1748" s="176"/>
      <c r="H1748" s="58"/>
    </row>
    <row r="1749" spans="2:8">
      <c r="B1749" s="286"/>
      <c r="C1749" s="29"/>
      <c r="D1749" s="58"/>
      <c r="E1749" s="34"/>
      <c r="F1749" s="58"/>
      <c r="G1749" s="176"/>
      <c r="H1749" s="58"/>
    </row>
    <row r="1750" spans="2:8">
      <c r="B1750" s="286"/>
      <c r="C1750" s="29"/>
      <c r="D1750" s="58"/>
      <c r="E1750" s="34"/>
      <c r="F1750" s="58"/>
      <c r="G1750" s="176"/>
      <c r="H1750" s="58"/>
    </row>
    <row r="1751" spans="2:8">
      <c r="B1751" s="286"/>
      <c r="C1751" s="29"/>
      <c r="D1751" s="58"/>
      <c r="E1751" s="34"/>
      <c r="F1751" s="58"/>
      <c r="G1751" s="176"/>
      <c r="H1751" s="58"/>
    </row>
    <row r="1752" spans="2:8">
      <c r="B1752" s="286"/>
      <c r="C1752" s="29"/>
      <c r="D1752" s="58"/>
      <c r="E1752" s="34"/>
      <c r="F1752" s="58"/>
      <c r="G1752" s="176"/>
      <c r="H1752" s="58"/>
    </row>
    <row r="1753" spans="2:8">
      <c r="B1753" s="286"/>
      <c r="C1753" s="29"/>
      <c r="D1753" s="58"/>
      <c r="E1753" s="34"/>
      <c r="F1753" s="58"/>
      <c r="G1753" s="176"/>
      <c r="H1753" s="58"/>
    </row>
    <row r="1754" spans="2:8">
      <c r="B1754" s="286"/>
      <c r="C1754" s="29"/>
      <c r="D1754" s="58"/>
      <c r="E1754" s="34"/>
      <c r="F1754" s="58"/>
      <c r="G1754" s="176"/>
      <c r="H1754" s="58"/>
    </row>
    <row r="1755" spans="2:8">
      <c r="B1755" s="286"/>
      <c r="C1755" s="29"/>
      <c r="D1755" s="58"/>
      <c r="E1755" s="34"/>
      <c r="F1755" s="58"/>
      <c r="G1755" s="176"/>
      <c r="H1755" s="58"/>
    </row>
    <row r="1756" spans="2:8">
      <c r="B1756" s="286"/>
      <c r="C1756" s="29"/>
      <c r="D1756" s="58"/>
      <c r="E1756" s="34"/>
      <c r="F1756" s="58"/>
      <c r="G1756" s="176"/>
      <c r="H1756" s="58"/>
    </row>
    <row r="1757" spans="2:8">
      <c r="B1757" s="286"/>
      <c r="C1757" s="29"/>
      <c r="D1757" s="58"/>
      <c r="E1757" s="34"/>
      <c r="F1757" s="58"/>
      <c r="G1757" s="176"/>
      <c r="H1757" s="58"/>
    </row>
    <row r="1758" spans="2:8" ht="15.6" thickBot="1">
      <c r="B1758" s="2" t="s">
        <v>226</v>
      </c>
    </row>
    <row r="1759" spans="2:8" ht="29.25" customHeight="1">
      <c r="B1759" s="181"/>
      <c r="C1759" s="1086" t="s">
        <v>119</v>
      </c>
      <c r="D1759" s="1087"/>
      <c r="E1759" s="1086" t="s">
        <v>120</v>
      </c>
      <c r="F1759" s="1087"/>
      <c r="G1759" s="1088" t="s">
        <v>74</v>
      </c>
      <c r="H1759" s="1089"/>
    </row>
    <row r="1760" spans="2:8">
      <c r="B1760" s="182" t="s">
        <v>37</v>
      </c>
      <c r="C1760" s="95" t="s">
        <v>83</v>
      </c>
      <c r="D1760" s="95" t="s">
        <v>84</v>
      </c>
      <c r="E1760" s="95" t="s">
        <v>83</v>
      </c>
      <c r="F1760" s="95" t="s">
        <v>84</v>
      </c>
      <c r="G1760" s="95" t="s">
        <v>83</v>
      </c>
      <c r="H1760" s="96" t="s">
        <v>84</v>
      </c>
    </row>
    <row r="1761" spans="2:8">
      <c r="B1761" s="70" t="s">
        <v>76</v>
      </c>
      <c r="C1761" s="465">
        <v>9.0651558073654395E-2</v>
      </c>
      <c r="D1761" s="466">
        <v>96</v>
      </c>
      <c r="E1761" s="465">
        <v>5.2669039145907474E-2</v>
      </c>
      <c r="F1761" s="466">
        <v>370</v>
      </c>
      <c r="G1761" s="465">
        <v>4.1082606012518737E-2</v>
      </c>
      <c r="H1761" s="467">
        <v>466</v>
      </c>
    </row>
    <row r="1762" spans="2:8">
      <c r="B1762" s="70" t="s">
        <v>85</v>
      </c>
      <c r="C1762" s="468">
        <v>0.14636449480642116</v>
      </c>
      <c r="D1762" s="469">
        <v>155</v>
      </c>
      <c r="E1762" s="468">
        <v>0.13693950177935943</v>
      </c>
      <c r="F1762" s="469">
        <v>962</v>
      </c>
      <c r="G1762" s="468">
        <v>9.8474830291809923E-2</v>
      </c>
      <c r="H1762" s="470">
        <v>1117</v>
      </c>
    </row>
    <row r="1763" spans="2:8">
      <c r="B1763" s="70" t="s">
        <v>86</v>
      </c>
      <c r="C1763" s="468">
        <v>0.28423040604343719</v>
      </c>
      <c r="D1763" s="466">
        <v>301</v>
      </c>
      <c r="E1763" s="468">
        <v>0.2297508896797153</v>
      </c>
      <c r="F1763" s="469">
        <v>1614</v>
      </c>
      <c r="G1763" s="468">
        <v>0.16882658908577977</v>
      </c>
      <c r="H1763" s="470">
        <v>1915</v>
      </c>
    </row>
    <row r="1764" spans="2:8">
      <c r="B1764" s="73" t="s">
        <v>11</v>
      </c>
      <c r="C1764" s="471">
        <v>0.31255901794145419</v>
      </c>
      <c r="D1764" s="472">
        <v>331</v>
      </c>
      <c r="E1764" s="471">
        <v>0.30377224199288255</v>
      </c>
      <c r="F1764" s="472">
        <v>2134</v>
      </c>
      <c r="G1764" s="471">
        <v>0.21731464339240059</v>
      </c>
      <c r="H1764" s="473">
        <v>2465</v>
      </c>
    </row>
    <row r="1765" spans="2:8">
      <c r="B1765" s="73" t="s">
        <v>12</v>
      </c>
      <c r="C1765" s="471">
        <v>0.11331444759206799</v>
      </c>
      <c r="D1765" s="472">
        <v>120</v>
      </c>
      <c r="E1765" s="471">
        <v>0.12654804270462633</v>
      </c>
      <c r="F1765" s="472">
        <v>889</v>
      </c>
      <c r="G1765" s="471">
        <v>8.8953539627964387E-2</v>
      </c>
      <c r="H1765" s="473">
        <v>1009</v>
      </c>
    </row>
    <row r="1766" spans="2:8">
      <c r="B1766" s="73" t="s">
        <v>13</v>
      </c>
      <c r="C1766" s="471">
        <v>3.2105760151085933E-2</v>
      </c>
      <c r="D1766" s="472">
        <v>34</v>
      </c>
      <c r="E1766" s="471">
        <v>5.6512455516014234E-2</v>
      </c>
      <c r="F1766" s="472">
        <v>397</v>
      </c>
      <c r="G1766" s="471">
        <v>3.7997002556642866E-2</v>
      </c>
      <c r="H1766" s="473">
        <v>431</v>
      </c>
    </row>
    <row r="1767" spans="2:8">
      <c r="B1767" s="73" t="s">
        <v>14</v>
      </c>
      <c r="C1767" s="471">
        <v>4.721435316336166E-3</v>
      </c>
      <c r="D1767" s="472">
        <v>5</v>
      </c>
      <c r="E1767" s="471">
        <v>1.494661921708185E-2</v>
      </c>
      <c r="F1767" s="472">
        <v>105</v>
      </c>
      <c r="G1767" s="471">
        <v>9.6976108613241654E-3</v>
      </c>
      <c r="H1767" s="473">
        <v>110</v>
      </c>
    </row>
    <row r="1768" spans="2:8">
      <c r="B1768" s="77" t="s">
        <v>77</v>
      </c>
      <c r="C1768" s="474">
        <v>9.442870632672332E-3</v>
      </c>
      <c r="D1768" s="475">
        <v>10</v>
      </c>
      <c r="E1768" s="474">
        <v>6.7046263345195728E-2</v>
      </c>
      <c r="F1768" s="475">
        <v>471</v>
      </c>
      <c r="G1768" s="474">
        <v>4.2405007493608392E-2</v>
      </c>
      <c r="H1768" s="476">
        <v>481</v>
      </c>
    </row>
    <row r="1769" spans="2:8">
      <c r="B1769" s="80" t="s">
        <v>78</v>
      </c>
      <c r="C1769" s="474">
        <v>6.6100094428706326E-3</v>
      </c>
      <c r="D1769" s="475">
        <v>7</v>
      </c>
      <c r="E1769" s="474">
        <v>1.1814946619217082E-2</v>
      </c>
      <c r="F1769" s="475">
        <v>83</v>
      </c>
      <c r="G1769" s="474">
        <v>7.9344088865379529E-3</v>
      </c>
      <c r="H1769" s="477">
        <v>90</v>
      </c>
    </row>
    <row r="1770" spans="2:8">
      <c r="B1770" s="394" t="s">
        <v>123</v>
      </c>
      <c r="C1770" s="478"/>
      <c r="D1770" s="479"/>
      <c r="E1770" s="480"/>
      <c r="F1770" s="479"/>
      <c r="G1770" s="481">
        <v>7.5200564224631936E-2</v>
      </c>
      <c r="H1770" s="482">
        <v>853</v>
      </c>
    </row>
    <row r="1771" spans="2:8">
      <c r="B1771" s="394" t="s">
        <v>73</v>
      </c>
      <c r="C1771" s="478"/>
      <c r="D1771" s="479"/>
      <c r="E1771" s="480"/>
      <c r="F1771" s="479"/>
      <c r="G1771" s="481">
        <v>0.21211319756678126</v>
      </c>
      <c r="H1771" s="482">
        <v>2406</v>
      </c>
    </row>
    <row r="1772" spans="2:8" ht="15.6" thickBot="1">
      <c r="B1772" s="81" t="s">
        <v>87</v>
      </c>
      <c r="C1772" s="483"/>
      <c r="D1772" s="54">
        <v>1059</v>
      </c>
      <c r="E1772" s="90"/>
      <c r="F1772" s="54">
        <v>7025</v>
      </c>
      <c r="G1772" s="484"/>
      <c r="H1772" s="171">
        <v>11343</v>
      </c>
    </row>
    <row r="1773" spans="2:8">
      <c r="B1773" s="5" t="s">
        <v>8</v>
      </c>
    </row>
    <row r="1774" spans="2:8">
      <c r="B1774" s="286"/>
      <c r="C1774" s="29"/>
      <c r="D1774" s="58"/>
      <c r="E1774" s="34"/>
      <c r="F1774" s="58"/>
      <c r="G1774" s="176"/>
      <c r="H1774" s="58"/>
    </row>
    <row r="1775" spans="2:8">
      <c r="B1775" s="286"/>
      <c r="C1775" s="29"/>
      <c r="D1775" s="58"/>
      <c r="E1775" s="34"/>
      <c r="F1775" s="58"/>
      <c r="G1775" s="176"/>
      <c r="H1775" s="58"/>
    </row>
    <row r="1776" spans="2:8">
      <c r="B1776" s="286"/>
      <c r="C1776" s="29"/>
      <c r="D1776" s="58"/>
      <c r="E1776" s="34"/>
      <c r="F1776" s="58"/>
      <c r="G1776" s="176"/>
      <c r="H1776" s="58"/>
    </row>
    <row r="1777" spans="2:8">
      <c r="B1777" s="286"/>
      <c r="C1777" s="29"/>
      <c r="D1777" s="58"/>
      <c r="E1777" s="34"/>
      <c r="F1777" s="58"/>
      <c r="G1777" s="176"/>
      <c r="H1777" s="58"/>
    </row>
    <row r="1778" spans="2:8">
      <c r="B1778" s="286"/>
      <c r="C1778" s="29"/>
      <c r="D1778" s="58"/>
      <c r="E1778" s="34"/>
      <c r="F1778" s="58"/>
      <c r="G1778" s="176"/>
      <c r="H1778" s="58"/>
    </row>
    <row r="1779" spans="2:8">
      <c r="B1779" s="286"/>
      <c r="C1779" s="29"/>
      <c r="D1779" s="58"/>
      <c r="E1779" s="34"/>
      <c r="F1779" s="58"/>
      <c r="G1779" s="176"/>
      <c r="H1779" s="58"/>
    </row>
    <row r="1780" spans="2:8">
      <c r="B1780" s="286"/>
      <c r="C1780" s="29"/>
      <c r="D1780" s="58"/>
      <c r="E1780" s="34"/>
      <c r="F1780" s="58"/>
      <c r="G1780" s="176"/>
      <c r="H1780" s="58"/>
    </row>
    <row r="1781" spans="2:8">
      <c r="B1781" s="286"/>
      <c r="C1781" s="29"/>
      <c r="D1781" s="58"/>
      <c r="E1781" s="34"/>
      <c r="F1781" s="58"/>
      <c r="G1781" s="176"/>
      <c r="H1781" s="58"/>
    </row>
    <row r="1782" spans="2:8">
      <c r="B1782" s="286"/>
      <c r="C1782" s="29"/>
      <c r="D1782" s="58"/>
      <c r="E1782" s="34"/>
      <c r="F1782" s="58"/>
      <c r="G1782" s="176"/>
      <c r="H1782" s="58"/>
    </row>
    <row r="1783" spans="2:8">
      <c r="B1783" s="286"/>
      <c r="C1783" s="29"/>
      <c r="D1783" s="58"/>
      <c r="E1783" s="34"/>
      <c r="F1783" s="58"/>
      <c r="G1783" s="176"/>
      <c r="H1783" s="58"/>
    </row>
    <row r="1784" spans="2:8">
      <c r="B1784" s="286"/>
      <c r="C1784" s="29"/>
      <c r="D1784" s="58"/>
      <c r="E1784" s="34"/>
      <c r="F1784" s="58"/>
      <c r="G1784" s="176"/>
      <c r="H1784" s="58"/>
    </row>
    <row r="1785" spans="2:8">
      <c r="B1785" s="286"/>
      <c r="C1785" s="29"/>
      <c r="D1785" s="58"/>
      <c r="E1785" s="34"/>
      <c r="F1785" s="58"/>
      <c r="G1785" s="176"/>
      <c r="H1785" s="58"/>
    </row>
    <row r="1786" spans="2:8">
      <c r="B1786" s="286"/>
      <c r="C1786" s="29"/>
      <c r="D1786" s="58"/>
      <c r="E1786" s="34"/>
      <c r="F1786" s="58"/>
      <c r="G1786" s="176"/>
      <c r="H1786" s="58"/>
    </row>
    <row r="1787" spans="2:8">
      <c r="B1787" s="286"/>
      <c r="C1787" s="29"/>
      <c r="D1787" s="58"/>
      <c r="E1787" s="34"/>
      <c r="F1787" s="58"/>
      <c r="G1787" s="176"/>
      <c r="H1787" s="58"/>
    </row>
    <row r="1788" spans="2:8">
      <c r="B1788" s="286"/>
      <c r="C1788" s="29"/>
      <c r="D1788" s="58"/>
      <c r="E1788" s="34"/>
      <c r="F1788" s="58"/>
      <c r="G1788" s="176"/>
      <c r="H1788" s="58"/>
    </row>
    <row r="1789" spans="2:8">
      <c r="B1789" s="286"/>
      <c r="C1789" s="29"/>
      <c r="D1789" s="58"/>
      <c r="E1789" s="34"/>
      <c r="F1789" s="58"/>
      <c r="G1789" s="176"/>
      <c r="H1789" s="58"/>
    </row>
    <row r="1790" spans="2:8">
      <c r="B1790" s="286"/>
      <c r="C1790" s="29"/>
      <c r="D1790" s="58"/>
      <c r="E1790" s="34"/>
      <c r="F1790" s="58"/>
      <c r="G1790" s="176"/>
      <c r="H1790" s="58"/>
    </row>
    <row r="1791" spans="2:8">
      <c r="B1791" s="286"/>
      <c r="C1791" s="29"/>
      <c r="D1791" s="58"/>
      <c r="E1791" s="34"/>
      <c r="F1791" s="58"/>
      <c r="G1791" s="176"/>
      <c r="H1791" s="58"/>
    </row>
    <row r="1792" spans="2:8">
      <c r="B1792" s="286"/>
      <c r="C1792" s="29"/>
      <c r="D1792" s="58"/>
      <c r="E1792" s="34"/>
      <c r="F1792" s="58"/>
      <c r="G1792" s="176"/>
      <c r="H1792" s="58"/>
    </row>
    <row r="1793" spans="2:8">
      <c r="B1793" s="286"/>
      <c r="C1793" s="29"/>
      <c r="D1793" s="58"/>
      <c r="E1793" s="34"/>
      <c r="F1793" s="58"/>
      <c r="G1793" s="176"/>
      <c r="H1793" s="58"/>
    </row>
    <row r="1794" spans="2:8" ht="15.6" thickBot="1">
      <c r="B1794" s="2" t="s">
        <v>227</v>
      </c>
      <c r="C1794" s="29"/>
      <c r="D1794" s="58"/>
      <c r="E1794" s="34"/>
      <c r="F1794" s="58"/>
      <c r="G1794" s="176"/>
      <c r="H1794" s="58"/>
    </row>
    <row r="1795" spans="2:8">
      <c r="B1795" s="485" t="s">
        <v>37</v>
      </c>
      <c r="C1795" s="1091" t="s">
        <v>119</v>
      </c>
      <c r="D1795" s="1092"/>
      <c r="E1795" s="1091" t="s">
        <v>120</v>
      </c>
      <c r="F1795" s="1092"/>
      <c r="G1795" s="1093" t="s">
        <v>70</v>
      </c>
      <c r="H1795" s="1094"/>
    </row>
    <row r="1796" spans="2:8">
      <c r="B1796" s="178" t="s">
        <v>126</v>
      </c>
      <c r="C1796" s="159" t="s">
        <v>83</v>
      </c>
      <c r="D1796" s="159" t="s">
        <v>84</v>
      </c>
      <c r="E1796" s="159" t="s">
        <v>83</v>
      </c>
      <c r="F1796" s="159" t="s">
        <v>84</v>
      </c>
      <c r="G1796" s="159" t="s">
        <v>83</v>
      </c>
      <c r="H1796" s="179" t="s">
        <v>84</v>
      </c>
    </row>
    <row r="1797" spans="2:8">
      <c r="B1797" s="486" t="s">
        <v>148</v>
      </c>
      <c r="C1797" s="487">
        <v>3.8610038610038611E-3</v>
      </c>
      <c r="D1797" s="488">
        <v>1</v>
      </c>
      <c r="E1797" s="487">
        <v>1.3118381539434171E-2</v>
      </c>
      <c r="F1797" s="488">
        <v>83</v>
      </c>
      <c r="G1797" s="487">
        <v>1.2754327361068934E-2</v>
      </c>
      <c r="H1797" s="489">
        <v>84</v>
      </c>
    </row>
    <row r="1798" spans="2:8">
      <c r="B1798" s="490" t="s">
        <v>149</v>
      </c>
      <c r="C1798" s="491">
        <v>0</v>
      </c>
      <c r="D1798" s="488">
        <v>0</v>
      </c>
      <c r="E1798" s="491">
        <v>1.0273431326062905E-2</v>
      </c>
      <c r="F1798" s="488">
        <v>65</v>
      </c>
      <c r="G1798" s="491">
        <v>9.8694199817795317E-3</v>
      </c>
      <c r="H1798" s="492">
        <v>65</v>
      </c>
    </row>
    <row r="1799" spans="2:8">
      <c r="B1799" s="490" t="s">
        <v>150</v>
      </c>
      <c r="C1799" s="491">
        <v>3.8610038610038611E-3</v>
      </c>
      <c r="D1799" s="488">
        <v>1</v>
      </c>
      <c r="E1799" s="491">
        <v>1.896633475580844E-3</v>
      </c>
      <c r="F1799" s="488">
        <v>12</v>
      </c>
      <c r="G1799" s="491">
        <v>1.9738839963559063E-3</v>
      </c>
      <c r="H1799" s="492">
        <v>13</v>
      </c>
    </row>
    <row r="1800" spans="2:8">
      <c r="B1800" s="490" t="s">
        <v>151</v>
      </c>
      <c r="C1800" s="491">
        <v>3.8610038610038611E-3</v>
      </c>
      <c r="D1800" s="488">
        <v>1</v>
      </c>
      <c r="E1800" s="491">
        <v>6.1640587956377432E-3</v>
      </c>
      <c r="F1800" s="488">
        <v>39</v>
      </c>
      <c r="G1800" s="491">
        <v>6.0734892195566355E-3</v>
      </c>
      <c r="H1800" s="492">
        <v>40</v>
      </c>
    </row>
    <row r="1801" spans="2:8">
      <c r="B1801" s="490" t="s">
        <v>152</v>
      </c>
      <c r="C1801" s="491">
        <v>0</v>
      </c>
      <c r="D1801" s="488">
        <v>0</v>
      </c>
      <c r="E1801" s="491">
        <v>1.896633475580844E-3</v>
      </c>
      <c r="F1801" s="488">
        <v>12</v>
      </c>
      <c r="G1801" s="491">
        <v>1.8220467658669906E-3</v>
      </c>
      <c r="H1801" s="492">
        <v>12</v>
      </c>
    </row>
    <row r="1802" spans="2:8">
      <c r="B1802" s="490" t="s">
        <v>153</v>
      </c>
      <c r="C1802" s="491">
        <v>0.95366795366795365</v>
      </c>
      <c r="D1802" s="488">
        <v>247</v>
      </c>
      <c r="E1802" s="491">
        <v>0.9424687845740477</v>
      </c>
      <c r="F1802" s="488">
        <v>5963</v>
      </c>
      <c r="G1802" s="491">
        <v>0.94290920133616762</v>
      </c>
      <c r="H1802" s="492">
        <v>6210</v>
      </c>
    </row>
    <row r="1803" spans="2:8">
      <c r="B1803" s="490" t="s">
        <v>121</v>
      </c>
      <c r="C1803" s="491">
        <v>1.5444015444015444E-2</v>
      </c>
      <c r="D1803" s="488">
        <v>4</v>
      </c>
      <c r="E1803" s="491">
        <v>1.0431484115694643E-2</v>
      </c>
      <c r="F1803" s="488">
        <v>66</v>
      </c>
      <c r="G1803" s="491">
        <v>1.0628606134224112E-2</v>
      </c>
      <c r="H1803" s="492">
        <v>70</v>
      </c>
    </row>
    <row r="1804" spans="2:8">
      <c r="B1804" s="490" t="s">
        <v>123</v>
      </c>
      <c r="C1804" s="491">
        <v>1.9305019305019305E-2</v>
      </c>
      <c r="D1804" s="488">
        <v>5</v>
      </c>
      <c r="E1804" s="491">
        <v>1.3750592697961118E-2</v>
      </c>
      <c r="F1804" s="488">
        <v>87</v>
      </c>
      <c r="G1804" s="491">
        <v>1.3969025204980261E-2</v>
      </c>
      <c r="H1804" s="492">
        <v>92</v>
      </c>
    </row>
    <row r="1805" spans="2:8" ht="15.6" thickBot="1">
      <c r="B1805" s="117" t="s">
        <v>70</v>
      </c>
      <c r="C1805" s="493"/>
      <c r="D1805" s="494">
        <v>259</v>
      </c>
      <c r="E1805" s="495"/>
      <c r="F1805" s="494">
        <v>6327</v>
      </c>
      <c r="G1805" s="496"/>
      <c r="H1805" s="497">
        <v>6586</v>
      </c>
    </row>
    <row r="1806" spans="2:8">
      <c r="B1806" s="286"/>
      <c r="C1806" s="29"/>
      <c r="D1806" s="58"/>
      <c r="E1806" s="34"/>
      <c r="F1806" s="58"/>
      <c r="G1806" s="176"/>
      <c r="H1806" s="58"/>
    </row>
    <row r="1807" spans="2:8">
      <c r="B1807" s="286"/>
      <c r="C1807" s="29"/>
      <c r="D1807" s="58"/>
      <c r="E1807" s="34"/>
      <c r="F1807" s="58"/>
      <c r="G1807" s="176"/>
      <c r="H1807" s="58"/>
    </row>
    <row r="1808" spans="2:8">
      <c r="B1808" s="286"/>
      <c r="C1808" s="29"/>
      <c r="D1808" s="58"/>
      <c r="E1808" s="34"/>
      <c r="F1808" s="58"/>
      <c r="G1808" s="176"/>
      <c r="H1808" s="58"/>
    </row>
    <row r="1809" spans="2:8">
      <c r="B1809" s="286"/>
      <c r="C1809" s="29"/>
      <c r="D1809" s="58"/>
      <c r="E1809" s="34"/>
      <c r="F1809" s="58"/>
      <c r="G1809" s="176"/>
      <c r="H1809" s="58"/>
    </row>
    <row r="1810" spans="2:8">
      <c r="B1810" s="286"/>
      <c r="C1810" s="29"/>
      <c r="D1810" s="58"/>
      <c r="E1810" s="34"/>
      <c r="F1810" s="58"/>
      <c r="G1810" s="176"/>
      <c r="H1810" s="58"/>
    </row>
    <row r="1811" spans="2:8">
      <c r="B1811" s="286"/>
      <c r="C1811" s="29"/>
      <c r="D1811" s="58"/>
      <c r="E1811" s="34"/>
      <c r="F1811" s="58"/>
      <c r="G1811" s="176"/>
      <c r="H1811" s="58"/>
    </row>
    <row r="1812" spans="2:8">
      <c r="B1812" s="286"/>
      <c r="C1812" s="29"/>
      <c r="D1812" s="58"/>
      <c r="E1812" s="34"/>
      <c r="F1812" s="58"/>
      <c r="G1812" s="176"/>
      <c r="H1812" s="58"/>
    </row>
    <row r="1813" spans="2:8">
      <c r="B1813" s="286"/>
      <c r="C1813" s="29"/>
      <c r="D1813" s="58"/>
      <c r="E1813" s="34"/>
      <c r="F1813" s="58"/>
      <c r="G1813" s="176"/>
      <c r="H1813" s="58"/>
    </row>
    <row r="1814" spans="2:8">
      <c r="B1814" s="286"/>
      <c r="C1814" s="29"/>
      <c r="D1814" s="58"/>
      <c r="E1814" s="34"/>
      <c r="F1814" s="58"/>
      <c r="G1814" s="176"/>
      <c r="H1814" s="58"/>
    </row>
    <row r="1815" spans="2:8">
      <c r="B1815" s="286"/>
      <c r="C1815" s="29"/>
      <c r="D1815" s="58"/>
      <c r="E1815" s="34"/>
      <c r="F1815" s="58"/>
      <c r="G1815" s="176"/>
      <c r="H1815" s="58"/>
    </row>
    <row r="1816" spans="2:8">
      <c r="B1816" s="286"/>
      <c r="C1816" s="29"/>
      <c r="D1816" s="58"/>
      <c r="E1816" s="34"/>
      <c r="F1816" s="58"/>
      <c r="G1816" s="176"/>
      <c r="H1816" s="58"/>
    </row>
    <row r="1817" spans="2:8">
      <c r="B1817" s="286"/>
      <c r="C1817" s="29"/>
      <c r="D1817" s="58"/>
      <c r="E1817" s="34"/>
      <c r="F1817" s="58"/>
      <c r="G1817" s="176"/>
      <c r="H1817" s="58"/>
    </row>
    <row r="1818" spans="2:8">
      <c r="B1818" s="286"/>
      <c r="C1818" s="29"/>
      <c r="D1818" s="58"/>
      <c r="E1818" s="34"/>
      <c r="F1818" s="58"/>
      <c r="G1818" s="176"/>
      <c r="H1818" s="58"/>
    </row>
    <row r="1819" spans="2:8">
      <c r="B1819" s="286"/>
      <c r="C1819" s="29"/>
      <c r="D1819" s="58"/>
      <c r="E1819" s="34"/>
      <c r="F1819" s="58"/>
      <c r="G1819" s="176"/>
      <c r="H1819" s="58"/>
    </row>
    <row r="1820" spans="2:8">
      <c r="B1820" s="286"/>
      <c r="C1820" s="29"/>
      <c r="D1820" s="58"/>
      <c r="E1820" s="34"/>
      <c r="F1820" s="58"/>
      <c r="G1820" s="176"/>
      <c r="H1820" s="58"/>
    </row>
    <row r="1821" spans="2:8">
      <c r="B1821" s="286"/>
      <c r="C1821" s="29"/>
      <c r="D1821" s="58"/>
      <c r="E1821" s="34"/>
      <c r="F1821" s="58"/>
      <c r="G1821" s="176"/>
      <c r="H1821" s="58"/>
    </row>
    <row r="1822" spans="2:8">
      <c r="B1822" s="286"/>
      <c r="C1822" s="29"/>
      <c r="D1822" s="58"/>
      <c r="E1822" s="34"/>
      <c r="F1822" s="58"/>
      <c r="G1822" s="176"/>
      <c r="H1822" s="58"/>
    </row>
    <row r="1823" spans="2:8">
      <c r="B1823" s="286"/>
      <c r="C1823" s="29"/>
      <c r="D1823" s="58"/>
      <c r="E1823" s="34"/>
      <c r="F1823" s="58"/>
      <c r="G1823" s="176"/>
      <c r="H1823" s="58"/>
    </row>
    <row r="1824" spans="2:8">
      <c r="B1824" s="286"/>
      <c r="C1824" s="29"/>
      <c r="D1824" s="58"/>
      <c r="E1824" s="34"/>
      <c r="F1824" s="58"/>
      <c r="G1824" s="176"/>
      <c r="H1824" s="58"/>
    </row>
    <row r="1825" spans="2:8">
      <c r="B1825" s="286"/>
      <c r="C1825" s="29"/>
      <c r="D1825" s="58"/>
      <c r="E1825" s="34"/>
      <c r="F1825" s="58"/>
      <c r="G1825" s="176"/>
      <c r="H1825" s="58"/>
    </row>
    <row r="1826" spans="2:8" ht="15.6" thickBot="1">
      <c r="B1826" s="2" t="s">
        <v>228</v>
      </c>
      <c r="C1826" s="29"/>
      <c r="D1826" s="58"/>
      <c r="E1826" s="34"/>
      <c r="F1826" s="58"/>
      <c r="G1826" s="176"/>
      <c r="H1826" s="58"/>
    </row>
    <row r="1827" spans="2:8">
      <c r="B1827" s="485" t="s">
        <v>37</v>
      </c>
      <c r="C1827" s="1091" t="s">
        <v>119</v>
      </c>
      <c r="D1827" s="1092"/>
      <c r="E1827" s="1091" t="s">
        <v>120</v>
      </c>
      <c r="F1827" s="1092"/>
      <c r="G1827" s="1093" t="s">
        <v>70</v>
      </c>
      <c r="H1827" s="1094"/>
    </row>
    <row r="1828" spans="2:8">
      <c r="B1828" s="178" t="s">
        <v>127</v>
      </c>
      <c r="C1828" s="159" t="s">
        <v>83</v>
      </c>
      <c r="D1828" s="159" t="s">
        <v>84</v>
      </c>
      <c r="E1828" s="159" t="s">
        <v>83</v>
      </c>
      <c r="F1828" s="159" t="s">
        <v>84</v>
      </c>
      <c r="G1828" s="159" t="s">
        <v>83</v>
      </c>
      <c r="H1828" s="179" t="s">
        <v>84</v>
      </c>
    </row>
    <row r="1829" spans="2:8">
      <c r="B1829" s="160" t="s">
        <v>148</v>
      </c>
      <c r="C1829" s="498">
        <v>8.0775444264943458E-3</v>
      </c>
      <c r="D1829" s="488">
        <v>10</v>
      </c>
      <c r="E1829" s="487">
        <v>1.6481955100880932E-2</v>
      </c>
      <c r="F1829" s="488">
        <v>58</v>
      </c>
      <c r="G1829" s="487">
        <v>1.4294723565272231E-2</v>
      </c>
      <c r="H1829" s="489">
        <v>68</v>
      </c>
    </row>
    <row r="1830" spans="2:8">
      <c r="B1830" s="160" t="s">
        <v>149</v>
      </c>
      <c r="C1830" s="498">
        <v>8.0775444264943458E-3</v>
      </c>
      <c r="D1830" s="488">
        <v>10</v>
      </c>
      <c r="E1830" s="487">
        <v>1.3640238704177323E-2</v>
      </c>
      <c r="F1830" s="488">
        <v>48</v>
      </c>
      <c r="G1830" s="487">
        <v>1.2192558335085138E-2</v>
      </c>
      <c r="H1830" s="492">
        <v>58</v>
      </c>
    </row>
    <row r="1831" spans="2:8">
      <c r="B1831" s="160" t="s">
        <v>150</v>
      </c>
      <c r="C1831" s="498">
        <v>1.6155088852988692E-3</v>
      </c>
      <c r="D1831" s="488">
        <v>2</v>
      </c>
      <c r="E1831" s="487">
        <v>3.978402955385053E-3</v>
      </c>
      <c r="F1831" s="488">
        <v>14</v>
      </c>
      <c r="G1831" s="487">
        <v>3.3634643682993485E-3</v>
      </c>
      <c r="H1831" s="492">
        <v>16</v>
      </c>
    </row>
    <row r="1832" spans="2:8">
      <c r="B1832" s="160" t="s">
        <v>151</v>
      </c>
      <c r="C1832" s="498">
        <v>5.6542810985460417E-3</v>
      </c>
      <c r="D1832" s="488">
        <v>7</v>
      </c>
      <c r="E1832" s="487">
        <v>8.8093208297811872E-3</v>
      </c>
      <c r="F1832" s="488">
        <v>31</v>
      </c>
      <c r="G1832" s="487">
        <v>7.9882278747109518E-3</v>
      </c>
      <c r="H1832" s="492">
        <v>38</v>
      </c>
    </row>
    <row r="1833" spans="2:8">
      <c r="B1833" s="160" t="s">
        <v>152</v>
      </c>
      <c r="C1833" s="498">
        <v>1.6155088852988692E-3</v>
      </c>
      <c r="D1833" s="488">
        <v>2</v>
      </c>
      <c r="E1833" s="487">
        <v>5.6834327934072179E-3</v>
      </c>
      <c r="F1833" s="488">
        <v>20</v>
      </c>
      <c r="G1833" s="487">
        <v>4.6247635064116041E-3</v>
      </c>
      <c r="H1833" s="492">
        <v>22</v>
      </c>
    </row>
    <row r="1834" spans="2:8">
      <c r="B1834" s="160" t="s">
        <v>153</v>
      </c>
      <c r="C1834" s="498">
        <v>0.96607431340872374</v>
      </c>
      <c r="D1834" s="488">
        <v>1196</v>
      </c>
      <c r="E1834" s="487">
        <v>0.92952543336175053</v>
      </c>
      <c r="F1834" s="488">
        <v>3271</v>
      </c>
      <c r="G1834" s="487">
        <v>0.93903720832457427</v>
      </c>
      <c r="H1834" s="492">
        <v>4467</v>
      </c>
    </row>
    <row r="1835" spans="2:8">
      <c r="B1835" s="160" t="s">
        <v>121</v>
      </c>
      <c r="C1835" s="498">
        <v>4.8465266558966073E-3</v>
      </c>
      <c r="D1835" s="488">
        <v>6</v>
      </c>
      <c r="E1835" s="487">
        <v>1.1935208866155157E-2</v>
      </c>
      <c r="F1835" s="488">
        <v>42</v>
      </c>
      <c r="G1835" s="487">
        <v>1.0090393104898045E-2</v>
      </c>
      <c r="H1835" s="492">
        <v>48</v>
      </c>
    </row>
    <row r="1836" spans="2:8">
      <c r="B1836" s="160" t="s">
        <v>123</v>
      </c>
      <c r="C1836" s="498">
        <v>4.0387722132471729E-3</v>
      </c>
      <c r="D1836" s="488">
        <v>5</v>
      </c>
      <c r="E1836" s="487">
        <v>9.9460073884626316E-3</v>
      </c>
      <c r="F1836" s="488">
        <v>35</v>
      </c>
      <c r="G1836" s="487">
        <v>8.40866092074837E-3</v>
      </c>
      <c r="H1836" s="492">
        <v>40</v>
      </c>
    </row>
    <row r="1837" spans="2:8" ht="15.6" thickBot="1">
      <c r="B1837" s="295" t="s">
        <v>70</v>
      </c>
      <c r="C1837" s="499"/>
      <c r="D1837" s="494">
        <v>1238</v>
      </c>
      <c r="E1837" s="495"/>
      <c r="F1837" s="494">
        <v>3519</v>
      </c>
      <c r="G1837" s="496"/>
      <c r="H1837" s="497">
        <v>4757</v>
      </c>
    </row>
    <row r="1838" spans="2:8" ht="15.75" customHeight="1"/>
    <row r="1839" spans="2:8" ht="15.75" customHeight="1"/>
    <row r="1840" spans="2:8" ht="15.75" customHeight="1"/>
    <row r="1841" ht="15.75" customHeight="1"/>
    <row r="1842" ht="15.75" customHeight="1"/>
    <row r="1843" ht="15.75" customHeight="1"/>
    <row r="1844" ht="15.75" customHeight="1"/>
    <row r="1845" ht="15.75" customHeight="1"/>
    <row r="1846" ht="15.75" customHeight="1"/>
    <row r="1847" ht="15.75" customHeight="1"/>
    <row r="1848" ht="15.75" customHeight="1"/>
    <row r="1849" ht="15.75" customHeight="1"/>
    <row r="1850" ht="15.75" customHeight="1"/>
    <row r="1851" ht="15.75" customHeight="1"/>
    <row r="1852" ht="15.75" customHeight="1"/>
    <row r="1853" ht="15.75" customHeight="1"/>
    <row r="1854" ht="15.75" customHeight="1"/>
    <row r="1855" ht="15.75" customHeight="1"/>
    <row r="1856" ht="15.75" customHeight="1"/>
    <row r="1857" spans="1:8" ht="15.75" customHeight="1"/>
    <row r="1858" spans="1:8" ht="15.6" thickBot="1">
      <c r="B1858" s="2" t="s">
        <v>229</v>
      </c>
    </row>
    <row r="1859" spans="1:8">
      <c r="B1859" s="485" t="s">
        <v>230</v>
      </c>
      <c r="C1859" s="1091" t="s">
        <v>223</v>
      </c>
      <c r="D1859" s="1092"/>
      <c r="E1859" s="1095" t="s">
        <v>224</v>
      </c>
      <c r="F1859" s="1096"/>
    </row>
    <row r="1860" spans="1:8">
      <c r="B1860" s="178" t="s">
        <v>23</v>
      </c>
      <c r="C1860" s="159" t="s">
        <v>83</v>
      </c>
      <c r="D1860" s="159" t="s">
        <v>84</v>
      </c>
      <c r="E1860" s="159" t="s">
        <v>83</v>
      </c>
      <c r="F1860" s="179" t="s">
        <v>84</v>
      </c>
    </row>
    <row r="1861" spans="1:8">
      <c r="B1861" s="3" t="s">
        <v>104</v>
      </c>
      <c r="C1861" s="202">
        <v>1.3360053440213762E-3</v>
      </c>
      <c r="D1861" s="203">
        <v>2</v>
      </c>
      <c r="E1861" s="202">
        <v>4.9055453991468614E-2</v>
      </c>
      <c r="F1861" s="189">
        <v>483</v>
      </c>
    </row>
    <row r="1862" spans="1:8">
      <c r="B1862" s="3" t="s">
        <v>0</v>
      </c>
      <c r="C1862" s="202">
        <v>3.2732130928523714E-2</v>
      </c>
      <c r="D1862" s="203">
        <v>49</v>
      </c>
      <c r="E1862" s="202">
        <v>0.13183018484663822</v>
      </c>
      <c r="F1862" s="189">
        <v>1298</v>
      </c>
    </row>
    <row r="1863" spans="1:8">
      <c r="B1863" s="3" t="s">
        <v>1</v>
      </c>
      <c r="C1863" s="202">
        <v>0.17100868403473615</v>
      </c>
      <c r="D1863" s="203">
        <v>256</v>
      </c>
      <c r="E1863" s="202">
        <v>0.16697135892748324</v>
      </c>
      <c r="F1863" s="189">
        <v>1644</v>
      </c>
    </row>
    <row r="1864" spans="1:8">
      <c r="B1864" s="3" t="s">
        <v>2</v>
      </c>
      <c r="C1864" s="202">
        <v>0.26386105544422178</v>
      </c>
      <c r="D1864" s="203">
        <v>395</v>
      </c>
      <c r="E1864" s="202">
        <v>0.13558805606337598</v>
      </c>
      <c r="F1864" s="189">
        <v>1335</v>
      </c>
    </row>
    <row r="1865" spans="1:8">
      <c r="B1865" s="3" t="s">
        <v>3</v>
      </c>
      <c r="C1865" s="202">
        <v>0.21843687374749499</v>
      </c>
      <c r="D1865" s="203">
        <v>327</v>
      </c>
      <c r="E1865" s="202">
        <v>0.13599431241113141</v>
      </c>
      <c r="F1865" s="189">
        <v>1339</v>
      </c>
    </row>
    <row r="1866" spans="1:8">
      <c r="B1866" s="3" t="s">
        <v>4</v>
      </c>
      <c r="C1866" s="202">
        <v>0.11957247828991316</v>
      </c>
      <c r="D1866" s="203">
        <v>179</v>
      </c>
      <c r="E1866" s="202">
        <v>0.14564290067032298</v>
      </c>
      <c r="F1866" s="189">
        <v>1434</v>
      </c>
    </row>
    <row r="1867" spans="1:8">
      <c r="B1867" s="3" t="s">
        <v>5</v>
      </c>
      <c r="C1867" s="202">
        <v>6.4128256513026047E-2</v>
      </c>
      <c r="D1867" s="203">
        <v>96</v>
      </c>
      <c r="E1867" s="202">
        <v>0.11425959780621572</v>
      </c>
      <c r="F1867" s="189">
        <v>1125</v>
      </c>
    </row>
    <row r="1868" spans="1:8">
      <c r="B1868" s="3" t="s">
        <v>6</v>
      </c>
      <c r="C1868" s="202">
        <v>5.0768203072812289E-2</v>
      </c>
      <c r="D1868" s="203">
        <v>76</v>
      </c>
      <c r="E1868" s="202">
        <v>8.521226894170221E-2</v>
      </c>
      <c r="F1868" s="189">
        <v>839</v>
      </c>
    </row>
    <row r="1869" spans="1:8">
      <c r="B1869" s="3" t="s">
        <v>7</v>
      </c>
      <c r="C1869" s="202">
        <v>6.2124248496993988E-2</v>
      </c>
      <c r="D1869" s="203">
        <v>93</v>
      </c>
      <c r="E1869" s="202">
        <v>3.3109892342067848E-2</v>
      </c>
      <c r="F1869" s="189">
        <v>326</v>
      </c>
    </row>
    <row r="1870" spans="1:8">
      <c r="B1870" s="3" t="s">
        <v>105</v>
      </c>
      <c r="C1870" s="202">
        <v>1.6032064128256512E-2</v>
      </c>
      <c r="D1870" s="203">
        <v>24</v>
      </c>
      <c r="E1870" s="202">
        <v>2.3359739995937436E-3</v>
      </c>
      <c r="F1870" s="189">
        <v>23</v>
      </c>
    </row>
    <row r="1871" spans="1:8" ht="15.6" thickBot="1">
      <c r="B1871" s="205" t="s">
        <v>70</v>
      </c>
      <c r="C1871" s="196"/>
      <c r="D1871" s="206">
        <v>1497</v>
      </c>
      <c r="E1871" s="196"/>
      <c r="F1871" s="197">
        <v>9846</v>
      </c>
    </row>
    <row r="1872" spans="1:8">
      <c r="A1872" s="66" t="s">
        <v>80</v>
      </c>
      <c r="B1872" s="286"/>
      <c r="C1872" s="29"/>
      <c r="D1872" s="58"/>
      <c r="E1872" s="34"/>
      <c r="F1872" s="58"/>
      <c r="G1872" s="176"/>
      <c r="H1872" s="58"/>
    </row>
    <row r="1873" spans="1:8">
      <c r="A1873" s="66"/>
      <c r="B1873" s="286"/>
      <c r="C1873" s="29"/>
      <c r="D1873" s="58"/>
      <c r="E1873" s="34"/>
      <c r="F1873" s="58"/>
      <c r="G1873" s="176"/>
      <c r="H1873" s="58"/>
    </row>
    <row r="1874" spans="1:8">
      <c r="A1874" s="66"/>
      <c r="B1874" s="286"/>
      <c r="C1874" s="29"/>
      <c r="D1874" s="58"/>
      <c r="E1874" s="34"/>
      <c r="F1874" s="58"/>
      <c r="G1874" s="176"/>
      <c r="H1874" s="58"/>
    </row>
    <row r="1875" spans="1:8">
      <c r="A1875" s="66"/>
      <c r="B1875" s="286"/>
      <c r="C1875" s="29"/>
      <c r="D1875" s="58"/>
      <c r="E1875" s="34"/>
      <c r="F1875" s="58"/>
      <c r="G1875" s="176"/>
      <c r="H1875" s="58"/>
    </row>
    <row r="1876" spans="1:8">
      <c r="A1876" s="66"/>
      <c r="B1876" s="286"/>
      <c r="C1876" s="29"/>
      <c r="D1876" s="58"/>
      <c r="E1876" s="34"/>
      <c r="F1876" s="58"/>
      <c r="G1876" s="176"/>
      <c r="H1876" s="58"/>
    </row>
    <row r="1877" spans="1:8">
      <c r="A1877" s="66"/>
      <c r="B1877" s="286"/>
      <c r="C1877" s="29"/>
      <c r="D1877" s="58"/>
      <c r="E1877" s="34"/>
      <c r="F1877" s="58"/>
      <c r="G1877" s="176"/>
      <c r="H1877" s="58"/>
    </row>
    <row r="1878" spans="1:8">
      <c r="A1878" s="66"/>
      <c r="B1878" s="286"/>
      <c r="C1878" s="29"/>
      <c r="D1878" s="58"/>
      <c r="E1878" s="34"/>
      <c r="F1878" s="58"/>
      <c r="G1878" s="176"/>
      <c r="H1878" s="58"/>
    </row>
    <row r="1879" spans="1:8">
      <c r="A1879" s="66"/>
      <c r="B1879" s="286"/>
      <c r="C1879" s="29"/>
      <c r="D1879" s="58"/>
      <c r="E1879" s="34"/>
      <c r="F1879" s="58"/>
      <c r="G1879" s="176"/>
      <c r="H1879" s="58"/>
    </row>
    <row r="1880" spans="1:8">
      <c r="A1880" s="66"/>
      <c r="B1880" s="286"/>
      <c r="C1880" s="29"/>
      <c r="D1880" s="58"/>
      <c r="E1880" s="34"/>
      <c r="F1880" s="58"/>
      <c r="G1880" s="176"/>
      <c r="H1880" s="58"/>
    </row>
    <row r="1881" spans="1:8">
      <c r="A1881" s="66"/>
      <c r="B1881" s="286"/>
      <c r="C1881" s="29"/>
      <c r="D1881" s="58"/>
      <c r="E1881" s="34"/>
      <c r="F1881" s="58"/>
      <c r="G1881" s="176"/>
      <c r="H1881" s="58"/>
    </row>
    <row r="1882" spans="1:8">
      <c r="A1882" s="66"/>
      <c r="B1882" s="286"/>
      <c r="C1882" s="29"/>
      <c r="D1882" s="58"/>
      <c r="E1882" s="34"/>
      <c r="F1882" s="58"/>
      <c r="G1882" s="176"/>
      <c r="H1882" s="58"/>
    </row>
    <row r="1883" spans="1:8">
      <c r="A1883" s="66"/>
      <c r="B1883" s="286"/>
      <c r="C1883" s="29"/>
      <c r="D1883" s="58"/>
      <c r="E1883" s="34"/>
      <c r="F1883" s="58"/>
      <c r="G1883" s="176"/>
      <c r="H1883" s="58"/>
    </row>
    <row r="1884" spans="1:8">
      <c r="A1884" s="66"/>
      <c r="B1884" s="286"/>
      <c r="C1884" s="29"/>
      <c r="D1884" s="58"/>
      <c r="E1884" s="34"/>
      <c r="F1884" s="58"/>
      <c r="G1884" s="176"/>
      <c r="H1884" s="58"/>
    </row>
    <row r="1885" spans="1:8">
      <c r="A1885" s="66"/>
      <c r="B1885" s="286"/>
      <c r="C1885" s="29"/>
      <c r="D1885" s="58"/>
      <c r="E1885" s="34"/>
      <c r="F1885" s="58"/>
      <c r="G1885" s="176"/>
      <c r="H1885" s="58"/>
    </row>
    <row r="1886" spans="1:8">
      <c r="A1886" s="66"/>
      <c r="B1886" s="286"/>
      <c r="C1886" s="29"/>
      <c r="D1886" s="58"/>
      <c r="E1886" s="34"/>
      <c r="F1886" s="58"/>
      <c r="G1886" s="176"/>
      <c r="H1886" s="58"/>
    </row>
    <row r="1887" spans="1:8">
      <c r="A1887" s="66"/>
      <c r="B1887" s="286"/>
      <c r="C1887" s="29"/>
      <c r="D1887" s="58"/>
      <c r="E1887" s="34"/>
      <c r="F1887" s="58"/>
      <c r="G1887" s="176"/>
      <c r="H1887" s="58"/>
    </row>
    <row r="1888" spans="1:8">
      <c r="A1888" s="66"/>
      <c r="B1888" s="286"/>
      <c r="C1888" s="29"/>
      <c r="D1888" s="58"/>
      <c r="E1888" s="34"/>
      <c r="F1888" s="58"/>
      <c r="G1888" s="176"/>
      <c r="H1888" s="58"/>
    </row>
    <row r="1889" spans="1:8">
      <c r="A1889" s="66"/>
      <c r="B1889" s="286"/>
      <c r="C1889" s="29"/>
      <c r="D1889" s="58"/>
      <c r="E1889" s="34"/>
      <c r="F1889" s="58"/>
      <c r="G1889" s="176"/>
      <c r="H1889" s="58"/>
    </row>
    <row r="1890" spans="1:8">
      <c r="A1890" s="66"/>
      <c r="B1890" s="286"/>
      <c r="C1890" s="29"/>
      <c r="D1890" s="58"/>
      <c r="E1890" s="34"/>
      <c r="F1890" s="58"/>
      <c r="G1890" s="176"/>
      <c r="H1890" s="58"/>
    </row>
    <row r="1891" spans="1:8">
      <c r="A1891" s="66"/>
      <c r="B1891" s="286"/>
      <c r="C1891" s="29"/>
      <c r="D1891" s="58"/>
      <c r="E1891" s="34"/>
      <c r="F1891" s="58"/>
      <c r="G1891" s="176"/>
      <c r="H1891" s="58"/>
    </row>
    <row r="1892" spans="1:8" ht="15.6" thickBot="1">
      <c r="B1892" s="2" t="s">
        <v>231</v>
      </c>
    </row>
    <row r="1893" spans="1:8" ht="30" customHeight="1">
      <c r="B1893" s="181"/>
      <c r="C1893" s="1086" t="s">
        <v>103</v>
      </c>
      <c r="D1893" s="1090"/>
      <c r="E1893" s="1097" t="s">
        <v>232</v>
      </c>
      <c r="F1893" s="1089"/>
    </row>
    <row r="1894" spans="1:8">
      <c r="B1894" s="182" t="s">
        <v>233</v>
      </c>
      <c r="C1894" s="95" t="s">
        <v>83</v>
      </c>
      <c r="D1894" s="96" t="s">
        <v>84</v>
      </c>
      <c r="E1894" s="500" t="s">
        <v>83</v>
      </c>
      <c r="F1894" s="96" t="s">
        <v>84</v>
      </c>
    </row>
    <row r="1895" spans="1:8">
      <c r="B1895" s="160" t="s">
        <v>119</v>
      </c>
      <c r="C1895" s="87">
        <v>0.34575360859348775</v>
      </c>
      <c r="D1895" s="52">
        <v>3090</v>
      </c>
      <c r="E1895" s="501">
        <v>0.27241470510446969</v>
      </c>
      <c r="F1895" s="356">
        <v>3090</v>
      </c>
    </row>
    <row r="1896" spans="1:8">
      <c r="B1896" s="160" t="s">
        <v>120</v>
      </c>
      <c r="C1896" s="87">
        <v>0.45619335347432022</v>
      </c>
      <c r="D1896" s="52">
        <v>4077</v>
      </c>
      <c r="E1896" s="502">
        <v>0.35942872256016928</v>
      </c>
      <c r="F1896" s="104">
        <v>4077</v>
      </c>
    </row>
    <row r="1897" spans="1:8">
      <c r="B1897" s="160" t="s">
        <v>123</v>
      </c>
      <c r="C1897" s="87">
        <v>0.19805303793219201</v>
      </c>
      <c r="D1897" s="52">
        <v>1770</v>
      </c>
      <c r="E1897" s="502">
        <v>0.15604337476857974</v>
      </c>
      <c r="F1897" s="104">
        <v>1770</v>
      </c>
    </row>
    <row r="1898" spans="1:8">
      <c r="B1898" s="163" t="s">
        <v>73</v>
      </c>
      <c r="C1898" s="503"/>
      <c r="D1898" s="503"/>
      <c r="E1898" s="502">
        <v>0.21211319756678126</v>
      </c>
      <c r="F1898" s="104">
        <v>2406</v>
      </c>
    </row>
    <row r="1899" spans="1:8" ht="15.6" thickBot="1">
      <c r="B1899" s="295" t="s">
        <v>70</v>
      </c>
      <c r="C1899" s="169"/>
      <c r="D1899" s="171">
        <v>8937</v>
      </c>
      <c r="E1899" s="504"/>
      <c r="F1899" s="107">
        <v>11343</v>
      </c>
    </row>
    <row r="1900" spans="1:8">
      <c r="B1900" s="286"/>
      <c r="C1900" s="34"/>
      <c r="D1900" s="58"/>
      <c r="E1900" s="31"/>
      <c r="F1900" s="31"/>
    </row>
    <row r="1901" spans="1:8">
      <c r="B1901" s="286"/>
      <c r="C1901" s="34"/>
      <c r="D1901" s="58"/>
      <c r="E1901" s="31"/>
      <c r="F1901" s="31"/>
    </row>
    <row r="1902" spans="1:8">
      <c r="B1902" s="286"/>
      <c r="C1902" s="34"/>
      <c r="D1902" s="58"/>
      <c r="E1902" s="31"/>
      <c r="F1902" s="31"/>
    </row>
    <row r="1903" spans="1:8">
      <c r="B1903" s="286"/>
      <c r="C1903" s="34"/>
      <c r="D1903" s="58"/>
      <c r="E1903" s="31"/>
      <c r="F1903" s="31"/>
    </row>
    <row r="1904" spans="1:8">
      <c r="B1904" s="286"/>
      <c r="C1904" s="34"/>
      <c r="D1904" s="58"/>
      <c r="E1904" s="31"/>
      <c r="F1904" s="31"/>
    </row>
    <row r="1905" spans="2:6">
      <c r="B1905" s="286"/>
      <c r="C1905" s="34"/>
      <c r="D1905" s="58"/>
      <c r="E1905" s="31"/>
      <c r="F1905" s="31"/>
    </row>
    <row r="1906" spans="2:6">
      <c r="B1906" s="286"/>
      <c r="C1906" s="34"/>
      <c r="D1906" s="58"/>
      <c r="E1906" s="31"/>
      <c r="F1906" s="31"/>
    </row>
    <row r="1907" spans="2:6">
      <c r="B1907" s="286"/>
      <c r="C1907" s="34"/>
      <c r="D1907" s="58"/>
      <c r="E1907" s="31"/>
      <c r="F1907" s="31"/>
    </row>
    <row r="1908" spans="2:6">
      <c r="B1908" s="286"/>
      <c r="C1908" s="34"/>
      <c r="D1908" s="58"/>
      <c r="E1908" s="31"/>
      <c r="F1908" s="31"/>
    </row>
    <row r="1909" spans="2:6">
      <c r="B1909" s="286"/>
      <c r="C1909" s="34"/>
      <c r="D1909" s="58"/>
      <c r="E1909" s="31"/>
      <c r="F1909" s="31"/>
    </row>
    <row r="1910" spans="2:6">
      <c r="B1910" s="286"/>
      <c r="C1910" s="34"/>
      <c r="D1910" s="58"/>
      <c r="E1910" s="31"/>
      <c r="F1910" s="31"/>
    </row>
    <row r="1911" spans="2:6">
      <c r="B1911" s="286"/>
      <c r="C1911" s="34"/>
      <c r="D1911" s="58"/>
      <c r="E1911" s="31"/>
      <c r="F1911" s="31"/>
    </row>
    <row r="1912" spans="2:6">
      <c r="B1912" s="286"/>
      <c r="C1912" s="34"/>
      <c r="D1912" s="58"/>
      <c r="E1912" s="31"/>
      <c r="F1912" s="31"/>
    </row>
    <row r="1913" spans="2:6">
      <c r="B1913" s="286"/>
      <c r="C1913" s="34"/>
      <c r="D1913" s="58"/>
      <c r="E1913" s="31"/>
      <c r="F1913" s="31"/>
    </row>
    <row r="1914" spans="2:6">
      <c r="B1914" s="286"/>
      <c r="C1914" s="34"/>
      <c r="D1914" s="58"/>
      <c r="E1914" s="31"/>
      <c r="F1914" s="31"/>
    </row>
    <row r="1915" spans="2:6">
      <c r="B1915" s="286"/>
      <c r="C1915" s="34"/>
      <c r="D1915" s="58"/>
      <c r="E1915" s="31"/>
      <c r="F1915" s="31"/>
    </row>
    <row r="1916" spans="2:6">
      <c r="B1916" s="286"/>
      <c r="C1916" s="34"/>
      <c r="D1916" s="58"/>
      <c r="E1916" s="31"/>
      <c r="F1916" s="31"/>
    </row>
    <row r="1917" spans="2:6">
      <c r="B1917" s="286"/>
      <c r="C1917" s="34"/>
      <c r="D1917" s="58"/>
      <c r="E1917" s="31"/>
      <c r="F1917" s="31"/>
    </row>
    <row r="1918" spans="2:6">
      <c r="B1918" s="286"/>
      <c r="C1918" s="34"/>
      <c r="D1918" s="58"/>
      <c r="E1918" s="31"/>
      <c r="F1918" s="31"/>
    </row>
    <row r="1919" spans="2:6">
      <c r="B1919" s="286"/>
      <c r="C1919" s="34"/>
      <c r="D1919" s="58"/>
      <c r="E1919" s="31"/>
      <c r="F1919" s="31"/>
    </row>
    <row r="1920" spans="2:6" ht="15.6" thickBot="1">
      <c r="B1920" s="2" t="s">
        <v>234</v>
      </c>
    </row>
    <row r="1921" spans="2:8">
      <c r="B1921" s="181"/>
      <c r="C1921" s="1086" t="s">
        <v>126</v>
      </c>
      <c r="D1921" s="1087"/>
      <c r="E1921" s="1086" t="s">
        <v>127</v>
      </c>
      <c r="F1921" s="1087"/>
      <c r="G1921" s="1086" t="s">
        <v>121</v>
      </c>
      <c r="H1921" s="1090"/>
    </row>
    <row r="1922" spans="2:8">
      <c r="B1922" s="182" t="s">
        <v>233</v>
      </c>
      <c r="C1922" s="95" t="s">
        <v>83</v>
      </c>
      <c r="D1922" s="95" t="s">
        <v>84</v>
      </c>
      <c r="E1922" s="95" t="s">
        <v>83</v>
      </c>
      <c r="F1922" s="95" t="s">
        <v>84</v>
      </c>
      <c r="G1922" s="95" t="s">
        <v>83</v>
      </c>
      <c r="H1922" s="96" t="s">
        <v>84</v>
      </c>
    </row>
    <row r="1923" spans="2:8">
      <c r="B1923" s="160" t="s">
        <v>119</v>
      </c>
      <c r="C1923" s="87">
        <v>0.31149927219796214</v>
      </c>
      <c r="D1923" s="51">
        <v>1498</v>
      </c>
      <c r="E1923" s="87">
        <v>0.40031479538300108</v>
      </c>
      <c r="F1923" s="51">
        <v>1526</v>
      </c>
      <c r="G1923" s="87">
        <v>0.20886075949367089</v>
      </c>
      <c r="H1923" s="52">
        <v>66</v>
      </c>
    </row>
    <row r="1924" spans="2:8">
      <c r="B1924" s="160" t="s">
        <v>120</v>
      </c>
      <c r="C1924" s="87">
        <v>0.50093574547723019</v>
      </c>
      <c r="D1924" s="51">
        <v>2409</v>
      </c>
      <c r="E1924" s="87">
        <v>0.41185729275970617</v>
      </c>
      <c r="F1924" s="51">
        <v>1570</v>
      </c>
      <c r="G1924" s="87">
        <v>0.310126582278481</v>
      </c>
      <c r="H1924" s="52">
        <v>98</v>
      </c>
    </row>
    <row r="1925" spans="2:8">
      <c r="B1925" s="160" t="s">
        <v>123</v>
      </c>
      <c r="C1925" s="87">
        <v>0.18756498232480764</v>
      </c>
      <c r="D1925" s="51">
        <v>902</v>
      </c>
      <c r="E1925" s="87">
        <v>0.18782791185729275</v>
      </c>
      <c r="F1925" s="51">
        <v>716</v>
      </c>
      <c r="G1925" s="87">
        <v>0.48101265822784811</v>
      </c>
      <c r="H1925" s="52">
        <v>152</v>
      </c>
    </row>
    <row r="1926" spans="2:8" ht="15.6" thickBot="1">
      <c r="B1926" s="295" t="s">
        <v>70</v>
      </c>
      <c r="C1926" s="90"/>
      <c r="D1926" s="54">
        <v>4809</v>
      </c>
      <c r="E1926" s="169"/>
      <c r="F1926" s="54">
        <v>3812</v>
      </c>
      <c r="G1926" s="54"/>
      <c r="H1926" s="171">
        <v>316</v>
      </c>
    </row>
    <row r="1927" spans="2:8">
      <c r="B1927" s="286"/>
      <c r="C1927" s="29"/>
      <c r="D1927" s="58"/>
      <c r="E1927" s="34"/>
      <c r="F1927" s="58"/>
      <c r="G1927" s="176"/>
      <c r="H1927" s="58"/>
    </row>
    <row r="1928" spans="2:8">
      <c r="B1928" s="286"/>
      <c r="C1928" s="29"/>
      <c r="D1928" s="58"/>
      <c r="E1928" s="34"/>
      <c r="F1928" s="58"/>
      <c r="G1928" s="176"/>
      <c r="H1928" s="58"/>
    </row>
    <row r="1929" spans="2:8">
      <c r="B1929" s="286"/>
      <c r="C1929" s="29"/>
      <c r="D1929" s="58"/>
      <c r="E1929" s="34"/>
      <c r="F1929" s="58"/>
      <c r="G1929" s="176"/>
      <c r="H1929" s="58"/>
    </row>
    <row r="1930" spans="2:8">
      <c r="B1930" s="286"/>
      <c r="C1930" s="29"/>
      <c r="D1930" s="58"/>
      <c r="E1930" s="34"/>
      <c r="F1930" s="58"/>
      <c r="G1930" s="176"/>
      <c r="H1930" s="58"/>
    </row>
    <row r="1931" spans="2:8">
      <c r="B1931" s="286"/>
      <c r="C1931" s="29"/>
      <c r="D1931" s="58"/>
      <c r="E1931" s="34"/>
      <c r="F1931" s="58"/>
      <c r="G1931" s="176"/>
      <c r="H1931" s="58"/>
    </row>
    <row r="1932" spans="2:8">
      <c r="B1932" s="286"/>
      <c r="C1932" s="29"/>
      <c r="D1932" s="58"/>
      <c r="E1932" s="34"/>
      <c r="F1932" s="58"/>
      <c r="G1932" s="176"/>
      <c r="H1932" s="58"/>
    </row>
    <row r="1933" spans="2:8">
      <c r="B1933" s="286"/>
      <c r="C1933" s="29"/>
      <c r="D1933" s="58"/>
      <c r="E1933" s="34"/>
      <c r="F1933" s="58"/>
      <c r="G1933" s="176"/>
      <c r="H1933" s="58"/>
    </row>
    <row r="1934" spans="2:8">
      <c r="B1934" s="286"/>
      <c r="C1934" s="29"/>
      <c r="D1934" s="58"/>
      <c r="E1934" s="34"/>
      <c r="F1934" s="58"/>
      <c r="G1934" s="176"/>
      <c r="H1934" s="58"/>
    </row>
    <row r="1935" spans="2:8">
      <c r="B1935" s="286"/>
      <c r="C1935" s="29"/>
      <c r="D1935" s="58"/>
      <c r="E1935" s="34"/>
      <c r="F1935" s="58"/>
      <c r="G1935" s="176"/>
      <c r="H1935" s="58"/>
    </row>
    <row r="1936" spans="2:8">
      <c r="B1936" s="286"/>
      <c r="C1936" s="29"/>
      <c r="D1936" s="58"/>
      <c r="E1936" s="34"/>
      <c r="F1936" s="58"/>
      <c r="G1936" s="176"/>
      <c r="H1936" s="58"/>
    </row>
    <row r="1937" spans="2:8">
      <c r="B1937" s="286"/>
      <c r="C1937" s="29"/>
      <c r="D1937" s="58"/>
      <c r="E1937" s="34"/>
      <c r="F1937" s="58"/>
      <c r="G1937" s="176"/>
      <c r="H1937" s="58"/>
    </row>
    <row r="1938" spans="2:8">
      <c r="B1938" s="286"/>
      <c r="C1938" s="29"/>
      <c r="D1938" s="58"/>
      <c r="E1938" s="34"/>
      <c r="F1938" s="58"/>
      <c r="G1938" s="176"/>
      <c r="H1938" s="58"/>
    </row>
    <row r="1939" spans="2:8">
      <c r="B1939" s="286"/>
      <c r="C1939" s="29"/>
      <c r="D1939" s="58"/>
      <c r="E1939" s="34"/>
      <c r="F1939" s="58"/>
      <c r="G1939" s="176"/>
      <c r="H1939" s="58"/>
    </row>
    <row r="1940" spans="2:8">
      <c r="B1940" s="286"/>
      <c r="C1940" s="29"/>
      <c r="D1940" s="58"/>
      <c r="E1940" s="34"/>
      <c r="F1940" s="58"/>
      <c r="G1940" s="176"/>
      <c r="H1940" s="58"/>
    </row>
    <row r="1941" spans="2:8">
      <c r="B1941" s="286"/>
      <c r="C1941" s="29"/>
      <c r="D1941" s="58"/>
      <c r="E1941" s="34"/>
      <c r="F1941" s="58"/>
      <c r="G1941" s="176"/>
      <c r="H1941" s="58"/>
    </row>
    <row r="1942" spans="2:8">
      <c r="B1942" s="286"/>
      <c r="C1942" s="29"/>
      <c r="D1942" s="58"/>
      <c r="E1942" s="34"/>
      <c r="F1942" s="58"/>
      <c r="G1942" s="176"/>
      <c r="H1942" s="58"/>
    </row>
    <row r="1943" spans="2:8">
      <c r="B1943" s="286"/>
      <c r="C1943" s="29"/>
      <c r="D1943" s="58"/>
      <c r="E1943" s="34"/>
      <c r="F1943" s="58"/>
      <c r="G1943" s="176"/>
      <c r="H1943" s="58"/>
    </row>
    <row r="1944" spans="2:8">
      <c r="B1944" s="286"/>
      <c r="C1944" s="29"/>
      <c r="D1944" s="58"/>
      <c r="E1944" s="34"/>
      <c r="F1944" s="58"/>
      <c r="G1944" s="176"/>
      <c r="H1944" s="58"/>
    </row>
    <row r="1945" spans="2:8">
      <c r="B1945" s="286"/>
      <c r="C1945" s="29"/>
      <c r="D1945" s="58"/>
      <c r="E1945" s="34"/>
      <c r="F1945" s="58"/>
      <c r="G1945" s="176"/>
      <c r="H1945" s="58"/>
    </row>
    <row r="1946" spans="2:8">
      <c r="B1946" s="286"/>
      <c r="C1946" s="29"/>
      <c r="D1946" s="58"/>
      <c r="E1946" s="34"/>
      <c r="F1946" s="58"/>
      <c r="G1946" s="176"/>
      <c r="H1946" s="58"/>
    </row>
    <row r="1947" spans="2:8" ht="15.6" thickBot="1">
      <c r="B1947" s="2" t="s">
        <v>235</v>
      </c>
      <c r="H1947" s="505">
        <v>1</v>
      </c>
    </row>
    <row r="1948" spans="2:8">
      <c r="B1948" s="181"/>
      <c r="C1948" s="1086" t="s">
        <v>119</v>
      </c>
      <c r="D1948" s="1087"/>
      <c r="E1948" s="1086" t="s">
        <v>120</v>
      </c>
      <c r="F1948" s="1087"/>
      <c r="G1948" s="1088" t="s">
        <v>123</v>
      </c>
      <c r="H1948" s="1089"/>
    </row>
    <row r="1949" spans="2:8">
      <c r="B1949" s="182" t="s">
        <v>233</v>
      </c>
      <c r="C1949" s="95" t="s">
        <v>83</v>
      </c>
      <c r="D1949" s="95" t="s">
        <v>84</v>
      </c>
      <c r="E1949" s="95" t="s">
        <v>83</v>
      </c>
      <c r="F1949" s="95" t="s">
        <v>84</v>
      </c>
      <c r="G1949" s="95" t="s">
        <v>83</v>
      </c>
      <c r="H1949" s="96" t="s">
        <v>84</v>
      </c>
    </row>
    <row r="1950" spans="2:8">
      <c r="B1950" s="70" t="s">
        <v>76</v>
      </c>
      <c r="C1950" s="465">
        <v>7.2491909385113268E-2</v>
      </c>
      <c r="D1950" s="466">
        <v>224</v>
      </c>
      <c r="E1950" s="465">
        <v>4.4395388766249697E-2</v>
      </c>
      <c r="F1950" s="466">
        <v>181</v>
      </c>
      <c r="G1950" s="465">
        <v>5.6497175141242938E-2</v>
      </c>
      <c r="H1950" s="467">
        <v>100</v>
      </c>
    </row>
    <row r="1951" spans="2:8">
      <c r="B1951" s="70" t="s">
        <v>85</v>
      </c>
      <c r="C1951" s="468">
        <v>0.17087378640776699</v>
      </c>
      <c r="D1951" s="469">
        <v>528</v>
      </c>
      <c r="E1951" s="468">
        <v>0.10792249202845229</v>
      </c>
      <c r="F1951" s="469">
        <v>440</v>
      </c>
      <c r="G1951" s="468">
        <v>0.1384180790960452</v>
      </c>
      <c r="H1951" s="470">
        <v>245</v>
      </c>
    </row>
    <row r="1952" spans="2:8">
      <c r="B1952" s="70" t="s">
        <v>86</v>
      </c>
      <c r="C1952" s="468">
        <v>0.28511326860841424</v>
      </c>
      <c r="D1952" s="469">
        <v>881</v>
      </c>
      <c r="E1952" s="468">
        <v>0.18935491783173902</v>
      </c>
      <c r="F1952" s="469">
        <v>772</v>
      </c>
      <c r="G1952" s="468">
        <v>0.26158192090395482</v>
      </c>
      <c r="H1952" s="470">
        <v>463</v>
      </c>
    </row>
    <row r="1953" spans="2:8">
      <c r="B1953" s="73" t="s">
        <v>11</v>
      </c>
      <c r="C1953" s="471">
        <v>0.29676375404530747</v>
      </c>
      <c r="D1953" s="472">
        <v>917</v>
      </c>
      <c r="E1953" s="471">
        <v>0.31297522688251167</v>
      </c>
      <c r="F1953" s="472">
        <v>1276</v>
      </c>
      <c r="G1953" s="471">
        <v>0.2706214689265537</v>
      </c>
      <c r="H1953" s="473">
        <v>479</v>
      </c>
    </row>
    <row r="1954" spans="2:8">
      <c r="B1954" s="73" t="s">
        <v>12</v>
      </c>
      <c r="C1954" s="471">
        <v>0.11229773462783171</v>
      </c>
      <c r="D1954" s="472">
        <v>347</v>
      </c>
      <c r="E1954" s="471">
        <v>0.13858229090017168</v>
      </c>
      <c r="F1954" s="472">
        <v>565</v>
      </c>
      <c r="G1954" s="471">
        <v>0.10282485875706214</v>
      </c>
      <c r="H1954" s="473">
        <v>182</v>
      </c>
    </row>
    <row r="1955" spans="2:8">
      <c r="B1955" s="73" t="s">
        <v>13</v>
      </c>
      <c r="C1955" s="471">
        <v>3.5275080906148865E-2</v>
      </c>
      <c r="D1955" s="472">
        <v>109</v>
      </c>
      <c r="E1955" s="471">
        <v>7.3828795683100315E-2</v>
      </c>
      <c r="F1955" s="472">
        <v>301</v>
      </c>
      <c r="G1955" s="471">
        <v>2.8248587570621469E-2</v>
      </c>
      <c r="H1955" s="473">
        <v>50</v>
      </c>
    </row>
    <row r="1956" spans="2:8">
      <c r="B1956" s="73" t="s">
        <v>14</v>
      </c>
      <c r="C1956" s="471">
        <v>6.4724919093851136E-3</v>
      </c>
      <c r="D1956" s="472">
        <v>20</v>
      </c>
      <c r="E1956" s="471">
        <v>2.0358106450821683E-2</v>
      </c>
      <c r="F1956" s="472">
        <v>83</v>
      </c>
      <c r="G1956" s="471">
        <v>6.7796610169491523E-3</v>
      </c>
      <c r="H1956" s="473">
        <v>12</v>
      </c>
    </row>
    <row r="1957" spans="2:8">
      <c r="B1957" s="77" t="s">
        <v>77</v>
      </c>
      <c r="C1957" s="474">
        <v>8.0906148867313909E-3</v>
      </c>
      <c r="D1957" s="475">
        <v>25</v>
      </c>
      <c r="E1957" s="474">
        <v>0.10105469708118715</v>
      </c>
      <c r="F1957" s="475">
        <v>412</v>
      </c>
      <c r="G1957" s="474">
        <v>0.12542372881355932</v>
      </c>
      <c r="H1957" s="476">
        <v>222</v>
      </c>
    </row>
    <row r="1958" spans="2:8">
      <c r="B1958" s="80" t="s">
        <v>78</v>
      </c>
      <c r="C1958" s="474">
        <v>1.262135922330097E-2</v>
      </c>
      <c r="D1958" s="475">
        <v>39</v>
      </c>
      <c r="E1958" s="474">
        <v>1.1528084375766495E-2</v>
      </c>
      <c r="F1958" s="475">
        <v>47</v>
      </c>
      <c r="G1958" s="474">
        <v>9.6045197740113001E-3</v>
      </c>
      <c r="H1958" s="477">
        <v>17</v>
      </c>
    </row>
    <row r="1959" spans="2:8" ht="15.6" thickBot="1">
      <c r="B1959" s="81" t="s">
        <v>87</v>
      </c>
      <c r="C1959" s="483"/>
      <c r="D1959" s="54">
        <v>3090</v>
      </c>
      <c r="E1959" s="90"/>
      <c r="F1959" s="54">
        <v>4077</v>
      </c>
      <c r="G1959" s="484"/>
      <c r="H1959" s="171">
        <v>1770</v>
      </c>
    </row>
    <row r="1960" spans="2:8">
      <c r="B1960" s="5" t="s">
        <v>8</v>
      </c>
      <c r="C1960" s="29"/>
      <c r="D1960" s="58"/>
      <c r="E1960" s="29"/>
      <c r="F1960" s="58"/>
      <c r="G1960" s="67"/>
      <c r="H1960" s="58"/>
    </row>
    <row r="1961" spans="2:8">
      <c r="B1961" s="5"/>
      <c r="C1961" s="29"/>
      <c r="D1961" s="58"/>
      <c r="E1961" s="29"/>
      <c r="F1961" s="58"/>
      <c r="G1961" s="67"/>
      <c r="H1961" s="58"/>
    </row>
    <row r="1962" spans="2:8">
      <c r="B1962" s="5"/>
      <c r="C1962" s="29"/>
      <c r="D1962" s="58"/>
      <c r="E1962" s="29"/>
      <c r="F1962" s="58"/>
      <c r="G1962" s="67"/>
      <c r="H1962" s="58"/>
    </row>
    <row r="1963" spans="2:8">
      <c r="B1963" s="5"/>
      <c r="C1963" s="29"/>
      <c r="D1963" s="58"/>
      <c r="E1963" s="29"/>
      <c r="F1963" s="58"/>
      <c r="G1963" s="67"/>
      <c r="H1963" s="58"/>
    </row>
    <row r="1964" spans="2:8">
      <c r="B1964" s="5"/>
      <c r="C1964" s="29"/>
      <c r="D1964" s="58"/>
      <c r="E1964" s="29"/>
      <c r="F1964" s="58"/>
      <c r="G1964" s="67"/>
      <c r="H1964" s="58"/>
    </row>
    <row r="1965" spans="2:8">
      <c r="B1965" s="5"/>
      <c r="C1965" s="29"/>
      <c r="D1965" s="58"/>
      <c r="E1965" s="29"/>
      <c r="F1965" s="58"/>
      <c r="G1965" s="67"/>
      <c r="H1965" s="58"/>
    </row>
    <row r="1966" spans="2:8">
      <c r="B1966" s="5"/>
      <c r="C1966" s="29"/>
      <c r="D1966" s="58"/>
      <c r="E1966" s="29"/>
      <c r="F1966" s="58"/>
      <c r="G1966" s="67"/>
      <c r="H1966" s="58"/>
    </row>
    <row r="1967" spans="2:8">
      <c r="B1967" s="5"/>
      <c r="C1967" s="29"/>
      <c r="D1967" s="58"/>
      <c r="E1967" s="29"/>
      <c r="F1967" s="58"/>
      <c r="G1967" s="67"/>
      <c r="H1967" s="58"/>
    </row>
    <row r="1968" spans="2:8">
      <c r="B1968" s="5"/>
      <c r="C1968" s="29"/>
      <c r="D1968" s="58"/>
      <c r="E1968" s="29"/>
      <c r="F1968" s="58"/>
      <c r="G1968" s="67"/>
      <c r="H1968" s="58"/>
    </row>
    <row r="1969" spans="2:8">
      <c r="B1969" s="5"/>
      <c r="C1969" s="29"/>
      <c r="D1969" s="58"/>
      <c r="E1969" s="29"/>
      <c r="F1969" s="58"/>
      <c r="G1969" s="67"/>
      <c r="H1969" s="58"/>
    </row>
    <row r="1970" spans="2:8">
      <c r="B1970" s="5"/>
      <c r="C1970" s="29"/>
      <c r="D1970" s="58"/>
      <c r="E1970" s="29"/>
      <c r="F1970" s="58"/>
      <c r="G1970" s="67"/>
      <c r="H1970" s="58"/>
    </row>
    <row r="1971" spans="2:8">
      <c r="B1971" s="5"/>
      <c r="C1971" s="29"/>
      <c r="D1971" s="58"/>
      <c r="E1971" s="29"/>
      <c r="F1971" s="58"/>
      <c r="G1971" s="67"/>
      <c r="H1971" s="58"/>
    </row>
    <row r="1972" spans="2:8">
      <c r="B1972" s="5"/>
      <c r="C1972" s="29"/>
      <c r="D1972" s="58"/>
      <c r="E1972" s="29"/>
      <c r="F1972" s="58"/>
      <c r="G1972" s="67"/>
      <c r="H1972" s="58"/>
    </row>
    <row r="1973" spans="2:8">
      <c r="B1973" s="5"/>
      <c r="C1973" s="29"/>
      <c r="D1973" s="58"/>
      <c r="E1973" s="29"/>
      <c r="F1973" s="58"/>
      <c r="G1973" s="67"/>
      <c r="H1973" s="58"/>
    </row>
    <row r="1974" spans="2:8">
      <c r="B1974" s="5"/>
      <c r="C1974" s="29"/>
      <c r="D1974" s="58"/>
      <c r="E1974" s="29"/>
      <c r="F1974" s="58"/>
      <c r="G1974" s="67"/>
      <c r="H1974" s="58"/>
    </row>
    <row r="1975" spans="2:8">
      <c r="B1975" s="5"/>
      <c r="C1975" s="29"/>
      <c r="D1975" s="58"/>
      <c r="E1975" s="29"/>
      <c r="F1975" s="58"/>
      <c r="G1975" s="67"/>
      <c r="H1975" s="58"/>
    </row>
    <row r="1976" spans="2:8">
      <c r="B1976" s="5"/>
      <c r="C1976" s="29"/>
      <c r="D1976" s="58"/>
      <c r="E1976" s="29"/>
      <c r="F1976" s="58"/>
      <c r="G1976" s="67"/>
      <c r="H1976" s="58"/>
    </row>
    <row r="1977" spans="2:8">
      <c r="B1977" s="5"/>
      <c r="C1977" s="29"/>
      <c r="D1977" s="58"/>
      <c r="E1977" s="29"/>
      <c r="F1977" s="58"/>
      <c r="G1977" s="67"/>
      <c r="H1977" s="58"/>
    </row>
    <row r="1978" spans="2:8">
      <c r="B1978" s="5"/>
      <c r="C1978" s="29"/>
      <c r="D1978" s="58"/>
      <c r="E1978" s="29"/>
      <c r="F1978" s="58"/>
      <c r="G1978" s="67"/>
      <c r="H1978" s="58"/>
    </row>
    <row r="1979" spans="2:8">
      <c r="B1979" s="5"/>
      <c r="C1979" s="29"/>
      <c r="D1979" s="58"/>
      <c r="E1979" s="29"/>
      <c r="F1979" s="58"/>
      <c r="G1979" s="67"/>
      <c r="H1979" s="58"/>
    </row>
    <row r="1980" spans="2:8">
      <c r="B1980" s="5"/>
      <c r="C1980" s="29"/>
      <c r="D1980" s="58"/>
      <c r="E1980" s="29"/>
      <c r="F1980" s="58"/>
      <c r="G1980" s="67"/>
      <c r="H1980" s="58"/>
    </row>
    <row r="1981" spans="2:8" ht="15.6" thickBot="1">
      <c r="B1981" s="5" t="s">
        <v>236</v>
      </c>
      <c r="C1981" s="29"/>
      <c r="D1981" s="58"/>
      <c r="E1981" s="29"/>
      <c r="F1981" s="58"/>
      <c r="G1981" s="506">
        <v>1</v>
      </c>
      <c r="H1981" s="58"/>
    </row>
    <row r="1982" spans="2:8">
      <c r="B1982" s="181"/>
      <c r="C1982" s="1086" t="s">
        <v>119</v>
      </c>
      <c r="D1982" s="1087"/>
      <c r="E1982" s="1086" t="s">
        <v>120</v>
      </c>
      <c r="F1982" s="1087"/>
      <c r="G1982" s="1088" t="s">
        <v>123</v>
      </c>
      <c r="H1982" s="1089"/>
    </row>
    <row r="1983" spans="2:8">
      <c r="B1983" s="182" t="s">
        <v>23</v>
      </c>
      <c r="C1983" s="95" t="s">
        <v>83</v>
      </c>
      <c r="D1983" s="95" t="s">
        <v>84</v>
      </c>
      <c r="E1983" s="95" t="s">
        <v>83</v>
      </c>
      <c r="F1983" s="95" t="s">
        <v>84</v>
      </c>
      <c r="G1983" s="95" t="s">
        <v>83</v>
      </c>
      <c r="H1983" s="96" t="s">
        <v>84</v>
      </c>
    </row>
    <row r="1984" spans="2:8">
      <c r="B1984" s="3" t="s">
        <v>104</v>
      </c>
      <c r="C1984" s="87">
        <v>3.8834951456310676E-2</v>
      </c>
      <c r="D1984" s="51">
        <v>120</v>
      </c>
      <c r="E1984" s="87">
        <v>2.0848663232769193E-2</v>
      </c>
      <c r="F1984" s="51">
        <v>85</v>
      </c>
      <c r="G1984" s="87">
        <v>6.7231638418079095E-2</v>
      </c>
      <c r="H1984" s="52">
        <v>119</v>
      </c>
    </row>
    <row r="1985" spans="2:8">
      <c r="B1985" s="3" t="s">
        <v>0</v>
      </c>
      <c r="C1985" s="87">
        <v>0.11359223300970873</v>
      </c>
      <c r="D1985" s="51">
        <v>351</v>
      </c>
      <c r="E1985" s="87">
        <v>0.1106205543291636</v>
      </c>
      <c r="F1985" s="51">
        <v>451</v>
      </c>
      <c r="G1985" s="87">
        <v>0.14858757062146893</v>
      </c>
      <c r="H1985" s="52">
        <v>263</v>
      </c>
    </row>
    <row r="1986" spans="2:8">
      <c r="B1986" s="3" t="s">
        <v>1</v>
      </c>
      <c r="C1986" s="87">
        <v>0.17119741100323624</v>
      </c>
      <c r="D1986" s="51">
        <v>529</v>
      </c>
      <c r="E1986" s="87">
        <v>0.17365710080941868</v>
      </c>
      <c r="F1986" s="51">
        <v>708</v>
      </c>
      <c r="G1986" s="87">
        <v>0.18135593220338983</v>
      </c>
      <c r="H1986" s="52">
        <v>321</v>
      </c>
    </row>
    <row r="1987" spans="2:8">
      <c r="B1987" s="3" t="s">
        <v>2</v>
      </c>
      <c r="C1987" s="87">
        <v>0.16828478964401294</v>
      </c>
      <c r="D1987" s="51">
        <v>520</v>
      </c>
      <c r="E1987" s="87">
        <v>0.14667647780230561</v>
      </c>
      <c r="F1987" s="51">
        <v>598</v>
      </c>
      <c r="G1987" s="87">
        <v>0.14745762711864407</v>
      </c>
      <c r="H1987" s="52">
        <v>261</v>
      </c>
    </row>
    <row r="1988" spans="2:8">
      <c r="B1988" s="3" t="s">
        <v>3</v>
      </c>
      <c r="C1988" s="87">
        <v>0.15728155339805824</v>
      </c>
      <c r="D1988" s="51">
        <v>486</v>
      </c>
      <c r="E1988" s="87">
        <v>0.1545253863134658</v>
      </c>
      <c r="F1988" s="51">
        <v>630</v>
      </c>
      <c r="G1988" s="87">
        <v>0.14576271186440679</v>
      </c>
      <c r="H1988" s="52">
        <v>258</v>
      </c>
    </row>
    <row r="1989" spans="2:8">
      <c r="B1989" s="3" t="s">
        <v>4</v>
      </c>
      <c r="C1989" s="87">
        <v>0.13074433656957929</v>
      </c>
      <c r="D1989" s="51">
        <v>404</v>
      </c>
      <c r="E1989" s="87">
        <v>0.15918567574196713</v>
      </c>
      <c r="F1989" s="51">
        <v>649</v>
      </c>
      <c r="G1989" s="87">
        <v>0.11355932203389831</v>
      </c>
      <c r="H1989" s="52">
        <v>201</v>
      </c>
    </row>
    <row r="1990" spans="2:8">
      <c r="B1990" s="3" t="s">
        <v>5</v>
      </c>
      <c r="C1990" s="87">
        <v>0.10453074433656957</v>
      </c>
      <c r="D1990" s="51">
        <v>323</v>
      </c>
      <c r="E1990" s="87">
        <v>0.11846946284032377</v>
      </c>
      <c r="F1990" s="51">
        <v>483</v>
      </c>
      <c r="G1990" s="87">
        <v>8.4180790960451973E-2</v>
      </c>
      <c r="H1990" s="52">
        <v>149</v>
      </c>
    </row>
    <row r="1991" spans="2:8">
      <c r="B1991" s="3" t="s">
        <v>6</v>
      </c>
      <c r="C1991" s="87">
        <v>7.3462783171521037E-2</v>
      </c>
      <c r="D1991" s="51">
        <v>227</v>
      </c>
      <c r="E1991" s="87">
        <v>8.0941869021339222E-2</v>
      </c>
      <c r="F1991" s="51">
        <v>330</v>
      </c>
      <c r="G1991" s="87">
        <v>7.5706214689265541E-2</v>
      </c>
      <c r="H1991" s="52">
        <v>134</v>
      </c>
    </row>
    <row r="1992" spans="2:8">
      <c r="B1992" s="3" t="s">
        <v>7</v>
      </c>
      <c r="C1992" s="87">
        <v>3.7540453074433655E-2</v>
      </c>
      <c r="D1992" s="51">
        <v>116</v>
      </c>
      <c r="E1992" s="87">
        <v>3.2622025999509446E-2</v>
      </c>
      <c r="F1992" s="51">
        <v>133</v>
      </c>
      <c r="G1992" s="87">
        <v>3.3333333333333333E-2</v>
      </c>
      <c r="H1992" s="52">
        <v>59</v>
      </c>
    </row>
    <row r="1993" spans="2:8">
      <c r="B1993" s="3" t="s">
        <v>105</v>
      </c>
      <c r="C1993" s="87">
        <v>4.5307443365695792E-3</v>
      </c>
      <c r="D1993" s="51">
        <v>14</v>
      </c>
      <c r="E1993" s="87">
        <v>2.4527839097375523E-3</v>
      </c>
      <c r="F1993" s="51">
        <v>10</v>
      </c>
      <c r="G1993" s="87">
        <v>2.8248587570621469E-3</v>
      </c>
      <c r="H1993" s="52">
        <v>5</v>
      </c>
    </row>
    <row r="1994" spans="2:8" ht="15.6" thickBot="1">
      <c r="B1994" s="205" t="s">
        <v>70</v>
      </c>
      <c r="C1994" s="196"/>
      <c r="D1994" s="206">
        <v>3090</v>
      </c>
      <c r="E1994" s="196"/>
      <c r="F1994" s="206">
        <v>4077</v>
      </c>
      <c r="G1994" s="196"/>
      <c r="H1994" s="197">
        <v>1770</v>
      </c>
    </row>
    <row r="1995" spans="2:8">
      <c r="B1995" s="209"/>
      <c r="C1995" s="31"/>
      <c r="D1995" s="31"/>
      <c r="E1995" s="31"/>
      <c r="F1995" s="31"/>
      <c r="G1995" s="31"/>
      <c r="H1995" s="31"/>
    </row>
    <row r="1996" spans="2:8">
      <c r="B1996" s="209"/>
      <c r="C1996" s="31"/>
      <c r="D1996" s="31"/>
      <c r="E1996" s="31"/>
      <c r="F1996" s="31"/>
      <c r="G1996" s="31"/>
      <c r="H1996" s="31"/>
    </row>
    <row r="1997" spans="2:8">
      <c r="B1997" s="209"/>
      <c r="C1997" s="31"/>
      <c r="D1997" s="31"/>
      <c r="E1997" s="31"/>
      <c r="F1997" s="31"/>
      <c r="G1997" s="31"/>
      <c r="H1997" s="31"/>
    </row>
    <row r="1998" spans="2:8">
      <c r="B1998" s="209"/>
      <c r="C1998" s="31"/>
      <c r="D1998" s="31"/>
      <c r="E1998" s="31"/>
      <c r="F1998" s="31"/>
      <c r="G1998" s="31"/>
      <c r="H1998" s="31"/>
    </row>
    <row r="1999" spans="2:8">
      <c r="B1999" s="209"/>
      <c r="C1999" s="31"/>
      <c r="D1999" s="31"/>
      <c r="E1999" s="31"/>
      <c r="F1999" s="31"/>
      <c r="G1999" s="31"/>
      <c r="H1999" s="31"/>
    </row>
    <row r="2000" spans="2:8">
      <c r="B2000" s="209"/>
      <c r="C2000" s="31"/>
      <c r="D2000" s="31"/>
      <c r="E2000" s="31"/>
      <c r="F2000" s="31"/>
      <c r="G2000" s="31"/>
      <c r="H2000" s="31"/>
    </row>
    <row r="2001" spans="2:8">
      <c r="B2001" s="209"/>
      <c r="C2001" s="31"/>
      <c r="D2001" s="31"/>
      <c r="E2001" s="31"/>
      <c r="F2001" s="31"/>
      <c r="G2001" s="31"/>
      <c r="H2001" s="31"/>
    </row>
    <row r="2002" spans="2:8">
      <c r="B2002" s="209"/>
      <c r="C2002" s="31"/>
      <c r="D2002" s="31"/>
      <c r="E2002" s="31"/>
      <c r="F2002" s="31"/>
      <c r="G2002" s="31"/>
      <c r="H2002" s="31"/>
    </row>
    <row r="2003" spans="2:8">
      <c r="B2003" s="209"/>
      <c r="C2003" s="31"/>
      <c r="D2003" s="31"/>
      <c r="E2003" s="31"/>
      <c r="F2003" s="31"/>
      <c r="G2003" s="31"/>
      <c r="H2003" s="31"/>
    </row>
    <row r="2004" spans="2:8">
      <c r="B2004" s="209"/>
      <c r="C2004" s="31"/>
      <c r="D2004" s="31"/>
      <c r="E2004" s="31"/>
      <c r="F2004" s="31"/>
      <c r="G2004" s="31"/>
      <c r="H2004" s="31"/>
    </row>
    <row r="2005" spans="2:8">
      <c r="B2005" s="209"/>
      <c r="C2005" s="31"/>
      <c r="D2005" s="31"/>
      <c r="E2005" s="31"/>
      <c r="F2005" s="31"/>
      <c r="G2005" s="31"/>
      <c r="H2005" s="31"/>
    </row>
    <row r="2006" spans="2:8">
      <c r="B2006" s="209"/>
      <c r="C2006" s="31"/>
      <c r="D2006" s="31"/>
      <c r="E2006" s="31"/>
      <c r="F2006" s="31"/>
      <c r="G2006" s="31"/>
      <c r="H2006" s="31"/>
    </row>
    <row r="2007" spans="2:8">
      <c r="B2007" s="209"/>
      <c r="C2007" s="31"/>
      <c r="D2007" s="31"/>
      <c r="E2007" s="31"/>
      <c r="F2007" s="31"/>
      <c r="G2007" s="31"/>
      <c r="H2007" s="31"/>
    </row>
    <row r="2008" spans="2:8">
      <c r="B2008" s="209"/>
      <c r="C2008" s="31"/>
      <c r="D2008" s="31"/>
      <c r="E2008" s="31"/>
      <c r="F2008" s="31"/>
      <c r="G2008" s="31"/>
      <c r="H2008" s="31"/>
    </row>
    <row r="2009" spans="2:8">
      <c r="B2009" s="209"/>
      <c r="C2009" s="31"/>
      <c r="D2009" s="31"/>
      <c r="E2009" s="31"/>
      <c r="F2009" s="31"/>
      <c r="G2009" s="31"/>
      <c r="H2009" s="31"/>
    </row>
    <row r="2010" spans="2:8">
      <c r="B2010" s="209"/>
      <c r="C2010" s="31"/>
      <c r="D2010" s="31"/>
      <c r="E2010" s="31"/>
      <c r="F2010" s="31"/>
      <c r="G2010" s="31"/>
      <c r="H2010" s="31"/>
    </row>
    <row r="2011" spans="2:8">
      <c r="B2011" s="209"/>
      <c r="C2011" s="31"/>
      <c r="D2011" s="31"/>
      <c r="E2011" s="31"/>
      <c r="F2011" s="31"/>
      <c r="G2011" s="31"/>
      <c r="H2011" s="31"/>
    </row>
    <row r="2012" spans="2:8">
      <c r="B2012" s="209"/>
      <c r="C2012" s="31"/>
      <c r="D2012" s="31"/>
      <c r="E2012" s="31"/>
      <c r="F2012" s="31"/>
      <c r="G2012" s="31"/>
      <c r="H2012" s="31"/>
    </row>
    <row r="2013" spans="2:8">
      <c r="B2013" s="209"/>
      <c r="C2013" s="31"/>
      <c r="D2013" s="31"/>
      <c r="E2013" s="31"/>
      <c r="F2013" s="31"/>
      <c r="G2013" s="31"/>
      <c r="H2013" s="31"/>
    </row>
    <row r="2014" spans="2:8" ht="15.6" thickBot="1">
      <c r="B2014" s="5" t="s">
        <v>237</v>
      </c>
      <c r="C2014" s="31"/>
      <c r="D2014" s="31"/>
      <c r="E2014" s="31"/>
      <c r="F2014" s="31"/>
      <c r="G2014" s="507">
        <v>1</v>
      </c>
      <c r="H2014" s="31"/>
    </row>
    <row r="2015" spans="2:8">
      <c r="B2015" s="181"/>
      <c r="C2015" s="1086" t="s">
        <v>119</v>
      </c>
      <c r="D2015" s="1087"/>
      <c r="E2015" s="1086" t="s">
        <v>120</v>
      </c>
      <c r="F2015" s="1087"/>
      <c r="G2015" s="1088" t="s">
        <v>123</v>
      </c>
      <c r="H2015" s="1089"/>
    </row>
    <row r="2016" spans="2:8">
      <c r="B2016" s="182" t="s">
        <v>32</v>
      </c>
      <c r="C2016" s="95" t="s">
        <v>83</v>
      </c>
      <c r="D2016" s="95" t="s">
        <v>84</v>
      </c>
      <c r="E2016" s="95" t="s">
        <v>83</v>
      </c>
      <c r="F2016" s="95" t="s">
        <v>84</v>
      </c>
      <c r="G2016" s="95" t="s">
        <v>83</v>
      </c>
      <c r="H2016" s="96" t="s">
        <v>84</v>
      </c>
    </row>
    <row r="2017" spans="1:8">
      <c r="B2017" s="160" t="s">
        <v>148</v>
      </c>
      <c r="C2017" s="87">
        <v>2.0064724919093852E-2</v>
      </c>
      <c r="D2017" s="203">
        <v>62</v>
      </c>
      <c r="E2017" s="87">
        <v>9.8111356389502091E-3</v>
      </c>
      <c r="F2017" s="203">
        <v>40</v>
      </c>
      <c r="G2017" s="87">
        <v>1.4689265536723164E-2</v>
      </c>
      <c r="H2017" s="189">
        <v>26</v>
      </c>
    </row>
    <row r="2018" spans="1:8">
      <c r="B2018" s="160" t="s">
        <v>149</v>
      </c>
      <c r="C2018" s="87">
        <v>1.3915857605177993E-2</v>
      </c>
      <c r="D2018" s="203">
        <v>43</v>
      </c>
      <c r="E2018" s="87">
        <v>7.1130733382389014E-3</v>
      </c>
      <c r="F2018" s="203">
        <v>29</v>
      </c>
      <c r="G2018" s="87">
        <v>1.2994350282485875E-2</v>
      </c>
      <c r="H2018" s="189">
        <v>23</v>
      </c>
    </row>
    <row r="2019" spans="1:8">
      <c r="B2019" s="160" t="s">
        <v>150</v>
      </c>
      <c r="C2019" s="87">
        <v>3.2362459546925568E-3</v>
      </c>
      <c r="D2019" s="203">
        <v>10</v>
      </c>
      <c r="E2019" s="87">
        <v>7.3583517292126564E-4</v>
      </c>
      <c r="F2019" s="203">
        <v>3</v>
      </c>
      <c r="G2019" s="87">
        <v>6.2146892655367235E-3</v>
      </c>
      <c r="H2019" s="189">
        <v>11</v>
      </c>
    </row>
    <row r="2020" spans="1:8">
      <c r="B2020" s="160" t="s">
        <v>151</v>
      </c>
      <c r="C2020" s="87">
        <v>9.7087378640776695E-4</v>
      </c>
      <c r="D2020" s="203">
        <v>3</v>
      </c>
      <c r="E2020" s="87">
        <v>1.9622271277900416E-3</v>
      </c>
      <c r="F2020" s="203">
        <v>8</v>
      </c>
      <c r="G2020" s="87">
        <v>0</v>
      </c>
      <c r="H2020" s="189">
        <v>0</v>
      </c>
    </row>
    <row r="2021" spans="1:8">
      <c r="B2021" s="160" t="s">
        <v>152</v>
      </c>
      <c r="C2021" s="87">
        <v>1.8122977346278317E-2</v>
      </c>
      <c r="D2021" s="203">
        <v>56</v>
      </c>
      <c r="E2021" s="87">
        <v>1.0546970811871474E-2</v>
      </c>
      <c r="F2021" s="203">
        <v>43</v>
      </c>
      <c r="G2021" s="87">
        <v>1.2429378531073447E-2</v>
      </c>
      <c r="H2021" s="189">
        <v>22</v>
      </c>
    </row>
    <row r="2022" spans="1:8">
      <c r="B2022" s="160" t="s">
        <v>153</v>
      </c>
      <c r="C2022" s="87">
        <v>0.90614886731391586</v>
      </c>
      <c r="D2022" s="203">
        <v>2800</v>
      </c>
      <c r="E2022" s="87">
        <v>0.92715231788079466</v>
      </c>
      <c r="F2022" s="203">
        <v>3780</v>
      </c>
      <c r="G2022" s="87">
        <v>0.83276836158192091</v>
      </c>
      <c r="H2022" s="189">
        <v>1474</v>
      </c>
    </row>
    <row r="2023" spans="1:8">
      <c r="B2023" s="160" t="s">
        <v>121</v>
      </c>
      <c r="C2023" s="87">
        <v>3.7540453074433655E-2</v>
      </c>
      <c r="D2023" s="203">
        <v>116</v>
      </c>
      <c r="E2023" s="87">
        <v>4.2678440029433405E-2</v>
      </c>
      <c r="F2023" s="203">
        <v>174</v>
      </c>
      <c r="G2023" s="87">
        <v>0.12090395480225989</v>
      </c>
      <c r="H2023" s="189">
        <v>214</v>
      </c>
    </row>
    <row r="2024" spans="1:8">
      <c r="B2024" s="160" t="s">
        <v>123</v>
      </c>
      <c r="C2024" s="87">
        <v>0</v>
      </c>
      <c r="D2024" s="203">
        <v>0</v>
      </c>
      <c r="E2024" s="87">
        <v>0</v>
      </c>
      <c r="F2024" s="203">
        <v>0</v>
      </c>
      <c r="G2024" s="87">
        <v>0</v>
      </c>
      <c r="H2024" s="189">
        <v>0</v>
      </c>
    </row>
    <row r="2025" spans="1:8" ht="15.6" thickBot="1">
      <c r="B2025" s="295" t="s">
        <v>70</v>
      </c>
      <c r="C2025" s="196"/>
      <c r="D2025" s="206">
        <v>3090</v>
      </c>
      <c r="E2025" s="220"/>
      <c r="F2025" s="206">
        <v>4077</v>
      </c>
      <c r="G2025" s="220"/>
      <c r="H2025" s="197">
        <v>1770</v>
      </c>
    </row>
    <row r="2026" spans="1:8">
      <c r="A2026" s="66" t="s">
        <v>80</v>
      </c>
      <c r="B2026" s="209"/>
    </row>
    <row r="2027" spans="1:8">
      <c r="A2027" s="66"/>
      <c r="B2027" s="209"/>
    </row>
    <row r="2028" spans="1:8">
      <c r="A2028" s="66"/>
      <c r="B2028" s="209"/>
    </row>
    <row r="2029" spans="1:8">
      <c r="A2029" s="66"/>
      <c r="B2029" s="209"/>
    </row>
    <row r="2030" spans="1:8">
      <c r="A2030" s="66"/>
      <c r="B2030" s="209"/>
    </row>
    <row r="2031" spans="1:8">
      <c r="A2031" s="66"/>
      <c r="B2031" s="209"/>
    </row>
    <row r="2032" spans="1:8">
      <c r="A2032" s="66"/>
      <c r="B2032" s="209"/>
    </row>
    <row r="2033" spans="1:9">
      <c r="A2033" s="66"/>
      <c r="B2033" s="209"/>
    </row>
    <row r="2034" spans="1:9">
      <c r="A2034" s="66"/>
      <c r="B2034" s="209"/>
    </row>
    <row r="2035" spans="1:9">
      <c r="A2035" s="66"/>
      <c r="B2035" s="209"/>
    </row>
    <row r="2036" spans="1:9">
      <c r="A2036" s="66"/>
      <c r="B2036" s="209"/>
    </row>
    <row r="2037" spans="1:9">
      <c r="A2037" s="66"/>
      <c r="B2037" s="209"/>
    </row>
    <row r="2038" spans="1:9">
      <c r="A2038" s="66"/>
      <c r="B2038" s="209"/>
    </row>
    <row r="2039" spans="1:9">
      <c r="A2039" s="66"/>
      <c r="B2039" s="209"/>
    </row>
    <row r="2040" spans="1:9">
      <c r="A2040" s="66"/>
      <c r="B2040" s="209"/>
    </row>
    <row r="2041" spans="1:9">
      <c r="A2041" s="66"/>
      <c r="B2041" s="209"/>
    </row>
    <row r="2042" spans="1:9">
      <c r="A2042" s="66"/>
      <c r="B2042" s="209"/>
    </row>
    <row r="2043" spans="1:9">
      <c r="A2043" s="66"/>
      <c r="B2043" s="209"/>
    </row>
    <row r="2044" spans="1:9">
      <c r="A2044" s="66"/>
      <c r="B2044" s="209"/>
    </row>
    <row r="2045" spans="1:9">
      <c r="A2045" s="66"/>
      <c r="B2045" s="209"/>
    </row>
    <row r="2046" spans="1:9" ht="15.6" thickBot="1">
      <c r="B2046" s="2" t="s">
        <v>238</v>
      </c>
    </row>
    <row r="2047" spans="1:9" ht="45">
      <c r="B2047" s="22" t="s">
        <v>82</v>
      </c>
      <c r="C2047" s="508" t="s">
        <v>239</v>
      </c>
      <c r="D2047" s="606" t="s">
        <v>240</v>
      </c>
      <c r="E2047" s="606" t="s">
        <v>241</v>
      </c>
      <c r="F2047" s="606" t="s">
        <v>242</v>
      </c>
      <c r="G2047" s="606" t="s">
        <v>243</v>
      </c>
      <c r="H2047" s="606" t="s">
        <v>244</v>
      </c>
      <c r="I2047" s="86" t="s">
        <v>107</v>
      </c>
    </row>
    <row r="2048" spans="1:9">
      <c r="B2048" s="70" t="s">
        <v>76</v>
      </c>
      <c r="C2048" s="510">
        <v>181</v>
      </c>
      <c r="D2048" s="510">
        <v>113</v>
      </c>
      <c r="E2048" s="510">
        <v>110</v>
      </c>
      <c r="F2048" s="510">
        <v>169</v>
      </c>
      <c r="G2048" s="510">
        <v>85</v>
      </c>
      <c r="H2048" s="510">
        <v>71</v>
      </c>
      <c r="I2048" s="511">
        <v>729</v>
      </c>
    </row>
    <row r="2049" spans="2:11">
      <c r="B2049" s="70" t="s">
        <v>85</v>
      </c>
      <c r="C2049" s="510">
        <v>320</v>
      </c>
      <c r="D2049" s="510">
        <v>325</v>
      </c>
      <c r="E2049" s="510">
        <v>160</v>
      </c>
      <c r="F2049" s="510">
        <v>326</v>
      </c>
      <c r="G2049" s="510">
        <v>301</v>
      </c>
      <c r="H2049" s="510">
        <v>200</v>
      </c>
      <c r="I2049" s="511">
        <v>1632</v>
      </c>
    </row>
    <row r="2050" spans="2:11">
      <c r="B2050" s="70" t="s">
        <v>86</v>
      </c>
      <c r="C2050" s="510">
        <v>222</v>
      </c>
      <c r="D2050" s="510">
        <v>223</v>
      </c>
      <c r="E2050" s="510">
        <v>360</v>
      </c>
      <c r="F2050" s="510">
        <v>789</v>
      </c>
      <c r="G2050" s="510">
        <v>612</v>
      </c>
      <c r="H2050" s="510">
        <v>463</v>
      </c>
      <c r="I2050" s="511">
        <v>2669</v>
      </c>
    </row>
    <row r="2051" spans="2:11">
      <c r="B2051" s="73" t="s">
        <v>11</v>
      </c>
      <c r="C2051" s="512">
        <v>149</v>
      </c>
      <c r="D2051" s="512">
        <v>125</v>
      </c>
      <c r="E2051" s="512">
        <v>300</v>
      </c>
      <c r="F2051" s="512">
        <v>1010</v>
      </c>
      <c r="G2051" s="512">
        <v>973</v>
      </c>
      <c r="H2051" s="512">
        <v>659</v>
      </c>
      <c r="I2051" s="513">
        <v>3216</v>
      </c>
    </row>
    <row r="2052" spans="2:11">
      <c r="B2052" s="73" t="s">
        <v>12</v>
      </c>
      <c r="C2052" s="512">
        <v>48</v>
      </c>
      <c r="D2052" s="512">
        <v>32</v>
      </c>
      <c r="E2052" s="512">
        <v>107</v>
      </c>
      <c r="F2052" s="512">
        <v>290</v>
      </c>
      <c r="G2052" s="512">
        <v>488</v>
      </c>
      <c r="H2052" s="512">
        <v>343</v>
      </c>
      <c r="I2052" s="513">
        <v>1308</v>
      </c>
    </row>
    <row r="2053" spans="2:11">
      <c r="B2053" s="73" t="s">
        <v>13</v>
      </c>
      <c r="C2053" s="512">
        <v>1</v>
      </c>
      <c r="D2053" s="512">
        <v>4</v>
      </c>
      <c r="E2053" s="512">
        <v>26</v>
      </c>
      <c r="F2053" s="512">
        <v>79</v>
      </c>
      <c r="G2053" s="512">
        <v>186</v>
      </c>
      <c r="H2053" s="512">
        <v>224</v>
      </c>
      <c r="I2053" s="513">
        <v>520</v>
      </c>
    </row>
    <row r="2054" spans="2:11">
      <c r="B2054" s="73" t="s">
        <v>14</v>
      </c>
      <c r="C2054" s="512">
        <v>5</v>
      </c>
      <c r="D2054" s="512">
        <v>3</v>
      </c>
      <c r="E2054" s="512">
        <v>11</v>
      </c>
      <c r="F2054" s="512">
        <v>22</v>
      </c>
      <c r="G2054" s="512">
        <v>38</v>
      </c>
      <c r="H2054" s="512">
        <v>63</v>
      </c>
      <c r="I2054" s="513">
        <v>142</v>
      </c>
    </row>
    <row r="2055" spans="2:11">
      <c r="B2055" s="77" t="s">
        <v>77</v>
      </c>
      <c r="C2055" s="514">
        <v>64</v>
      </c>
      <c r="D2055" s="514">
        <v>32</v>
      </c>
      <c r="E2055" s="514">
        <v>93</v>
      </c>
      <c r="F2055" s="514">
        <v>170</v>
      </c>
      <c r="G2055" s="514">
        <v>259</v>
      </c>
      <c r="H2055" s="514">
        <v>387</v>
      </c>
      <c r="I2055" s="515">
        <v>1005</v>
      </c>
    </row>
    <row r="2056" spans="2:11">
      <c r="B2056" s="80" t="s">
        <v>78</v>
      </c>
      <c r="C2056" s="514">
        <v>29</v>
      </c>
      <c r="D2056" s="514">
        <v>8</v>
      </c>
      <c r="E2056" s="514">
        <v>18</v>
      </c>
      <c r="F2056" s="514">
        <v>26</v>
      </c>
      <c r="G2056" s="514">
        <v>21</v>
      </c>
      <c r="H2056" s="514">
        <v>20</v>
      </c>
      <c r="I2056" s="515">
        <v>122</v>
      </c>
    </row>
    <row r="2057" spans="2:11" ht="15.6" thickBot="1">
      <c r="B2057" s="81" t="s">
        <v>87</v>
      </c>
      <c r="C2057" s="516">
        <v>1019</v>
      </c>
      <c r="D2057" s="516">
        <v>865</v>
      </c>
      <c r="E2057" s="517">
        <v>1185</v>
      </c>
      <c r="F2057" s="517">
        <v>2881</v>
      </c>
      <c r="G2057" s="517">
        <v>2963</v>
      </c>
      <c r="H2057" s="516">
        <v>2430</v>
      </c>
      <c r="I2057" s="518">
        <v>11343</v>
      </c>
      <c r="K2057" s="519"/>
    </row>
    <row r="2058" spans="2:11">
      <c r="B2058" s="5" t="s">
        <v>8</v>
      </c>
    </row>
    <row r="2059" spans="2:11">
      <c r="B2059" s="5"/>
    </row>
    <row r="2060" spans="2:11">
      <c r="B2060" s="5"/>
    </row>
    <row r="2061" spans="2:11">
      <c r="B2061" s="5"/>
    </row>
    <row r="2062" spans="2:11">
      <c r="B2062" s="5"/>
    </row>
    <row r="2063" spans="2:11">
      <c r="B2063" s="5"/>
    </row>
    <row r="2064" spans="2:11">
      <c r="B2064" s="5"/>
    </row>
    <row r="2065" spans="2:9">
      <c r="B2065" s="5"/>
    </row>
    <row r="2066" spans="2:9">
      <c r="B2066" s="5"/>
    </row>
    <row r="2067" spans="2:9">
      <c r="B2067" s="5"/>
    </row>
    <row r="2068" spans="2:9">
      <c r="B2068" s="5"/>
    </row>
    <row r="2069" spans="2:9">
      <c r="B2069" s="5"/>
    </row>
    <row r="2070" spans="2:9">
      <c r="B2070" s="5"/>
    </row>
    <row r="2071" spans="2:9">
      <c r="B2071" s="5"/>
    </row>
    <row r="2072" spans="2:9">
      <c r="B2072" s="5"/>
    </row>
    <row r="2073" spans="2:9">
      <c r="B2073" s="5"/>
    </row>
    <row r="2074" spans="2:9">
      <c r="B2074" s="5"/>
    </row>
    <row r="2075" spans="2:9">
      <c r="B2075" s="5"/>
    </row>
    <row r="2076" spans="2:9">
      <c r="B2076" s="5"/>
    </row>
    <row r="2077" spans="2:9">
      <c r="B2077" s="5"/>
    </row>
    <row r="2078" spans="2:9">
      <c r="B2078" s="5"/>
    </row>
    <row r="2079" spans="2:9" ht="15.6" thickBot="1">
      <c r="B2079" s="2" t="s">
        <v>245</v>
      </c>
    </row>
    <row r="2080" spans="2:9" ht="45">
      <c r="B2080" s="22" t="s">
        <v>82</v>
      </c>
      <c r="C2080" s="508" t="s">
        <v>246</v>
      </c>
      <c r="D2080" s="606" t="s">
        <v>247</v>
      </c>
      <c r="E2080" s="606" t="s">
        <v>248</v>
      </c>
      <c r="F2080" s="606" t="s">
        <v>249</v>
      </c>
      <c r="G2080" s="606" t="s">
        <v>250</v>
      </c>
      <c r="H2080" s="606" t="s">
        <v>251</v>
      </c>
      <c r="I2080" s="86" t="s">
        <v>107</v>
      </c>
    </row>
    <row r="2081" spans="1:253">
      <c r="B2081" s="70" t="s">
        <v>252</v>
      </c>
      <c r="C2081" s="235">
        <v>0.17762512266928362</v>
      </c>
      <c r="D2081" s="235">
        <v>0.13063583815028901</v>
      </c>
      <c r="E2081" s="235">
        <v>9.2827004219409287E-2</v>
      </c>
      <c r="F2081" s="235">
        <v>5.866018743491843E-2</v>
      </c>
      <c r="G2081" s="235">
        <v>2.8687141410732364E-2</v>
      </c>
      <c r="H2081" s="235">
        <v>2.9218106995884775E-2</v>
      </c>
      <c r="I2081" s="520">
        <v>6.4268711980957419E-2</v>
      </c>
    </row>
    <row r="2082" spans="1:253">
      <c r="B2082" s="70" t="s">
        <v>85</v>
      </c>
      <c r="C2082" s="235">
        <v>0.31403336604514231</v>
      </c>
      <c r="D2082" s="235">
        <v>0.37572254335260113</v>
      </c>
      <c r="E2082" s="235">
        <v>0.13502109704641349</v>
      </c>
      <c r="F2082" s="235">
        <v>0.11315515446025685</v>
      </c>
      <c r="G2082" s="235">
        <v>0.10158623017212284</v>
      </c>
      <c r="H2082" s="235">
        <v>8.2304526748971193E-2</v>
      </c>
      <c r="I2082" s="520">
        <v>0.14387728114255488</v>
      </c>
    </row>
    <row r="2083" spans="1:253">
      <c r="B2083" s="70" t="s">
        <v>86</v>
      </c>
      <c r="C2083" s="235">
        <v>0.21786064769381747</v>
      </c>
      <c r="D2083" s="235">
        <v>0.25780346820809247</v>
      </c>
      <c r="E2083" s="235">
        <v>0.30379746835443039</v>
      </c>
      <c r="F2083" s="235">
        <v>0.27386324192988548</v>
      </c>
      <c r="G2083" s="235">
        <v>0.20654741815727304</v>
      </c>
      <c r="H2083" s="235">
        <v>0.19053497942386832</v>
      </c>
      <c r="I2083" s="520">
        <v>0.23529930353521997</v>
      </c>
    </row>
    <row r="2084" spans="1:253">
      <c r="B2084" s="73" t="s">
        <v>11</v>
      </c>
      <c r="C2084" s="237">
        <v>0.14622178606476938</v>
      </c>
      <c r="D2084" s="237">
        <v>0.14450867052023122</v>
      </c>
      <c r="E2084" s="237">
        <v>0.25316455696202533</v>
      </c>
      <c r="F2084" s="237">
        <v>0.35057271780631727</v>
      </c>
      <c r="G2084" s="237">
        <v>0.32838339520755988</v>
      </c>
      <c r="H2084" s="237">
        <v>0.27119341563786009</v>
      </c>
      <c r="I2084" s="521">
        <v>0.28352287754562283</v>
      </c>
    </row>
    <row r="2085" spans="1:253">
      <c r="B2085" s="73" t="s">
        <v>12</v>
      </c>
      <c r="C2085" s="237">
        <v>4.7105004906771344E-2</v>
      </c>
      <c r="D2085" s="237">
        <v>3.6994219653179193E-2</v>
      </c>
      <c r="E2085" s="237">
        <v>9.0295358649789034E-2</v>
      </c>
      <c r="F2085" s="237">
        <v>0.10065949323151684</v>
      </c>
      <c r="G2085" s="237">
        <v>0.16469794127573406</v>
      </c>
      <c r="H2085" s="237">
        <v>0.14115226337448561</v>
      </c>
      <c r="I2085" s="521">
        <v>0.11531340915101825</v>
      </c>
    </row>
    <row r="2086" spans="1:253">
      <c r="B2086" s="73" t="s">
        <v>13</v>
      </c>
      <c r="C2086" s="237">
        <v>9.813542688910696E-4</v>
      </c>
      <c r="D2086" s="237">
        <v>4.6242774566473991E-3</v>
      </c>
      <c r="E2086" s="237">
        <v>2.1940928270042195E-2</v>
      </c>
      <c r="F2086" s="237">
        <v>2.7421034363068378E-2</v>
      </c>
      <c r="G2086" s="237">
        <v>6.2774215322308466E-2</v>
      </c>
      <c r="H2086" s="237">
        <v>9.2181069958847742E-2</v>
      </c>
      <c r="I2086" s="521">
        <v>4.5843251344441505E-2</v>
      </c>
    </row>
    <row r="2087" spans="1:253">
      <c r="B2087" s="73" t="s">
        <v>14</v>
      </c>
      <c r="C2087" s="237">
        <v>4.9067713444553487E-3</v>
      </c>
      <c r="D2087" s="237">
        <v>3.4682080924855491E-3</v>
      </c>
      <c r="E2087" s="237">
        <v>9.282700421940928E-3</v>
      </c>
      <c r="F2087" s="237">
        <v>7.6362374175633465E-3</v>
      </c>
      <c r="G2087" s="237">
        <v>1.282483968950388E-2</v>
      </c>
      <c r="H2087" s="237">
        <v>2.5925925925925925E-2</v>
      </c>
      <c r="I2087" s="521">
        <v>1.2518734020982103E-2</v>
      </c>
    </row>
    <row r="2088" spans="1:253">
      <c r="B2088" s="77" t="s">
        <v>77</v>
      </c>
      <c r="C2088" s="239">
        <v>6.2806673209028455E-2</v>
      </c>
      <c r="D2088" s="239">
        <v>3.6994219653179193E-2</v>
      </c>
      <c r="E2088" s="239">
        <v>7.848101265822785E-2</v>
      </c>
      <c r="F2088" s="239">
        <v>5.9007289135716762E-2</v>
      </c>
      <c r="G2088" s="239">
        <v>8.741140735740803E-2</v>
      </c>
      <c r="H2088" s="239">
        <v>0.15925925925925927</v>
      </c>
      <c r="I2088" s="522">
        <v>8.8600899233007138E-2</v>
      </c>
    </row>
    <row r="2089" spans="1:253" ht="15" customHeight="1" thickBot="1">
      <c r="B2089" s="140" t="s">
        <v>78</v>
      </c>
      <c r="C2089" s="523">
        <v>2.8459273797841019E-2</v>
      </c>
      <c r="D2089" s="523">
        <v>9.2485549132947983E-3</v>
      </c>
      <c r="E2089" s="523">
        <v>1.5189873417721518E-2</v>
      </c>
      <c r="F2089" s="523">
        <v>9.0246442207566821E-3</v>
      </c>
      <c r="G2089" s="523">
        <v>7.0874114073574083E-3</v>
      </c>
      <c r="H2089" s="523">
        <v>8.23045267489712E-3</v>
      </c>
      <c r="I2089" s="524">
        <v>1.0755532046195893E-2</v>
      </c>
    </row>
    <row r="2090" spans="1:253">
      <c r="B2090" s="5" t="s">
        <v>8</v>
      </c>
    </row>
    <row r="2091" spans="1:253">
      <c r="A2091" s="66" t="s">
        <v>80</v>
      </c>
    </row>
    <row r="2092" spans="1:253">
      <c r="A2092" s="66"/>
    </row>
    <row r="2093" spans="1:253" s="2" customFormat="1">
      <c r="A2093" s="66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</row>
    <row r="2094" spans="1:253" s="2" customFormat="1">
      <c r="A2094" s="66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</row>
    <row r="2095" spans="1:253" s="2" customFormat="1">
      <c r="A2095" s="66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</row>
    <row r="2096" spans="1:253" s="2" customFormat="1">
      <c r="A2096" s="66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</row>
    <row r="2097" spans="1:253" s="2" customFormat="1">
      <c r="A2097" s="66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</row>
    <row r="2098" spans="1:253" s="2" customFormat="1">
      <c r="A2098" s="66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</row>
    <row r="2099" spans="1:253" s="2" customFormat="1">
      <c r="A2099" s="66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</row>
    <row r="2100" spans="1:253" s="2" customFormat="1">
      <c r="A2100" s="66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</row>
    <row r="2101" spans="1:253" s="2" customFormat="1">
      <c r="A2101" s="66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</row>
    <row r="2102" spans="1:253" s="2" customFormat="1">
      <c r="A2102" s="66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</row>
    <row r="2103" spans="1:253" s="2" customFormat="1">
      <c r="A2103" s="66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</row>
    <row r="2104" spans="1:253" s="2" customFormat="1">
      <c r="A2104" s="66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</row>
    <row r="2105" spans="1:253" s="2" customFormat="1">
      <c r="A2105" s="66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</row>
    <row r="2106" spans="1:253" s="2" customFormat="1">
      <c r="A2106" s="66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</row>
    <row r="2107" spans="1:253" s="2" customFormat="1">
      <c r="A2107" s="66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</row>
    <row r="2108" spans="1:253" s="2" customFormat="1">
      <c r="A2108" s="66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</row>
    <row r="2109" spans="1:253">
      <c r="A2109" s="66"/>
    </row>
  </sheetData>
  <customSheetViews>
    <customSheetView guid="{475BE465-DD65-4415-BF6C-6FC31F567C6A}" scale="70" showPageBreaks="1" printArea="1" view="pageBreakPreview">
      <rowBreaks count="15" manualBreakCount="15">
        <brk id="128" max="19" man="1"/>
        <brk id="266" max="19" man="1"/>
        <brk id="389" max="19" man="1"/>
        <brk id="487" max="19" man="1"/>
        <brk id="624" max="19" man="1"/>
        <brk id="743" max="19" man="1"/>
        <brk id="875" max="19" man="1"/>
        <brk id="1000" max="19" man="1"/>
        <brk id="1150" max="19" man="1"/>
        <brk id="1290" max="19" man="1"/>
        <brk id="1422" max="19" man="1"/>
        <brk id="1565" max="19" man="1"/>
        <brk id="1712" max="19" man="1"/>
        <brk id="1857" max="19" man="1"/>
        <brk id="2013" max="19" man="1"/>
      </rowBreaks>
      <colBreaks count="1" manualBreakCount="1">
        <brk id="20" max="2093" man="1"/>
      </colBreaks>
      <pageMargins left="0.23622047244094491" right="0.23622047244094491" top="0.35433070866141736" bottom="0.27559055118110237" header="0.19685039370078741" footer="0.19685039370078741"/>
      <pageSetup paperSize="9" scale="34" orientation="portrait" horizontalDpi="200" verticalDpi="200" r:id="rId1"/>
      <headerFooter alignWithMargins="0">
        <oddFooter>Page &amp;P of &amp;N</oddFooter>
      </headerFooter>
    </customSheetView>
  </customSheetViews>
  <mergeCells count="131">
    <mergeCell ref="C2015:D2015"/>
    <mergeCell ref="E2015:F2015"/>
    <mergeCell ref="G2015:H2015"/>
    <mergeCell ref="G1921:H1921"/>
    <mergeCell ref="C1948:D1948"/>
    <mergeCell ref="E1948:F1948"/>
    <mergeCell ref="G1948:H1948"/>
    <mergeCell ref="C1982:D1982"/>
    <mergeCell ref="E1982:F1982"/>
    <mergeCell ref="G1982:H1982"/>
    <mergeCell ref="C1859:D1859"/>
    <mergeCell ref="E1859:F1859"/>
    <mergeCell ref="C1893:D1893"/>
    <mergeCell ref="E1893:F1893"/>
    <mergeCell ref="C1921:D1921"/>
    <mergeCell ref="E1921:F1921"/>
    <mergeCell ref="C1795:D1795"/>
    <mergeCell ref="E1795:F1795"/>
    <mergeCell ref="G1795:H1795"/>
    <mergeCell ref="C1827:D1827"/>
    <mergeCell ref="E1827:F1827"/>
    <mergeCell ref="G1827:H1827"/>
    <mergeCell ref="C1733:D1733"/>
    <mergeCell ref="E1733:F1733"/>
    <mergeCell ref="G1733:H1733"/>
    <mergeCell ref="C1759:D1759"/>
    <mergeCell ref="E1759:F1759"/>
    <mergeCell ref="G1759:H1759"/>
    <mergeCell ref="G1458:H1458"/>
    <mergeCell ref="L1566:M1566"/>
    <mergeCell ref="B1602:B1603"/>
    <mergeCell ref="C1602:D1602"/>
    <mergeCell ref="E1602:F1602"/>
    <mergeCell ref="C1667:D1667"/>
    <mergeCell ref="E1667:F1667"/>
    <mergeCell ref="G1667:H1667"/>
    <mergeCell ref="C1424:D1424"/>
    <mergeCell ref="E1424:F1424"/>
    <mergeCell ref="C1458:D1458"/>
    <mergeCell ref="E1458:F1458"/>
    <mergeCell ref="S1327:T1327"/>
    <mergeCell ref="C1358:D1358"/>
    <mergeCell ref="E1358:F1358"/>
    <mergeCell ref="G1358:H1358"/>
    <mergeCell ref="I1358:J1358"/>
    <mergeCell ref="K1358:L1358"/>
    <mergeCell ref="M1358:N1358"/>
    <mergeCell ref="O1358:P1358"/>
    <mergeCell ref="Q1358:R1358"/>
    <mergeCell ref="S1358:T1358"/>
    <mergeCell ref="C1327:D1327"/>
    <mergeCell ref="E1327:F1327"/>
    <mergeCell ref="G1327:H1327"/>
    <mergeCell ref="I1327:J1327"/>
    <mergeCell ref="K1327:L1327"/>
    <mergeCell ref="M1327:N1327"/>
    <mergeCell ref="O1327:P1327"/>
    <mergeCell ref="Q1327:R1327"/>
    <mergeCell ref="C1390:D1390"/>
    <mergeCell ref="E1390:F1390"/>
    <mergeCell ref="O1258:P1258"/>
    <mergeCell ref="Q1258:R1258"/>
    <mergeCell ref="S1258:T1258"/>
    <mergeCell ref="C1292:D1292"/>
    <mergeCell ref="E1292:F1292"/>
    <mergeCell ref="G1292:H1292"/>
    <mergeCell ref="I1292:J1292"/>
    <mergeCell ref="K1292:L1292"/>
    <mergeCell ref="M1292:N1292"/>
    <mergeCell ref="O1292:P1292"/>
    <mergeCell ref="C1258:D1258"/>
    <mergeCell ref="E1258:F1258"/>
    <mergeCell ref="G1258:H1258"/>
    <mergeCell ref="I1258:J1258"/>
    <mergeCell ref="K1258:L1258"/>
    <mergeCell ref="M1258:N1258"/>
    <mergeCell ref="Q1292:R1292"/>
    <mergeCell ref="S1292:T1292"/>
    <mergeCell ref="C1152:D1152"/>
    <mergeCell ref="E1152:F1152"/>
    <mergeCell ref="G1152:H1152"/>
    <mergeCell ref="C1186:D1186"/>
    <mergeCell ref="E1186:F1186"/>
    <mergeCell ref="G1186:H1186"/>
    <mergeCell ref="B973:B974"/>
    <mergeCell ref="C973:D973"/>
    <mergeCell ref="E973:F973"/>
    <mergeCell ref="C1118:D1118"/>
    <mergeCell ref="E1118:F1118"/>
    <mergeCell ref="G1118:H1118"/>
    <mergeCell ref="C877:D877"/>
    <mergeCell ref="E877:F877"/>
    <mergeCell ref="G877:H877"/>
    <mergeCell ref="C907:D907"/>
    <mergeCell ref="E907:F907"/>
    <mergeCell ref="C940:D940"/>
    <mergeCell ref="E940:F940"/>
    <mergeCell ref="G940:H940"/>
    <mergeCell ref="B717:B718"/>
    <mergeCell ref="C717:D717"/>
    <mergeCell ref="E717:F717"/>
    <mergeCell ref="C813:D813"/>
    <mergeCell ref="E813:F813"/>
    <mergeCell ref="C847:D847"/>
    <mergeCell ref="E847:F847"/>
    <mergeCell ref="C626:D626"/>
    <mergeCell ref="E626:F626"/>
    <mergeCell ref="G626:H626"/>
    <mergeCell ref="C659:D659"/>
    <mergeCell ref="E659:F659"/>
    <mergeCell ref="G659:H659"/>
    <mergeCell ref="C519:D519"/>
    <mergeCell ref="E519:F519"/>
    <mergeCell ref="C559:D559"/>
    <mergeCell ref="E559:F559"/>
    <mergeCell ref="G559:H559"/>
    <mergeCell ref="C593:D593"/>
    <mergeCell ref="E593:F593"/>
    <mergeCell ref="G593:H593"/>
    <mergeCell ref="C459:D459"/>
    <mergeCell ref="E459:F459"/>
    <mergeCell ref="C489:D489"/>
    <mergeCell ref="E489:F489"/>
    <mergeCell ref="G489:H489"/>
    <mergeCell ref="I489:J489"/>
    <mergeCell ref="B234:B235"/>
    <mergeCell ref="C234:D234"/>
    <mergeCell ref="E234:F234"/>
    <mergeCell ref="C391:D391"/>
    <mergeCell ref="E391:F391"/>
    <mergeCell ref="G391:H391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65" location="ptr_Top_Main" display="TOP"/>
    <hyperlink ref="A197" location="ptr_Top_Main" display="TOP"/>
    <hyperlink ref="A370" location="ptr_Top_Main" display="TOP"/>
    <hyperlink ref="A671" location="ptr_Top_Main" display="TOP"/>
    <hyperlink ref="A952" location="ptr_Top_Main" display="TOP"/>
    <hyperlink ref="A981" location="ptr_Top_Main" display="TOP"/>
    <hyperlink ref="A1437" location="ptr_Top_Main" display="TOP"/>
    <hyperlink ref="A1581" location="ptr_Top_Main" display="TOP"/>
    <hyperlink ref="A1646" location="ptr_Top_Main" display="TOP"/>
    <hyperlink ref="A1872" location="ptr_Top_Main" display="TOP"/>
    <hyperlink ref="A2026" location="ptr_Top_Main" display="TOP"/>
    <hyperlink ref="A2091" location="ptr_Top_Main" display="TOP"/>
  </hyperlinks>
  <pageMargins left="0.23622047244094491" right="0.23622047244094491" top="0.35433070866141736" bottom="0.27559055118110237" header="0.19685039370078741" footer="0.19685039370078741"/>
  <pageSetup paperSize="9" scale="34" orientation="portrait" horizontalDpi="200" verticalDpi="200"/>
  <headerFooter alignWithMargins="0">
    <oddFooter>Page &amp;P of &amp;N</oddFooter>
  </headerFooter>
  <rowBreaks count="15" manualBreakCount="15">
    <brk id="128" max="19" man="1"/>
    <brk id="266" max="19" man="1"/>
    <brk id="389" max="19" man="1"/>
    <brk id="487" max="19" man="1"/>
    <brk id="624" max="19" man="1"/>
    <brk id="743" max="19" man="1"/>
    <brk id="875" max="19" man="1"/>
    <brk id="1000" max="19" man="1"/>
    <brk id="1150" max="19" man="1"/>
    <brk id="1290" max="19" man="1"/>
    <brk id="1422" max="19" man="1"/>
    <brk id="1565" max="19" man="1"/>
    <brk id="1712" max="19" man="1"/>
    <brk id="1857" max="19" man="1"/>
    <brk id="2013" max="19" man="1"/>
  </rowBreaks>
  <colBreaks count="1" manualBreakCount="1">
    <brk id="20" max="209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>
    <tabColor theme="6" tint="0.39997558519241921"/>
  </sheetPr>
  <dimension ref="A1:IS2083"/>
  <sheetViews>
    <sheetView view="pageBreakPreview" zoomScale="70" zoomScaleNormal="55" zoomScaleSheetLayoutView="70" workbookViewId="0"/>
  </sheetViews>
  <sheetFormatPr defaultColWidth="8.90625" defaultRowHeight="15"/>
  <cols>
    <col min="1" max="1" width="4.453125" style="1" customWidth="1"/>
    <col min="2" max="2" width="31.81640625" style="2" customWidth="1"/>
    <col min="3" max="3" width="14.36328125" style="1" customWidth="1"/>
    <col min="4" max="4" width="15.6328125" style="1" customWidth="1"/>
    <col min="5" max="5" width="15.81640625" style="1" customWidth="1"/>
    <col min="6" max="7" width="11.36328125" style="1" customWidth="1"/>
    <col min="8" max="8" width="12.08984375" style="1" customWidth="1"/>
    <col min="9" max="9" width="12.36328125" style="1" customWidth="1"/>
    <col min="10" max="10" width="11.1796875" style="1" customWidth="1"/>
    <col min="11" max="16384" width="8.90625" style="1"/>
  </cols>
  <sheetData>
    <row r="1" spans="2:8" ht="15.6" thickBot="1">
      <c r="B1" s="525" t="s">
        <v>253</v>
      </c>
      <c r="C1" s="526" t="s">
        <v>8</v>
      </c>
    </row>
    <row r="2" spans="2:8" ht="30">
      <c r="B2" s="6" t="s">
        <v>16</v>
      </c>
      <c r="C2" s="7" t="s">
        <v>17</v>
      </c>
      <c r="D2" s="8" t="s">
        <v>18</v>
      </c>
      <c r="E2" s="9"/>
    </row>
    <row r="3" spans="2:8" ht="45">
      <c r="B3" s="10" t="s">
        <v>19</v>
      </c>
      <c r="C3" s="11" t="s">
        <v>20</v>
      </c>
      <c r="D3" s="12" t="s">
        <v>21</v>
      </c>
      <c r="E3" s="13" t="s">
        <v>22</v>
      </c>
    </row>
    <row r="4" spans="2:8">
      <c r="B4" s="14" t="s">
        <v>23</v>
      </c>
      <c r="C4" s="11">
        <v>3</v>
      </c>
      <c r="D4" s="12" t="s">
        <v>24</v>
      </c>
      <c r="E4" s="15" t="s">
        <v>25</v>
      </c>
    </row>
    <row r="5" spans="2:8" ht="45">
      <c r="B5" s="14" t="s">
        <v>26</v>
      </c>
      <c r="C5" s="11">
        <v>4</v>
      </c>
      <c r="D5" s="12" t="s">
        <v>27</v>
      </c>
      <c r="E5" s="15" t="s">
        <v>25</v>
      </c>
    </row>
    <row r="6" spans="2:8" ht="30">
      <c r="B6" s="14" t="s">
        <v>28</v>
      </c>
      <c r="C6" s="11">
        <v>5</v>
      </c>
      <c r="D6" s="12" t="s">
        <v>29</v>
      </c>
      <c r="E6" s="15" t="s">
        <v>25</v>
      </c>
    </row>
    <row r="7" spans="2:8">
      <c r="B7" s="14" t="s">
        <v>30</v>
      </c>
      <c r="C7" s="11">
        <v>6</v>
      </c>
      <c r="D7" s="12"/>
      <c r="E7" s="15" t="s">
        <v>31</v>
      </c>
    </row>
    <row r="8" spans="2:8" ht="60">
      <c r="B8" s="14" t="s">
        <v>32</v>
      </c>
      <c r="C8" s="11">
        <v>7</v>
      </c>
      <c r="D8" s="12" t="s">
        <v>33</v>
      </c>
      <c r="E8" s="15" t="s">
        <v>25</v>
      </c>
    </row>
    <row r="9" spans="2:8">
      <c r="B9" s="14" t="s">
        <v>34</v>
      </c>
      <c r="C9" s="11">
        <v>8</v>
      </c>
      <c r="D9" s="12" t="s">
        <v>35</v>
      </c>
      <c r="E9" s="15" t="s">
        <v>25</v>
      </c>
    </row>
    <row r="10" spans="2:8">
      <c r="B10" s="14" t="s">
        <v>36</v>
      </c>
      <c r="C10" s="11">
        <v>9</v>
      </c>
      <c r="D10" s="12" t="s">
        <v>35</v>
      </c>
      <c r="E10" s="15" t="s">
        <v>25</v>
      </c>
    </row>
    <row r="11" spans="2:8" ht="45">
      <c r="B11" s="14" t="s">
        <v>37</v>
      </c>
      <c r="C11" s="11">
        <v>10</v>
      </c>
      <c r="D11" s="12" t="s">
        <v>38</v>
      </c>
      <c r="E11" s="15" t="s">
        <v>25</v>
      </c>
    </row>
    <row r="12" spans="2:8" ht="45">
      <c r="B12" s="16" t="s">
        <v>39</v>
      </c>
      <c r="C12" s="17">
        <v>11</v>
      </c>
      <c r="D12" s="12" t="s">
        <v>40</v>
      </c>
      <c r="E12" s="15" t="s">
        <v>25</v>
      </c>
    </row>
    <row r="13" spans="2:8" ht="15.6" thickBot="1">
      <c r="B13" s="18" t="s">
        <v>41</v>
      </c>
      <c r="C13" s="19">
        <v>12</v>
      </c>
      <c r="D13" s="20" t="s">
        <v>42</v>
      </c>
      <c r="E13" s="21" t="s">
        <v>25</v>
      </c>
    </row>
    <row r="15" spans="2:8" ht="15.6" thickBot="1">
      <c r="B15" s="2" t="s">
        <v>43</v>
      </c>
    </row>
    <row r="16" spans="2:8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49</v>
      </c>
      <c r="H16" s="24" t="s">
        <v>50</v>
      </c>
    </row>
    <row r="17" spans="2:8" ht="15.6" thickBot="1">
      <c r="B17" s="4" t="s">
        <v>51</v>
      </c>
      <c r="C17" s="25">
        <v>12600</v>
      </c>
      <c r="D17" s="25">
        <v>12875</v>
      </c>
      <c r="E17" s="25">
        <v>11690</v>
      </c>
      <c r="F17" s="25">
        <v>11521</v>
      </c>
      <c r="G17" s="26">
        <v>12295</v>
      </c>
      <c r="H17" s="26">
        <v>11296</v>
      </c>
    </row>
    <row r="18" spans="2:8">
      <c r="B18" s="27" t="s">
        <v>52</v>
      </c>
      <c r="C18" s="28"/>
      <c r="D18" s="28"/>
      <c r="E18" s="28"/>
      <c r="F18" s="28"/>
      <c r="G18" s="28" t="s">
        <v>253</v>
      </c>
    </row>
    <row r="19" spans="2:8">
      <c r="B19" s="27"/>
      <c r="C19" s="28"/>
      <c r="D19" s="28"/>
      <c r="E19" s="28"/>
      <c r="F19" s="28"/>
      <c r="G19" s="28"/>
    </row>
    <row r="20" spans="2:8" ht="15.6" thickBot="1">
      <c r="B20" s="2" t="s">
        <v>53</v>
      </c>
      <c r="C20" s="28"/>
      <c r="D20" s="28"/>
      <c r="E20" s="28"/>
      <c r="F20" s="28"/>
      <c r="G20" s="28"/>
    </row>
    <row r="21" spans="2:8">
      <c r="B21" s="22" t="s">
        <v>54</v>
      </c>
      <c r="C21" s="24" t="s">
        <v>55</v>
      </c>
      <c r="D21" s="28"/>
      <c r="E21" s="28"/>
      <c r="F21" s="28"/>
      <c r="G21" s="28"/>
    </row>
    <row r="22" spans="2:8">
      <c r="B22" s="3" t="s">
        <v>56</v>
      </c>
      <c r="C22" s="30">
        <v>1231</v>
      </c>
      <c r="D22" s="28"/>
      <c r="E22" s="28"/>
      <c r="F22" s="28"/>
      <c r="G22" s="28"/>
    </row>
    <row r="23" spans="2:8">
      <c r="B23" s="3" t="s">
        <v>57</v>
      </c>
      <c r="C23" s="30">
        <v>161</v>
      </c>
      <c r="D23" s="28"/>
      <c r="E23" s="28"/>
      <c r="F23" s="28"/>
      <c r="G23" s="28"/>
    </row>
    <row r="24" spans="2:8">
      <c r="B24" s="3" t="s">
        <v>58</v>
      </c>
      <c r="C24" s="30">
        <v>411</v>
      </c>
      <c r="D24" s="28"/>
      <c r="E24" s="28"/>
      <c r="F24" s="28"/>
      <c r="G24" s="28"/>
    </row>
    <row r="25" spans="2:8">
      <c r="B25" s="3" t="s">
        <v>59</v>
      </c>
      <c r="C25" s="30">
        <v>273</v>
      </c>
      <c r="D25" s="28"/>
      <c r="E25" s="28"/>
      <c r="F25" s="28"/>
      <c r="G25" s="28"/>
    </row>
    <row r="26" spans="2:8">
      <c r="B26" s="3" t="s">
        <v>60</v>
      </c>
      <c r="C26" s="30">
        <v>175</v>
      </c>
      <c r="D26" s="28"/>
      <c r="E26" s="28"/>
      <c r="F26" s="28"/>
      <c r="G26" s="28"/>
    </row>
    <row r="27" spans="2:8">
      <c r="B27" s="3" t="s">
        <v>61</v>
      </c>
      <c r="C27" s="30">
        <v>495</v>
      </c>
      <c r="D27" s="28"/>
      <c r="E27" s="28"/>
      <c r="F27" s="28"/>
      <c r="G27" s="28"/>
    </row>
    <row r="28" spans="2:8">
      <c r="B28" s="3" t="s">
        <v>62</v>
      </c>
      <c r="C28" s="30">
        <v>721</v>
      </c>
      <c r="D28" s="28"/>
      <c r="E28" s="28"/>
      <c r="F28" s="28"/>
      <c r="G28" s="28"/>
    </row>
    <row r="29" spans="2:8">
      <c r="B29" s="3" t="s">
        <v>63</v>
      </c>
      <c r="C29" s="30">
        <v>1901</v>
      </c>
      <c r="D29" s="28"/>
      <c r="E29" s="28"/>
      <c r="F29" s="28"/>
      <c r="G29" s="28"/>
    </row>
    <row r="30" spans="2:8">
      <c r="B30" s="3" t="s">
        <v>64</v>
      </c>
      <c r="C30" s="30">
        <v>1067</v>
      </c>
      <c r="D30" s="28"/>
      <c r="E30" s="28"/>
      <c r="F30" s="28"/>
      <c r="G30" s="28"/>
    </row>
    <row r="31" spans="2:8">
      <c r="B31" s="3" t="s">
        <v>65</v>
      </c>
      <c r="C31" s="30">
        <v>957</v>
      </c>
      <c r="D31" s="28"/>
      <c r="E31" s="28"/>
      <c r="F31" s="28"/>
      <c r="G31" s="28"/>
    </row>
    <row r="32" spans="2:8">
      <c r="B32" s="3" t="s">
        <v>66</v>
      </c>
      <c r="C32" s="30">
        <v>904</v>
      </c>
      <c r="D32" s="28"/>
      <c r="E32" s="28"/>
      <c r="F32" s="28"/>
      <c r="G32" s="28"/>
    </row>
    <row r="33" spans="2:7">
      <c r="B33" s="3" t="s">
        <v>67</v>
      </c>
      <c r="C33" s="30">
        <v>2064</v>
      </c>
      <c r="D33" s="28"/>
      <c r="E33" s="28"/>
      <c r="F33" s="28"/>
      <c r="G33" s="28"/>
    </row>
    <row r="34" spans="2:7">
      <c r="B34" s="3" t="s">
        <v>68</v>
      </c>
      <c r="C34" s="30">
        <v>936</v>
      </c>
      <c r="D34" s="28"/>
      <c r="E34" s="28"/>
      <c r="F34" s="28"/>
      <c r="G34" s="28"/>
    </row>
    <row r="35" spans="2:7" ht="15.6" thickBot="1">
      <c r="B35" s="32" t="s">
        <v>70</v>
      </c>
      <c r="C35" s="33">
        <v>11296</v>
      </c>
      <c r="D35" s="28"/>
      <c r="E35" s="28"/>
      <c r="F35" s="28"/>
      <c r="G35" s="28"/>
    </row>
    <row r="36" spans="2:7">
      <c r="B36" s="34"/>
      <c r="C36" s="35"/>
      <c r="D36" s="28"/>
      <c r="E36" s="28"/>
      <c r="F36" s="28"/>
      <c r="G36" s="28"/>
    </row>
    <row r="37" spans="2:7">
      <c r="B37" s="34"/>
      <c r="C37" s="35"/>
      <c r="D37" s="28"/>
      <c r="E37" s="28"/>
      <c r="F37" s="28"/>
      <c r="G37" s="28"/>
    </row>
    <row r="38" spans="2:7">
      <c r="B38" s="34"/>
      <c r="C38" s="35"/>
      <c r="D38" s="28"/>
      <c r="E38" s="28"/>
      <c r="F38" s="28"/>
      <c r="G38" s="28"/>
    </row>
    <row r="39" spans="2:7">
      <c r="B39" s="34"/>
      <c r="C39" s="35"/>
      <c r="D39" s="28"/>
      <c r="E39" s="28"/>
      <c r="F39" s="28"/>
      <c r="G39" s="28"/>
    </row>
    <row r="40" spans="2:7">
      <c r="B40" s="34"/>
      <c r="C40" s="35"/>
      <c r="D40" s="28"/>
      <c r="E40" s="28"/>
      <c r="F40" s="28"/>
      <c r="G40" s="28"/>
    </row>
    <row r="41" spans="2:7">
      <c r="B41" s="34"/>
      <c r="C41" s="35"/>
      <c r="D41" s="28"/>
      <c r="E41" s="28"/>
      <c r="F41" s="28"/>
      <c r="G41" s="28"/>
    </row>
    <row r="42" spans="2:7">
      <c r="B42" s="34"/>
      <c r="C42" s="35"/>
      <c r="D42" s="28"/>
      <c r="E42" s="28"/>
      <c r="F42" s="28"/>
      <c r="G42" s="28"/>
    </row>
    <row r="43" spans="2:7">
      <c r="B43" s="34"/>
      <c r="C43" s="35"/>
      <c r="D43" s="28"/>
      <c r="E43" s="28"/>
      <c r="F43" s="28"/>
      <c r="G43" s="28"/>
    </row>
    <row r="44" spans="2:7">
      <c r="B44" s="34"/>
      <c r="C44" s="35"/>
      <c r="D44" s="28"/>
      <c r="E44" s="28"/>
      <c r="F44" s="28"/>
      <c r="G44" s="28"/>
    </row>
    <row r="45" spans="2:7">
      <c r="B45" s="34"/>
      <c r="C45" s="35"/>
      <c r="D45" s="28"/>
      <c r="E45" s="28"/>
      <c r="F45" s="28"/>
      <c r="G45" s="28"/>
    </row>
    <row r="46" spans="2:7">
      <c r="B46" s="34"/>
      <c r="C46" s="35"/>
      <c r="D46" s="28"/>
      <c r="E46" s="28"/>
      <c r="F46" s="28"/>
      <c r="G46" s="28"/>
    </row>
    <row r="47" spans="2:7">
      <c r="B47" s="34"/>
      <c r="C47" s="35"/>
      <c r="D47" s="28"/>
      <c r="E47" s="28"/>
      <c r="F47" s="28"/>
      <c r="G47" s="28"/>
    </row>
    <row r="48" spans="2:7">
      <c r="B48" s="34"/>
      <c r="C48" s="35"/>
      <c r="D48" s="28"/>
      <c r="E48" s="28"/>
      <c r="F48" s="28"/>
      <c r="G48" s="28"/>
    </row>
    <row r="49" spans="2:7">
      <c r="B49" s="34"/>
      <c r="C49" s="35"/>
      <c r="D49" s="28"/>
      <c r="E49" s="28"/>
      <c r="F49" s="28"/>
      <c r="G49" s="28"/>
    </row>
    <row r="50" spans="2:7">
      <c r="B50" s="34"/>
      <c r="C50" s="35"/>
      <c r="D50" s="28"/>
      <c r="E50" s="28"/>
      <c r="F50" s="28"/>
      <c r="G50" s="28"/>
    </row>
    <row r="51" spans="2:7">
      <c r="B51" s="34"/>
      <c r="C51" s="35"/>
      <c r="D51" s="28"/>
      <c r="E51" s="28"/>
      <c r="F51" s="28"/>
      <c r="G51" s="28"/>
    </row>
    <row r="52" spans="2:7">
      <c r="B52" s="34"/>
      <c r="C52" s="35"/>
      <c r="D52" s="28"/>
      <c r="E52" s="28"/>
      <c r="F52" s="28"/>
      <c r="G52" s="28"/>
    </row>
    <row r="53" spans="2:7">
      <c r="B53" s="34"/>
      <c r="C53" s="35"/>
      <c r="D53" s="28"/>
      <c r="E53" s="28"/>
      <c r="F53" s="28"/>
      <c r="G53" s="28"/>
    </row>
    <row r="54" spans="2:7">
      <c r="B54" s="34"/>
      <c r="C54" s="35"/>
      <c r="D54" s="28"/>
      <c r="E54" s="28"/>
      <c r="F54" s="28"/>
      <c r="G54" s="28"/>
    </row>
    <row r="55" spans="2:7" ht="15.6" thickBot="1">
      <c r="B55" s="2" t="s">
        <v>71</v>
      </c>
      <c r="C55" s="35"/>
      <c r="D55" s="28"/>
      <c r="E55" s="28"/>
      <c r="F55" s="28"/>
      <c r="G55" s="28"/>
    </row>
    <row r="56" spans="2:7" ht="45" customHeight="1">
      <c r="B56" s="36" t="s">
        <v>54</v>
      </c>
      <c r="C56" s="37" t="s">
        <v>72</v>
      </c>
      <c r="D56" s="37" t="s">
        <v>73</v>
      </c>
      <c r="E56" s="38" t="s">
        <v>74</v>
      </c>
      <c r="F56" s="28"/>
      <c r="G56" s="28"/>
    </row>
    <row r="57" spans="2:7">
      <c r="B57" s="3" t="s">
        <v>56</v>
      </c>
      <c r="C57" s="39">
        <v>948</v>
      </c>
      <c r="D57" s="40">
        <v>283</v>
      </c>
      <c r="E57" s="41">
        <v>0.77010560519902516</v>
      </c>
      <c r="F57" s="28"/>
      <c r="G57" s="28"/>
    </row>
    <row r="58" spans="2:7">
      <c r="B58" s="3" t="s">
        <v>57</v>
      </c>
      <c r="C58" s="39">
        <v>134</v>
      </c>
      <c r="D58" s="40">
        <v>27</v>
      </c>
      <c r="E58" s="41">
        <v>0.83229813664596275</v>
      </c>
      <c r="F58" s="28"/>
      <c r="G58" s="28"/>
    </row>
    <row r="59" spans="2:7">
      <c r="B59" s="3" t="s">
        <v>58</v>
      </c>
      <c r="C59" s="39">
        <v>316</v>
      </c>
      <c r="D59" s="40">
        <v>95</v>
      </c>
      <c r="E59" s="41">
        <v>0.76885644768856443</v>
      </c>
      <c r="F59" s="28"/>
      <c r="G59" s="28"/>
    </row>
    <row r="60" spans="2:7">
      <c r="B60" s="3" t="s">
        <v>59</v>
      </c>
      <c r="C60" s="39">
        <v>229</v>
      </c>
      <c r="D60" s="40">
        <v>44</v>
      </c>
      <c r="E60" s="41">
        <v>0.83882783882783885</v>
      </c>
      <c r="F60" s="28"/>
      <c r="G60" s="28"/>
    </row>
    <row r="61" spans="2:7">
      <c r="B61" s="3" t="s">
        <v>60</v>
      </c>
      <c r="C61" s="39">
        <v>160</v>
      </c>
      <c r="D61" s="40">
        <v>15</v>
      </c>
      <c r="E61" s="41">
        <v>0.91428571428571426</v>
      </c>
      <c r="F61" s="28"/>
      <c r="G61" s="28"/>
    </row>
    <row r="62" spans="2:7">
      <c r="B62" s="3" t="s">
        <v>61</v>
      </c>
      <c r="C62" s="39">
        <v>399</v>
      </c>
      <c r="D62" s="40">
        <v>96</v>
      </c>
      <c r="E62" s="41">
        <v>0.80606060606060603</v>
      </c>
      <c r="F62" s="28"/>
      <c r="G62" s="28"/>
    </row>
    <row r="63" spans="2:7">
      <c r="B63" s="3" t="s">
        <v>62</v>
      </c>
      <c r="C63" s="39">
        <v>583</v>
      </c>
      <c r="D63" s="40">
        <v>138</v>
      </c>
      <c r="E63" s="41">
        <v>0.80859916782246877</v>
      </c>
      <c r="F63" s="28"/>
      <c r="G63" s="28"/>
    </row>
    <row r="64" spans="2:7">
      <c r="B64" s="3" t="s">
        <v>63</v>
      </c>
      <c r="C64" s="39">
        <v>1490</v>
      </c>
      <c r="D64" s="40">
        <v>411</v>
      </c>
      <c r="E64" s="41">
        <v>0.78379800105207786</v>
      </c>
      <c r="F64" s="28"/>
      <c r="G64" s="28"/>
    </row>
    <row r="65" spans="2:7">
      <c r="B65" s="3" t="s">
        <v>64</v>
      </c>
      <c r="C65" s="39">
        <v>747</v>
      </c>
      <c r="D65" s="40">
        <v>320</v>
      </c>
      <c r="E65" s="41">
        <v>0.70009372071227738</v>
      </c>
      <c r="F65" s="28"/>
      <c r="G65" s="28"/>
    </row>
    <row r="66" spans="2:7">
      <c r="B66" s="3" t="s">
        <v>65</v>
      </c>
      <c r="C66" s="39">
        <v>704</v>
      </c>
      <c r="D66" s="40">
        <v>253</v>
      </c>
      <c r="E66" s="41">
        <v>0.73563218390804597</v>
      </c>
      <c r="F66" s="28"/>
      <c r="G66" s="28"/>
    </row>
    <row r="67" spans="2:7">
      <c r="B67" s="3" t="s">
        <v>66</v>
      </c>
      <c r="C67" s="39">
        <v>708</v>
      </c>
      <c r="D67" s="40">
        <v>196</v>
      </c>
      <c r="E67" s="41">
        <v>0.7831858407079646</v>
      </c>
      <c r="F67" s="28"/>
      <c r="G67" s="28"/>
    </row>
    <row r="68" spans="2:7">
      <c r="B68" s="3" t="s">
        <v>67</v>
      </c>
      <c r="C68" s="39">
        <v>1671</v>
      </c>
      <c r="D68" s="40">
        <v>393</v>
      </c>
      <c r="E68" s="41">
        <v>0.80959302325581395</v>
      </c>
      <c r="F68" s="28"/>
      <c r="G68" s="28"/>
    </row>
    <row r="69" spans="2:7">
      <c r="B69" s="3" t="s">
        <v>68</v>
      </c>
      <c r="C69" s="39">
        <v>662</v>
      </c>
      <c r="D69" s="40">
        <v>274</v>
      </c>
      <c r="E69" s="41">
        <v>0.70726495726495731</v>
      </c>
      <c r="F69" s="28"/>
      <c r="G69" s="28"/>
    </row>
    <row r="70" spans="2:7" ht="15.6" thickBot="1">
      <c r="B70" s="32" t="s">
        <v>70</v>
      </c>
      <c r="C70" s="42">
        <v>8751</v>
      </c>
      <c r="D70" s="43">
        <v>2545</v>
      </c>
      <c r="E70" s="44">
        <v>0.77469900849858353</v>
      </c>
      <c r="F70" s="28"/>
      <c r="G70" s="28"/>
    </row>
    <row r="71" spans="2:7">
      <c r="B71" s="34"/>
      <c r="C71" s="35"/>
      <c r="D71" s="45"/>
      <c r="E71" s="46"/>
      <c r="F71" s="28"/>
      <c r="G71" s="28"/>
    </row>
    <row r="72" spans="2:7">
      <c r="B72" s="34"/>
      <c r="C72" s="35"/>
      <c r="D72" s="45"/>
      <c r="E72" s="46"/>
      <c r="F72" s="28"/>
      <c r="G72" s="28"/>
    </row>
    <row r="73" spans="2:7">
      <c r="B73" s="34"/>
      <c r="C73" s="35"/>
      <c r="D73" s="45"/>
      <c r="E73" s="46"/>
      <c r="F73" s="28"/>
      <c r="G73" s="28"/>
    </row>
    <row r="74" spans="2:7">
      <c r="B74" s="34"/>
      <c r="C74" s="35"/>
      <c r="D74" s="45"/>
      <c r="E74" s="46"/>
      <c r="F74" s="28"/>
      <c r="G74" s="28"/>
    </row>
    <row r="75" spans="2:7">
      <c r="B75" s="34"/>
      <c r="C75" s="35"/>
      <c r="D75" s="45"/>
      <c r="E75" s="46"/>
      <c r="F75" s="28"/>
      <c r="G75" s="28"/>
    </row>
    <row r="76" spans="2:7">
      <c r="B76" s="34"/>
      <c r="C76" s="35"/>
      <c r="D76" s="45"/>
      <c r="E76" s="46"/>
      <c r="F76" s="28"/>
      <c r="G76" s="28"/>
    </row>
    <row r="77" spans="2:7">
      <c r="B77" s="34"/>
      <c r="C77" s="35"/>
      <c r="D77" s="45"/>
      <c r="E77" s="46"/>
      <c r="F77" s="28"/>
      <c r="G77" s="28"/>
    </row>
    <row r="78" spans="2:7">
      <c r="B78" s="34"/>
      <c r="C78" s="35"/>
      <c r="D78" s="45"/>
      <c r="E78" s="46"/>
      <c r="F78" s="28"/>
      <c r="G78" s="28"/>
    </row>
    <row r="79" spans="2:7">
      <c r="B79" s="34"/>
      <c r="C79" s="35"/>
      <c r="D79" s="45"/>
      <c r="E79" s="46"/>
      <c r="F79" s="28"/>
      <c r="G79" s="28"/>
    </row>
    <row r="80" spans="2:7">
      <c r="B80" s="34"/>
      <c r="C80" s="35"/>
      <c r="D80" s="45"/>
      <c r="E80" s="46"/>
      <c r="F80" s="28"/>
      <c r="G80" s="28"/>
    </row>
    <row r="81" spans="2:12">
      <c r="B81" s="34"/>
      <c r="C81" s="35"/>
      <c r="D81" s="45"/>
      <c r="E81" s="46"/>
      <c r="F81" s="28"/>
      <c r="G81" s="28"/>
    </row>
    <row r="82" spans="2:12">
      <c r="B82" s="34"/>
      <c r="C82" s="35"/>
      <c r="D82" s="45"/>
      <c r="E82" s="46"/>
      <c r="F82" s="28"/>
      <c r="G82" s="28"/>
    </row>
    <row r="83" spans="2:12">
      <c r="B83" s="34"/>
      <c r="C83" s="35"/>
      <c r="D83" s="45"/>
      <c r="E83" s="46"/>
      <c r="F83" s="28"/>
      <c r="G83" s="28"/>
    </row>
    <row r="84" spans="2:12">
      <c r="B84" s="34"/>
      <c r="C84" s="35"/>
      <c r="D84" s="45"/>
      <c r="E84" s="46"/>
      <c r="F84" s="28"/>
      <c r="G84" s="28"/>
    </row>
    <row r="85" spans="2:12">
      <c r="B85" s="34"/>
      <c r="C85" s="35"/>
      <c r="D85" s="45"/>
      <c r="E85" s="46"/>
      <c r="F85" s="28"/>
      <c r="G85" s="28"/>
    </row>
    <row r="86" spans="2:12">
      <c r="B86" s="34"/>
      <c r="C86" s="35"/>
      <c r="D86" s="45"/>
      <c r="E86" s="46"/>
      <c r="F86" s="28"/>
      <c r="G86" s="28"/>
    </row>
    <row r="87" spans="2:12">
      <c r="B87" s="34"/>
      <c r="C87" s="35"/>
      <c r="D87" s="45"/>
      <c r="E87" s="46"/>
      <c r="F87" s="28"/>
      <c r="G87" s="28"/>
    </row>
    <row r="88" spans="2:12">
      <c r="B88" s="34"/>
      <c r="C88" s="35"/>
      <c r="D88" s="45"/>
      <c r="E88" s="46"/>
      <c r="F88" s="28"/>
      <c r="G88" s="28"/>
    </row>
    <row r="89" spans="2:12">
      <c r="B89" s="34"/>
      <c r="C89" s="35"/>
      <c r="D89" s="28"/>
      <c r="E89" s="28"/>
      <c r="F89" s="28"/>
      <c r="G89" s="28"/>
    </row>
    <row r="90" spans="2:12">
      <c r="B90" s="34"/>
      <c r="C90" s="35"/>
      <c r="D90" s="28"/>
      <c r="E90" s="28"/>
      <c r="F90" s="28"/>
      <c r="G90" s="28"/>
    </row>
    <row r="91" spans="2:12" ht="15.6" thickBot="1">
      <c r="B91" s="2" t="s">
        <v>75</v>
      </c>
      <c r="C91" s="28"/>
      <c r="D91" s="28"/>
      <c r="E91" s="28"/>
      <c r="F91" s="28"/>
      <c r="G91" s="28"/>
    </row>
    <row r="92" spans="2:12">
      <c r="B92" s="36" t="s">
        <v>54</v>
      </c>
      <c r="C92" s="47" t="s">
        <v>76</v>
      </c>
      <c r="D92" s="47" t="s">
        <v>9</v>
      </c>
      <c r="E92" s="47" t="s">
        <v>10</v>
      </c>
      <c r="F92" s="47" t="s">
        <v>11</v>
      </c>
      <c r="G92" s="47" t="s">
        <v>12</v>
      </c>
      <c r="H92" s="48" t="s">
        <v>13</v>
      </c>
      <c r="I92" s="48" t="s">
        <v>14</v>
      </c>
      <c r="J92" s="48" t="s">
        <v>77</v>
      </c>
      <c r="K92" s="49" t="s">
        <v>78</v>
      </c>
      <c r="L92" s="50" t="s">
        <v>70</v>
      </c>
    </row>
    <row r="93" spans="2:12">
      <c r="B93" s="3" t="s">
        <v>56</v>
      </c>
      <c r="C93" s="51">
        <v>56</v>
      </c>
      <c r="D93" s="51">
        <v>136</v>
      </c>
      <c r="E93" s="51">
        <v>253</v>
      </c>
      <c r="F93" s="51">
        <v>270</v>
      </c>
      <c r="G93" s="51">
        <v>68</v>
      </c>
      <c r="H93" s="51">
        <v>26</v>
      </c>
      <c r="I93" s="51">
        <v>7</v>
      </c>
      <c r="J93" s="51">
        <v>127</v>
      </c>
      <c r="K93" s="52">
        <v>5</v>
      </c>
      <c r="L93" s="53">
        <v>948</v>
      </c>
    </row>
    <row r="94" spans="2:12">
      <c r="B94" s="3" t="s">
        <v>57</v>
      </c>
      <c r="C94" s="51">
        <v>0</v>
      </c>
      <c r="D94" s="51">
        <v>4</v>
      </c>
      <c r="E94" s="51">
        <v>20</v>
      </c>
      <c r="F94" s="51">
        <v>40</v>
      </c>
      <c r="G94" s="51">
        <v>37</v>
      </c>
      <c r="H94" s="51">
        <v>25</v>
      </c>
      <c r="I94" s="51">
        <v>7</v>
      </c>
      <c r="J94" s="51">
        <v>0</v>
      </c>
      <c r="K94" s="52">
        <v>1</v>
      </c>
      <c r="L94" s="53">
        <v>134</v>
      </c>
    </row>
    <row r="95" spans="2:12">
      <c r="B95" s="3" t="s">
        <v>58</v>
      </c>
      <c r="C95" s="51">
        <v>1</v>
      </c>
      <c r="D95" s="51">
        <v>16</v>
      </c>
      <c r="E95" s="51">
        <v>26</v>
      </c>
      <c r="F95" s="51">
        <v>74</v>
      </c>
      <c r="G95" s="51">
        <v>129</v>
      </c>
      <c r="H95" s="51">
        <v>53</v>
      </c>
      <c r="I95" s="51">
        <v>10</v>
      </c>
      <c r="J95" s="51">
        <v>0</v>
      </c>
      <c r="K95" s="52">
        <v>7</v>
      </c>
      <c r="L95" s="53">
        <v>316</v>
      </c>
    </row>
    <row r="96" spans="2:12">
      <c r="B96" s="3" t="s">
        <v>59</v>
      </c>
      <c r="C96" s="51">
        <v>0</v>
      </c>
      <c r="D96" s="51">
        <v>4</v>
      </c>
      <c r="E96" s="51">
        <v>40</v>
      </c>
      <c r="F96" s="51">
        <v>71</v>
      </c>
      <c r="G96" s="51">
        <v>73</v>
      </c>
      <c r="H96" s="51">
        <v>31</v>
      </c>
      <c r="I96" s="51">
        <v>8</v>
      </c>
      <c r="J96" s="51">
        <v>0</v>
      </c>
      <c r="K96" s="52">
        <v>2</v>
      </c>
      <c r="L96" s="53">
        <v>229</v>
      </c>
    </row>
    <row r="97" spans="2:12">
      <c r="B97" s="3" t="s">
        <v>60</v>
      </c>
      <c r="C97" s="51">
        <v>0</v>
      </c>
      <c r="D97" s="51">
        <v>7</v>
      </c>
      <c r="E97" s="51">
        <v>19</v>
      </c>
      <c r="F97" s="51">
        <v>41</v>
      </c>
      <c r="G97" s="51">
        <v>43</v>
      </c>
      <c r="H97" s="51">
        <v>30</v>
      </c>
      <c r="I97" s="51">
        <v>12</v>
      </c>
      <c r="J97" s="51">
        <v>0</v>
      </c>
      <c r="K97" s="52">
        <v>8</v>
      </c>
      <c r="L97" s="53">
        <v>160</v>
      </c>
    </row>
    <row r="98" spans="2:12">
      <c r="B98" s="3" t="s">
        <v>61</v>
      </c>
      <c r="C98" s="51">
        <v>39</v>
      </c>
      <c r="D98" s="51">
        <v>46</v>
      </c>
      <c r="E98" s="51">
        <v>57</v>
      </c>
      <c r="F98" s="51">
        <v>99</v>
      </c>
      <c r="G98" s="51">
        <v>90</v>
      </c>
      <c r="H98" s="51">
        <v>47</v>
      </c>
      <c r="I98" s="51">
        <v>18</v>
      </c>
      <c r="J98" s="51">
        <v>0</v>
      </c>
      <c r="K98" s="52">
        <v>3</v>
      </c>
      <c r="L98" s="53">
        <v>399</v>
      </c>
    </row>
    <row r="99" spans="2:12">
      <c r="B99" s="3" t="s">
        <v>62</v>
      </c>
      <c r="C99" s="51">
        <v>97</v>
      </c>
      <c r="D99" s="51">
        <v>77</v>
      </c>
      <c r="E99" s="51">
        <v>77</v>
      </c>
      <c r="F99" s="51">
        <v>147</v>
      </c>
      <c r="G99" s="51">
        <v>123</v>
      </c>
      <c r="H99" s="51">
        <v>49</v>
      </c>
      <c r="I99" s="51">
        <v>13</v>
      </c>
      <c r="J99" s="51">
        <v>0</v>
      </c>
      <c r="K99" s="52">
        <v>0</v>
      </c>
      <c r="L99" s="53">
        <v>583</v>
      </c>
    </row>
    <row r="100" spans="2:12">
      <c r="B100" s="3" t="s">
        <v>63</v>
      </c>
      <c r="C100" s="51">
        <v>178</v>
      </c>
      <c r="D100" s="51">
        <v>231</v>
      </c>
      <c r="E100" s="51">
        <v>257</v>
      </c>
      <c r="F100" s="51">
        <v>488</v>
      </c>
      <c r="G100" s="51">
        <v>256</v>
      </c>
      <c r="H100" s="51">
        <v>64</v>
      </c>
      <c r="I100" s="51">
        <v>12</v>
      </c>
      <c r="J100" s="51">
        <v>0</v>
      </c>
      <c r="K100" s="52">
        <v>4</v>
      </c>
      <c r="L100" s="53">
        <v>1490</v>
      </c>
    </row>
    <row r="101" spans="2:12">
      <c r="B101" s="3" t="s">
        <v>64</v>
      </c>
      <c r="C101" s="51">
        <v>23</v>
      </c>
      <c r="D101" s="51">
        <v>123</v>
      </c>
      <c r="E101" s="51">
        <v>207</v>
      </c>
      <c r="F101" s="51">
        <v>255</v>
      </c>
      <c r="G101" s="51">
        <v>40</v>
      </c>
      <c r="H101" s="51">
        <v>25</v>
      </c>
      <c r="I101" s="51">
        <v>6</v>
      </c>
      <c r="J101" s="51">
        <v>67</v>
      </c>
      <c r="K101" s="52">
        <v>1</v>
      </c>
      <c r="L101" s="53">
        <v>747</v>
      </c>
    </row>
    <row r="102" spans="2:12">
      <c r="B102" s="3" t="s">
        <v>65</v>
      </c>
      <c r="C102" s="51">
        <v>24</v>
      </c>
      <c r="D102" s="51">
        <v>122</v>
      </c>
      <c r="E102" s="51">
        <v>197</v>
      </c>
      <c r="F102" s="51">
        <v>210</v>
      </c>
      <c r="G102" s="51">
        <v>37</v>
      </c>
      <c r="H102" s="51">
        <v>22</v>
      </c>
      <c r="I102" s="51">
        <v>5</v>
      </c>
      <c r="J102" s="51">
        <v>80</v>
      </c>
      <c r="K102" s="52">
        <v>7</v>
      </c>
      <c r="L102" s="53">
        <v>704</v>
      </c>
    </row>
    <row r="103" spans="2:12">
      <c r="B103" s="3" t="s">
        <v>66</v>
      </c>
      <c r="C103" s="51">
        <v>25</v>
      </c>
      <c r="D103" s="51">
        <v>102</v>
      </c>
      <c r="E103" s="51">
        <v>198</v>
      </c>
      <c r="F103" s="51">
        <v>188</v>
      </c>
      <c r="G103" s="51">
        <v>49</v>
      </c>
      <c r="H103" s="51">
        <v>18</v>
      </c>
      <c r="I103" s="51">
        <v>5</v>
      </c>
      <c r="J103" s="51">
        <v>92</v>
      </c>
      <c r="K103" s="52">
        <v>31</v>
      </c>
      <c r="L103" s="53">
        <v>708</v>
      </c>
    </row>
    <row r="104" spans="2:12">
      <c r="B104" s="3" t="s">
        <v>67</v>
      </c>
      <c r="C104" s="51">
        <v>40</v>
      </c>
      <c r="D104" s="51">
        <v>247</v>
      </c>
      <c r="E104" s="51">
        <v>478</v>
      </c>
      <c r="F104" s="51">
        <v>530</v>
      </c>
      <c r="G104" s="51">
        <v>91</v>
      </c>
      <c r="H104" s="51">
        <v>39</v>
      </c>
      <c r="I104" s="51">
        <v>9</v>
      </c>
      <c r="J104" s="51">
        <v>212</v>
      </c>
      <c r="K104" s="52">
        <v>25</v>
      </c>
      <c r="L104" s="53">
        <v>1671</v>
      </c>
    </row>
    <row r="105" spans="2:12" ht="15.6" thickBot="1">
      <c r="B105" s="3" t="s">
        <v>68</v>
      </c>
      <c r="C105" s="51">
        <v>32</v>
      </c>
      <c r="D105" s="51">
        <v>97</v>
      </c>
      <c r="E105" s="51">
        <v>212</v>
      </c>
      <c r="F105" s="51">
        <v>182</v>
      </c>
      <c r="G105" s="51">
        <v>30</v>
      </c>
      <c r="H105" s="51">
        <v>14</v>
      </c>
      <c r="I105" s="51">
        <v>4</v>
      </c>
      <c r="J105" s="51">
        <v>87</v>
      </c>
      <c r="K105" s="52">
        <v>4</v>
      </c>
      <c r="L105" s="53">
        <v>662</v>
      </c>
    </row>
    <row r="106" spans="2:12" ht="16.2" thickTop="1" thickBot="1">
      <c r="B106" s="32" t="s">
        <v>70</v>
      </c>
      <c r="C106" s="54">
        <v>515</v>
      </c>
      <c r="D106" s="54">
        <v>1212</v>
      </c>
      <c r="E106" s="54">
        <v>2041</v>
      </c>
      <c r="F106" s="54">
        <v>2595</v>
      </c>
      <c r="G106" s="54">
        <v>1066</v>
      </c>
      <c r="H106" s="55">
        <v>443</v>
      </c>
      <c r="I106" s="55">
        <v>116</v>
      </c>
      <c r="J106" s="55">
        <v>665</v>
      </c>
      <c r="K106" s="56">
        <v>98</v>
      </c>
      <c r="L106" s="57">
        <v>8751</v>
      </c>
    </row>
    <row r="107" spans="2:12">
      <c r="B107" s="34"/>
      <c r="C107" s="58"/>
      <c r="D107" s="58"/>
      <c r="E107" s="58"/>
      <c r="F107" s="58"/>
      <c r="G107" s="58"/>
      <c r="H107" s="59"/>
      <c r="I107" s="59"/>
      <c r="J107" s="59"/>
      <c r="K107" s="59"/>
      <c r="L107" s="60"/>
    </row>
    <row r="108" spans="2:12">
      <c r="B108" s="34"/>
      <c r="C108" s="58"/>
      <c r="D108" s="58"/>
      <c r="E108" s="58"/>
      <c r="F108" s="58"/>
      <c r="G108" s="58"/>
      <c r="H108" s="59"/>
      <c r="I108" s="59"/>
      <c r="J108" s="59"/>
      <c r="K108" s="59"/>
      <c r="L108" s="60"/>
    </row>
    <row r="109" spans="2:12">
      <c r="B109" s="34"/>
      <c r="C109" s="58"/>
      <c r="D109" s="58"/>
      <c r="E109" s="58"/>
      <c r="F109" s="58"/>
      <c r="G109" s="58"/>
      <c r="H109" s="59"/>
      <c r="I109" s="59"/>
      <c r="J109" s="59"/>
      <c r="K109" s="59"/>
      <c r="L109" s="60"/>
    </row>
    <row r="110" spans="2:12">
      <c r="B110" s="34"/>
      <c r="C110" s="58"/>
      <c r="D110" s="58"/>
      <c r="E110" s="58"/>
      <c r="F110" s="58"/>
      <c r="G110" s="58"/>
      <c r="H110" s="59"/>
      <c r="I110" s="59"/>
      <c r="J110" s="59"/>
      <c r="K110" s="59"/>
      <c r="L110" s="60"/>
    </row>
    <row r="111" spans="2:12">
      <c r="B111" s="34"/>
      <c r="C111" s="58"/>
      <c r="D111" s="58"/>
      <c r="E111" s="58"/>
      <c r="F111" s="58"/>
      <c r="G111" s="58"/>
      <c r="H111" s="59"/>
      <c r="I111" s="59"/>
      <c r="J111" s="59"/>
      <c r="K111" s="59"/>
      <c r="L111" s="60"/>
    </row>
    <row r="112" spans="2:12">
      <c r="B112" s="34"/>
      <c r="C112" s="58"/>
      <c r="D112" s="58"/>
      <c r="E112" s="58"/>
      <c r="F112" s="58"/>
      <c r="G112" s="58"/>
      <c r="H112" s="59"/>
      <c r="I112" s="59"/>
      <c r="J112" s="59"/>
      <c r="K112" s="59"/>
      <c r="L112" s="60"/>
    </row>
    <row r="113" spans="2:12">
      <c r="B113" s="34"/>
      <c r="C113" s="58"/>
      <c r="D113" s="58"/>
      <c r="E113" s="58"/>
      <c r="F113" s="58"/>
      <c r="G113" s="58"/>
      <c r="H113" s="59"/>
      <c r="I113" s="59"/>
      <c r="J113" s="59"/>
      <c r="K113" s="59"/>
      <c r="L113" s="60"/>
    </row>
    <row r="114" spans="2:12">
      <c r="B114" s="34"/>
      <c r="C114" s="58"/>
      <c r="D114" s="58"/>
      <c r="E114" s="58"/>
      <c r="F114" s="58"/>
      <c r="G114" s="58"/>
      <c r="H114" s="59"/>
      <c r="I114" s="59"/>
      <c r="J114" s="59"/>
      <c r="K114" s="59"/>
      <c r="L114" s="60"/>
    </row>
    <row r="115" spans="2:12">
      <c r="B115" s="34"/>
      <c r="C115" s="58"/>
      <c r="D115" s="58"/>
      <c r="E115" s="58"/>
      <c r="F115" s="58"/>
      <c r="G115" s="58"/>
      <c r="H115" s="59"/>
      <c r="I115" s="59"/>
      <c r="J115" s="59"/>
      <c r="K115" s="59"/>
      <c r="L115" s="60"/>
    </row>
    <row r="116" spans="2:12">
      <c r="B116" s="34"/>
      <c r="C116" s="58"/>
      <c r="D116" s="58"/>
      <c r="E116" s="58"/>
      <c r="F116" s="58"/>
      <c r="G116" s="58"/>
      <c r="H116" s="59"/>
      <c r="I116" s="59"/>
      <c r="J116" s="59"/>
      <c r="K116" s="59"/>
      <c r="L116" s="60"/>
    </row>
    <row r="117" spans="2:12">
      <c r="B117" s="34"/>
      <c r="C117" s="58"/>
      <c r="D117" s="58"/>
      <c r="E117" s="58"/>
      <c r="F117" s="58"/>
      <c r="G117" s="58"/>
      <c r="H117" s="59"/>
      <c r="I117" s="59"/>
      <c r="J117" s="59"/>
      <c r="K117" s="59"/>
      <c r="L117" s="60"/>
    </row>
    <row r="118" spans="2:12">
      <c r="B118" s="34"/>
      <c r="C118" s="58"/>
      <c r="D118" s="58"/>
      <c r="E118" s="58"/>
      <c r="F118" s="58"/>
      <c r="G118" s="58"/>
      <c r="H118" s="59"/>
      <c r="I118" s="59"/>
      <c r="J118" s="59"/>
      <c r="K118" s="59"/>
      <c r="L118" s="60"/>
    </row>
    <row r="119" spans="2:12">
      <c r="B119" s="34"/>
      <c r="C119" s="58"/>
      <c r="D119" s="58"/>
      <c r="E119" s="58"/>
      <c r="F119" s="58"/>
      <c r="G119" s="58"/>
      <c r="H119" s="59"/>
      <c r="I119" s="59"/>
      <c r="J119" s="59"/>
      <c r="K119" s="59"/>
      <c r="L119" s="60"/>
    </row>
    <row r="120" spans="2:12">
      <c r="B120" s="34"/>
      <c r="C120" s="58"/>
      <c r="D120" s="58"/>
      <c r="E120" s="58"/>
      <c r="F120" s="58"/>
      <c r="G120" s="58"/>
      <c r="H120" s="59"/>
      <c r="I120" s="59"/>
      <c r="J120" s="59"/>
      <c r="K120" s="59"/>
      <c r="L120" s="60"/>
    </row>
    <row r="121" spans="2:12">
      <c r="B121" s="34"/>
      <c r="C121" s="58"/>
      <c r="D121" s="58"/>
      <c r="E121" s="58"/>
      <c r="F121" s="58"/>
      <c r="G121" s="58"/>
      <c r="H121" s="59"/>
      <c r="I121" s="59"/>
      <c r="J121" s="59"/>
      <c r="K121" s="59"/>
      <c r="L121" s="60"/>
    </row>
    <row r="122" spans="2:12">
      <c r="B122" s="34"/>
      <c r="C122" s="58"/>
      <c r="D122" s="58"/>
      <c r="E122" s="58"/>
      <c r="F122" s="58"/>
      <c r="G122" s="58"/>
      <c r="H122" s="59"/>
      <c r="I122" s="59"/>
      <c r="J122" s="59"/>
      <c r="K122" s="59"/>
      <c r="L122" s="60"/>
    </row>
    <row r="123" spans="2:12">
      <c r="B123" s="34"/>
      <c r="C123" s="58"/>
      <c r="D123" s="58"/>
      <c r="E123" s="58"/>
      <c r="F123" s="58"/>
      <c r="G123" s="58"/>
      <c r="H123" s="59"/>
      <c r="I123" s="59"/>
      <c r="J123" s="59"/>
      <c r="K123" s="59"/>
      <c r="L123" s="60"/>
    </row>
    <row r="124" spans="2:12">
      <c r="B124" s="34"/>
      <c r="C124" s="58"/>
      <c r="D124" s="58"/>
      <c r="E124" s="58"/>
      <c r="F124" s="58"/>
      <c r="G124" s="58"/>
      <c r="H124" s="59"/>
      <c r="I124" s="59"/>
      <c r="J124" s="59"/>
      <c r="K124" s="59"/>
      <c r="L124" s="60"/>
    </row>
    <row r="125" spans="2:12">
      <c r="B125" s="34"/>
      <c r="C125" s="58"/>
      <c r="D125" s="58"/>
      <c r="E125" s="58"/>
      <c r="F125" s="58"/>
      <c r="G125" s="58"/>
      <c r="H125" s="59"/>
      <c r="I125" s="59"/>
      <c r="J125" s="59"/>
      <c r="K125" s="59"/>
      <c r="L125" s="60"/>
    </row>
    <row r="126" spans="2:12">
      <c r="B126" s="34"/>
      <c r="C126" s="58"/>
      <c r="D126" s="58"/>
      <c r="E126" s="58"/>
      <c r="F126" s="58"/>
      <c r="G126" s="58"/>
      <c r="H126" s="59"/>
      <c r="I126" s="59"/>
      <c r="J126" s="59"/>
      <c r="K126" s="59"/>
      <c r="L126" s="60"/>
    </row>
    <row r="127" spans="2:12">
      <c r="B127" s="34"/>
      <c r="C127" s="58"/>
      <c r="D127" s="58"/>
      <c r="E127" s="58"/>
      <c r="F127" s="58"/>
      <c r="G127" s="58"/>
      <c r="H127" s="59"/>
      <c r="I127" s="59"/>
      <c r="J127" s="59"/>
      <c r="K127" s="59"/>
      <c r="L127" s="60"/>
    </row>
    <row r="128" spans="2:12">
      <c r="B128" s="27"/>
      <c r="C128" s="28"/>
      <c r="D128" s="28"/>
      <c r="E128" s="28"/>
      <c r="F128" s="28"/>
      <c r="G128" s="28"/>
    </row>
    <row r="129" spans="2:12" ht="15.6" thickBot="1">
      <c r="B129" s="2" t="s">
        <v>79</v>
      </c>
      <c r="C129" s="28"/>
      <c r="D129" s="28"/>
      <c r="E129" s="28"/>
      <c r="F129" s="28"/>
      <c r="G129" s="28"/>
    </row>
    <row r="130" spans="2:12">
      <c r="B130" s="22" t="s">
        <v>54</v>
      </c>
      <c r="C130" s="61" t="s">
        <v>76</v>
      </c>
      <c r="D130" s="61" t="s">
        <v>9</v>
      </c>
      <c r="E130" s="61" t="s">
        <v>10</v>
      </c>
      <c r="F130" s="61" t="s">
        <v>11</v>
      </c>
      <c r="G130" s="61" t="s">
        <v>12</v>
      </c>
      <c r="H130" s="62" t="s">
        <v>13</v>
      </c>
      <c r="I130" s="62" t="s">
        <v>14</v>
      </c>
      <c r="J130" s="62" t="s">
        <v>77</v>
      </c>
      <c r="K130" s="63" t="s">
        <v>78</v>
      </c>
      <c r="L130" s="64" t="s">
        <v>70</v>
      </c>
    </row>
    <row r="131" spans="2:12">
      <c r="B131" s="3" t="s">
        <v>56</v>
      </c>
      <c r="C131" s="51">
        <v>70</v>
      </c>
      <c r="D131" s="51">
        <v>189</v>
      </c>
      <c r="E131" s="51">
        <v>328</v>
      </c>
      <c r="F131" s="51">
        <v>329</v>
      </c>
      <c r="G131" s="51">
        <v>75</v>
      </c>
      <c r="H131" s="51">
        <v>31</v>
      </c>
      <c r="I131" s="51">
        <v>8</v>
      </c>
      <c r="J131" s="51">
        <v>194</v>
      </c>
      <c r="K131" s="52">
        <v>7</v>
      </c>
      <c r="L131" s="53">
        <v>1231</v>
      </c>
    </row>
    <row r="132" spans="2:12">
      <c r="B132" s="3" t="s">
        <v>57</v>
      </c>
      <c r="C132" s="51">
        <v>0</v>
      </c>
      <c r="D132" s="51">
        <v>6</v>
      </c>
      <c r="E132" s="51">
        <v>26</v>
      </c>
      <c r="F132" s="51">
        <v>49</v>
      </c>
      <c r="G132" s="51">
        <v>45</v>
      </c>
      <c r="H132" s="51">
        <v>27</v>
      </c>
      <c r="I132" s="51">
        <v>7</v>
      </c>
      <c r="J132" s="51">
        <v>0</v>
      </c>
      <c r="K132" s="52">
        <v>1</v>
      </c>
      <c r="L132" s="53">
        <v>161</v>
      </c>
    </row>
    <row r="133" spans="2:12">
      <c r="B133" s="3" t="s">
        <v>58</v>
      </c>
      <c r="C133" s="51">
        <v>1</v>
      </c>
      <c r="D133" s="51">
        <v>21</v>
      </c>
      <c r="E133" s="51">
        <v>35</v>
      </c>
      <c r="F133" s="51">
        <v>93</v>
      </c>
      <c r="G133" s="51">
        <v>160</v>
      </c>
      <c r="H133" s="51">
        <v>72</v>
      </c>
      <c r="I133" s="51">
        <v>18</v>
      </c>
      <c r="J133" s="51">
        <v>0</v>
      </c>
      <c r="K133" s="52">
        <v>11</v>
      </c>
      <c r="L133" s="53">
        <v>411</v>
      </c>
    </row>
    <row r="134" spans="2:12">
      <c r="B134" s="3" t="s">
        <v>59</v>
      </c>
      <c r="C134" s="51">
        <v>0</v>
      </c>
      <c r="D134" s="51">
        <v>6</v>
      </c>
      <c r="E134" s="51">
        <v>46</v>
      </c>
      <c r="F134" s="51">
        <v>89</v>
      </c>
      <c r="G134" s="51">
        <v>81</v>
      </c>
      <c r="H134" s="51">
        <v>39</v>
      </c>
      <c r="I134" s="51">
        <v>10</v>
      </c>
      <c r="J134" s="51">
        <v>0</v>
      </c>
      <c r="K134" s="52">
        <v>2</v>
      </c>
      <c r="L134" s="53">
        <v>273</v>
      </c>
    </row>
    <row r="135" spans="2:12">
      <c r="B135" s="3" t="s">
        <v>60</v>
      </c>
      <c r="C135" s="51">
        <v>0</v>
      </c>
      <c r="D135" s="51">
        <v>8</v>
      </c>
      <c r="E135" s="51">
        <v>22</v>
      </c>
      <c r="F135" s="51">
        <v>44</v>
      </c>
      <c r="G135" s="51">
        <v>53</v>
      </c>
      <c r="H135" s="51">
        <v>35</v>
      </c>
      <c r="I135" s="51">
        <v>13</v>
      </c>
      <c r="J135" s="51">
        <v>0</v>
      </c>
      <c r="K135" s="52">
        <v>0</v>
      </c>
      <c r="L135" s="53">
        <v>175</v>
      </c>
    </row>
    <row r="136" spans="2:12">
      <c r="B136" s="3" t="s">
        <v>61</v>
      </c>
      <c r="C136" s="51">
        <v>57</v>
      </c>
      <c r="D136" s="51">
        <v>57</v>
      </c>
      <c r="E136" s="51">
        <v>65</v>
      </c>
      <c r="F136" s="51">
        <v>126</v>
      </c>
      <c r="G136" s="51">
        <v>110</v>
      </c>
      <c r="H136" s="51">
        <v>58</v>
      </c>
      <c r="I136" s="51">
        <v>19</v>
      </c>
      <c r="J136" s="51">
        <v>0</v>
      </c>
      <c r="K136" s="52">
        <v>3</v>
      </c>
      <c r="L136" s="53">
        <v>495</v>
      </c>
    </row>
    <row r="137" spans="2:12">
      <c r="B137" s="3" t="s">
        <v>62</v>
      </c>
      <c r="C137" s="51">
        <v>135</v>
      </c>
      <c r="D137" s="51">
        <v>102</v>
      </c>
      <c r="E137" s="51">
        <v>92</v>
      </c>
      <c r="F137" s="51">
        <v>163</v>
      </c>
      <c r="G137" s="51">
        <v>162</v>
      </c>
      <c r="H137" s="51">
        <v>53</v>
      </c>
      <c r="I137" s="51">
        <v>14</v>
      </c>
      <c r="J137" s="51">
        <v>0</v>
      </c>
      <c r="K137" s="52">
        <v>0</v>
      </c>
      <c r="L137" s="53">
        <v>721</v>
      </c>
    </row>
    <row r="138" spans="2:12">
      <c r="B138" s="3" t="s">
        <v>63</v>
      </c>
      <c r="C138" s="51">
        <v>274</v>
      </c>
      <c r="D138" s="51">
        <v>313</v>
      </c>
      <c r="E138" s="51">
        <v>306</v>
      </c>
      <c r="F138" s="51">
        <v>589</v>
      </c>
      <c r="G138" s="51">
        <v>320</v>
      </c>
      <c r="H138" s="51">
        <v>73</v>
      </c>
      <c r="I138" s="51">
        <v>21</v>
      </c>
      <c r="J138" s="51">
        <v>0</v>
      </c>
      <c r="K138" s="52">
        <v>5</v>
      </c>
      <c r="L138" s="53">
        <v>1901</v>
      </c>
    </row>
    <row r="139" spans="2:12">
      <c r="B139" s="3" t="s">
        <v>64</v>
      </c>
      <c r="C139" s="51">
        <v>29</v>
      </c>
      <c r="D139" s="51">
        <v>180</v>
      </c>
      <c r="E139" s="51">
        <v>290</v>
      </c>
      <c r="F139" s="51">
        <v>332</v>
      </c>
      <c r="G139" s="51">
        <v>48</v>
      </c>
      <c r="H139" s="51">
        <v>29</v>
      </c>
      <c r="I139" s="51">
        <v>6</v>
      </c>
      <c r="J139" s="51">
        <v>148</v>
      </c>
      <c r="K139" s="52">
        <v>5</v>
      </c>
      <c r="L139" s="53">
        <v>1067</v>
      </c>
    </row>
    <row r="140" spans="2:12">
      <c r="B140" s="3" t="s">
        <v>65</v>
      </c>
      <c r="C140" s="51">
        <v>34</v>
      </c>
      <c r="D140" s="51">
        <v>188</v>
      </c>
      <c r="E140" s="51">
        <v>267</v>
      </c>
      <c r="F140" s="51">
        <v>278</v>
      </c>
      <c r="G140" s="51">
        <v>44</v>
      </c>
      <c r="H140" s="51">
        <v>24</v>
      </c>
      <c r="I140" s="51">
        <v>5</v>
      </c>
      <c r="J140" s="51">
        <v>108</v>
      </c>
      <c r="K140" s="52">
        <v>9</v>
      </c>
      <c r="L140" s="53">
        <v>957</v>
      </c>
    </row>
    <row r="141" spans="2:12">
      <c r="B141" s="3" t="s">
        <v>66</v>
      </c>
      <c r="C141" s="51">
        <v>32</v>
      </c>
      <c r="D141" s="51">
        <v>137</v>
      </c>
      <c r="E141" s="51">
        <v>245</v>
      </c>
      <c r="F141" s="51">
        <v>234</v>
      </c>
      <c r="G141" s="51">
        <v>54</v>
      </c>
      <c r="H141" s="51">
        <v>18</v>
      </c>
      <c r="I141" s="51">
        <v>6</v>
      </c>
      <c r="J141" s="51">
        <v>138</v>
      </c>
      <c r="K141" s="52">
        <v>40</v>
      </c>
      <c r="L141" s="53">
        <v>904</v>
      </c>
    </row>
    <row r="142" spans="2:12">
      <c r="B142" s="3" t="s">
        <v>67</v>
      </c>
      <c r="C142" s="51">
        <v>53</v>
      </c>
      <c r="D142" s="51">
        <v>327</v>
      </c>
      <c r="E142" s="51">
        <v>587</v>
      </c>
      <c r="F142" s="51">
        <v>610</v>
      </c>
      <c r="G142" s="51">
        <v>104</v>
      </c>
      <c r="H142" s="51">
        <v>40</v>
      </c>
      <c r="I142" s="51">
        <v>10</v>
      </c>
      <c r="J142" s="51">
        <v>302</v>
      </c>
      <c r="K142" s="52">
        <v>31</v>
      </c>
      <c r="L142" s="53">
        <v>2064</v>
      </c>
    </row>
    <row r="143" spans="2:12" ht="15.6" thickBot="1">
      <c r="B143" s="3" t="s">
        <v>68</v>
      </c>
      <c r="C143" s="51">
        <v>52</v>
      </c>
      <c r="D143" s="51">
        <v>135</v>
      </c>
      <c r="E143" s="51">
        <v>310</v>
      </c>
      <c r="F143" s="51">
        <v>252</v>
      </c>
      <c r="G143" s="51">
        <v>37</v>
      </c>
      <c r="H143" s="51">
        <v>18</v>
      </c>
      <c r="I143" s="51">
        <v>6</v>
      </c>
      <c r="J143" s="51">
        <v>122</v>
      </c>
      <c r="K143" s="52">
        <v>4</v>
      </c>
      <c r="L143" s="53">
        <v>936</v>
      </c>
    </row>
    <row r="144" spans="2:12" ht="16.2" thickTop="1" thickBot="1">
      <c r="B144" s="32" t="s">
        <v>70</v>
      </c>
      <c r="C144" s="54">
        <v>737</v>
      </c>
      <c r="D144" s="54">
        <v>1669</v>
      </c>
      <c r="E144" s="54">
        <v>2619</v>
      </c>
      <c r="F144" s="54">
        <v>3188</v>
      </c>
      <c r="G144" s="54">
        <v>1293</v>
      </c>
      <c r="H144" s="55">
        <v>517</v>
      </c>
      <c r="I144" s="55">
        <v>143</v>
      </c>
      <c r="J144" s="55">
        <v>1012</v>
      </c>
      <c r="K144" s="65">
        <v>118</v>
      </c>
      <c r="L144" s="57">
        <v>11296</v>
      </c>
    </row>
    <row r="145" spans="2:12">
      <c r="B145" s="34"/>
      <c r="C145" s="58"/>
      <c r="D145" s="58"/>
      <c r="E145" s="58"/>
      <c r="F145" s="58"/>
      <c r="G145" s="58"/>
      <c r="H145" s="59"/>
      <c r="I145" s="59"/>
      <c r="J145" s="59"/>
      <c r="K145" s="59"/>
      <c r="L145" s="60"/>
    </row>
    <row r="146" spans="2:12">
      <c r="B146" s="34"/>
      <c r="C146" s="58"/>
      <c r="D146" s="58"/>
      <c r="E146" s="58"/>
      <c r="F146" s="58"/>
      <c r="G146" s="58"/>
      <c r="H146" s="59"/>
      <c r="I146" s="59"/>
      <c r="J146" s="59"/>
      <c r="K146" s="59"/>
      <c r="L146" s="60"/>
    </row>
    <row r="147" spans="2:12">
      <c r="B147" s="34"/>
      <c r="C147" s="58"/>
      <c r="D147" s="58"/>
      <c r="E147" s="58"/>
      <c r="F147" s="58"/>
      <c r="G147" s="58"/>
      <c r="H147" s="59"/>
      <c r="I147" s="59"/>
      <c r="J147" s="59"/>
      <c r="K147" s="59"/>
      <c r="L147" s="60"/>
    </row>
    <row r="148" spans="2:12">
      <c r="B148" s="34"/>
      <c r="C148" s="58"/>
      <c r="D148" s="58"/>
      <c r="E148" s="58"/>
      <c r="F148" s="58"/>
      <c r="G148" s="58"/>
      <c r="H148" s="59"/>
      <c r="I148" s="59"/>
      <c r="J148" s="59"/>
      <c r="K148" s="59"/>
      <c r="L148" s="60"/>
    </row>
    <row r="149" spans="2:12">
      <c r="B149" s="34"/>
      <c r="C149" s="58"/>
      <c r="D149" s="58"/>
      <c r="E149" s="58"/>
      <c r="F149" s="58"/>
      <c r="G149" s="58"/>
      <c r="H149" s="59"/>
      <c r="I149" s="59"/>
      <c r="J149" s="59"/>
      <c r="K149" s="59"/>
      <c r="L149" s="60"/>
    </row>
    <row r="150" spans="2:12">
      <c r="B150" s="34"/>
      <c r="C150" s="58"/>
      <c r="D150" s="58"/>
      <c r="E150" s="58"/>
      <c r="F150" s="58"/>
      <c r="G150" s="58"/>
      <c r="H150" s="59"/>
      <c r="I150" s="59"/>
      <c r="J150" s="59"/>
      <c r="K150" s="59"/>
      <c r="L150" s="60"/>
    </row>
    <row r="151" spans="2:12">
      <c r="B151" s="34"/>
      <c r="C151" s="58"/>
      <c r="D151" s="58"/>
      <c r="E151" s="58"/>
      <c r="F151" s="58"/>
      <c r="G151" s="58"/>
      <c r="H151" s="59"/>
      <c r="I151" s="59"/>
      <c r="J151" s="59"/>
      <c r="K151" s="59"/>
      <c r="L151" s="60"/>
    </row>
    <row r="152" spans="2:12">
      <c r="B152" s="34"/>
      <c r="C152" s="58"/>
      <c r="D152" s="58"/>
      <c r="E152" s="58"/>
      <c r="F152" s="58"/>
      <c r="G152" s="58"/>
      <c r="H152" s="59"/>
      <c r="I152" s="59"/>
      <c r="J152" s="59"/>
      <c r="K152" s="59"/>
      <c r="L152" s="60"/>
    </row>
    <row r="153" spans="2:12">
      <c r="B153" s="34"/>
      <c r="C153" s="58"/>
      <c r="D153" s="58"/>
      <c r="E153" s="58"/>
      <c r="F153" s="58"/>
      <c r="G153" s="58"/>
      <c r="H153" s="59"/>
      <c r="I153" s="59"/>
      <c r="J153" s="59"/>
      <c r="K153" s="59"/>
      <c r="L153" s="60"/>
    </row>
    <row r="154" spans="2:12">
      <c r="B154" s="34"/>
      <c r="C154" s="58"/>
      <c r="D154" s="58"/>
      <c r="E154" s="58"/>
      <c r="F154" s="58"/>
      <c r="G154" s="58"/>
      <c r="H154" s="59"/>
      <c r="I154" s="59"/>
      <c r="J154" s="59"/>
      <c r="K154" s="59"/>
      <c r="L154" s="60"/>
    </row>
    <row r="155" spans="2:12">
      <c r="B155" s="34"/>
      <c r="C155" s="58"/>
      <c r="D155" s="58"/>
      <c r="E155" s="58"/>
      <c r="F155" s="58"/>
      <c r="G155" s="58"/>
      <c r="H155" s="59"/>
      <c r="I155" s="59"/>
      <c r="J155" s="59"/>
      <c r="K155" s="59"/>
      <c r="L155" s="60"/>
    </row>
    <row r="156" spans="2:12">
      <c r="B156" s="34"/>
      <c r="C156" s="58"/>
      <c r="D156" s="58"/>
      <c r="E156" s="58"/>
      <c r="F156" s="58"/>
      <c r="G156" s="58"/>
      <c r="H156" s="59"/>
      <c r="I156" s="59"/>
      <c r="J156" s="59"/>
      <c r="K156" s="59"/>
      <c r="L156" s="60"/>
    </row>
    <row r="157" spans="2:12">
      <c r="B157" s="34"/>
      <c r="C157" s="58"/>
      <c r="D157" s="58"/>
      <c r="E157" s="58"/>
      <c r="F157" s="58"/>
      <c r="G157" s="58"/>
      <c r="H157" s="59"/>
      <c r="I157" s="59"/>
      <c r="J157" s="59"/>
      <c r="K157" s="59"/>
      <c r="L157" s="60"/>
    </row>
    <row r="158" spans="2:12">
      <c r="B158" s="34"/>
      <c r="C158" s="58"/>
      <c r="D158" s="58"/>
      <c r="E158" s="58"/>
      <c r="F158" s="58"/>
      <c r="G158" s="58"/>
      <c r="H158" s="59"/>
      <c r="I158" s="59"/>
      <c r="J158" s="59"/>
      <c r="K158" s="59"/>
      <c r="L158" s="60"/>
    </row>
    <row r="159" spans="2:12">
      <c r="B159" s="34"/>
      <c r="C159" s="58"/>
      <c r="D159" s="58"/>
      <c r="E159" s="58"/>
      <c r="F159" s="58"/>
      <c r="G159" s="58"/>
      <c r="H159" s="59"/>
      <c r="I159" s="59"/>
      <c r="J159" s="59"/>
      <c r="K159" s="59"/>
      <c r="L159" s="60"/>
    </row>
    <row r="160" spans="2:12">
      <c r="B160" s="34"/>
      <c r="C160" s="58"/>
      <c r="D160" s="58"/>
      <c r="E160" s="58"/>
      <c r="F160" s="58"/>
      <c r="G160" s="58"/>
      <c r="H160" s="59"/>
      <c r="I160" s="59"/>
      <c r="J160" s="59"/>
      <c r="K160" s="59"/>
      <c r="L160" s="60"/>
    </row>
    <row r="161" spans="1:12">
      <c r="B161" s="34"/>
      <c r="C161" s="58"/>
      <c r="D161" s="58"/>
      <c r="E161" s="58"/>
      <c r="F161" s="58"/>
      <c r="G161" s="58"/>
      <c r="H161" s="59"/>
      <c r="I161" s="59"/>
      <c r="J161" s="59"/>
      <c r="K161" s="59"/>
      <c r="L161" s="60"/>
    </row>
    <row r="162" spans="1:12">
      <c r="B162" s="34"/>
      <c r="C162" s="58"/>
      <c r="D162" s="58"/>
      <c r="E162" s="58"/>
      <c r="F162" s="58"/>
      <c r="G162" s="58"/>
      <c r="H162" s="59"/>
      <c r="I162" s="59"/>
      <c r="J162" s="59"/>
      <c r="K162" s="59"/>
      <c r="L162" s="60"/>
    </row>
    <row r="163" spans="1:12">
      <c r="B163" s="34"/>
      <c r="C163" s="58"/>
      <c r="D163" s="58"/>
      <c r="E163" s="58"/>
      <c r="F163" s="58"/>
      <c r="G163" s="58"/>
      <c r="H163" s="59"/>
      <c r="I163" s="59"/>
      <c r="J163" s="59"/>
      <c r="K163" s="59"/>
      <c r="L163" s="60"/>
    </row>
    <row r="164" spans="1:12">
      <c r="B164" s="34"/>
      <c r="C164" s="58"/>
      <c r="D164" s="58"/>
      <c r="E164" s="58"/>
      <c r="F164" s="58"/>
      <c r="G164" s="58"/>
      <c r="H164" s="59"/>
      <c r="I164" s="59"/>
      <c r="J164" s="59"/>
      <c r="K164" s="59"/>
      <c r="L164" s="60"/>
    </row>
    <row r="165" spans="1:12">
      <c r="A165" s="66" t="s">
        <v>80</v>
      </c>
      <c r="B165" s="66"/>
      <c r="C165" s="29"/>
      <c r="D165" s="58"/>
      <c r="E165" s="29"/>
      <c r="F165" s="58"/>
      <c r="G165" s="67"/>
      <c r="H165" s="58"/>
    </row>
    <row r="166" spans="1:12" ht="15.6" thickBot="1">
      <c r="B166" s="2" t="s">
        <v>81</v>
      </c>
    </row>
    <row r="167" spans="1:12">
      <c r="B167" s="22" t="s">
        <v>82</v>
      </c>
      <c r="C167" s="68" t="s">
        <v>83</v>
      </c>
      <c r="D167" s="69" t="s">
        <v>84</v>
      </c>
    </row>
    <row r="168" spans="1:12">
      <c r="B168" s="70" t="s">
        <v>76</v>
      </c>
      <c r="C168" s="71">
        <v>6.52443342776204E-2</v>
      </c>
      <c r="D168" s="72">
        <v>737</v>
      </c>
    </row>
    <row r="169" spans="1:12">
      <c r="B169" s="70" t="s">
        <v>85</v>
      </c>
      <c r="C169" s="71">
        <v>0.14775141643059489</v>
      </c>
      <c r="D169" s="72">
        <v>1669</v>
      </c>
    </row>
    <row r="170" spans="1:12">
      <c r="B170" s="70" t="s">
        <v>86</v>
      </c>
      <c r="C170" s="71">
        <v>0.23185198300283286</v>
      </c>
      <c r="D170" s="72">
        <v>2619</v>
      </c>
    </row>
    <row r="171" spans="1:12">
      <c r="B171" s="73" t="s">
        <v>11</v>
      </c>
      <c r="C171" s="74">
        <v>0.28222379603399433</v>
      </c>
      <c r="D171" s="75">
        <v>3188</v>
      </c>
    </row>
    <row r="172" spans="1:12">
      <c r="B172" s="73" t="s">
        <v>12</v>
      </c>
      <c r="C172" s="76">
        <v>0.11446529745042493</v>
      </c>
      <c r="D172" s="75">
        <v>1293</v>
      </c>
    </row>
    <row r="173" spans="1:12">
      <c r="B173" s="73" t="s">
        <v>13</v>
      </c>
      <c r="C173" s="76">
        <v>4.5768413597733711E-2</v>
      </c>
      <c r="D173" s="75">
        <v>517</v>
      </c>
    </row>
    <row r="174" spans="1:12">
      <c r="B174" s="73" t="s">
        <v>14</v>
      </c>
      <c r="C174" s="76">
        <v>1.2659348441926345E-2</v>
      </c>
      <c r="D174" s="75">
        <v>143</v>
      </c>
    </row>
    <row r="175" spans="1:12">
      <c r="B175" s="77" t="s">
        <v>77</v>
      </c>
      <c r="C175" s="78">
        <v>8.9589235127478753E-2</v>
      </c>
      <c r="D175" s="79">
        <v>1012</v>
      </c>
    </row>
    <row r="176" spans="1:12">
      <c r="B176" s="80" t="s">
        <v>78</v>
      </c>
      <c r="C176" s="78">
        <v>1.0446175637393768E-2</v>
      </c>
      <c r="D176" s="79">
        <v>118</v>
      </c>
    </row>
    <row r="177" spans="2:4" ht="15.6" thickBot="1">
      <c r="B177" s="81" t="s">
        <v>87</v>
      </c>
      <c r="C177" s="82"/>
      <c r="D177" s="83">
        <v>11296</v>
      </c>
    </row>
    <row r="178" spans="2:4">
      <c r="B178" s="5" t="s">
        <v>8</v>
      </c>
    </row>
    <row r="179" spans="2:4">
      <c r="B179" s="5"/>
    </row>
    <row r="180" spans="2:4">
      <c r="B180" s="5"/>
    </row>
    <row r="181" spans="2:4">
      <c r="B181" s="5"/>
    </row>
    <row r="182" spans="2:4">
      <c r="B182" s="5"/>
    </row>
    <row r="183" spans="2:4">
      <c r="B183" s="5"/>
    </row>
    <row r="184" spans="2:4">
      <c r="B184" s="5"/>
    </row>
    <row r="185" spans="2:4">
      <c r="B185" s="5"/>
    </row>
    <row r="186" spans="2:4">
      <c r="B186" s="5"/>
    </row>
    <row r="187" spans="2:4">
      <c r="B187" s="5"/>
    </row>
    <row r="188" spans="2:4">
      <c r="B188" s="5"/>
    </row>
    <row r="189" spans="2:4">
      <c r="B189" s="5"/>
    </row>
    <row r="190" spans="2:4">
      <c r="B190" s="5"/>
    </row>
    <row r="191" spans="2:4">
      <c r="B191" s="5"/>
    </row>
    <row r="192" spans="2:4">
      <c r="B192" s="5"/>
    </row>
    <row r="193" spans="1:8">
      <c r="B193" s="5"/>
    </row>
    <row r="194" spans="1:8">
      <c r="B194" s="5"/>
    </row>
    <row r="195" spans="1:8">
      <c r="B195" s="5"/>
    </row>
    <row r="196" spans="1:8">
      <c r="B196" s="5"/>
    </row>
    <row r="197" spans="1:8">
      <c r="A197" s="66" t="s">
        <v>80</v>
      </c>
      <c r="B197" s="66"/>
    </row>
    <row r="198" spans="1:8">
      <c r="A198" s="66"/>
      <c r="B198" s="66"/>
    </row>
    <row r="199" spans="1:8" ht="15.6" thickBot="1">
      <c r="B199" s="2" t="s">
        <v>88</v>
      </c>
      <c r="G199" s="84"/>
    </row>
    <row r="200" spans="1:8" ht="30">
      <c r="B200" s="22" t="s">
        <v>89</v>
      </c>
      <c r="C200" s="23" t="s">
        <v>45</v>
      </c>
      <c r="D200" s="23" t="s">
        <v>46</v>
      </c>
      <c r="E200" s="23" t="s">
        <v>47</v>
      </c>
      <c r="F200" s="85" t="s">
        <v>48</v>
      </c>
      <c r="G200" s="23" t="s">
        <v>90</v>
      </c>
      <c r="H200" s="86" t="s">
        <v>91</v>
      </c>
    </row>
    <row r="201" spans="1:8">
      <c r="B201" s="3" t="s">
        <v>92</v>
      </c>
      <c r="C201" s="87">
        <v>4.3999999999999997E-2</v>
      </c>
      <c r="D201" s="87">
        <v>3.9E-2</v>
      </c>
      <c r="E201" s="87">
        <v>2.3E-2</v>
      </c>
      <c r="F201" s="87">
        <v>3.7670341116222548E-2</v>
      </c>
      <c r="G201" s="87">
        <v>4.4351983002832863E-2</v>
      </c>
      <c r="H201" s="88">
        <v>501</v>
      </c>
    </row>
    <row r="202" spans="1:8">
      <c r="B202" s="3" t="s">
        <v>93</v>
      </c>
      <c r="C202" s="87">
        <v>0.13600000000000001</v>
      </c>
      <c r="D202" s="87">
        <v>0.13100000000000001</v>
      </c>
      <c r="E202" s="89">
        <v>0.112</v>
      </c>
      <c r="F202" s="87">
        <v>0.1226456036802361</v>
      </c>
      <c r="G202" s="87">
        <v>0.12057365439093484</v>
      </c>
      <c r="H202" s="88">
        <v>1362</v>
      </c>
    </row>
    <row r="203" spans="1:8">
      <c r="B203" s="3" t="s">
        <v>94</v>
      </c>
      <c r="C203" s="87">
        <v>0.158</v>
      </c>
      <c r="D203" s="87">
        <v>0.16200000000000001</v>
      </c>
      <c r="E203" s="89">
        <v>0.16800000000000001</v>
      </c>
      <c r="F203" s="87">
        <v>0.16986372710702197</v>
      </c>
      <c r="G203" s="87">
        <v>0.16793555240793201</v>
      </c>
      <c r="H203" s="88">
        <v>1897</v>
      </c>
    </row>
    <row r="204" spans="1:8">
      <c r="B204" s="3" t="s">
        <v>95</v>
      </c>
      <c r="C204" s="87">
        <v>0.14599999999999999</v>
      </c>
      <c r="D204" s="87">
        <v>0.14799999999999999</v>
      </c>
      <c r="E204" s="89">
        <v>0.156</v>
      </c>
      <c r="F204" s="87">
        <v>0.1580591962503255</v>
      </c>
      <c r="G204" s="87">
        <v>0.15093838526912182</v>
      </c>
      <c r="H204" s="88">
        <v>1705</v>
      </c>
    </row>
    <row r="205" spans="1:8">
      <c r="B205" s="3" t="s">
        <v>96</v>
      </c>
      <c r="C205" s="87">
        <v>0.15</v>
      </c>
      <c r="D205" s="87">
        <v>0.151</v>
      </c>
      <c r="E205" s="89">
        <v>0.155</v>
      </c>
      <c r="F205" s="87">
        <v>0.15536845759916673</v>
      </c>
      <c r="G205" s="87">
        <v>0.14863668555240794</v>
      </c>
      <c r="H205" s="88">
        <v>1679</v>
      </c>
    </row>
    <row r="206" spans="1:8">
      <c r="B206" s="3" t="s">
        <v>97</v>
      </c>
      <c r="C206" s="87">
        <v>0.121</v>
      </c>
      <c r="D206" s="87">
        <v>0.124</v>
      </c>
      <c r="E206" s="89">
        <v>0.13600000000000001</v>
      </c>
      <c r="F206" s="87">
        <v>0.13436333651592744</v>
      </c>
      <c r="G206" s="87">
        <v>0.13934135977337112</v>
      </c>
      <c r="H206" s="88">
        <v>1574</v>
      </c>
    </row>
    <row r="207" spans="1:8">
      <c r="B207" s="3" t="s">
        <v>98</v>
      </c>
      <c r="C207" s="87">
        <v>9.9000000000000005E-2</v>
      </c>
      <c r="D207" s="87">
        <v>0.1</v>
      </c>
      <c r="E207" s="87">
        <v>0.106</v>
      </c>
      <c r="F207" s="87">
        <v>0.10511240343720163</v>
      </c>
      <c r="G207" s="87">
        <v>0.10711756373937677</v>
      </c>
      <c r="H207" s="88">
        <v>1210</v>
      </c>
    </row>
    <row r="208" spans="1:8">
      <c r="B208" s="3" t="s">
        <v>99</v>
      </c>
      <c r="C208" s="87">
        <v>9.6000000000000002E-2</v>
      </c>
      <c r="D208" s="87">
        <v>9.5000000000000001E-2</v>
      </c>
      <c r="E208" s="87">
        <v>9.4E-2</v>
      </c>
      <c r="F208" s="87">
        <v>8.1676937765818941E-2</v>
      </c>
      <c r="G208" s="87">
        <v>8.0382436260623233E-2</v>
      </c>
      <c r="H208" s="88">
        <v>908</v>
      </c>
    </row>
    <row r="209" spans="2:8">
      <c r="B209" s="3" t="s">
        <v>100</v>
      </c>
      <c r="C209" s="87">
        <v>4.7E-2</v>
      </c>
      <c r="D209" s="87">
        <v>4.7E-2</v>
      </c>
      <c r="E209" s="87">
        <v>4.8000000000000001E-2</v>
      </c>
      <c r="F209" s="87">
        <v>3.37644301709921E-2</v>
      </c>
      <c r="G209" s="87">
        <v>3.7269830028328614E-2</v>
      </c>
      <c r="H209" s="88">
        <v>421</v>
      </c>
    </row>
    <row r="210" spans="2:8" ht="15.6" thickBot="1">
      <c r="B210" s="4" t="s">
        <v>101</v>
      </c>
      <c r="C210" s="90">
        <v>3.0000000000000001E-3</v>
      </c>
      <c r="D210" s="90">
        <v>4.0000000000000001E-3</v>
      </c>
      <c r="E210" s="90">
        <v>2E-3</v>
      </c>
      <c r="F210" s="90">
        <v>1.2151722940716952E-3</v>
      </c>
      <c r="G210" s="90">
        <v>3.4525495750708213E-3</v>
      </c>
      <c r="H210" s="91">
        <v>39</v>
      </c>
    </row>
    <row r="211" spans="2:8" ht="16.2" thickTop="1" thickBot="1">
      <c r="B211" s="29"/>
      <c r="C211" s="29"/>
      <c r="D211" s="29"/>
      <c r="E211" s="29"/>
      <c r="F211" s="29"/>
      <c r="G211" s="29"/>
      <c r="H211" s="92">
        <v>11296</v>
      </c>
    </row>
    <row r="212" spans="2:8" ht="15.6" thickTop="1">
      <c r="B212" s="27" t="s">
        <v>52</v>
      </c>
      <c r="C212" s="29"/>
      <c r="D212" s="29"/>
      <c r="E212" s="29"/>
      <c r="F212" s="29"/>
      <c r="G212" s="29"/>
      <c r="H212" s="27" t="s">
        <v>253</v>
      </c>
    </row>
    <row r="213" spans="2:8">
      <c r="B213" s="5"/>
    </row>
    <row r="214" spans="2:8">
      <c r="B214" s="5"/>
    </row>
    <row r="215" spans="2:8">
      <c r="B215" s="5"/>
    </row>
    <row r="216" spans="2:8">
      <c r="B216" s="5"/>
    </row>
    <row r="217" spans="2:8">
      <c r="B217" s="5"/>
    </row>
    <row r="218" spans="2:8">
      <c r="B218" s="5"/>
    </row>
    <row r="219" spans="2:8">
      <c r="B219" s="5"/>
    </row>
    <row r="220" spans="2:8">
      <c r="B220" s="5"/>
    </row>
    <row r="221" spans="2:8">
      <c r="B221" s="5"/>
    </row>
    <row r="222" spans="2:8">
      <c r="B222" s="5"/>
    </row>
    <row r="223" spans="2:8">
      <c r="B223" s="5"/>
    </row>
    <row r="224" spans="2:8">
      <c r="B224" s="5"/>
    </row>
    <row r="225" spans="2:6">
      <c r="B225" s="5"/>
    </row>
    <row r="226" spans="2:6">
      <c r="B226" s="5"/>
    </row>
    <row r="227" spans="2:6">
      <c r="B227" s="5"/>
    </row>
    <row r="228" spans="2:6">
      <c r="B228" s="5"/>
    </row>
    <row r="229" spans="2:6">
      <c r="B229" s="5"/>
    </row>
    <row r="230" spans="2:6">
      <c r="B230" s="5"/>
    </row>
    <row r="231" spans="2:6">
      <c r="B231" s="5"/>
    </row>
    <row r="232" spans="2:6">
      <c r="B232" s="5"/>
    </row>
    <row r="233" spans="2:6" ht="15.6" thickBot="1">
      <c r="B233" s="5" t="s">
        <v>102</v>
      </c>
    </row>
    <row r="234" spans="2:6" ht="29.25" customHeight="1">
      <c r="B234" s="1128" t="s">
        <v>89</v>
      </c>
      <c r="C234" s="1086" t="s">
        <v>103</v>
      </c>
      <c r="D234" s="1087"/>
      <c r="E234" s="1088" t="s">
        <v>74</v>
      </c>
      <c r="F234" s="1089"/>
    </row>
    <row r="235" spans="2:6">
      <c r="B235" s="1129"/>
      <c r="C235" s="93" t="s">
        <v>83</v>
      </c>
      <c r="D235" s="94" t="s">
        <v>84</v>
      </c>
      <c r="E235" s="95" t="s">
        <v>83</v>
      </c>
      <c r="F235" s="96" t="s">
        <v>84</v>
      </c>
    </row>
    <row r="236" spans="2:6">
      <c r="B236" s="97" t="s">
        <v>104</v>
      </c>
      <c r="C236" s="98">
        <v>4.0223974402925383E-2</v>
      </c>
      <c r="D236" s="99">
        <v>352</v>
      </c>
      <c r="E236" s="98">
        <v>3.1161473087818695E-2</v>
      </c>
      <c r="F236" s="99">
        <v>352</v>
      </c>
    </row>
    <row r="237" spans="2:6">
      <c r="B237" s="100" t="s">
        <v>0</v>
      </c>
      <c r="C237" s="98">
        <v>0.12330019426351274</v>
      </c>
      <c r="D237" s="99">
        <v>1079</v>
      </c>
      <c r="E237" s="98">
        <v>9.5520538243626066E-2</v>
      </c>
      <c r="F237" s="99">
        <v>1079</v>
      </c>
    </row>
    <row r="238" spans="2:6">
      <c r="B238" s="100" t="s">
        <v>1</v>
      </c>
      <c r="C238" s="98">
        <v>0.17346588961261569</v>
      </c>
      <c r="D238" s="99">
        <v>1518</v>
      </c>
      <c r="E238" s="98">
        <v>0.13438385269121814</v>
      </c>
      <c r="F238" s="99">
        <v>1518</v>
      </c>
    </row>
    <row r="239" spans="2:6">
      <c r="B239" s="100" t="s">
        <v>2</v>
      </c>
      <c r="C239" s="98">
        <v>0.15415381099302936</v>
      </c>
      <c r="D239" s="99">
        <v>1349</v>
      </c>
      <c r="E239" s="98">
        <v>0.11942280453257791</v>
      </c>
      <c r="F239" s="99">
        <v>1349</v>
      </c>
    </row>
    <row r="240" spans="2:6">
      <c r="B240" s="100" t="s">
        <v>3</v>
      </c>
      <c r="C240" s="98">
        <v>0.15415381099302936</v>
      </c>
      <c r="D240" s="99">
        <v>1349</v>
      </c>
      <c r="E240" s="98">
        <v>0.11942280453257791</v>
      </c>
      <c r="F240" s="99">
        <v>1349</v>
      </c>
    </row>
    <row r="241" spans="2:6">
      <c r="B241" s="100" t="s">
        <v>4</v>
      </c>
      <c r="C241" s="98">
        <v>0.13644154953719576</v>
      </c>
      <c r="D241" s="99">
        <v>1194</v>
      </c>
      <c r="E241" s="98">
        <v>0.10570113314447592</v>
      </c>
      <c r="F241" s="99">
        <v>1194</v>
      </c>
    </row>
    <row r="242" spans="2:6">
      <c r="B242" s="100" t="s">
        <v>5</v>
      </c>
      <c r="C242" s="98">
        <v>0.104673751571249</v>
      </c>
      <c r="D242" s="99">
        <v>916</v>
      </c>
      <c r="E242" s="98">
        <v>8.1090651558073656E-2</v>
      </c>
      <c r="F242" s="99">
        <v>916</v>
      </c>
    </row>
    <row r="243" spans="2:6">
      <c r="B243" s="100" t="s">
        <v>6</v>
      </c>
      <c r="C243" s="98">
        <v>7.7248314478345334E-2</v>
      </c>
      <c r="D243" s="99">
        <v>676</v>
      </c>
      <c r="E243" s="98">
        <v>5.9844192634560908E-2</v>
      </c>
      <c r="F243" s="99">
        <v>676</v>
      </c>
    </row>
    <row r="244" spans="2:6">
      <c r="B244" s="100" t="s">
        <v>7</v>
      </c>
      <c r="C244" s="98">
        <v>3.3710433093360762E-2</v>
      </c>
      <c r="D244" s="99">
        <v>295</v>
      </c>
      <c r="E244" s="98">
        <v>2.6115439093484419E-2</v>
      </c>
      <c r="F244" s="99">
        <v>295</v>
      </c>
    </row>
    <row r="245" spans="2:6">
      <c r="B245" s="100" t="s">
        <v>105</v>
      </c>
      <c r="C245" s="98">
        <v>2.6282710547366017E-3</v>
      </c>
      <c r="D245" s="99">
        <v>23</v>
      </c>
      <c r="E245" s="98">
        <v>2.0361189801699716E-3</v>
      </c>
      <c r="F245" s="99">
        <v>23</v>
      </c>
    </row>
    <row r="246" spans="2:6">
      <c r="B246" s="100" t="s">
        <v>73</v>
      </c>
      <c r="C246" s="101"/>
      <c r="D246" s="102"/>
      <c r="E246" s="103">
        <v>0.22530099150141644</v>
      </c>
      <c r="F246" s="104">
        <v>2545</v>
      </c>
    </row>
    <row r="247" spans="2:6" ht="15.6" thickBot="1">
      <c r="B247" s="105" t="s">
        <v>70</v>
      </c>
      <c r="C247" s="106"/>
      <c r="D247" s="107">
        <v>8751</v>
      </c>
      <c r="E247" s="108"/>
      <c r="F247" s="107">
        <v>11296</v>
      </c>
    </row>
    <row r="248" spans="2:6">
      <c r="B248" s="109"/>
      <c r="C248" s="110"/>
      <c r="D248" s="110"/>
      <c r="E248" s="110"/>
      <c r="F248" s="110"/>
    </row>
    <row r="249" spans="2:6">
      <c r="B249" s="109"/>
      <c r="C249" s="110"/>
      <c r="D249" s="110"/>
      <c r="E249" s="110"/>
      <c r="F249" s="110"/>
    </row>
    <row r="250" spans="2:6">
      <c r="B250" s="109"/>
      <c r="C250" s="110"/>
      <c r="D250" s="110"/>
      <c r="E250" s="110"/>
      <c r="F250" s="110"/>
    </row>
    <row r="251" spans="2:6">
      <c r="B251" s="109"/>
      <c r="C251" s="110"/>
      <c r="D251" s="110"/>
      <c r="E251" s="110"/>
      <c r="F251" s="110"/>
    </row>
    <row r="252" spans="2:6">
      <c r="B252" s="109"/>
      <c r="C252" s="110"/>
      <c r="D252" s="110"/>
      <c r="E252" s="110"/>
      <c r="F252" s="110"/>
    </row>
    <row r="253" spans="2:6">
      <c r="B253" s="109"/>
      <c r="C253" s="110"/>
      <c r="D253" s="110"/>
      <c r="E253" s="110"/>
      <c r="F253" s="110"/>
    </row>
    <row r="254" spans="2:6">
      <c r="B254" s="109"/>
      <c r="C254" s="110"/>
      <c r="D254" s="110"/>
      <c r="E254" s="110"/>
      <c r="F254" s="110"/>
    </row>
    <row r="255" spans="2:6">
      <c r="B255" s="109"/>
      <c r="C255" s="110"/>
      <c r="D255" s="110"/>
      <c r="E255" s="110"/>
      <c r="F255" s="110"/>
    </row>
    <row r="256" spans="2:6">
      <c r="B256" s="109"/>
      <c r="C256" s="110"/>
      <c r="D256" s="110"/>
      <c r="E256" s="110"/>
      <c r="F256" s="110"/>
    </row>
    <row r="257" spans="2:13">
      <c r="B257" s="109"/>
      <c r="C257" s="110"/>
      <c r="D257" s="110"/>
      <c r="E257" s="110"/>
      <c r="F257" s="110"/>
    </row>
    <row r="258" spans="2:13">
      <c r="B258" s="109"/>
      <c r="C258" s="110"/>
      <c r="D258" s="110"/>
      <c r="E258" s="110"/>
      <c r="F258" s="110"/>
    </row>
    <row r="259" spans="2:13">
      <c r="B259" s="109"/>
      <c r="C259" s="110"/>
      <c r="D259" s="110"/>
      <c r="E259" s="110"/>
      <c r="F259" s="110"/>
    </row>
    <row r="260" spans="2:13">
      <c r="B260" s="109"/>
      <c r="C260" s="110"/>
      <c r="D260" s="110"/>
      <c r="E260" s="110"/>
      <c r="F260" s="110"/>
    </row>
    <row r="261" spans="2:13">
      <c r="B261" s="109"/>
      <c r="C261" s="110"/>
      <c r="D261" s="110"/>
      <c r="E261" s="110"/>
      <c r="F261" s="110"/>
    </row>
    <row r="262" spans="2:13">
      <c r="B262" s="109"/>
      <c r="C262" s="110"/>
      <c r="D262" s="110"/>
      <c r="E262" s="110"/>
      <c r="F262" s="110"/>
    </row>
    <row r="263" spans="2:13">
      <c r="B263" s="109"/>
      <c r="C263" s="110"/>
      <c r="D263" s="110"/>
      <c r="E263" s="110"/>
      <c r="F263" s="110"/>
    </row>
    <row r="264" spans="2:13">
      <c r="B264" s="109"/>
      <c r="C264" s="110"/>
      <c r="D264" s="110"/>
      <c r="E264" s="110"/>
      <c r="F264" s="110"/>
    </row>
    <row r="265" spans="2:13">
      <c r="B265" s="109"/>
      <c r="C265" s="110"/>
      <c r="D265" s="110"/>
      <c r="E265" s="110"/>
      <c r="F265" s="110"/>
    </row>
    <row r="266" spans="2:13">
      <c r="B266" s="109"/>
      <c r="C266" s="110"/>
      <c r="D266" s="110"/>
      <c r="E266" s="110"/>
      <c r="F266" s="110"/>
    </row>
    <row r="267" spans="2:13" ht="15.6" thickBot="1">
      <c r="B267" s="2" t="s">
        <v>106</v>
      </c>
    </row>
    <row r="268" spans="2:13" ht="45">
      <c r="B268" s="111" t="s">
        <v>41</v>
      </c>
      <c r="C268" s="112" t="s">
        <v>104</v>
      </c>
      <c r="D268" s="112" t="s">
        <v>0</v>
      </c>
      <c r="E268" s="112" t="s">
        <v>1</v>
      </c>
      <c r="F268" s="112" t="s">
        <v>2</v>
      </c>
      <c r="G268" s="112" t="s">
        <v>3</v>
      </c>
      <c r="H268" s="112" t="s">
        <v>4</v>
      </c>
      <c r="I268" s="112" t="s">
        <v>5</v>
      </c>
      <c r="J268" s="112" t="s">
        <v>6</v>
      </c>
      <c r="K268" s="112" t="s">
        <v>7</v>
      </c>
      <c r="L268" s="112" t="s">
        <v>105</v>
      </c>
      <c r="M268" s="113" t="s">
        <v>107</v>
      </c>
    </row>
    <row r="269" spans="2:13">
      <c r="B269" s="114" t="s">
        <v>108</v>
      </c>
      <c r="C269" s="115">
        <v>282</v>
      </c>
      <c r="D269" s="115">
        <v>309</v>
      </c>
      <c r="E269" s="115">
        <v>213</v>
      </c>
      <c r="F269" s="115">
        <v>136</v>
      </c>
      <c r="G269" s="115">
        <v>98</v>
      </c>
      <c r="H269" s="115">
        <v>85</v>
      </c>
      <c r="I269" s="115">
        <v>58</v>
      </c>
      <c r="J269" s="115">
        <v>28</v>
      </c>
      <c r="K269" s="115">
        <v>5</v>
      </c>
      <c r="L269" s="115">
        <v>0</v>
      </c>
      <c r="M269" s="116">
        <v>1214</v>
      </c>
    </row>
    <row r="270" spans="2:13">
      <c r="B270" s="114" t="s">
        <v>109</v>
      </c>
      <c r="C270" s="115">
        <v>145</v>
      </c>
      <c r="D270" s="115">
        <v>194</v>
      </c>
      <c r="E270" s="115">
        <v>90</v>
      </c>
      <c r="F270" s="115">
        <v>63</v>
      </c>
      <c r="G270" s="115">
        <v>63</v>
      </c>
      <c r="H270" s="115">
        <v>35</v>
      </c>
      <c r="I270" s="115">
        <v>29</v>
      </c>
      <c r="J270" s="115">
        <v>16</v>
      </c>
      <c r="K270" s="115">
        <v>5</v>
      </c>
      <c r="L270" s="115">
        <v>0</v>
      </c>
      <c r="M270" s="116">
        <v>640</v>
      </c>
    </row>
    <row r="271" spans="2:13">
      <c r="B271" s="114" t="s">
        <v>110</v>
      </c>
      <c r="C271" s="115">
        <v>55</v>
      </c>
      <c r="D271" s="115">
        <v>422</v>
      </c>
      <c r="E271" s="115">
        <v>306</v>
      </c>
      <c r="F271" s="115">
        <v>178</v>
      </c>
      <c r="G271" s="115">
        <v>134</v>
      </c>
      <c r="H271" s="115">
        <v>118</v>
      </c>
      <c r="I271" s="115">
        <v>82</v>
      </c>
      <c r="J271" s="115">
        <v>44</v>
      </c>
      <c r="K271" s="115">
        <v>21</v>
      </c>
      <c r="L271" s="115">
        <v>2</v>
      </c>
      <c r="M271" s="116">
        <v>1362</v>
      </c>
    </row>
    <row r="272" spans="2:13">
      <c r="B272" s="114" t="s">
        <v>111</v>
      </c>
      <c r="C272" s="115">
        <v>19</v>
      </c>
      <c r="D272" s="115">
        <v>426</v>
      </c>
      <c r="E272" s="115">
        <v>913</v>
      </c>
      <c r="F272" s="115">
        <v>473</v>
      </c>
      <c r="G272" s="115">
        <v>309</v>
      </c>
      <c r="H272" s="115">
        <v>278</v>
      </c>
      <c r="I272" s="115">
        <v>160</v>
      </c>
      <c r="J272" s="115">
        <v>118</v>
      </c>
      <c r="K272" s="115">
        <v>79</v>
      </c>
      <c r="L272" s="115">
        <v>7</v>
      </c>
      <c r="M272" s="116">
        <v>2782</v>
      </c>
    </row>
    <row r="273" spans="2:13">
      <c r="B273" s="114" t="s">
        <v>112</v>
      </c>
      <c r="C273" s="115">
        <v>0</v>
      </c>
      <c r="D273" s="115">
        <v>11</v>
      </c>
      <c r="E273" s="115">
        <v>375</v>
      </c>
      <c r="F273" s="115">
        <v>822</v>
      </c>
      <c r="G273" s="115">
        <v>687</v>
      </c>
      <c r="H273" s="115">
        <v>403</v>
      </c>
      <c r="I273" s="115">
        <v>276</v>
      </c>
      <c r="J273" s="115">
        <v>197</v>
      </c>
      <c r="K273" s="115">
        <v>83</v>
      </c>
      <c r="L273" s="115">
        <v>10</v>
      </c>
      <c r="M273" s="116">
        <v>2864</v>
      </c>
    </row>
    <row r="274" spans="2:13">
      <c r="B274" s="114" t="s">
        <v>113</v>
      </c>
      <c r="C274" s="115">
        <v>0</v>
      </c>
      <c r="D274" s="115">
        <v>0</v>
      </c>
      <c r="E274" s="115">
        <v>0</v>
      </c>
      <c r="F274" s="115">
        <v>33</v>
      </c>
      <c r="G274" s="115">
        <v>388</v>
      </c>
      <c r="H274" s="115">
        <v>655</v>
      </c>
      <c r="I274" s="115">
        <v>605</v>
      </c>
      <c r="J274" s="115">
        <v>505</v>
      </c>
      <c r="K274" s="115">
        <v>228</v>
      </c>
      <c r="L274" s="115">
        <v>20</v>
      </c>
      <c r="M274" s="116">
        <v>2434</v>
      </c>
    </row>
    <row r="275" spans="2:13" ht="15.6" thickBot="1">
      <c r="B275" s="117" t="s">
        <v>70</v>
      </c>
      <c r="C275" s="118">
        <v>501</v>
      </c>
      <c r="D275" s="118">
        <v>1362</v>
      </c>
      <c r="E275" s="118">
        <v>1897</v>
      </c>
      <c r="F275" s="118">
        <v>1705</v>
      </c>
      <c r="G275" s="118">
        <v>1679</v>
      </c>
      <c r="H275" s="118">
        <v>1574</v>
      </c>
      <c r="I275" s="118">
        <v>1210</v>
      </c>
      <c r="J275" s="118">
        <v>908</v>
      </c>
      <c r="K275" s="118">
        <v>421</v>
      </c>
      <c r="L275" s="118">
        <v>39</v>
      </c>
      <c r="M275" s="119">
        <v>11296</v>
      </c>
    </row>
    <row r="276" spans="2:13">
      <c r="B276" s="120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0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0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0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0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0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0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0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0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0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0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0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0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0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0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0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0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0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0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0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 ht="15.6" thickBot="1">
      <c r="B296" s="2" t="s">
        <v>114</v>
      </c>
    </row>
    <row r="297" spans="2:13" ht="45">
      <c r="B297" s="122" t="s">
        <v>41</v>
      </c>
      <c r="C297" s="123" t="s">
        <v>104</v>
      </c>
      <c r="D297" s="123" t="s">
        <v>0</v>
      </c>
      <c r="E297" s="123" t="s">
        <v>1</v>
      </c>
      <c r="F297" s="123" t="s">
        <v>2</v>
      </c>
      <c r="G297" s="123" t="s">
        <v>3</v>
      </c>
      <c r="H297" s="123" t="s">
        <v>4</v>
      </c>
      <c r="I297" s="123" t="s">
        <v>5</v>
      </c>
      <c r="J297" s="123" t="s">
        <v>6</v>
      </c>
      <c r="K297" s="123" t="s">
        <v>7</v>
      </c>
      <c r="L297" s="123" t="s">
        <v>105</v>
      </c>
      <c r="M297" s="124" t="s">
        <v>107</v>
      </c>
    </row>
    <row r="298" spans="2:13">
      <c r="B298" s="114" t="s">
        <v>108</v>
      </c>
      <c r="C298" s="125">
        <v>170</v>
      </c>
      <c r="D298" s="125">
        <v>192</v>
      </c>
      <c r="E298" s="125">
        <v>149</v>
      </c>
      <c r="F298" s="125">
        <v>85</v>
      </c>
      <c r="G298" s="125">
        <v>62</v>
      </c>
      <c r="H298" s="125">
        <v>40</v>
      </c>
      <c r="I298" s="125">
        <v>36</v>
      </c>
      <c r="J298" s="125">
        <v>17</v>
      </c>
      <c r="K298" s="125">
        <v>4</v>
      </c>
      <c r="L298" s="125">
        <v>0</v>
      </c>
      <c r="M298" s="116">
        <v>755</v>
      </c>
    </row>
    <row r="299" spans="2:13">
      <c r="B299" s="114" t="s">
        <v>109</v>
      </c>
      <c r="C299" s="125">
        <v>120</v>
      </c>
      <c r="D299" s="125">
        <v>167</v>
      </c>
      <c r="E299" s="125">
        <v>90</v>
      </c>
      <c r="F299" s="125">
        <v>56</v>
      </c>
      <c r="G299" s="125">
        <v>49</v>
      </c>
      <c r="H299" s="125">
        <v>38</v>
      </c>
      <c r="I299" s="125">
        <v>24</v>
      </c>
      <c r="J299" s="125">
        <v>15</v>
      </c>
      <c r="K299" s="125">
        <v>5</v>
      </c>
      <c r="L299" s="125">
        <v>0</v>
      </c>
      <c r="M299" s="116">
        <v>564</v>
      </c>
    </row>
    <row r="300" spans="2:13">
      <c r="B300" s="114" t="s">
        <v>110</v>
      </c>
      <c r="C300" s="125">
        <v>45</v>
      </c>
      <c r="D300" s="125">
        <v>358</v>
      </c>
      <c r="E300" s="125">
        <v>258</v>
      </c>
      <c r="F300" s="125">
        <v>150</v>
      </c>
      <c r="G300" s="125">
        <v>114</v>
      </c>
      <c r="H300" s="125">
        <v>97</v>
      </c>
      <c r="I300" s="125">
        <v>70</v>
      </c>
      <c r="J300" s="125">
        <v>36</v>
      </c>
      <c r="K300" s="125">
        <v>17</v>
      </c>
      <c r="L300" s="125">
        <v>2</v>
      </c>
      <c r="M300" s="116">
        <v>1147</v>
      </c>
    </row>
    <row r="301" spans="2:13">
      <c r="B301" s="114" t="s">
        <v>111</v>
      </c>
      <c r="C301" s="125">
        <v>17</v>
      </c>
      <c r="D301" s="125">
        <v>349</v>
      </c>
      <c r="E301" s="125">
        <v>727</v>
      </c>
      <c r="F301" s="125">
        <v>368</v>
      </c>
      <c r="G301" s="125">
        <v>267</v>
      </c>
      <c r="H301" s="125">
        <v>233</v>
      </c>
      <c r="I301" s="125">
        <v>131</v>
      </c>
      <c r="J301" s="125">
        <v>85</v>
      </c>
      <c r="K301" s="125">
        <v>52</v>
      </c>
      <c r="L301" s="125">
        <v>4</v>
      </c>
      <c r="M301" s="116">
        <v>2233</v>
      </c>
    </row>
    <row r="302" spans="2:13">
      <c r="B302" s="114" t="s">
        <v>112</v>
      </c>
      <c r="C302" s="125">
        <v>0</v>
      </c>
      <c r="D302" s="125">
        <v>13</v>
      </c>
      <c r="E302" s="125">
        <v>294</v>
      </c>
      <c r="F302" s="125">
        <v>661</v>
      </c>
      <c r="G302" s="125">
        <v>539</v>
      </c>
      <c r="H302" s="125">
        <v>302</v>
      </c>
      <c r="I302" s="125">
        <v>202</v>
      </c>
      <c r="J302" s="125">
        <v>148</v>
      </c>
      <c r="K302" s="125">
        <v>57</v>
      </c>
      <c r="L302" s="125">
        <v>6</v>
      </c>
      <c r="M302" s="116">
        <v>2222</v>
      </c>
    </row>
    <row r="303" spans="2:13">
      <c r="B303" s="114" t="s">
        <v>113</v>
      </c>
      <c r="C303" s="125">
        <v>0</v>
      </c>
      <c r="D303" s="125">
        <v>0</v>
      </c>
      <c r="E303" s="125">
        <v>0</v>
      </c>
      <c r="F303" s="125">
        <v>29</v>
      </c>
      <c r="G303" s="125">
        <v>318</v>
      </c>
      <c r="H303" s="125">
        <v>484</v>
      </c>
      <c r="I303" s="125">
        <v>453</v>
      </c>
      <c r="J303" s="125">
        <v>375</v>
      </c>
      <c r="K303" s="125">
        <v>160</v>
      </c>
      <c r="L303" s="125">
        <v>11</v>
      </c>
      <c r="M303" s="116">
        <v>1830</v>
      </c>
    </row>
    <row r="304" spans="2:13" ht="15.6" thickBot="1">
      <c r="B304" s="117" t="s">
        <v>70</v>
      </c>
      <c r="C304" s="118">
        <v>352</v>
      </c>
      <c r="D304" s="118">
        <v>1079</v>
      </c>
      <c r="E304" s="118">
        <v>1518</v>
      </c>
      <c r="F304" s="118">
        <v>1349</v>
      </c>
      <c r="G304" s="118">
        <v>1349</v>
      </c>
      <c r="H304" s="118">
        <v>1194</v>
      </c>
      <c r="I304" s="118">
        <v>916</v>
      </c>
      <c r="J304" s="118">
        <v>676</v>
      </c>
      <c r="K304" s="118">
        <v>295</v>
      </c>
      <c r="L304" s="118">
        <v>23</v>
      </c>
      <c r="M304" s="119">
        <v>8751</v>
      </c>
    </row>
    <row r="325" spans="2:14" ht="15.6" thickBot="1">
      <c r="B325" s="2" t="s">
        <v>115</v>
      </c>
    </row>
    <row r="326" spans="2:14" ht="45">
      <c r="B326" s="126" t="s">
        <v>82</v>
      </c>
      <c r="C326" s="112" t="s">
        <v>104</v>
      </c>
      <c r="D326" s="112" t="s">
        <v>0</v>
      </c>
      <c r="E326" s="112" t="s">
        <v>1</v>
      </c>
      <c r="F326" s="112" t="s">
        <v>2</v>
      </c>
      <c r="G326" s="112" t="s">
        <v>3</v>
      </c>
      <c r="H326" s="112" t="s">
        <v>4</v>
      </c>
      <c r="I326" s="112" t="s">
        <v>5</v>
      </c>
      <c r="J326" s="112" t="s">
        <v>6</v>
      </c>
      <c r="K326" s="112" t="s">
        <v>7</v>
      </c>
      <c r="L326" s="127" t="s">
        <v>105</v>
      </c>
      <c r="M326" s="128" t="s">
        <v>107</v>
      </c>
    </row>
    <row r="327" spans="2:14">
      <c r="B327" s="70" t="s">
        <v>76</v>
      </c>
      <c r="C327" s="129">
        <v>0.20758483033932135</v>
      </c>
      <c r="D327" s="129">
        <v>7.7826725403817909E-2</v>
      </c>
      <c r="E327" s="129">
        <v>4.6389035318924618E-2</v>
      </c>
      <c r="F327" s="129">
        <v>3.460410557184751E-2</v>
      </c>
      <c r="G327" s="129">
        <v>5.1816557474687316E-2</v>
      </c>
      <c r="H327" s="129">
        <v>5.5273189326556546E-2</v>
      </c>
      <c r="I327" s="129">
        <v>6.6115702479338845E-2</v>
      </c>
      <c r="J327" s="129">
        <v>9.0308370044052858E-2</v>
      </c>
      <c r="K327" s="129">
        <v>9.5011876484560567E-2</v>
      </c>
      <c r="L327" s="130">
        <v>0.10256410256410256</v>
      </c>
      <c r="M327" s="131">
        <v>6.52443342776204E-2</v>
      </c>
      <c r="N327" s="132"/>
    </row>
    <row r="328" spans="2:14">
      <c r="B328" s="70" t="s">
        <v>85</v>
      </c>
      <c r="C328" s="129">
        <v>0.45908183632734528</v>
      </c>
      <c r="D328" s="129">
        <v>0.23274596182085169</v>
      </c>
      <c r="E328" s="129">
        <v>0.13547706905640486</v>
      </c>
      <c r="F328" s="129">
        <v>0.10733137829912023</v>
      </c>
      <c r="G328" s="129">
        <v>0.10125074449076832</v>
      </c>
      <c r="H328" s="129">
        <v>0.11181702668360864</v>
      </c>
      <c r="I328" s="129">
        <v>0.12148760330578512</v>
      </c>
      <c r="J328" s="129">
        <v>0.1288546255506608</v>
      </c>
      <c r="K328" s="129">
        <v>0.1496437054631829</v>
      </c>
      <c r="L328" s="130">
        <v>0.23076923076923078</v>
      </c>
      <c r="M328" s="133">
        <v>0.14775141643059489</v>
      </c>
      <c r="N328" s="132"/>
    </row>
    <row r="329" spans="2:14">
      <c r="B329" s="70" t="s">
        <v>86</v>
      </c>
      <c r="C329" s="129">
        <v>0.18562874251497005</v>
      </c>
      <c r="D329" s="129">
        <v>0.36123348017621143</v>
      </c>
      <c r="E329" s="129">
        <v>0.25935687928307855</v>
      </c>
      <c r="F329" s="129">
        <v>0.22932551319648095</v>
      </c>
      <c r="G329" s="129">
        <v>0.20250148898153664</v>
      </c>
      <c r="H329" s="129">
        <v>0.19123252858958067</v>
      </c>
      <c r="I329" s="129">
        <v>0.19090909090909092</v>
      </c>
      <c r="J329" s="129">
        <v>0.20814977973568283</v>
      </c>
      <c r="K329" s="129">
        <v>0.20190023752969122</v>
      </c>
      <c r="L329" s="130">
        <v>0.12820512820512819</v>
      </c>
      <c r="M329" s="133">
        <v>0.23185198300283286</v>
      </c>
      <c r="N329" s="132"/>
    </row>
    <row r="330" spans="2:14">
      <c r="B330" s="73" t="s">
        <v>11</v>
      </c>
      <c r="C330" s="134">
        <v>3.7924151696606789E-2</v>
      </c>
      <c r="D330" s="134">
        <v>0.23054331864904551</v>
      </c>
      <c r="E330" s="134">
        <v>0.38165524512387983</v>
      </c>
      <c r="F330" s="134">
        <v>0.36187683284457478</v>
      </c>
      <c r="G330" s="134">
        <v>0.3138773079213818</v>
      </c>
      <c r="H330" s="134">
        <v>0.27001270648030495</v>
      </c>
      <c r="I330" s="134">
        <v>0.24628099173553719</v>
      </c>
      <c r="J330" s="134">
        <v>0.19713656387665199</v>
      </c>
      <c r="K330" s="134">
        <v>0.17814726840855108</v>
      </c>
      <c r="L330" s="135">
        <v>0.25641025641025639</v>
      </c>
      <c r="M330" s="136">
        <v>0.28222379603399433</v>
      </c>
      <c r="N330" s="132"/>
    </row>
    <row r="331" spans="2:14">
      <c r="B331" s="73" t="s">
        <v>12</v>
      </c>
      <c r="C331" s="134">
        <v>0</v>
      </c>
      <c r="D331" s="134">
        <v>2.4963289280469897E-2</v>
      </c>
      <c r="E331" s="134">
        <v>0.10911966262519768</v>
      </c>
      <c r="F331" s="134">
        <v>0.15190615835777127</v>
      </c>
      <c r="G331" s="134">
        <v>0.15723645026801666</v>
      </c>
      <c r="H331" s="134">
        <v>0.14930114358322744</v>
      </c>
      <c r="I331" s="134">
        <v>0.11570247933884298</v>
      </c>
      <c r="J331" s="134">
        <v>0.12444933920704845</v>
      </c>
      <c r="K331" s="134">
        <v>8.7885985748218529E-2</v>
      </c>
      <c r="L331" s="135">
        <v>0.10256410256410256</v>
      </c>
      <c r="M331" s="136">
        <v>0.11446529745042493</v>
      </c>
      <c r="N331" s="132"/>
    </row>
    <row r="332" spans="2:14">
      <c r="B332" s="73" t="s">
        <v>13</v>
      </c>
      <c r="C332" s="134">
        <v>0</v>
      </c>
      <c r="D332" s="134">
        <v>2.936857562408223E-3</v>
      </c>
      <c r="E332" s="134">
        <v>1.4232999472851872E-2</v>
      </c>
      <c r="F332" s="134">
        <v>5.0439882697947212E-2</v>
      </c>
      <c r="G332" s="134">
        <v>7.0875521143537817E-2</v>
      </c>
      <c r="H332" s="134">
        <v>7.9415501905972047E-2</v>
      </c>
      <c r="I332" s="134">
        <v>7.2727272727272724E-2</v>
      </c>
      <c r="J332" s="134">
        <v>6.1674008810572688E-2</v>
      </c>
      <c r="K332" s="134">
        <v>2.6128266033254157E-2</v>
      </c>
      <c r="L332" s="135">
        <v>2.564102564102564E-2</v>
      </c>
      <c r="M332" s="136">
        <v>4.5768413597733711E-2</v>
      </c>
      <c r="N332" s="132"/>
    </row>
    <row r="333" spans="2:14">
      <c r="B333" s="73" t="s">
        <v>14</v>
      </c>
      <c r="C333" s="134">
        <v>0</v>
      </c>
      <c r="D333" s="134">
        <v>0</v>
      </c>
      <c r="E333" s="134">
        <v>1.0542962572482868E-3</v>
      </c>
      <c r="F333" s="134">
        <v>1.0557184750733138E-2</v>
      </c>
      <c r="G333" s="134">
        <v>1.7867778439547351E-2</v>
      </c>
      <c r="H333" s="134">
        <v>2.4777636594663279E-2</v>
      </c>
      <c r="I333" s="134">
        <v>2.7272727272727271E-2</v>
      </c>
      <c r="J333" s="134">
        <v>2.092511013215859E-2</v>
      </c>
      <c r="K333" s="134">
        <v>4.7505938242280287E-3</v>
      </c>
      <c r="L333" s="135">
        <v>0</v>
      </c>
      <c r="M333" s="136">
        <v>1.2659348441926345E-2</v>
      </c>
      <c r="N333" s="132"/>
    </row>
    <row r="334" spans="2:14">
      <c r="B334" s="77" t="s">
        <v>77</v>
      </c>
      <c r="C334" s="137">
        <v>6.7864271457085831E-2</v>
      </c>
      <c r="D334" s="137">
        <v>5.1395007342143903E-2</v>
      </c>
      <c r="E334" s="137">
        <v>4.8497627833421195E-2</v>
      </c>
      <c r="F334" s="137">
        <v>5.1612903225806452E-2</v>
      </c>
      <c r="G334" s="137">
        <v>7.4449076831447289E-2</v>
      </c>
      <c r="H334" s="137">
        <v>0.10927573062261753</v>
      </c>
      <c r="I334" s="137">
        <v>0.14710743801652892</v>
      </c>
      <c r="J334" s="137">
        <v>0.15638766519823788</v>
      </c>
      <c r="K334" s="137">
        <v>0.25178147268408552</v>
      </c>
      <c r="L334" s="138">
        <v>0.12820512820512819</v>
      </c>
      <c r="M334" s="139">
        <v>8.9589235127478753E-2</v>
      </c>
      <c r="N334" s="132"/>
    </row>
    <row r="335" spans="2:14" ht="15.6" thickBot="1">
      <c r="B335" s="140" t="s">
        <v>78</v>
      </c>
      <c r="C335" s="141">
        <v>4.1916167664670656E-2</v>
      </c>
      <c r="D335" s="141">
        <v>1.8355359765051395E-2</v>
      </c>
      <c r="E335" s="141">
        <v>4.2171850289931473E-3</v>
      </c>
      <c r="F335" s="141">
        <v>2.3460410557184751E-3</v>
      </c>
      <c r="G335" s="141">
        <v>1.0125074449076831E-2</v>
      </c>
      <c r="H335" s="141">
        <v>8.8945362134688691E-3</v>
      </c>
      <c r="I335" s="141">
        <v>1.2396694214876033E-2</v>
      </c>
      <c r="J335" s="141">
        <v>1.2114537444933921E-2</v>
      </c>
      <c r="K335" s="141">
        <v>4.7505938242280287E-3</v>
      </c>
      <c r="L335" s="142">
        <v>2.564102564102564E-2</v>
      </c>
      <c r="M335" s="143">
        <v>1.0446175637393768E-2</v>
      </c>
      <c r="N335" s="132"/>
    </row>
    <row r="336" spans="2:14">
      <c r="B336" s="5" t="s">
        <v>8</v>
      </c>
    </row>
    <row r="337" spans="2:2">
      <c r="B337" s="5"/>
    </row>
    <row r="338" spans="2:2">
      <c r="B338" s="5"/>
    </row>
    <row r="339" spans="2:2">
      <c r="B339" s="5"/>
    </row>
    <row r="340" spans="2:2">
      <c r="B340" s="5"/>
    </row>
    <row r="341" spans="2:2">
      <c r="B341" s="5"/>
    </row>
    <row r="342" spans="2:2">
      <c r="B342" s="5"/>
    </row>
    <row r="343" spans="2:2">
      <c r="B343" s="5"/>
    </row>
    <row r="344" spans="2:2">
      <c r="B344" s="5"/>
    </row>
    <row r="345" spans="2:2">
      <c r="B345" s="5"/>
    </row>
    <row r="346" spans="2:2">
      <c r="B346" s="5"/>
    </row>
    <row r="347" spans="2:2">
      <c r="B347" s="5"/>
    </row>
    <row r="348" spans="2:2">
      <c r="B348" s="5"/>
    </row>
    <row r="349" spans="2:2">
      <c r="B349" s="5"/>
    </row>
    <row r="350" spans="2:2">
      <c r="B350" s="5"/>
    </row>
    <row r="351" spans="2:2">
      <c r="B351" s="5"/>
    </row>
    <row r="352" spans="2:2">
      <c r="B352" s="5"/>
    </row>
    <row r="353" spans="2:26">
      <c r="B353" s="5"/>
    </row>
    <row r="354" spans="2:26">
      <c r="B354" s="5"/>
    </row>
    <row r="355" spans="2:26">
      <c r="B355" s="5"/>
    </row>
    <row r="356" spans="2:26">
      <c r="B356" s="5"/>
    </row>
    <row r="357" spans="2:26" ht="15.6" thickBot="1">
      <c r="B357" s="5" t="s">
        <v>116</v>
      </c>
    </row>
    <row r="358" spans="2:26" ht="45">
      <c r="B358" s="22" t="s">
        <v>82</v>
      </c>
      <c r="C358" s="112" t="s">
        <v>104</v>
      </c>
      <c r="D358" s="112" t="s">
        <v>0</v>
      </c>
      <c r="E358" s="112" t="s">
        <v>1</v>
      </c>
      <c r="F358" s="112" t="s">
        <v>2</v>
      </c>
      <c r="G358" s="112" t="s">
        <v>3</v>
      </c>
      <c r="H358" s="112" t="s">
        <v>4</v>
      </c>
      <c r="I358" s="112" t="s">
        <v>5</v>
      </c>
      <c r="J358" s="112" t="s">
        <v>6</v>
      </c>
      <c r="K358" s="112" t="s">
        <v>7</v>
      </c>
      <c r="L358" s="127" t="s">
        <v>105</v>
      </c>
      <c r="M358" s="128" t="s">
        <v>107</v>
      </c>
    </row>
    <row r="359" spans="2:26">
      <c r="B359" s="70" t="s">
        <v>76</v>
      </c>
      <c r="C359" s="144">
        <v>104</v>
      </c>
      <c r="D359" s="144">
        <v>106</v>
      </c>
      <c r="E359" s="144">
        <v>88</v>
      </c>
      <c r="F359" s="144">
        <v>59</v>
      </c>
      <c r="G359" s="144">
        <v>87</v>
      </c>
      <c r="H359" s="144">
        <v>87</v>
      </c>
      <c r="I359" s="144">
        <v>80</v>
      </c>
      <c r="J359" s="144">
        <v>82</v>
      </c>
      <c r="K359" s="144">
        <v>40</v>
      </c>
      <c r="L359" s="145">
        <v>4</v>
      </c>
      <c r="M359" s="146">
        <v>737</v>
      </c>
    </row>
    <row r="360" spans="2:26">
      <c r="B360" s="70" t="s">
        <v>85</v>
      </c>
      <c r="C360" s="144">
        <v>230</v>
      </c>
      <c r="D360" s="144">
        <v>317</v>
      </c>
      <c r="E360" s="144">
        <v>257</v>
      </c>
      <c r="F360" s="144">
        <v>183</v>
      </c>
      <c r="G360" s="144">
        <v>170</v>
      </c>
      <c r="H360" s="144">
        <v>176</v>
      </c>
      <c r="I360" s="144">
        <v>147</v>
      </c>
      <c r="J360" s="144">
        <v>117</v>
      </c>
      <c r="K360" s="144">
        <v>63</v>
      </c>
      <c r="L360" s="145">
        <v>9</v>
      </c>
      <c r="M360" s="146">
        <v>1669</v>
      </c>
    </row>
    <row r="361" spans="2:26">
      <c r="B361" s="70" t="s">
        <v>86</v>
      </c>
      <c r="C361" s="144">
        <v>93</v>
      </c>
      <c r="D361" s="144">
        <v>492</v>
      </c>
      <c r="E361" s="144">
        <v>492</v>
      </c>
      <c r="F361" s="144">
        <v>391</v>
      </c>
      <c r="G361" s="144">
        <v>340</v>
      </c>
      <c r="H361" s="144">
        <v>301</v>
      </c>
      <c r="I361" s="144">
        <v>231</v>
      </c>
      <c r="J361" s="144">
        <v>189</v>
      </c>
      <c r="K361" s="144">
        <v>85</v>
      </c>
      <c r="L361" s="145">
        <v>5</v>
      </c>
      <c r="M361" s="146">
        <v>2619</v>
      </c>
    </row>
    <row r="362" spans="2:26">
      <c r="B362" s="73" t="s">
        <v>11</v>
      </c>
      <c r="C362" s="147">
        <v>19</v>
      </c>
      <c r="D362" s="147">
        <v>314</v>
      </c>
      <c r="E362" s="147">
        <v>724</v>
      </c>
      <c r="F362" s="147">
        <v>617</v>
      </c>
      <c r="G362" s="147">
        <v>527</v>
      </c>
      <c r="H362" s="147">
        <v>425</v>
      </c>
      <c r="I362" s="147">
        <v>298</v>
      </c>
      <c r="J362" s="147">
        <v>179</v>
      </c>
      <c r="K362" s="147">
        <v>75</v>
      </c>
      <c r="L362" s="148">
        <v>10</v>
      </c>
      <c r="M362" s="149">
        <v>3188</v>
      </c>
    </row>
    <row r="363" spans="2:26">
      <c r="B363" s="73" t="s">
        <v>12</v>
      </c>
      <c r="C363" s="147">
        <v>0</v>
      </c>
      <c r="D363" s="147">
        <v>34</v>
      </c>
      <c r="E363" s="147">
        <v>207</v>
      </c>
      <c r="F363" s="147">
        <v>259</v>
      </c>
      <c r="G363" s="147">
        <v>264</v>
      </c>
      <c r="H363" s="147">
        <v>235</v>
      </c>
      <c r="I363" s="147">
        <v>140</v>
      </c>
      <c r="J363" s="147">
        <v>113</v>
      </c>
      <c r="K363" s="147">
        <v>37</v>
      </c>
      <c r="L363" s="148">
        <v>4</v>
      </c>
      <c r="M363" s="149">
        <v>1293</v>
      </c>
    </row>
    <row r="364" spans="2:26">
      <c r="B364" s="73" t="s">
        <v>13</v>
      </c>
      <c r="C364" s="147">
        <v>0</v>
      </c>
      <c r="D364" s="147">
        <v>4</v>
      </c>
      <c r="E364" s="147">
        <v>27</v>
      </c>
      <c r="F364" s="147">
        <v>86</v>
      </c>
      <c r="G364" s="147">
        <v>119</v>
      </c>
      <c r="H364" s="147">
        <v>125</v>
      </c>
      <c r="I364" s="147">
        <v>88</v>
      </c>
      <c r="J364" s="147">
        <v>56</v>
      </c>
      <c r="K364" s="147">
        <v>11</v>
      </c>
      <c r="L364" s="148">
        <v>1</v>
      </c>
      <c r="M364" s="149">
        <v>517</v>
      </c>
      <c r="W364" s="31"/>
      <c r="X364" s="31"/>
      <c r="Y364" s="31"/>
      <c r="Z364" s="31"/>
    </row>
    <row r="365" spans="2:26">
      <c r="B365" s="73" t="s">
        <v>14</v>
      </c>
      <c r="C365" s="147">
        <v>0</v>
      </c>
      <c r="D365" s="147">
        <v>0</v>
      </c>
      <c r="E365" s="147">
        <v>2</v>
      </c>
      <c r="F365" s="147">
        <v>18</v>
      </c>
      <c r="G365" s="147">
        <v>30</v>
      </c>
      <c r="H365" s="147">
        <v>39</v>
      </c>
      <c r="I365" s="147">
        <v>33</v>
      </c>
      <c r="J365" s="147">
        <v>19</v>
      </c>
      <c r="K365" s="147">
        <v>2</v>
      </c>
      <c r="L365" s="148">
        <v>0</v>
      </c>
      <c r="M365" s="149">
        <v>143</v>
      </c>
      <c r="W365" s="31"/>
      <c r="X365" s="31"/>
      <c r="Y365" s="31"/>
      <c r="Z365" s="31"/>
    </row>
    <row r="366" spans="2:26">
      <c r="B366" s="77" t="s">
        <v>77</v>
      </c>
      <c r="C366" s="150">
        <v>34</v>
      </c>
      <c r="D366" s="150">
        <v>70</v>
      </c>
      <c r="E366" s="150">
        <v>92</v>
      </c>
      <c r="F366" s="150">
        <v>88</v>
      </c>
      <c r="G366" s="150">
        <v>125</v>
      </c>
      <c r="H366" s="150">
        <v>172</v>
      </c>
      <c r="I366" s="150">
        <v>178</v>
      </c>
      <c r="J366" s="150">
        <v>142</v>
      </c>
      <c r="K366" s="150">
        <v>106</v>
      </c>
      <c r="L366" s="151">
        <v>5</v>
      </c>
      <c r="M366" s="152">
        <v>1012</v>
      </c>
      <c r="W366" s="31"/>
      <c r="X366" s="31"/>
      <c r="Y366" s="31"/>
      <c r="Z366" s="31"/>
    </row>
    <row r="367" spans="2:26">
      <c r="B367" s="77" t="s">
        <v>78</v>
      </c>
      <c r="C367" s="150">
        <v>21</v>
      </c>
      <c r="D367" s="150">
        <v>25</v>
      </c>
      <c r="E367" s="150">
        <v>8</v>
      </c>
      <c r="F367" s="150">
        <v>4</v>
      </c>
      <c r="G367" s="150">
        <v>17</v>
      </c>
      <c r="H367" s="150">
        <v>14</v>
      </c>
      <c r="I367" s="150">
        <v>15</v>
      </c>
      <c r="J367" s="150">
        <v>11</v>
      </c>
      <c r="K367" s="150">
        <v>2</v>
      </c>
      <c r="L367" s="151">
        <v>1</v>
      </c>
      <c r="M367" s="152">
        <v>118</v>
      </c>
      <c r="W367" s="31"/>
      <c r="X367" s="31"/>
      <c r="Y367" s="31"/>
      <c r="Z367" s="31"/>
    </row>
    <row r="368" spans="2:26" ht="15.6" thickBot="1">
      <c r="B368" s="153" t="s">
        <v>70</v>
      </c>
      <c r="C368" s="154">
        <v>501</v>
      </c>
      <c r="D368" s="154">
        <v>1362</v>
      </c>
      <c r="E368" s="155">
        <v>1897</v>
      </c>
      <c r="F368" s="155">
        <v>1705</v>
      </c>
      <c r="G368" s="155">
        <v>1679</v>
      </c>
      <c r="H368" s="154">
        <v>1574</v>
      </c>
      <c r="I368" s="154">
        <v>1210</v>
      </c>
      <c r="J368" s="154">
        <v>908</v>
      </c>
      <c r="K368" s="154">
        <v>421</v>
      </c>
      <c r="L368" s="154">
        <v>39</v>
      </c>
      <c r="M368" s="156">
        <v>11296</v>
      </c>
      <c r="W368" s="31"/>
      <c r="X368" s="31"/>
      <c r="Y368" s="31"/>
      <c r="Z368" s="31"/>
    </row>
    <row r="369" spans="1:26">
      <c r="B369" s="5" t="s">
        <v>8</v>
      </c>
      <c r="W369" s="31"/>
      <c r="X369" s="31"/>
      <c r="Y369" s="31"/>
      <c r="Z369" s="31"/>
    </row>
    <row r="370" spans="1:26" ht="15" customHeight="1">
      <c r="A370" s="66" t="s">
        <v>80</v>
      </c>
      <c r="B370" s="5"/>
      <c r="W370" s="31"/>
      <c r="X370" s="31"/>
      <c r="Y370" s="31"/>
      <c r="Z370" s="31"/>
    </row>
    <row r="371" spans="1:26" ht="15" customHeight="1">
      <c r="A371" s="66"/>
      <c r="B371" s="5"/>
      <c r="W371" s="31"/>
      <c r="X371" s="31"/>
      <c r="Y371" s="31"/>
      <c r="Z371" s="31"/>
    </row>
    <row r="372" spans="1:26" ht="15" customHeight="1">
      <c r="A372" s="66"/>
      <c r="B372" s="5"/>
      <c r="W372" s="31"/>
      <c r="X372" s="31"/>
      <c r="Y372" s="31"/>
      <c r="Z372" s="31"/>
    </row>
    <row r="373" spans="1:26" ht="15" customHeight="1">
      <c r="A373" s="66"/>
      <c r="B373" s="5"/>
      <c r="W373" s="31"/>
      <c r="X373" s="31"/>
      <c r="Y373" s="31"/>
      <c r="Z373" s="31"/>
    </row>
    <row r="374" spans="1:26" ht="15" customHeight="1">
      <c r="A374" s="66"/>
      <c r="B374" s="5"/>
      <c r="W374" s="31"/>
      <c r="X374" s="31"/>
      <c r="Y374" s="31"/>
      <c r="Z374" s="31"/>
    </row>
    <row r="375" spans="1:26" ht="15" customHeight="1">
      <c r="A375" s="66"/>
      <c r="B375" s="5"/>
      <c r="W375" s="31"/>
      <c r="X375" s="31"/>
      <c r="Y375" s="31"/>
      <c r="Z375" s="31"/>
    </row>
    <row r="376" spans="1:26" ht="15" customHeight="1">
      <c r="A376" s="66"/>
      <c r="B376" s="5"/>
      <c r="W376" s="31"/>
      <c r="X376" s="31"/>
      <c r="Y376" s="31"/>
      <c r="Z376" s="31"/>
    </row>
    <row r="377" spans="1:26" ht="15" customHeight="1">
      <c r="A377" s="66"/>
      <c r="B377" s="5"/>
      <c r="W377" s="31"/>
      <c r="X377" s="31"/>
      <c r="Y377" s="31"/>
      <c r="Z377" s="31"/>
    </row>
    <row r="378" spans="1:26" ht="15" customHeight="1">
      <c r="A378" s="66"/>
      <c r="B378" s="5"/>
      <c r="W378" s="31"/>
      <c r="X378" s="31"/>
      <c r="Y378" s="31"/>
      <c r="Z378" s="31"/>
    </row>
    <row r="379" spans="1:26" ht="15" customHeight="1">
      <c r="A379" s="66"/>
      <c r="B379" s="5"/>
      <c r="W379" s="31"/>
      <c r="X379" s="31"/>
      <c r="Y379" s="31"/>
      <c r="Z379" s="31"/>
    </row>
    <row r="380" spans="1:26" ht="15" customHeight="1">
      <c r="A380" s="66"/>
      <c r="B380" s="5"/>
      <c r="W380" s="31"/>
      <c r="X380" s="31"/>
      <c r="Y380" s="31"/>
      <c r="Z380" s="31"/>
    </row>
    <row r="381" spans="1:26" ht="15" customHeight="1">
      <c r="A381" s="66"/>
      <c r="B381" s="5"/>
      <c r="W381" s="31"/>
      <c r="X381" s="31"/>
      <c r="Y381" s="31"/>
      <c r="Z381" s="31"/>
    </row>
    <row r="382" spans="1:26" ht="15" customHeight="1">
      <c r="A382" s="66"/>
      <c r="B382" s="5"/>
      <c r="W382" s="31"/>
      <c r="X382" s="31"/>
      <c r="Y382" s="31"/>
      <c r="Z382" s="31"/>
    </row>
    <row r="383" spans="1:26" ht="15" customHeight="1">
      <c r="A383" s="66"/>
      <c r="B383" s="5"/>
      <c r="W383" s="31"/>
      <c r="X383" s="31"/>
      <c r="Y383" s="31"/>
      <c r="Z383" s="31"/>
    </row>
    <row r="384" spans="1:26" ht="15" customHeight="1">
      <c r="A384" s="66"/>
      <c r="B384" s="5"/>
      <c r="W384" s="31"/>
      <c r="X384" s="31"/>
      <c r="Y384" s="31"/>
      <c r="Z384" s="31"/>
    </row>
    <row r="385" spans="1:26" ht="15" customHeight="1">
      <c r="A385" s="66"/>
      <c r="B385" s="5"/>
      <c r="W385" s="31"/>
      <c r="X385" s="31"/>
      <c r="Y385" s="31"/>
      <c r="Z385" s="31"/>
    </row>
    <row r="386" spans="1:26" ht="15" customHeight="1">
      <c r="A386" s="66"/>
      <c r="B386" s="5"/>
      <c r="W386" s="31"/>
      <c r="X386" s="31"/>
      <c r="Y386" s="31"/>
      <c r="Z386" s="31"/>
    </row>
    <row r="387" spans="1:26" ht="15" customHeight="1">
      <c r="A387" s="66"/>
      <c r="B387" s="5"/>
      <c r="W387" s="31"/>
      <c r="X387" s="31"/>
      <c r="Y387" s="31"/>
      <c r="Z387" s="31"/>
    </row>
    <row r="388" spans="1:26" ht="15" customHeight="1">
      <c r="A388" s="66"/>
      <c r="B388" s="5"/>
      <c r="W388" s="31"/>
      <c r="X388" s="31"/>
      <c r="Y388" s="31"/>
      <c r="Z388" s="31"/>
    </row>
    <row r="389" spans="1:26" ht="15" customHeight="1">
      <c r="A389" s="66"/>
      <c r="B389" s="5"/>
      <c r="W389" s="31"/>
      <c r="X389" s="31"/>
      <c r="Y389" s="31"/>
      <c r="Z389" s="31"/>
    </row>
    <row r="390" spans="1:26" ht="15.6" thickBot="1">
      <c r="B390" s="2" t="s">
        <v>117</v>
      </c>
      <c r="W390" s="31"/>
      <c r="X390" s="31"/>
      <c r="Y390" s="31"/>
      <c r="Z390" s="31"/>
    </row>
    <row r="391" spans="1:26" ht="30" customHeight="1">
      <c r="B391" s="157"/>
      <c r="C391" s="1091" t="s">
        <v>118</v>
      </c>
      <c r="D391" s="1092"/>
      <c r="E391" s="1086" t="s">
        <v>103</v>
      </c>
      <c r="F391" s="1087"/>
      <c r="G391" s="1088" t="s">
        <v>74</v>
      </c>
      <c r="H391" s="1089"/>
      <c r="W391" s="31"/>
      <c r="X391" s="31"/>
      <c r="Y391" s="31"/>
      <c r="Z391" s="31"/>
    </row>
    <row r="392" spans="1:26">
      <c r="B392" s="158" t="s">
        <v>26</v>
      </c>
      <c r="C392" s="159" t="s">
        <v>83</v>
      </c>
      <c r="D392" s="159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W392" s="31"/>
      <c r="X392" s="31"/>
      <c r="Y392" s="31"/>
      <c r="Z392" s="31"/>
    </row>
    <row r="393" spans="1:26">
      <c r="B393" s="160" t="s">
        <v>119</v>
      </c>
      <c r="C393" s="87">
        <v>4.9575070821529744E-3</v>
      </c>
      <c r="D393" s="51">
        <v>56</v>
      </c>
      <c r="E393" s="87">
        <v>0.1359844589189807</v>
      </c>
      <c r="F393" s="51">
        <v>1190</v>
      </c>
      <c r="G393" s="161">
        <v>0.1053470254957507</v>
      </c>
      <c r="H393" s="52">
        <v>1190</v>
      </c>
      <c r="W393" s="31"/>
      <c r="X393" s="31"/>
      <c r="Y393" s="31"/>
      <c r="Z393" s="31"/>
    </row>
    <row r="394" spans="1:26">
      <c r="B394" s="160" t="s">
        <v>120</v>
      </c>
      <c r="C394" s="87">
        <v>0.40633852691218131</v>
      </c>
      <c r="D394" s="51">
        <v>4590</v>
      </c>
      <c r="E394" s="87">
        <v>0.80265112558564733</v>
      </c>
      <c r="F394" s="51">
        <v>7024</v>
      </c>
      <c r="G394" s="161">
        <v>0.62181303116147313</v>
      </c>
      <c r="H394" s="52">
        <v>7024</v>
      </c>
      <c r="W394" s="31"/>
      <c r="X394" s="31"/>
      <c r="Y394" s="31"/>
      <c r="Z394" s="31"/>
    </row>
    <row r="395" spans="1:26">
      <c r="B395" s="162" t="s">
        <v>122</v>
      </c>
      <c r="C395" s="87">
        <v>0</v>
      </c>
      <c r="D395" s="51">
        <v>0</v>
      </c>
      <c r="E395" s="87">
        <v>6.1364415495371957E-2</v>
      </c>
      <c r="F395" s="51">
        <v>537</v>
      </c>
      <c r="G395" s="161">
        <v>4.7538951841359776E-2</v>
      </c>
      <c r="H395" s="52">
        <v>537</v>
      </c>
    </row>
    <row r="396" spans="1:26">
      <c r="B396" s="160" t="s">
        <v>123</v>
      </c>
      <c r="C396" s="87">
        <v>0.58870396600566577</v>
      </c>
      <c r="D396" s="51">
        <v>6650</v>
      </c>
      <c r="E396" s="87">
        <v>0</v>
      </c>
      <c r="F396" s="51">
        <v>0</v>
      </c>
      <c r="G396" s="161">
        <v>0</v>
      </c>
      <c r="H396" s="52">
        <v>0</v>
      </c>
    </row>
    <row r="397" spans="1:26">
      <c r="B397" s="163" t="s">
        <v>73</v>
      </c>
      <c r="C397" s="164"/>
      <c r="D397" s="165"/>
      <c r="E397" s="164"/>
      <c r="F397" s="165"/>
      <c r="G397" s="166">
        <v>0.22530099150141644</v>
      </c>
      <c r="H397" s="167">
        <v>2545</v>
      </c>
    </row>
    <row r="398" spans="1:26" ht="15.6" thickBot="1">
      <c r="B398" s="168" t="s">
        <v>70</v>
      </c>
      <c r="C398" s="90"/>
      <c r="D398" s="54">
        <v>11296</v>
      </c>
      <c r="E398" s="169"/>
      <c r="F398" s="54">
        <v>8751</v>
      </c>
      <c r="G398" s="170"/>
      <c r="H398" s="171">
        <v>11296</v>
      </c>
    </row>
    <row r="399" spans="1:26">
      <c r="B399" s="27" t="s">
        <v>124</v>
      </c>
      <c r="C399" s="172"/>
      <c r="D399" s="173"/>
      <c r="E399" s="174"/>
      <c r="F399" s="173"/>
      <c r="G399" s="175"/>
      <c r="H399" s="173"/>
    </row>
    <row r="400" spans="1:26">
      <c r="B400" s="27"/>
      <c r="C400" s="29"/>
      <c r="D400" s="58"/>
      <c r="E400" s="34"/>
      <c r="F400" s="58"/>
      <c r="G400" s="176"/>
      <c r="H400" s="58"/>
    </row>
    <row r="401" spans="2:8">
      <c r="B401" s="27"/>
      <c r="C401" s="29"/>
      <c r="D401" s="58"/>
      <c r="E401" s="34"/>
      <c r="F401" s="58"/>
      <c r="G401" s="176"/>
      <c r="H401" s="58"/>
    </row>
    <row r="402" spans="2:8">
      <c r="B402" s="27"/>
      <c r="C402" s="29"/>
      <c r="D402" s="58"/>
      <c r="E402" s="34"/>
      <c r="F402" s="58"/>
      <c r="G402" s="176"/>
      <c r="H402" s="58"/>
    </row>
    <row r="403" spans="2:8">
      <c r="B403" s="27"/>
      <c r="C403" s="29"/>
      <c r="D403" s="58"/>
      <c r="E403" s="34"/>
      <c r="F403" s="58"/>
      <c r="G403" s="176"/>
      <c r="H403" s="58"/>
    </row>
    <row r="404" spans="2:8">
      <c r="B404" s="27"/>
      <c r="C404" s="29"/>
      <c r="D404" s="58"/>
      <c r="E404" s="34"/>
      <c r="F404" s="58"/>
      <c r="G404" s="176"/>
      <c r="H404" s="58"/>
    </row>
    <row r="405" spans="2:8">
      <c r="B405" s="27"/>
      <c r="C405" s="29"/>
      <c r="D405" s="58"/>
      <c r="E405" s="34"/>
      <c r="F405" s="58"/>
      <c r="G405" s="176"/>
      <c r="H405" s="58"/>
    </row>
    <row r="406" spans="2:8">
      <c r="B406" s="27"/>
      <c r="C406" s="29"/>
      <c r="D406" s="58"/>
      <c r="E406" s="34"/>
      <c r="F406" s="58"/>
      <c r="G406" s="176"/>
      <c r="H406" s="58"/>
    </row>
    <row r="407" spans="2:8">
      <c r="B407" s="27"/>
      <c r="C407" s="29"/>
      <c r="D407" s="58"/>
      <c r="E407" s="34"/>
      <c r="F407" s="58"/>
      <c r="G407" s="176"/>
      <c r="H407" s="58"/>
    </row>
    <row r="408" spans="2:8">
      <c r="B408" s="27"/>
      <c r="C408" s="29"/>
      <c r="D408" s="58"/>
      <c r="E408" s="34"/>
      <c r="F408" s="58"/>
      <c r="G408" s="176"/>
      <c r="H408" s="58"/>
    </row>
    <row r="409" spans="2:8">
      <c r="B409" s="27"/>
      <c r="C409" s="29"/>
      <c r="D409" s="58"/>
      <c r="E409" s="34"/>
      <c r="F409" s="58"/>
      <c r="G409" s="176"/>
      <c r="H409" s="58"/>
    </row>
    <row r="410" spans="2:8">
      <c r="B410" s="27"/>
      <c r="C410" s="29"/>
      <c r="D410" s="58"/>
      <c r="E410" s="34"/>
      <c r="F410" s="58"/>
      <c r="G410" s="176"/>
      <c r="H410" s="58"/>
    </row>
    <row r="411" spans="2:8">
      <c r="B411" s="27"/>
      <c r="C411" s="29"/>
      <c r="D411" s="58"/>
      <c r="E411" s="34"/>
      <c r="F411" s="58"/>
      <c r="G411" s="176"/>
      <c r="H411" s="58"/>
    </row>
    <row r="412" spans="2:8">
      <c r="B412" s="27"/>
      <c r="C412" s="29"/>
      <c r="D412" s="58"/>
      <c r="E412" s="34"/>
      <c r="F412" s="58"/>
      <c r="G412" s="176"/>
      <c r="H412" s="58"/>
    </row>
    <row r="413" spans="2:8">
      <c r="B413" s="27"/>
      <c r="C413" s="29"/>
      <c r="D413" s="58"/>
      <c r="E413" s="34"/>
      <c r="F413" s="58"/>
      <c r="G413" s="176"/>
      <c r="H413" s="58"/>
    </row>
    <row r="414" spans="2:8">
      <c r="B414" s="27"/>
      <c r="C414" s="29"/>
      <c r="D414" s="58"/>
      <c r="E414" s="34"/>
      <c r="F414" s="58"/>
      <c r="G414" s="176"/>
      <c r="H414" s="58"/>
    </row>
    <row r="415" spans="2:8">
      <c r="B415" s="27"/>
      <c r="C415" s="29"/>
      <c r="D415" s="58"/>
      <c r="E415" s="34"/>
      <c r="F415" s="58"/>
      <c r="G415" s="176"/>
      <c r="H415" s="58"/>
    </row>
    <row r="416" spans="2:8">
      <c r="B416" s="27"/>
      <c r="C416" s="29"/>
      <c r="D416" s="58"/>
      <c r="E416" s="34"/>
      <c r="F416" s="58"/>
      <c r="G416" s="176"/>
      <c r="H416" s="58"/>
    </row>
    <row r="417" spans="2:8">
      <c r="B417" s="27"/>
      <c r="C417" s="29"/>
      <c r="D417" s="58"/>
      <c r="E417" s="34"/>
      <c r="F417" s="58"/>
      <c r="G417" s="176"/>
      <c r="H417" s="58"/>
    </row>
    <row r="418" spans="2:8">
      <c r="B418" s="27"/>
      <c r="C418" s="29"/>
      <c r="D418" s="58"/>
      <c r="E418" s="34"/>
      <c r="F418" s="58"/>
      <c r="G418" s="176"/>
      <c r="H418" s="58"/>
    </row>
    <row r="419" spans="2:8">
      <c r="B419" s="27"/>
      <c r="C419" s="29"/>
      <c r="D419" s="58"/>
      <c r="E419" s="34"/>
      <c r="F419" s="58"/>
      <c r="G419" s="176"/>
      <c r="H419" s="58"/>
    </row>
    <row r="420" spans="2:8">
      <c r="B420" s="27"/>
      <c r="C420" s="29"/>
      <c r="D420" s="58"/>
      <c r="E420" s="34"/>
      <c r="F420" s="58"/>
      <c r="G420" s="176"/>
      <c r="H420" s="58"/>
    </row>
    <row r="421" spans="2:8">
      <c r="B421" s="27"/>
      <c r="C421" s="29"/>
      <c r="D421" s="58"/>
      <c r="E421" s="34"/>
      <c r="F421" s="58"/>
      <c r="G421" s="176"/>
      <c r="H421" s="58"/>
    </row>
    <row r="422" spans="2:8">
      <c r="B422" s="27"/>
      <c r="C422" s="29"/>
      <c r="D422" s="58"/>
      <c r="E422" s="34"/>
      <c r="F422" s="58"/>
      <c r="G422" s="176"/>
      <c r="H422" s="58"/>
    </row>
    <row r="423" spans="2:8">
      <c r="B423" s="27"/>
      <c r="C423" s="29"/>
      <c r="D423" s="58"/>
      <c r="E423" s="34"/>
      <c r="F423" s="58"/>
      <c r="G423" s="176"/>
      <c r="H423" s="58"/>
    </row>
    <row r="424" spans="2:8">
      <c r="B424" s="27"/>
      <c r="C424" s="29"/>
      <c r="D424" s="58"/>
      <c r="E424" s="34"/>
      <c r="F424" s="58"/>
      <c r="G424" s="176"/>
      <c r="H424" s="58"/>
    </row>
    <row r="425" spans="2:8">
      <c r="B425" s="27"/>
      <c r="C425" s="29"/>
      <c r="D425" s="58"/>
      <c r="E425" s="34"/>
      <c r="F425" s="58"/>
      <c r="G425" s="176"/>
      <c r="H425" s="58"/>
    </row>
    <row r="426" spans="2:8">
      <c r="B426" s="27"/>
      <c r="C426" s="29"/>
      <c r="D426" s="58"/>
      <c r="E426" s="34"/>
      <c r="F426" s="58"/>
      <c r="G426" s="176"/>
      <c r="H426" s="58"/>
    </row>
    <row r="427" spans="2:8">
      <c r="B427" s="27"/>
      <c r="C427" s="29"/>
      <c r="D427" s="58"/>
      <c r="E427" s="34"/>
      <c r="F427" s="58"/>
      <c r="G427" s="176"/>
      <c r="H427" s="58"/>
    </row>
    <row r="428" spans="2:8">
      <c r="B428" s="27"/>
      <c r="C428" s="29"/>
      <c r="D428" s="58"/>
      <c r="E428" s="34"/>
      <c r="F428" s="58"/>
      <c r="G428" s="176"/>
      <c r="H428" s="58"/>
    </row>
    <row r="429" spans="2:8">
      <c r="B429" s="27"/>
      <c r="C429" s="29"/>
      <c r="D429" s="58"/>
      <c r="E429" s="34"/>
      <c r="F429" s="58"/>
      <c r="G429" s="176"/>
      <c r="H429" s="58"/>
    </row>
    <row r="430" spans="2:8">
      <c r="B430" s="27"/>
      <c r="C430" s="29"/>
      <c r="D430" s="58"/>
      <c r="E430" s="34"/>
      <c r="F430" s="58"/>
      <c r="G430" s="176"/>
      <c r="H430" s="58"/>
    </row>
    <row r="431" spans="2:8">
      <c r="B431" s="27"/>
      <c r="C431" s="29"/>
      <c r="D431" s="58"/>
      <c r="E431" s="34"/>
      <c r="F431" s="58"/>
      <c r="G431" s="176"/>
      <c r="H431" s="58"/>
    </row>
    <row r="432" spans="2:8">
      <c r="B432" s="27"/>
      <c r="C432" s="29"/>
      <c r="D432" s="58"/>
      <c r="E432" s="34"/>
      <c r="F432" s="58"/>
      <c r="G432" s="176"/>
      <c r="H432" s="58"/>
    </row>
    <row r="433" spans="2:8">
      <c r="B433" s="27"/>
      <c r="C433" s="29"/>
      <c r="D433" s="58"/>
      <c r="E433" s="34"/>
      <c r="F433" s="58"/>
      <c r="G433" s="176"/>
      <c r="H433" s="58"/>
    </row>
    <row r="434" spans="2:8">
      <c r="B434" s="27"/>
      <c r="C434" s="29"/>
      <c r="D434" s="58"/>
      <c r="E434" s="34"/>
      <c r="F434" s="58"/>
      <c r="G434" s="176"/>
      <c r="H434" s="58"/>
    </row>
    <row r="435" spans="2:8">
      <c r="B435" s="27"/>
      <c r="C435" s="29"/>
      <c r="D435" s="58"/>
      <c r="E435" s="34"/>
      <c r="F435" s="58"/>
      <c r="G435" s="176"/>
      <c r="H435" s="58"/>
    </row>
    <row r="436" spans="2:8">
      <c r="B436" s="27"/>
      <c r="C436" s="29"/>
      <c r="D436" s="58"/>
      <c r="E436" s="34"/>
      <c r="F436" s="58"/>
      <c r="G436" s="176"/>
      <c r="H436" s="58"/>
    </row>
    <row r="437" spans="2:8">
      <c r="B437" s="27"/>
      <c r="C437" s="29"/>
      <c r="D437" s="58"/>
      <c r="E437" s="34"/>
      <c r="F437" s="58"/>
      <c r="G437" s="176"/>
      <c r="H437" s="58"/>
    </row>
    <row r="438" spans="2:8">
      <c r="B438" s="27"/>
      <c r="C438" s="29"/>
      <c r="D438" s="58"/>
      <c r="E438" s="34"/>
      <c r="F438" s="58"/>
      <c r="G438" s="176"/>
      <c r="H438" s="58"/>
    </row>
    <row r="439" spans="2:8">
      <c r="B439" s="27"/>
      <c r="C439" s="29"/>
      <c r="D439" s="58"/>
      <c r="E439" s="34"/>
      <c r="F439" s="58"/>
      <c r="G439" s="176"/>
      <c r="H439" s="58"/>
    </row>
    <row r="440" spans="2:8">
      <c r="B440" s="27"/>
      <c r="C440" s="29"/>
      <c r="D440" s="58"/>
      <c r="E440" s="34"/>
      <c r="F440" s="58"/>
      <c r="G440" s="176"/>
      <c r="H440" s="58"/>
    </row>
    <row r="441" spans="2:8">
      <c r="B441" s="27"/>
      <c r="C441" s="29"/>
      <c r="D441" s="58"/>
      <c r="E441" s="34"/>
      <c r="F441" s="58"/>
      <c r="G441" s="176"/>
      <c r="H441" s="58"/>
    </row>
    <row r="442" spans="2:8">
      <c r="B442" s="27"/>
      <c r="C442" s="29"/>
      <c r="D442" s="58"/>
      <c r="E442" s="34"/>
      <c r="F442" s="58"/>
      <c r="G442" s="176"/>
      <c r="H442" s="58"/>
    </row>
    <row r="443" spans="2:8">
      <c r="B443" s="27"/>
      <c r="C443" s="29"/>
      <c r="D443" s="58"/>
      <c r="E443" s="34"/>
      <c r="F443" s="58"/>
      <c r="G443" s="176"/>
      <c r="H443" s="58"/>
    </row>
    <row r="444" spans="2:8">
      <c r="B444" s="27"/>
      <c r="C444" s="29"/>
      <c r="D444" s="58"/>
      <c r="E444" s="34"/>
      <c r="F444" s="58"/>
      <c r="G444" s="176"/>
      <c r="H444" s="58"/>
    </row>
    <row r="445" spans="2:8">
      <c r="B445" s="27"/>
      <c r="C445" s="29"/>
      <c r="D445" s="58"/>
      <c r="E445" s="34"/>
      <c r="F445" s="58"/>
      <c r="G445" s="176"/>
      <c r="H445" s="58"/>
    </row>
    <row r="446" spans="2:8">
      <c r="B446" s="27"/>
      <c r="C446" s="29"/>
      <c r="D446" s="58"/>
      <c r="E446" s="34"/>
      <c r="F446" s="58"/>
      <c r="G446" s="176"/>
      <c r="H446" s="58"/>
    </row>
    <row r="447" spans="2:8">
      <c r="B447" s="27"/>
      <c r="C447" s="29"/>
      <c r="D447" s="58"/>
      <c r="E447" s="34"/>
      <c r="F447" s="58"/>
      <c r="G447" s="176"/>
      <c r="H447" s="58"/>
    </row>
    <row r="448" spans="2:8">
      <c r="B448" s="27"/>
      <c r="C448" s="29"/>
      <c r="D448" s="58"/>
      <c r="E448" s="34"/>
      <c r="F448" s="58"/>
      <c r="G448" s="176"/>
      <c r="H448" s="58"/>
    </row>
    <row r="449" spans="2:8">
      <c r="B449" s="27"/>
      <c r="C449" s="29"/>
      <c r="D449" s="58"/>
      <c r="E449" s="34"/>
      <c r="F449" s="58"/>
      <c r="G449" s="176"/>
      <c r="H449" s="58"/>
    </row>
    <row r="450" spans="2:8">
      <c r="B450" s="27"/>
      <c r="C450" s="29"/>
      <c r="D450" s="58"/>
      <c r="E450" s="34"/>
      <c r="F450" s="58"/>
      <c r="G450" s="176"/>
      <c r="H450" s="58"/>
    </row>
    <row r="451" spans="2:8">
      <c r="B451" s="27"/>
      <c r="C451" s="29"/>
      <c r="D451" s="58"/>
      <c r="E451" s="34"/>
      <c r="F451" s="58"/>
      <c r="G451" s="176"/>
      <c r="H451" s="58"/>
    </row>
    <row r="452" spans="2:8">
      <c r="B452" s="27"/>
      <c r="C452" s="29"/>
      <c r="D452" s="58"/>
      <c r="E452" s="34"/>
      <c r="F452" s="58"/>
      <c r="G452" s="176"/>
      <c r="H452" s="58"/>
    </row>
    <row r="453" spans="2:8">
      <c r="B453" s="27"/>
      <c r="C453" s="29"/>
      <c r="D453" s="58"/>
      <c r="E453" s="34"/>
      <c r="F453" s="58"/>
      <c r="G453" s="176"/>
      <c r="H453" s="58"/>
    </row>
    <row r="454" spans="2:8">
      <c r="B454" s="27"/>
      <c r="C454" s="29"/>
      <c r="D454" s="58"/>
      <c r="E454" s="34"/>
      <c r="F454" s="58"/>
      <c r="G454" s="176"/>
      <c r="H454" s="58"/>
    </row>
    <row r="455" spans="2:8">
      <c r="B455" s="27"/>
      <c r="C455" s="29"/>
      <c r="D455" s="58"/>
      <c r="E455" s="34"/>
      <c r="F455" s="58"/>
      <c r="G455" s="176"/>
      <c r="H455" s="58"/>
    </row>
    <row r="456" spans="2:8">
      <c r="B456" s="27"/>
      <c r="C456" s="29"/>
      <c r="D456" s="58"/>
      <c r="E456" s="34"/>
      <c r="F456" s="58"/>
      <c r="G456" s="176"/>
      <c r="H456" s="58"/>
    </row>
    <row r="457" spans="2:8">
      <c r="B457" s="27"/>
      <c r="C457" s="29"/>
      <c r="D457" s="58"/>
      <c r="E457" s="34"/>
      <c r="F457" s="58"/>
      <c r="G457" s="176"/>
      <c r="H457" s="58"/>
    </row>
    <row r="458" spans="2:8" ht="15.6" thickBot="1">
      <c r="B458" s="2" t="s">
        <v>125</v>
      </c>
    </row>
    <row r="459" spans="2:8" ht="30" customHeight="1">
      <c r="B459" s="177"/>
      <c r="C459" s="1091" t="s">
        <v>126</v>
      </c>
      <c r="D459" s="1092"/>
      <c r="E459" s="1091" t="s">
        <v>127</v>
      </c>
      <c r="F459" s="1122"/>
    </row>
    <row r="460" spans="2:8">
      <c r="B460" s="178" t="s">
        <v>26</v>
      </c>
      <c r="C460" s="159" t="s">
        <v>83</v>
      </c>
      <c r="D460" s="159" t="s">
        <v>84</v>
      </c>
      <c r="E460" s="159" t="s">
        <v>83</v>
      </c>
      <c r="F460" s="179" t="s">
        <v>84</v>
      </c>
    </row>
    <row r="461" spans="2:8">
      <c r="B461" s="160" t="s">
        <v>119</v>
      </c>
      <c r="C461" s="87">
        <v>4.8617441507140683E-3</v>
      </c>
      <c r="D461" s="51">
        <v>32</v>
      </c>
      <c r="E461" s="87">
        <v>5.0912176495545181E-3</v>
      </c>
      <c r="F461" s="52">
        <v>24</v>
      </c>
    </row>
    <row r="462" spans="2:8">
      <c r="B462" s="160" t="s">
        <v>120</v>
      </c>
      <c r="C462" s="87">
        <v>0.38362199939228198</v>
      </c>
      <c r="D462" s="51">
        <v>2525</v>
      </c>
      <c r="E462" s="87">
        <v>0.43805685193042004</v>
      </c>
      <c r="F462" s="52">
        <v>2065</v>
      </c>
    </row>
    <row r="463" spans="2:8">
      <c r="B463" s="162" t="s">
        <v>122</v>
      </c>
      <c r="C463" s="87">
        <v>0</v>
      </c>
      <c r="D463" s="51">
        <v>0</v>
      </c>
      <c r="E463" s="87">
        <v>0</v>
      </c>
      <c r="F463" s="52">
        <v>0</v>
      </c>
    </row>
    <row r="464" spans="2:8">
      <c r="B464" s="160" t="s">
        <v>123</v>
      </c>
      <c r="C464" s="87">
        <v>0.61151625645700391</v>
      </c>
      <c r="D464" s="51">
        <v>4025</v>
      </c>
      <c r="E464" s="87">
        <v>0.55685193042002545</v>
      </c>
      <c r="F464" s="52">
        <v>2625</v>
      </c>
    </row>
    <row r="465" spans="2:8">
      <c r="B465" s="163" t="s">
        <v>73</v>
      </c>
      <c r="C465" s="164"/>
      <c r="D465" s="165"/>
      <c r="E465" s="164"/>
      <c r="F465" s="180"/>
    </row>
    <row r="466" spans="2:8" ht="15.6" thickBot="1">
      <c r="B466" s="168" t="s">
        <v>70</v>
      </c>
      <c r="C466" s="90"/>
      <c r="D466" s="54">
        <v>6582</v>
      </c>
      <c r="E466" s="169"/>
      <c r="F466" s="171">
        <v>4714</v>
      </c>
      <c r="G466" s="31"/>
      <c r="H466" s="31"/>
    </row>
    <row r="467" spans="2:8">
      <c r="B467" s="27" t="s">
        <v>124</v>
      </c>
      <c r="C467" s="172"/>
      <c r="D467" s="173"/>
      <c r="E467" s="174"/>
      <c r="F467" s="173"/>
      <c r="G467" s="176"/>
      <c r="H467" s="58"/>
    </row>
    <row r="468" spans="2:8">
      <c r="B468" s="27"/>
      <c r="C468" s="29"/>
      <c r="D468" s="58"/>
      <c r="E468" s="34"/>
      <c r="F468" s="58"/>
      <c r="G468" s="176"/>
      <c r="H468" s="58"/>
    </row>
    <row r="469" spans="2:8">
      <c r="B469" s="27"/>
      <c r="C469" s="29"/>
      <c r="D469" s="58"/>
      <c r="E469" s="34"/>
      <c r="F469" s="58"/>
      <c r="G469" s="176"/>
      <c r="H469" s="58"/>
    </row>
    <row r="470" spans="2:8">
      <c r="B470" s="27"/>
      <c r="C470" s="29"/>
      <c r="D470" s="58"/>
      <c r="E470" s="34"/>
      <c r="F470" s="58"/>
      <c r="G470" s="176"/>
      <c r="H470" s="58"/>
    </row>
    <row r="471" spans="2:8">
      <c r="B471" s="27"/>
      <c r="C471" s="29"/>
      <c r="D471" s="58"/>
      <c r="E471" s="34"/>
      <c r="F471" s="58"/>
      <c r="G471" s="176"/>
      <c r="H471" s="58"/>
    </row>
    <row r="472" spans="2:8">
      <c r="B472" s="27"/>
      <c r="C472" s="29"/>
      <c r="D472" s="58"/>
      <c r="E472" s="34"/>
      <c r="F472" s="58"/>
      <c r="G472" s="176"/>
      <c r="H472" s="58"/>
    </row>
    <row r="473" spans="2:8">
      <c r="B473" s="27"/>
      <c r="C473" s="29"/>
      <c r="D473" s="58"/>
      <c r="E473" s="34"/>
      <c r="F473" s="58"/>
      <c r="G473" s="176"/>
      <c r="H473" s="58"/>
    </row>
    <row r="474" spans="2:8">
      <c r="B474" s="27"/>
      <c r="C474" s="29"/>
      <c r="D474" s="58"/>
      <c r="E474" s="34"/>
      <c r="F474" s="58"/>
      <c r="G474" s="176"/>
      <c r="H474" s="58"/>
    </row>
    <row r="475" spans="2:8">
      <c r="B475" s="27"/>
      <c r="C475" s="29"/>
      <c r="D475" s="58"/>
      <c r="E475" s="34"/>
      <c r="F475" s="58"/>
      <c r="G475" s="176"/>
      <c r="H475" s="58"/>
    </row>
    <row r="476" spans="2:8">
      <c r="B476" s="27"/>
      <c r="C476" s="29"/>
      <c r="D476" s="58"/>
      <c r="E476" s="34"/>
      <c r="F476" s="58"/>
      <c r="G476" s="176"/>
      <c r="H476" s="58"/>
    </row>
    <row r="477" spans="2:8">
      <c r="B477" s="27"/>
      <c r="C477" s="29"/>
      <c r="D477" s="58"/>
      <c r="E477" s="34"/>
      <c r="F477" s="58"/>
      <c r="G477" s="176"/>
      <c r="H477" s="58"/>
    </row>
    <row r="478" spans="2:8">
      <c r="B478" s="27"/>
      <c r="C478" s="29"/>
      <c r="D478" s="58"/>
      <c r="E478" s="34"/>
      <c r="F478" s="58"/>
      <c r="G478" s="176"/>
      <c r="H478" s="58"/>
    </row>
    <row r="479" spans="2:8">
      <c r="B479" s="27"/>
      <c r="C479" s="29"/>
      <c r="D479" s="58"/>
      <c r="E479" s="34"/>
      <c r="F479" s="58"/>
      <c r="G479" s="176"/>
      <c r="H479" s="58"/>
    </row>
    <row r="480" spans="2:8">
      <c r="B480" s="27"/>
      <c r="C480" s="29"/>
      <c r="D480" s="58"/>
      <c r="E480" s="34"/>
      <c r="F480" s="58"/>
      <c r="G480" s="176"/>
      <c r="H480" s="58"/>
    </row>
    <row r="481" spans="2:10">
      <c r="B481" s="27"/>
      <c r="C481" s="29"/>
      <c r="D481" s="58"/>
      <c r="E481" s="34"/>
      <c r="F481" s="58"/>
      <c r="G481" s="176"/>
      <c r="H481" s="58"/>
    </row>
    <row r="482" spans="2:10">
      <c r="B482" s="27"/>
      <c r="C482" s="29"/>
      <c r="D482" s="58"/>
      <c r="E482" s="34"/>
      <c r="F482" s="58"/>
      <c r="G482" s="176"/>
      <c r="H482" s="58"/>
    </row>
    <row r="483" spans="2:10">
      <c r="B483" s="27"/>
      <c r="C483" s="29"/>
      <c r="D483" s="58"/>
      <c r="E483" s="34"/>
      <c r="F483" s="58"/>
      <c r="G483" s="176"/>
      <c r="H483" s="58"/>
    </row>
    <row r="484" spans="2:10">
      <c r="B484" s="27"/>
      <c r="C484" s="29"/>
      <c r="D484" s="58"/>
      <c r="E484" s="34"/>
      <c r="F484" s="58"/>
      <c r="G484" s="176"/>
      <c r="H484" s="58"/>
    </row>
    <row r="485" spans="2:10">
      <c r="B485" s="27"/>
      <c r="C485" s="29"/>
      <c r="D485" s="58"/>
      <c r="E485" s="34"/>
      <c r="F485" s="58"/>
      <c r="G485" s="176"/>
      <c r="H485" s="58"/>
    </row>
    <row r="486" spans="2:10">
      <c r="B486" s="27"/>
      <c r="C486" s="29"/>
      <c r="D486" s="58"/>
      <c r="E486" s="34"/>
      <c r="F486" s="58"/>
      <c r="G486" s="176"/>
      <c r="H486" s="58"/>
    </row>
    <row r="487" spans="2:10">
      <c r="B487" s="27"/>
      <c r="C487" s="29"/>
      <c r="D487" s="58"/>
      <c r="E487" s="34"/>
      <c r="F487" s="58"/>
      <c r="G487" s="176"/>
      <c r="H487" s="58"/>
    </row>
    <row r="488" spans="2:10" ht="15.6" thickBot="1">
      <c r="B488" s="2" t="s">
        <v>128</v>
      </c>
      <c r="G488" s="176"/>
      <c r="H488" s="58"/>
    </row>
    <row r="489" spans="2:10" ht="29.25" customHeight="1">
      <c r="B489" s="181"/>
      <c r="C489" s="1086" t="s">
        <v>126</v>
      </c>
      <c r="D489" s="1087"/>
      <c r="E489" s="1086" t="s">
        <v>127</v>
      </c>
      <c r="F489" s="1087"/>
      <c r="G489" s="1086" t="s">
        <v>121</v>
      </c>
      <c r="H489" s="1090"/>
      <c r="I489" s="1135" t="s">
        <v>74</v>
      </c>
      <c r="J489" s="1089"/>
    </row>
    <row r="490" spans="2:10">
      <c r="B490" s="182" t="s">
        <v>26</v>
      </c>
      <c r="C490" s="95" t="s">
        <v>83</v>
      </c>
      <c r="D490" s="95" t="s">
        <v>84</v>
      </c>
      <c r="E490" s="95" t="s">
        <v>83</v>
      </c>
      <c r="F490" s="95" t="s">
        <v>84</v>
      </c>
      <c r="G490" s="95" t="s">
        <v>83</v>
      </c>
      <c r="H490" s="96" t="s">
        <v>84</v>
      </c>
      <c r="I490" s="94" t="s">
        <v>83</v>
      </c>
      <c r="J490" s="96" t="s">
        <v>84</v>
      </c>
    </row>
    <row r="491" spans="2:10">
      <c r="B491" s="160" t="s">
        <v>119</v>
      </c>
      <c r="C491" s="87">
        <v>0.1417072654098708</v>
      </c>
      <c r="D491" s="51">
        <v>669</v>
      </c>
      <c r="E491" s="87">
        <v>0.13586225450632231</v>
      </c>
      <c r="F491" s="51">
        <v>505</v>
      </c>
      <c r="G491" s="87">
        <v>5.1118210862619806E-2</v>
      </c>
      <c r="H491" s="52">
        <v>16</v>
      </c>
      <c r="I491" s="183">
        <v>0.1053470254957507</v>
      </c>
      <c r="J491" s="52">
        <v>1190</v>
      </c>
    </row>
    <row r="492" spans="2:10">
      <c r="B492" s="160" t="s">
        <v>120</v>
      </c>
      <c r="C492" s="87">
        <v>0.81762338487608555</v>
      </c>
      <c r="D492" s="51">
        <v>3860</v>
      </c>
      <c r="E492" s="87">
        <v>0.83723432875975246</v>
      </c>
      <c r="F492" s="51">
        <v>3112</v>
      </c>
      <c r="G492" s="87">
        <v>0.16613418530351437</v>
      </c>
      <c r="H492" s="52">
        <v>52</v>
      </c>
      <c r="I492" s="183">
        <v>0.62181303116147313</v>
      </c>
      <c r="J492" s="52">
        <v>7024</v>
      </c>
    </row>
    <row r="493" spans="2:10">
      <c r="B493" s="162" t="s">
        <v>122</v>
      </c>
      <c r="C493" s="87">
        <v>4.0669349714043637E-2</v>
      </c>
      <c r="D493" s="51">
        <v>192</v>
      </c>
      <c r="E493" s="87">
        <v>2.6903416733925208E-2</v>
      </c>
      <c r="F493" s="51">
        <v>100</v>
      </c>
      <c r="G493" s="87">
        <v>0.78274760383386577</v>
      </c>
      <c r="H493" s="52">
        <v>245</v>
      </c>
      <c r="I493" s="183">
        <v>4.7538951841359776E-2</v>
      </c>
      <c r="J493" s="52">
        <v>537</v>
      </c>
    </row>
    <row r="494" spans="2:10">
      <c r="B494" s="160" t="s">
        <v>123</v>
      </c>
      <c r="C494" s="87">
        <v>0</v>
      </c>
      <c r="D494" s="51">
        <v>0</v>
      </c>
      <c r="E494" s="87">
        <v>0</v>
      </c>
      <c r="F494" s="51">
        <v>0</v>
      </c>
      <c r="G494" s="87">
        <v>0</v>
      </c>
      <c r="H494" s="52">
        <v>0</v>
      </c>
      <c r="I494" s="183">
        <v>0</v>
      </c>
      <c r="J494" s="52">
        <v>0</v>
      </c>
    </row>
    <row r="495" spans="2:10">
      <c r="B495" s="163" t="s">
        <v>73</v>
      </c>
      <c r="C495" s="164"/>
      <c r="D495" s="165"/>
      <c r="E495" s="164"/>
      <c r="F495" s="165"/>
      <c r="G495" s="164"/>
      <c r="H495" s="180"/>
      <c r="I495" s="184">
        <v>0.22530099150141644</v>
      </c>
      <c r="J495" s="167">
        <v>2545</v>
      </c>
    </row>
    <row r="496" spans="2:10" ht="15.6" thickBot="1">
      <c r="B496" s="168" t="s">
        <v>70</v>
      </c>
      <c r="C496" s="90"/>
      <c r="D496" s="54">
        <v>4721</v>
      </c>
      <c r="E496" s="90"/>
      <c r="F496" s="54">
        <v>3717</v>
      </c>
      <c r="G496" s="169"/>
      <c r="H496" s="171">
        <v>313</v>
      </c>
      <c r="I496" s="185"/>
      <c r="J496" s="171">
        <v>11296</v>
      </c>
    </row>
    <row r="497" spans="2:8" ht="15" customHeight="1">
      <c r="B497" s="27" t="s">
        <v>124</v>
      </c>
      <c r="C497" s="172"/>
      <c r="D497" s="173"/>
      <c r="E497" s="174"/>
      <c r="F497" s="173"/>
      <c r="G497" s="176"/>
      <c r="H497" s="58"/>
    </row>
    <row r="498" spans="2:8" ht="15" customHeight="1">
      <c r="B498" s="27"/>
      <c r="C498" s="29"/>
      <c r="D498" s="58"/>
      <c r="E498" s="34"/>
      <c r="F498" s="58"/>
      <c r="G498" s="176"/>
      <c r="H498" s="58"/>
    </row>
    <row r="499" spans="2:8" ht="15" customHeight="1">
      <c r="B499" s="27"/>
      <c r="C499" s="29"/>
      <c r="D499" s="58"/>
      <c r="E499" s="34"/>
      <c r="F499" s="58"/>
      <c r="G499" s="176"/>
      <c r="H499" s="58"/>
    </row>
    <row r="500" spans="2:8" ht="15" customHeight="1">
      <c r="B500" s="27"/>
      <c r="C500" s="29"/>
      <c r="D500" s="58"/>
      <c r="E500" s="34"/>
      <c r="F500" s="58"/>
      <c r="G500" s="176"/>
      <c r="H500" s="58"/>
    </row>
    <row r="501" spans="2:8" ht="15" customHeight="1">
      <c r="B501" s="27"/>
      <c r="C501" s="29"/>
      <c r="D501" s="58"/>
      <c r="E501" s="34"/>
      <c r="F501" s="58"/>
      <c r="G501" s="176"/>
      <c r="H501" s="58"/>
    </row>
    <row r="502" spans="2:8" ht="15" customHeight="1">
      <c r="B502" s="27"/>
      <c r="C502" s="29"/>
      <c r="D502" s="58"/>
      <c r="E502" s="34"/>
      <c r="F502" s="58"/>
      <c r="G502" s="176"/>
      <c r="H502" s="58"/>
    </row>
    <row r="503" spans="2:8" ht="15" customHeight="1">
      <c r="B503" s="27"/>
      <c r="C503" s="29"/>
      <c r="D503" s="58"/>
      <c r="E503" s="34"/>
      <c r="F503" s="58"/>
      <c r="G503" s="176"/>
      <c r="H503" s="58"/>
    </row>
    <row r="504" spans="2:8" ht="15" customHeight="1">
      <c r="B504" s="27"/>
      <c r="C504" s="29"/>
      <c r="D504" s="58"/>
      <c r="E504" s="34"/>
      <c r="F504" s="58"/>
      <c r="G504" s="176"/>
      <c r="H504" s="58"/>
    </row>
    <row r="505" spans="2:8" ht="15" customHeight="1">
      <c r="B505" s="27"/>
      <c r="C505" s="29"/>
      <c r="D505" s="58"/>
      <c r="E505" s="34"/>
      <c r="F505" s="58"/>
      <c r="G505" s="176"/>
      <c r="H505" s="58"/>
    </row>
    <row r="506" spans="2:8" ht="15" customHeight="1">
      <c r="B506" s="27"/>
      <c r="C506" s="29"/>
      <c r="D506" s="58"/>
      <c r="E506" s="34"/>
      <c r="F506" s="58"/>
      <c r="G506" s="176"/>
      <c r="H506" s="58"/>
    </row>
    <row r="507" spans="2:8" ht="15" customHeight="1">
      <c r="B507" s="27"/>
      <c r="C507" s="29"/>
      <c r="D507" s="58"/>
      <c r="E507" s="34"/>
      <c r="F507" s="58"/>
      <c r="G507" s="176"/>
      <c r="H507" s="58"/>
    </row>
    <row r="508" spans="2:8" ht="15" customHeight="1">
      <c r="B508" s="27"/>
      <c r="C508" s="29"/>
      <c r="D508" s="58"/>
      <c r="E508" s="34"/>
      <c r="F508" s="58"/>
      <c r="G508" s="176"/>
      <c r="H508" s="58"/>
    </row>
    <row r="509" spans="2:8" ht="15" customHeight="1">
      <c r="B509" s="27"/>
      <c r="C509" s="29"/>
      <c r="D509" s="58"/>
      <c r="E509" s="34"/>
      <c r="F509" s="58"/>
      <c r="G509" s="176"/>
      <c r="H509" s="58"/>
    </row>
    <row r="510" spans="2:8" ht="15" customHeight="1">
      <c r="B510" s="27"/>
      <c r="C510" s="29"/>
      <c r="D510" s="58"/>
      <c r="E510" s="34"/>
      <c r="F510" s="58"/>
      <c r="G510" s="176"/>
      <c r="H510" s="58"/>
    </row>
    <row r="511" spans="2:8" ht="15" customHeight="1">
      <c r="B511" s="27"/>
      <c r="C511" s="29"/>
      <c r="D511" s="58"/>
      <c r="E511" s="34"/>
      <c r="F511" s="58"/>
      <c r="G511" s="176"/>
      <c r="H511" s="58"/>
    </row>
    <row r="512" spans="2:8" ht="15" customHeight="1">
      <c r="B512" s="27"/>
      <c r="C512" s="29"/>
      <c r="D512" s="58"/>
      <c r="E512" s="34"/>
      <c r="F512" s="58"/>
      <c r="G512" s="176"/>
      <c r="H512" s="58"/>
    </row>
    <row r="513" spans="2:8" ht="15" customHeight="1">
      <c r="B513" s="27"/>
      <c r="C513" s="29"/>
      <c r="D513" s="58"/>
      <c r="E513" s="34"/>
      <c r="F513" s="58"/>
      <c r="G513" s="176"/>
      <c r="H513" s="58"/>
    </row>
    <row r="514" spans="2:8" ht="15" customHeight="1">
      <c r="B514" s="27"/>
      <c r="C514" s="29"/>
      <c r="D514" s="58"/>
      <c r="E514" s="34"/>
      <c r="F514" s="58"/>
      <c r="G514" s="176"/>
      <c r="H514" s="58"/>
    </row>
    <row r="515" spans="2:8" ht="15" customHeight="1">
      <c r="B515" s="27"/>
      <c r="C515" s="29"/>
      <c r="D515" s="58"/>
      <c r="E515" s="34"/>
      <c r="F515" s="58"/>
      <c r="G515" s="176"/>
      <c r="H515" s="58"/>
    </row>
    <row r="516" spans="2:8" ht="15" customHeight="1">
      <c r="B516" s="27"/>
      <c r="C516" s="29"/>
      <c r="D516" s="58"/>
      <c r="E516" s="34"/>
      <c r="F516" s="58"/>
      <c r="G516" s="176"/>
      <c r="H516" s="58"/>
    </row>
    <row r="517" spans="2:8" ht="15" customHeight="1">
      <c r="B517" s="27"/>
      <c r="C517" s="29"/>
      <c r="D517" s="58"/>
      <c r="E517" s="34"/>
      <c r="F517" s="58"/>
      <c r="G517" s="176"/>
      <c r="H517" s="58"/>
    </row>
    <row r="518" spans="2:8" ht="15.6" thickBot="1">
      <c r="B518" s="27" t="s">
        <v>129</v>
      </c>
      <c r="C518" s="29"/>
      <c r="D518" s="58"/>
      <c r="E518" s="34"/>
      <c r="F518" s="58"/>
      <c r="G518" s="176"/>
      <c r="H518" s="58"/>
    </row>
    <row r="519" spans="2:8" ht="36.75" customHeight="1">
      <c r="B519" s="181"/>
      <c r="C519" s="1088" t="s">
        <v>130</v>
      </c>
      <c r="D519" s="1136"/>
      <c r="E519" s="1088" t="s">
        <v>74</v>
      </c>
      <c r="F519" s="1089"/>
    </row>
    <row r="520" spans="2:8">
      <c r="B520" s="186" t="s">
        <v>131</v>
      </c>
      <c r="C520" s="95" t="s">
        <v>83</v>
      </c>
      <c r="D520" s="95" t="s">
        <v>84</v>
      </c>
      <c r="E520" s="95" t="s">
        <v>83</v>
      </c>
      <c r="F520" s="96" t="s">
        <v>84</v>
      </c>
    </row>
    <row r="521" spans="2:8" ht="45">
      <c r="B521" s="187" t="s">
        <v>132</v>
      </c>
      <c r="C521" s="188">
        <v>1.9312078619586334E-2</v>
      </c>
      <c r="D521" s="51">
        <v>169</v>
      </c>
      <c r="E521" s="87">
        <v>1.4961048158640227E-2</v>
      </c>
      <c r="F521" s="189">
        <v>169</v>
      </c>
    </row>
    <row r="522" spans="2:8" ht="30">
      <c r="B522" s="114" t="s">
        <v>133</v>
      </c>
      <c r="C522" s="188">
        <v>7.9990858187635699E-4</v>
      </c>
      <c r="D522" s="51">
        <v>7</v>
      </c>
      <c r="E522" s="87">
        <v>6.196883852691218E-4</v>
      </c>
      <c r="F522" s="189">
        <v>7</v>
      </c>
    </row>
    <row r="523" spans="2:8">
      <c r="B523" s="114" t="s">
        <v>134</v>
      </c>
      <c r="C523" s="188">
        <v>3.5195977602559707E-2</v>
      </c>
      <c r="D523" s="51">
        <v>308</v>
      </c>
      <c r="E523" s="87">
        <v>2.7266288951841359E-2</v>
      </c>
      <c r="F523" s="189">
        <v>308</v>
      </c>
    </row>
    <row r="524" spans="2:8" ht="30">
      <c r="B524" s="114" t="s">
        <v>135</v>
      </c>
      <c r="C524" s="188">
        <v>1.9769169237801393E-2</v>
      </c>
      <c r="D524" s="51">
        <v>173</v>
      </c>
      <c r="E524" s="87">
        <v>1.5315155807365439E-2</v>
      </c>
      <c r="F524" s="189">
        <v>173</v>
      </c>
    </row>
    <row r="525" spans="2:8">
      <c r="B525" s="114" t="s">
        <v>136</v>
      </c>
      <c r="C525" s="188">
        <v>3.199634327505428E-3</v>
      </c>
      <c r="D525" s="51">
        <v>28</v>
      </c>
      <c r="E525" s="87">
        <v>2.4787535410764872E-3</v>
      </c>
      <c r="F525" s="189">
        <v>28</v>
      </c>
    </row>
    <row r="526" spans="2:8">
      <c r="B526" s="114" t="s">
        <v>137</v>
      </c>
      <c r="C526" s="188">
        <v>1.3255627928236773E-2</v>
      </c>
      <c r="D526" s="51">
        <v>116</v>
      </c>
      <c r="E526" s="87">
        <v>1.0269121813031162E-2</v>
      </c>
      <c r="F526" s="189">
        <v>116</v>
      </c>
    </row>
    <row r="527" spans="2:8">
      <c r="B527" s="114" t="s">
        <v>138</v>
      </c>
      <c r="C527" s="188">
        <v>6.5135413095646208E-3</v>
      </c>
      <c r="D527" s="51">
        <v>57</v>
      </c>
      <c r="E527" s="87">
        <v>5.0460339943342774E-3</v>
      </c>
      <c r="F527" s="189">
        <v>57</v>
      </c>
    </row>
    <row r="528" spans="2:8">
      <c r="B528" s="114" t="s">
        <v>139</v>
      </c>
      <c r="C528" s="188">
        <v>1.3027082619129242E-2</v>
      </c>
      <c r="D528" s="51">
        <v>114</v>
      </c>
      <c r="E528" s="87">
        <v>1.0092067988668555E-2</v>
      </c>
      <c r="F528" s="189">
        <v>114</v>
      </c>
    </row>
    <row r="529" spans="2:41">
      <c r="B529" s="114" t="s">
        <v>140</v>
      </c>
      <c r="C529" s="188">
        <v>1.8283624728602444E-2</v>
      </c>
      <c r="D529" s="51">
        <v>160</v>
      </c>
      <c r="E529" s="87">
        <v>1.4164305949008499E-2</v>
      </c>
      <c r="F529" s="189">
        <v>160</v>
      </c>
    </row>
    <row r="530" spans="2:41">
      <c r="B530" s="114" t="s">
        <v>141</v>
      </c>
      <c r="C530" s="188">
        <v>3.5424522911667237E-3</v>
      </c>
      <c r="D530" s="51">
        <v>31</v>
      </c>
      <c r="E530" s="87">
        <v>2.7443342776203965E-3</v>
      </c>
      <c r="F530" s="189">
        <v>31</v>
      </c>
    </row>
    <row r="531" spans="2:41">
      <c r="B531" s="114" t="s">
        <v>121</v>
      </c>
      <c r="C531" s="188">
        <v>6.3421323277339736E-2</v>
      </c>
      <c r="D531" s="51">
        <v>555</v>
      </c>
      <c r="E531" s="87">
        <v>4.9132436260623233E-2</v>
      </c>
      <c r="F531" s="189">
        <v>555</v>
      </c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</row>
    <row r="532" spans="2:41">
      <c r="B532" s="114" t="s">
        <v>142</v>
      </c>
      <c r="C532" s="188">
        <v>1.0284538909838875E-3</v>
      </c>
      <c r="D532" s="51">
        <v>9</v>
      </c>
      <c r="E532" s="87">
        <v>7.9674220963172802E-4</v>
      </c>
      <c r="F532" s="189">
        <v>9</v>
      </c>
    </row>
    <row r="533" spans="2:41">
      <c r="B533" s="191" t="s">
        <v>143</v>
      </c>
      <c r="C533" s="188">
        <v>0.80265112558564733</v>
      </c>
      <c r="D533" s="51">
        <v>7024</v>
      </c>
      <c r="E533" s="87">
        <v>0.62181303116147313</v>
      </c>
      <c r="F533" s="189">
        <v>7024</v>
      </c>
      <c r="Z533" s="190"/>
      <c r="AA533" s="190"/>
    </row>
    <row r="534" spans="2:41">
      <c r="B534" s="163" t="s">
        <v>73</v>
      </c>
      <c r="C534" s="192"/>
      <c r="D534" s="193"/>
      <c r="E534" s="87">
        <v>0.22530099150141644</v>
      </c>
      <c r="F534" s="189">
        <v>2545</v>
      </c>
      <c r="G534" s="527"/>
      <c r="X534" s="190"/>
      <c r="Y534" s="190"/>
    </row>
    <row r="535" spans="2:41" ht="15.6" thickBot="1">
      <c r="B535" s="194" t="s">
        <v>70</v>
      </c>
      <c r="C535" s="195"/>
      <c r="D535" s="54">
        <f>SUM(D521:D534)</f>
        <v>8751</v>
      </c>
      <c r="E535" s="196"/>
      <c r="F535" s="197">
        <f>SUM(F521:F534)</f>
        <v>11296</v>
      </c>
    </row>
    <row r="558" spans="2:9" ht="15.6" thickBot="1">
      <c r="B558" s="2" t="s">
        <v>144</v>
      </c>
    </row>
    <row r="559" spans="2:9" ht="15.6" thickBot="1">
      <c r="B559" s="36" t="s">
        <v>145</v>
      </c>
      <c r="C559" s="1131" t="s">
        <v>119</v>
      </c>
      <c r="D559" s="1132"/>
      <c r="E559" s="1132" t="s">
        <v>120</v>
      </c>
      <c r="F559" s="1132"/>
      <c r="G559" s="1137" t="s">
        <v>121</v>
      </c>
      <c r="H559" s="1124"/>
      <c r="I559" s="198" t="s">
        <v>70</v>
      </c>
    </row>
    <row r="560" spans="2:9">
      <c r="B560" s="36" t="s">
        <v>23</v>
      </c>
      <c r="C560" s="95" t="s">
        <v>83</v>
      </c>
      <c r="D560" s="95" t="s">
        <v>84</v>
      </c>
      <c r="E560" s="95" t="s">
        <v>83</v>
      </c>
      <c r="F560" s="95" t="s">
        <v>84</v>
      </c>
      <c r="G560" s="199" t="s">
        <v>83</v>
      </c>
      <c r="H560" s="200" t="s">
        <v>84</v>
      </c>
      <c r="I560" s="201" t="s">
        <v>84</v>
      </c>
    </row>
    <row r="561" spans="2:197">
      <c r="B561" s="3" t="s">
        <v>104</v>
      </c>
      <c r="C561" s="202">
        <v>2.7731092436974789E-2</v>
      </c>
      <c r="D561" s="203">
        <v>33</v>
      </c>
      <c r="E561" s="202">
        <v>4.4276765375854212E-2</v>
      </c>
      <c r="F561" s="203">
        <v>311</v>
      </c>
      <c r="G561" s="202">
        <v>1.4897579143389199E-2</v>
      </c>
      <c r="H561" s="204">
        <v>8</v>
      </c>
      <c r="I561" s="53">
        <v>352</v>
      </c>
    </row>
    <row r="562" spans="2:197">
      <c r="B562" s="3" t="s">
        <v>0</v>
      </c>
      <c r="C562" s="202">
        <v>0.10252100840336134</v>
      </c>
      <c r="D562" s="203">
        <v>122</v>
      </c>
      <c r="E562" s="202">
        <v>0.12969817767653757</v>
      </c>
      <c r="F562" s="203">
        <v>911</v>
      </c>
      <c r="G562" s="202">
        <v>8.5661080074487903E-2</v>
      </c>
      <c r="H562" s="204">
        <v>46</v>
      </c>
      <c r="I562" s="53">
        <v>1079</v>
      </c>
    </row>
    <row r="563" spans="2:197">
      <c r="B563" s="3" t="s">
        <v>1</v>
      </c>
      <c r="C563" s="202">
        <v>0.14537815126050421</v>
      </c>
      <c r="D563" s="203">
        <v>173</v>
      </c>
      <c r="E563" s="202">
        <v>0.18080865603644647</v>
      </c>
      <c r="F563" s="203">
        <v>1270</v>
      </c>
      <c r="G563" s="202">
        <v>0.13966480446927373</v>
      </c>
      <c r="H563" s="204">
        <v>75</v>
      </c>
      <c r="I563" s="53">
        <v>1518</v>
      </c>
    </row>
    <row r="564" spans="2:197">
      <c r="B564" s="3" t="s">
        <v>2</v>
      </c>
      <c r="C564" s="202">
        <v>0.12100840336134454</v>
      </c>
      <c r="D564" s="203">
        <v>144</v>
      </c>
      <c r="E564" s="202">
        <v>0.16059225512528474</v>
      </c>
      <c r="F564" s="203">
        <v>1128</v>
      </c>
      <c r="G564" s="202">
        <v>0.14338919925512103</v>
      </c>
      <c r="H564" s="204">
        <v>77</v>
      </c>
      <c r="I564" s="53">
        <v>1349</v>
      </c>
    </row>
    <row r="565" spans="2:197">
      <c r="B565" s="3" t="s">
        <v>3</v>
      </c>
      <c r="C565" s="202">
        <v>0.15210084033613444</v>
      </c>
      <c r="D565" s="203">
        <v>181</v>
      </c>
      <c r="E565" s="202">
        <v>0.15261958997722094</v>
      </c>
      <c r="F565" s="203">
        <v>1072</v>
      </c>
      <c r="G565" s="202">
        <v>0.1787709497206704</v>
      </c>
      <c r="H565" s="204">
        <v>96</v>
      </c>
      <c r="I565" s="53">
        <v>1349</v>
      </c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</row>
    <row r="566" spans="2:197">
      <c r="B566" s="3" t="s">
        <v>4</v>
      </c>
      <c r="C566" s="202">
        <v>0.14369747899159663</v>
      </c>
      <c r="D566" s="203">
        <v>171</v>
      </c>
      <c r="E566" s="202">
        <v>0.13382687927107062</v>
      </c>
      <c r="F566" s="203">
        <v>940</v>
      </c>
      <c r="G566" s="202">
        <v>0.15456238361266295</v>
      </c>
      <c r="H566" s="204">
        <v>83</v>
      </c>
      <c r="I566" s="53">
        <v>1194</v>
      </c>
    </row>
    <row r="567" spans="2:197">
      <c r="B567" s="3" t="s">
        <v>5</v>
      </c>
      <c r="C567" s="202">
        <v>0.13529411764705881</v>
      </c>
      <c r="D567" s="203">
        <v>161</v>
      </c>
      <c r="E567" s="202">
        <v>9.7238041002277911E-2</v>
      </c>
      <c r="F567" s="203">
        <v>683</v>
      </c>
      <c r="G567" s="202">
        <v>0.13407821229050279</v>
      </c>
      <c r="H567" s="204">
        <v>72</v>
      </c>
      <c r="I567" s="53">
        <v>916</v>
      </c>
    </row>
    <row r="568" spans="2:197">
      <c r="B568" s="3" t="s">
        <v>6</v>
      </c>
      <c r="C568" s="202">
        <v>0.12016806722689076</v>
      </c>
      <c r="D568" s="203">
        <v>143</v>
      </c>
      <c r="E568" s="202">
        <v>6.8337129840546698E-2</v>
      </c>
      <c r="F568" s="203">
        <v>480</v>
      </c>
      <c r="G568" s="202">
        <v>9.8696461824953452E-2</v>
      </c>
      <c r="H568" s="204">
        <v>53</v>
      </c>
      <c r="I568" s="53">
        <v>676</v>
      </c>
    </row>
    <row r="569" spans="2:197">
      <c r="B569" s="3" t="s">
        <v>7</v>
      </c>
      <c r="C569" s="202">
        <v>4.789915966386555E-2</v>
      </c>
      <c r="D569" s="203">
        <v>57</v>
      </c>
      <c r="E569" s="202">
        <v>3.0182232346241459E-2</v>
      </c>
      <c r="F569" s="203">
        <v>212</v>
      </c>
      <c r="G569" s="202">
        <v>4.8417132216014895E-2</v>
      </c>
      <c r="H569" s="204">
        <v>26</v>
      </c>
      <c r="I569" s="53">
        <v>295</v>
      </c>
      <c r="W569" s="190"/>
    </row>
    <row r="570" spans="2:197">
      <c r="B570" s="3" t="s">
        <v>105</v>
      </c>
      <c r="C570" s="202">
        <v>4.2016806722689074E-3</v>
      </c>
      <c r="D570" s="203">
        <v>5</v>
      </c>
      <c r="E570" s="202">
        <v>2.4202733485193624E-3</v>
      </c>
      <c r="F570" s="203">
        <v>17</v>
      </c>
      <c r="G570" s="202">
        <v>1.8621973929236499E-3</v>
      </c>
      <c r="H570" s="204">
        <v>1</v>
      </c>
      <c r="I570" s="53">
        <v>23</v>
      </c>
    </row>
    <row r="571" spans="2:197" ht="15.6" thickBot="1">
      <c r="B571" s="205" t="s">
        <v>70</v>
      </c>
      <c r="C571" s="196"/>
      <c r="D571" s="206">
        <v>1190</v>
      </c>
      <c r="E571" s="196"/>
      <c r="F571" s="206">
        <v>7024</v>
      </c>
      <c r="G571" s="196"/>
      <c r="H571" s="207">
        <v>537</v>
      </c>
      <c r="I571" s="208">
        <v>8751</v>
      </c>
    </row>
    <row r="572" spans="2:197">
      <c r="B572" s="209"/>
      <c r="C572" s="31"/>
      <c r="D572" s="110"/>
      <c r="E572" s="31"/>
      <c r="F572" s="110"/>
      <c r="G572" s="31"/>
      <c r="H572" s="110"/>
      <c r="I572" s="110"/>
    </row>
    <row r="573" spans="2:197">
      <c r="B573" s="209"/>
      <c r="C573" s="31"/>
      <c r="D573" s="110"/>
      <c r="E573" s="31"/>
      <c r="F573" s="110"/>
      <c r="G573" s="31"/>
      <c r="H573" s="110"/>
      <c r="I573" s="110"/>
    </row>
    <row r="574" spans="2:197">
      <c r="B574" s="209"/>
      <c r="C574" s="31"/>
      <c r="D574" s="110"/>
      <c r="E574" s="31"/>
      <c r="F574" s="110"/>
      <c r="G574" s="31"/>
      <c r="H574" s="110"/>
      <c r="I574" s="110"/>
    </row>
    <row r="575" spans="2:197">
      <c r="B575" s="209"/>
      <c r="C575" s="31"/>
      <c r="D575" s="110"/>
      <c r="E575" s="31"/>
      <c r="F575" s="110"/>
      <c r="G575" s="31"/>
      <c r="H575" s="110"/>
      <c r="I575" s="110"/>
    </row>
    <row r="576" spans="2:197">
      <c r="B576" s="209"/>
      <c r="C576" s="31"/>
      <c r="D576" s="110"/>
      <c r="E576" s="31"/>
      <c r="F576" s="110"/>
      <c r="G576" s="31"/>
      <c r="H576" s="110"/>
      <c r="I576" s="110"/>
    </row>
    <row r="577" spans="2:9">
      <c r="B577" s="209"/>
      <c r="C577" s="31"/>
      <c r="D577" s="110"/>
      <c r="E577" s="31"/>
      <c r="F577" s="110"/>
      <c r="G577" s="31"/>
      <c r="H577" s="110"/>
      <c r="I577" s="110"/>
    </row>
    <row r="578" spans="2:9">
      <c r="B578" s="209"/>
      <c r="C578" s="31"/>
      <c r="D578" s="110"/>
      <c r="E578" s="31"/>
      <c r="F578" s="110"/>
      <c r="G578" s="31"/>
      <c r="H578" s="110"/>
      <c r="I578" s="110"/>
    </row>
    <row r="579" spans="2:9">
      <c r="B579" s="209"/>
      <c r="C579" s="31"/>
      <c r="D579" s="110"/>
      <c r="E579" s="31"/>
      <c r="F579" s="110"/>
      <c r="G579" s="31"/>
      <c r="H579" s="110"/>
      <c r="I579" s="110"/>
    </row>
    <row r="580" spans="2:9">
      <c r="B580" s="209"/>
      <c r="C580" s="31"/>
      <c r="D580" s="110"/>
      <c r="E580" s="31"/>
      <c r="F580" s="110"/>
      <c r="G580" s="31"/>
      <c r="H580" s="110"/>
      <c r="I580" s="110"/>
    </row>
    <row r="581" spans="2:9">
      <c r="B581" s="209"/>
      <c r="C581" s="31"/>
      <c r="D581" s="110"/>
      <c r="E581" s="31"/>
      <c r="F581" s="110"/>
      <c r="G581" s="31"/>
      <c r="H581" s="110"/>
      <c r="I581" s="110"/>
    </row>
    <row r="582" spans="2:9">
      <c r="B582" s="209"/>
      <c r="C582" s="31"/>
      <c r="D582" s="110"/>
      <c r="E582" s="31"/>
      <c r="F582" s="110"/>
      <c r="G582" s="31"/>
      <c r="H582" s="110"/>
      <c r="I582" s="110"/>
    </row>
    <row r="583" spans="2:9">
      <c r="B583" s="209"/>
      <c r="C583" s="31"/>
      <c r="D583" s="110"/>
      <c r="E583" s="31"/>
      <c r="F583" s="110"/>
      <c r="G583" s="31"/>
      <c r="H583" s="110"/>
      <c r="I583" s="110"/>
    </row>
    <row r="584" spans="2:9">
      <c r="B584" s="209"/>
      <c r="C584" s="31"/>
      <c r="D584" s="110"/>
      <c r="E584" s="31"/>
      <c r="F584" s="110"/>
      <c r="G584" s="31"/>
      <c r="H584" s="110"/>
      <c r="I584" s="110"/>
    </row>
    <row r="585" spans="2:9">
      <c r="B585" s="209"/>
      <c r="C585" s="31"/>
      <c r="D585" s="110"/>
      <c r="E585" s="31"/>
      <c r="F585" s="110"/>
      <c r="G585" s="31"/>
      <c r="H585" s="110"/>
      <c r="I585" s="110"/>
    </row>
    <row r="586" spans="2:9">
      <c r="B586" s="209"/>
      <c r="C586" s="31"/>
      <c r="D586" s="110"/>
      <c r="E586" s="31"/>
      <c r="F586" s="110"/>
      <c r="G586" s="31"/>
      <c r="H586" s="110"/>
      <c r="I586" s="110"/>
    </row>
    <row r="587" spans="2:9">
      <c r="B587" s="209"/>
      <c r="C587" s="31"/>
      <c r="D587" s="110"/>
      <c r="E587" s="31"/>
      <c r="F587" s="110"/>
      <c r="G587" s="31"/>
      <c r="H587" s="110"/>
      <c r="I587" s="110"/>
    </row>
    <row r="588" spans="2:9">
      <c r="B588" s="209"/>
      <c r="C588" s="31"/>
      <c r="D588" s="110"/>
      <c r="E588" s="31"/>
      <c r="F588" s="110"/>
      <c r="G588" s="31"/>
      <c r="H588" s="110"/>
      <c r="I588" s="110"/>
    </row>
    <row r="589" spans="2:9">
      <c r="B589" s="209"/>
      <c r="C589" s="31"/>
      <c r="D589" s="110"/>
      <c r="E589" s="31"/>
      <c r="F589" s="110"/>
      <c r="G589" s="31"/>
      <c r="H589" s="110"/>
      <c r="I589" s="110"/>
    </row>
    <row r="590" spans="2:9">
      <c r="B590" s="209"/>
      <c r="C590" s="31"/>
      <c r="D590" s="110"/>
      <c r="E590" s="31"/>
      <c r="F590" s="110"/>
      <c r="G590" s="31"/>
      <c r="H590" s="110"/>
      <c r="I590" s="110"/>
    </row>
    <row r="591" spans="2:9">
      <c r="B591" s="209"/>
      <c r="C591" s="31"/>
      <c r="D591" s="110"/>
      <c r="E591" s="31"/>
      <c r="F591" s="110"/>
      <c r="G591" s="31"/>
      <c r="H591" s="110"/>
      <c r="I591" s="110"/>
    </row>
    <row r="592" spans="2:9" ht="15.6" thickBot="1">
      <c r="B592" s="2" t="s">
        <v>146</v>
      </c>
    </row>
    <row r="593" spans="2:197" ht="15.6" thickBot="1">
      <c r="B593" s="36" t="s">
        <v>145</v>
      </c>
      <c r="C593" s="1131" t="s">
        <v>119</v>
      </c>
      <c r="D593" s="1132"/>
      <c r="E593" s="1132" t="s">
        <v>120</v>
      </c>
      <c r="F593" s="1132"/>
      <c r="G593" s="1137" t="s">
        <v>121</v>
      </c>
      <c r="H593" s="1124"/>
      <c r="I593" s="198" t="s">
        <v>70</v>
      </c>
    </row>
    <row r="594" spans="2:197">
      <c r="B594" s="36" t="s">
        <v>23</v>
      </c>
      <c r="C594" s="95" t="s">
        <v>83</v>
      </c>
      <c r="D594" s="95" t="s">
        <v>84</v>
      </c>
      <c r="E594" s="95" t="s">
        <v>83</v>
      </c>
      <c r="F594" s="95" t="s">
        <v>84</v>
      </c>
      <c r="G594" s="210" t="s">
        <v>83</v>
      </c>
      <c r="H594" s="200" t="s">
        <v>84</v>
      </c>
      <c r="I594" s="201" t="s">
        <v>84</v>
      </c>
    </row>
    <row r="595" spans="2:197">
      <c r="B595" s="3" t="s">
        <v>76</v>
      </c>
      <c r="C595" s="202">
        <v>7.9831932773109238E-2</v>
      </c>
      <c r="D595" s="203">
        <v>95</v>
      </c>
      <c r="E595" s="202">
        <v>5.6093394077448747E-2</v>
      </c>
      <c r="F595" s="203">
        <v>394</v>
      </c>
      <c r="G595" s="202">
        <v>4.8417132216014895E-2</v>
      </c>
      <c r="H595" s="204">
        <v>26</v>
      </c>
      <c r="I595" s="53">
        <v>515</v>
      </c>
    </row>
    <row r="596" spans="2:197">
      <c r="B596" s="3" t="s">
        <v>85</v>
      </c>
      <c r="C596" s="202">
        <v>0.14201680672268907</v>
      </c>
      <c r="D596" s="203">
        <v>169</v>
      </c>
      <c r="E596" s="202">
        <v>0.13866742596810933</v>
      </c>
      <c r="F596" s="203">
        <v>974</v>
      </c>
      <c r="G596" s="202">
        <v>0.12849162011173185</v>
      </c>
      <c r="H596" s="204">
        <v>69</v>
      </c>
      <c r="I596" s="53">
        <v>1212</v>
      </c>
    </row>
    <row r="597" spans="2:197">
      <c r="B597" s="3" t="s">
        <v>86</v>
      </c>
      <c r="C597" s="202">
        <v>0.22352941176470589</v>
      </c>
      <c r="D597" s="203">
        <v>266</v>
      </c>
      <c r="E597" s="202">
        <v>0.23334282460136674</v>
      </c>
      <c r="F597" s="203">
        <v>1639</v>
      </c>
      <c r="G597" s="202">
        <v>0.2532588454376164</v>
      </c>
      <c r="H597" s="204">
        <v>136</v>
      </c>
      <c r="I597" s="53">
        <v>2041</v>
      </c>
    </row>
    <row r="598" spans="2:197">
      <c r="B598" s="3" t="s">
        <v>11</v>
      </c>
      <c r="C598" s="202">
        <v>0.28991596638655465</v>
      </c>
      <c r="D598" s="203">
        <v>345</v>
      </c>
      <c r="E598" s="202">
        <v>0.29541571753986334</v>
      </c>
      <c r="F598" s="203">
        <v>2075</v>
      </c>
      <c r="G598" s="202">
        <v>0.32588454376163872</v>
      </c>
      <c r="H598" s="204">
        <v>175</v>
      </c>
      <c r="I598" s="53">
        <v>2595</v>
      </c>
    </row>
    <row r="599" spans="2:197">
      <c r="B599" s="3" t="s">
        <v>12</v>
      </c>
      <c r="C599" s="202">
        <v>0.11428571428571428</v>
      </c>
      <c r="D599" s="203">
        <v>136</v>
      </c>
      <c r="E599" s="202">
        <v>0.12443052391799544</v>
      </c>
      <c r="F599" s="203">
        <v>874</v>
      </c>
      <c r="G599" s="202">
        <v>0.1042830540037244</v>
      </c>
      <c r="H599" s="204">
        <v>56</v>
      </c>
      <c r="I599" s="53">
        <v>1066</v>
      </c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</row>
    <row r="600" spans="2:197">
      <c r="B600" s="3" t="s">
        <v>13</v>
      </c>
      <c r="C600" s="202">
        <v>4.53781512605042E-2</v>
      </c>
      <c r="D600" s="203">
        <v>54</v>
      </c>
      <c r="E600" s="202">
        <v>5.3388382687927109E-2</v>
      </c>
      <c r="F600" s="203">
        <v>375</v>
      </c>
      <c r="G600" s="202">
        <v>2.6070763500931099E-2</v>
      </c>
      <c r="H600" s="204">
        <v>14</v>
      </c>
      <c r="I600" s="53">
        <v>443</v>
      </c>
    </row>
    <row r="601" spans="2:197">
      <c r="B601" s="3" t="s">
        <v>14</v>
      </c>
      <c r="C601" s="202">
        <v>1.4285714285714285E-2</v>
      </c>
      <c r="D601" s="203">
        <v>17</v>
      </c>
      <c r="E601" s="202">
        <v>1.3525056947608201E-2</v>
      </c>
      <c r="F601" s="203">
        <v>95</v>
      </c>
      <c r="G601" s="202">
        <v>7.4487895716945996E-3</v>
      </c>
      <c r="H601" s="204">
        <v>4</v>
      </c>
      <c r="I601" s="53">
        <v>116</v>
      </c>
    </row>
    <row r="602" spans="2:197">
      <c r="B602" s="3" t="s">
        <v>77</v>
      </c>
      <c r="C602" s="202">
        <v>8.067226890756303E-2</v>
      </c>
      <c r="D602" s="203">
        <v>96</v>
      </c>
      <c r="E602" s="202">
        <v>7.3889521640091119E-2</v>
      </c>
      <c r="F602" s="203">
        <v>519</v>
      </c>
      <c r="G602" s="202">
        <v>9.3109869646182494E-2</v>
      </c>
      <c r="H602" s="204">
        <v>50</v>
      </c>
      <c r="I602" s="53">
        <v>665</v>
      </c>
    </row>
    <row r="603" spans="2:197">
      <c r="B603" s="3" t="s">
        <v>78</v>
      </c>
      <c r="C603" s="202">
        <v>1.0084033613445379E-2</v>
      </c>
      <c r="D603" s="203">
        <v>12</v>
      </c>
      <c r="E603" s="202">
        <v>1.1247152619589976E-2</v>
      </c>
      <c r="F603" s="203">
        <v>79</v>
      </c>
      <c r="G603" s="202">
        <v>1.3035381750465549E-2</v>
      </c>
      <c r="H603" s="204">
        <v>7</v>
      </c>
      <c r="I603" s="53">
        <v>98</v>
      </c>
      <c r="W603" s="190"/>
    </row>
    <row r="604" spans="2:197" ht="15.6" thickBot="1">
      <c r="B604" s="205" t="s">
        <v>70</v>
      </c>
      <c r="C604" s="196"/>
      <c r="D604" s="206">
        <v>1190</v>
      </c>
      <c r="E604" s="196"/>
      <c r="F604" s="206">
        <v>7024</v>
      </c>
      <c r="G604" s="196"/>
      <c r="H604" s="207">
        <v>537</v>
      </c>
      <c r="I604" s="208">
        <v>8751</v>
      </c>
    </row>
    <row r="605" spans="2:197">
      <c r="B605" s="209"/>
      <c r="C605" s="31"/>
      <c r="D605" s="110"/>
      <c r="E605" s="31"/>
      <c r="F605" s="110"/>
      <c r="G605" s="31"/>
      <c r="H605" s="110"/>
      <c r="I605" s="110"/>
    </row>
    <row r="606" spans="2:197">
      <c r="B606" s="209"/>
      <c r="C606" s="31"/>
      <c r="D606" s="110"/>
      <c r="E606" s="31"/>
      <c r="F606" s="110"/>
      <c r="G606" s="31"/>
      <c r="H606" s="110"/>
      <c r="I606" s="110"/>
    </row>
    <row r="607" spans="2:197">
      <c r="B607" s="209"/>
      <c r="C607" s="31"/>
      <c r="D607" s="110"/>
      <c r="E607" s="31"/>
      <c r="F607" s="110"/>
      <c r="G607" s="31"/>
      <c r="H607" s="110"/>
      <c r="I607" s="110"/>
    </row>
    <row r="608" spans="2:197">
      <c r="B608" s="209"/>
      <c r="C608" s="31"/>
      <c r="D608" s="110"/>
      <c r="E608" s="31"/>
      <c r="F608" s="110"/>
      <c r="G608" s="31"/>
      <c r="H608" s="110"/>
      <c r="I608" s="110"/>
    </row>
    <row r="609" spans="2:9">
      <c r="B609" s="209"/>
      <c r="C609" s="31"/>
      <c r="D609" s="110"/>
      <c r="E609" s="31"/>
      <c r="F609" s="110"/>
      <c r="G609" s="31"/>
      <c r="H609" s="110"/>
      <c r="I609" s="110"/>
    </row>
    <row r="610" spans="2:9">
      <c r="B610" s="209"/>
      <c r="C610" s="31"/>
      <c r="D610" s="110"/>
      <c r="E610" s="31"/>
      <c r="F610" s="110"/>
      <c r="G610" s="31"/>
      <c r="H610" s="110"/>
      <c r="I610" s="110"/>
    </row>
    <row r="611" spans="2:9">
      <c r="B611" s="209"/>
      <c r="C611" s="31"/>
      <c r="D611" s="110"/>
      <c r="E611" s="31"/>
      <c r="F611" s="110"/>
      <c r="G611" s="31"/>
      <c r="H611" s="110"/>
      <c r="I611" s="110"/>
    </row>
    <row r="612" spans="2:9">
      <c r="B612" s="209"/>
      <c r="C612" s="31"/>
      <c r="D612" s="110"/>
      <c r="E612" s="31"/>
      <c r="F612" s="110"/>
      <c r="G612" s="31"/>
      <c r="H612" s="110"/>
      <c r="I612" s="110"/>
    </row>
    <row r="613" spans="2:9">
      <c r="B613" s="209"/>
      <c r="C613" s="31"/>
      <c r="D613" s="110"/>
      <c r="E613" s="31"/>
      <c r="F613" s="110"/>
      <c r="G613" s="31"/>
      <c r="H613" s="110"/>
      <c r="I613" s="110"/>
    </row>
    <row r="614" spans="2:9">
      <c r="B614" s="209"/>
      <c r="C614" s="31"/>
      <c r="D614" s="110"/>
      <c r="E614" s="31"/>
      <c r="F614" s="110"/>
      <c r="G614" s="31"/>
      <c r="H614" s="110"/>
      <c r="I614" s="110"/>
    </row>
    <row r="615" spans="2:9">
      <c r="B615" s="209"/>
      <c r="C615" s="31"/>
      <c r="D615" s="110"/>
      <c r="E615" s="31"/>
      <c r="F615" s="110"/>
      <c r="G615" s="31"/>
      <c r="H615" s="110"/>
      <c r="I615" s="110"/>
    </row>
    <row r="616" spans="2:9">
      <c r="B616" s="209"/>
      <c r="C616" s="31"/>
      <c r="D616" s="110"/>
      <c r="E616" s="31"/>
      <c r="F616" s="110"/>
      <c r="G616" s="31"/>
      <c r="H616" s="110"/>
      <c r="I616" s="110"/>
    </row>
    <row r="617" spans="2:9">
      <c r="B617" s="209"/>
      <c r="C617" s="31"/>
      <c r="D617" s="110"/>
      <c r="E617" s="31"/>
      <c r="F617" s="110"/>
      <c r="G617" s="31"/>
      <c r="H617" s="110"/>
      <c r="I617" s="110"/>
    </row>
    <row r="618" spans="2:9">
      <c r="B618" s="209"/>
      <c r="C618" s="31"/>
      <c r="D618" s="110"/>
      <c r="E618" s="31"/>
      <c r="F618" s="110"/>
      <c r="G618" s="31"/>
      <c r="H618" s="110"/>
      <c r="I618" s="110"/>
    </row>
    <row r="619" spans="2:9">
      <c r="B619" s="209"/>
      <c r="C619" s="31"/>
      <c r="D619" s="110"/>
      <c r="E619" s="31"/>
      <c r="F619" s="110"/>
      <c r="G619" s="31"/>
      <c r="H619" s="110"/>
      <c r="I619" s="110"/>
    </row>
    <row r="620" spans="2:9">
      <c r="B620" s="209"/>
      <c r="C620" s="31"/>
      <c r="D620" s="110"/>
      <c r="E620" s="31"/>
      <c r="F620" s="110"/>
      <c r="G620" s="31"/>
      <c r="H620" s="110"/>
      <c r="I620" s="110"/>
    </row>
    <row r="621" spans="2:9">
      <c r="B621" s="209"/>
      <c r="C621" s="31"/>
      <c r="D621" s="110"/>
      <c r="E621" s="31"/>
      <c r="F621" s="110"/>
      <c r="G621" s="31"/>
      <c r="H621" s="110"/>
      <c r="I621" s="110"/>
    </row>
    <row r="622" spans="2:9">
      <c r="B622" s="209"/>
      <c r="C622" s="31"/>
      <c r="D622" s="110"/>
      <c r="E622" s="31"/>
      <c r="F622" s="110"/>
      <c r="G622" s="31"/>
      <c r="H622" s="110"/>
      <c r="I622" s="110"/>
    </row>
    <row r="623" spans="2:9">
      <c r="B623" s="209"/>
      <c r="C623" s="31"/>
      <c r="D623" s="110"/>
      <c r="E623" s="31"/>
      <c r="F623" s="110"/>
      <c r="G623" s="31"/>
      <c r="H623" s="110"/>
      <c r="I623" s="110"/>
    </row>
    <row r="624" spans="2:9">
      <c r="B624" s="209"/>
      <c r="C624" s="31"/>
      <c r="D624" s="110"/>
      <c r="E624" s="31"/>
      <c r="F624" s="110"/>
      <c r="G624" s="31"/>
      <c r="H624" s="110"/>
      <c r="I624" s="110"/>
    </row>
    <row r="625" spans="2:9" ht="15.6" thickBot="1">
      <c r="B625" s="211" t="s">
        <v>147</v>
      </c>
      <c r="C625" s="31"/>
      <c r="D625" s="110"/>
      <c r="E625" s="31"/>
      <c r="F625" s="110"/>
      <c r="G625" s="31"/>
      <c r="H625" s="110"/>
      <c r="I625" s="110"/>
    </row>
    <row r="626" spans="2:9" ht="15" customHeight="1">
      <c r="B626" s="212"/>
      <c r="C626" s="1095" t="s">
        <v>119</v>
      </c>
      <c r="D626" s="1095"/>
      <c r="E626" s="1095" t="s">
        <v>120</v>
      </c>
      <c r="F626" s="1095"/>
      <c r="G626" s="1091" t="s">
        <v>123</v>
      </c>
      <c r="H626" s="1122"/>
      <c r="I626" s="213" t="s">
        <v>70</v>
      </c>
    </row>
    <row r="627" spans="2:9">
      <c r="B627" s="214" t="s">
        <v>32</v>
      </c>
      <c r="C627" s="159" t="s">
        <v>83</v>
      </c>
      <c r="D627" s="159" t="s">
        <v>84</v>
      </c>
      <c r="E627" s="159" t="s">
        <v>83</v>
      </c>
      <c r="F627" s="159" t="s">
        <v>84</v>
      </c>
      <c r="G627" s="159" t="s">
        <v>83</v>
      </c>
      <c r="H627" s="179" t="s">
        <v>84</v>
      </c>
      <c r="I627" s="215" t="s">
        <v>84</v>
      </c>
    </row>
    <row r="628" spans="2:9">
      <c r="B628" s="216" t="s">
        <v>148</v>
      </c>
      <c r="C628" s="217">
        <v>1.7857142857142856E-2</v>
      </c>
      <c r="D628" s="218">
        <v>1</v>
      </c>
      <c r="E628" s="217">
        <v>1.1111111111111112E-2</v>
      </c>
      <c r="F628" s="203">
        <v>51</v>
      </c>
      <c r="G628" s="217">
        <v>1.4887218045112782E-2</v>
      </c>
      <c r="H628" s="189">
        <v>99</v>
      </c>
      <c r="I628" s="189">
        <v>151</v>
      </c>
    </row>
    <row r="629" spans="2:9">
      <c r="B629" s="216" t="s">
        <v>149</v>
      </c>
      <c r="C629" s="217">
        <v>0</v>
      </c>
      <c r="D629" s="218">
        <v>0</v>
      </c>
      <c r="E629" s="217">
        <v>6.9716775599128538E-3</v>
      </c>
      <c r="F629" s="203">
        <v>32</v>
      </c>
      <c r="G629" s="217">
        <v>1.3533834586466165E-2</v>
      </c>
      <c r="H629" s="189">
        <v>90</v>
      </c>
      <c r="I629" s="189">
        <v>122</v>
      </c>
    </row>
    <row r="630" spans="2:9">
      <c r="B630" s="216" t="s">
        <v>150</v>
      </c>
      <c r="C630" s="217">
        <v>0</v>
      </c>
      <c r="D630" s="218">
        <v>0</v>
      </c>
      <c r="E630" s="217">
        <v>2.832244008714597E-3</v>
      </c>
      <c r="F630" s="203">
        <v>13</v>
      </c>
      <c r="G630" s="217">
        <v>2.4060150375939848E-3</v>
      </c>
      <c r="H630" s="189">
        <v>16</v>
      </c>
      <c r="I630" s="189">
        <v>29</v>
      </c>
    </row>
    <row r="631" spans="2:9">
      <c r="B631" s="216" t="s">
        <v>151</v>
      </c>
      <c r="C631" s="217">
        <v>0</v>
      </c>
      <c r="D631" s="218">
        <v>0</v>
      </c>
      <c r="E631" s="217">
        <v>2.832244008714597E-3</v>
      </c>
      <c r="F631" s="203">
        <v>13</v>
      </c>
      <c r="G631" s="217">
        <v>1.0225563909774436E-2</v>
      </c>
      <c r="H631" s="189">
        <v>68</v>
      </c>
      <c r="I631" s="189">
        <v>81</v>
      </c>
    </row>
    <row r="632" spans="2:9">
      <c r="B632" s="216" t="s">
        <v>152</v>
      </c>
      <c r="C632" s="217">
        <v>0</v>
      </c>
      <c r="D632" s="218">
        <v>0</v>
      </c>
      <c r="E632" s="217">
        <v>3.7037037037037038E-3</v>
      </c>
      <c r="F632" s="203">
        <v>17</v>
      </c>
      <c r="G632" s="217">
        <v>2.5563909774436091E-3</v>
      </c>
      <c r="H632" s="189">
        <v>17</v>
      </c>
      <c r="I632" s="189">
        <v>34</v>
      </c>
    </row>
    <row r="633" spans="2:9">
      <c r="B633" s="216" t="s">
        <v>153</v>
      </c>
      <c r="C633" s="217">
        <v>0.9821428571428571</v>
      </c>
      <c r="D633" s="218">
        <v>55</v>
      </c>
      <c r="E633" s="217">
        <v>0.96797385620915033</v>
      </c>
      <c r="F633" s="203">
        <v>4443</v>
      </c>
      <c r="G633" s="217">
        <v>0.92210526315789476</v>
      </c>
      <c r="H633" s="189">
        <v>6132</v>
      </c>
      <c r="I633" s="189">
        <v>10630</v>
      </c>
    </row>
    <row r="634" spans="2:9">
      <c r="B634" s="216" t="s">
        <v>121</v>
      </c>
      <c r="C634" s="217">
        <v>0</v>
      </c>
      <c r="D634" s="218">
        <v>0</v>
      </c>
      <c r="E634" s="217">
        <v>3.4858387799564269E-3</v>
      </c>
      <c r="F634" s="203">
        <v>16</v>
      </c>
      <c r="G634" s="217">
        <v>1.5338345864661655E-2</v>
      </c>
      <c r="H634" s="189">
        <v>102</v>
      </c>
      <c r="I634" s="189">
        <v>118</v>
      </c>
    </row>
    <row r="635" spans="2:9">
      <c r="B635" s="216" t="s">
        <v>123</v>
      </c>
      <c r="C635" s="217">
        <v>0</v>
      </c>
      <c r="D635" s="218">
        <v>0</v>
      </c>
      <c r="E635" s="217">
        <v>1.0893246187363835E-3</v>
      </c>
      <c r="F635" s="203">
        <v>5</v>
      </c>
      <c r="G635" s="217">
        <v>1.8947368421052633E-2</v>
      </c>
      <c r="H635" s="189">
        <v>126</v>
      </c>
      <c r="I635" s="189">
        <v>131</v>
      </c>
    </row>
    <row r="636" spans="2:9">
      <c r="B636" s="216" t="s">
        <v>73</v>
      </c>
      <c r="C636" s="217">
        <v>0</v>
      </c>
      <c r="D636" s="218">
        <v>0</v>
      </c>
      <c r="E636" s="217">
        <v>0</v>
      </c>
      <c r="F636" s="203">
        <v>0</v>
      </c>
      <c r="G636" s="217">
        <v>0</v>
      </c>
      <c r="H636" s="189">
        <v>0</v>
      </c>
      <c r="I636" s="189">
        <v>0</v>
      </c>
    </row>
    <row r="637" spans="2:9" ht="15.6" thickBot="1">
      <c r="B637" s="219" t="s">
        <v>70</v>
      </c>
      <c r="C637" s="220"/>
      <c r="D637" s="220">
        <v>56</v>
      </c>
      <c r="E637" s="220"/>
      <c r="F637" s="206">
        <v>4590</v>
      </c>
      <c r="G637" s="220"/>
      <c r="H637" s="197">
        <v>6650</v>
      </c>
      <c r="I637" s="197">
        <v>11296</v>
      </c>
    </row>
    <row r="638" spans="2:9">
      <c r="B638" s="209"/>
      <c r="C638" s="31"/>
      <c r="D638" s="110"/>
      <c r="E638" s="31"/>
      <c r="F638" s="110"/>
      <c r="G638" s="31"/>
      <c r="H638" s="110"/>
      <c r="I638" s="110"/>
    </row>
    <row r="639" spans="2:9">
      <c r="B639" s="209"/>
      <c r="C639" s="31"/>
      <c r="D639" s="110"/>
      <c r="E639" s="31"/>
      <c r="F639" s="110"/>
      <c r="G639" s="31"/>
      <c r="H639" s="110"/>
      <c r="I639" s="110"/>
    </row>
    <row r="640" spans="2:9">
      <c r="B640" s="209"/>
      <c r="C640" s="31"/>
      <c r="D640" s="110"/>
      <c r="E640" s="31"/>
      <c r="F640" s="110"/>
      <c r="G640" s="31"/>
      <c r="H640" s="110"/>
      <c r="I640" s="110"/>
    </row>
    <row r="641" spans="2:9">
      <c r="B641" s="209"/>
      <c r="C641" s="31"/>
      <c r="D641" s="110"/>
      <c r="E641" s="31"/>
      <c r="F641" s="110"/>
      <c r="G641" s="31"/>
      <c r="H641" s="110"/>
      <c r="I641" s="110"/>
    </row>
    <row r="642" spans="2:9">
      <c r="B642" s="209"/>
      <c r="C642" s="31"/>
      <c r="D642" s="110"/>
      <c r="E642" s="31"/>
      <c r="F642" s="110"/>
      <c r="G642" s="31"/>
      <c r="H642" s="110"/>
      <c r="I642" s="110"/>
    </row>
    <row r="643" spans="2:9">
      <c r="B643" s="209"/>
      <c r="C643" s="31"/>
      <c r="D643" s="110"/>
      <c r="E643" s="31"/>
      <c r="F643" s="110"/>
      <c r="G643" s="31"/>
      <c r="H643" s="110"/>
      <c r="I643" s="110"/>
    </row>
    <row r="644" spans="2:9">
      <c r="B644" s="209"/>
      <c r="C644" s="31"/>
      <c r="D644" s="110"/>
      <c r="E644" s="31"/>
      <c r="F644" s="110"/>
      <c r="G644" s="31"/>
      <c r="H644" s="110"/>
      <c r="I644" s="110"/>
    </row>
    <row r="645" spans="2:9">
      <c r="B645" s="209"/>
      <c r="C645" s="31"/>
      <c r="D645" s="110"/>
      <c r="E645" s="31"/>
      <c r="F645" s="110"/>
      <c r="G645" s="31"/>
      <c r="H645" s="110"/>
      <c r="I645" s="110"/>
    </row>
    <row r="646" spans="2:9">
      <c r="B646" s="209"/>
      <c r="C646" s="31"/>
      <c r="D646" s="110"/>
      <c r="E646" s="31"/>
      <c r="F646" s="110"/>
      <c r="G646" s="31"/>
      <c r="H646" s="110"/>
      <c r="I646" s="110"/>
    </row>
    <row r="647" spans="2:9">
      <c r="B647" s="209"/>
      <c r="C647" s="31"/>
      <c r="D647" s="110"/>
      <c r="E647" s="31"/>
      <c r="F647" s="110"/>
      <c r="G647" s="31"/>
      <c r="H647" s="110"/>
      <c r="I647" s="110"/>
    </row>
    <row r="648" spans="2:9">
      <c r="B648" s="209"/>
      <c r="C648" s="31"/>
      <c r="D648" s="110"/>
      <c r="E648" s="31"/>
      <c r="F648" s="110"/>
      <c r="G648" s="31"/>
      <c r="H648" s="110"/>
      <c r="I648" s="110"/>
    </row>
    <row r="649" spans="2:9">
      <c r="B649" s="209"/>
      <c r="C649" s="31"/>
      <c r="D649" s="110"/>
      <c r="E649" s="31"/>
      <c r="F649" s="110"/>
      <c r="G649" s="31"/>
      <c r="H649" s="110"/>
      <c r="I649" s="110"/>
    </row>
    <row r="650" spans="2:9">
      <c r="B650" s="209"/>
      <c r="C650" s="31"/>
      <c r="D650" s="110"/>
      <c r="E650" s="31"/>
      <c r="F650" s="110"/>
      <c r="G650" s="31"/>
      <c r="H650" s="110"/>
      <c r="I650" s="110"/>
    </row>
    <row r="651" spans="2:9">
      <c r="B651" s="209"/>
      <c r="C651" s="31"/>
      <c r="D651" s="110"/>
      <c r="E651" s="31"/>
      <c r="F651" s="110"/>
      <c r="G651" s="31"/>
      <c r="H651" s="110"/>
      <c r="I651" s="110"/>
    </row>
    <row r="652" spans="2:9">
      <c r="B652" s="209"/>
      <c r="C652" s="31"/>
      <c r="D652" s="110"/>
      <c r="E652" s="31"/>
      <c r="F652" s="110"/>
      <c r="G652" s="31"/>
      <c r="H652" s="110"/>
      <c r="I652" s="110"/>
    </row>
    <row r="653" spans="2:9">
      <c r="B653" s="209"/>
      <c r="C653" s="31"/>
      <c r="D653" s="110"/>
      <c r="E653" s="31"/>
      <c r="F653" s="110"/>
      <c r="G653" s="31"/>
      <c r="H653" s="110"/>
      <c r="I653" s="110"/>
    </row>
    <row r="654" spans="2:9">
      <c r="B654" s="209"/>
      <c r="C654" s="31"/>
      <c r="D654" s="110"/>
      <c r="E654" s="31"/>
      <c r="F654" s="110"/>
      <c r="G654" s="31"/>
      <c r="H654" s="110"/>
      <c r="I654" s="110"/>
    </row>
    <row r="655" spans="2:9">
      <c r="B655" s="209"/>
      <c r="C655" s="31"/>
      <c r="D655" s="110"/>
      <c r="E655" s="31"/>
      <c r="F655" s="110"/>
      <c r="G655" s="31"/>
      <c r="H655" s="110"/>
      <c r="I655" s="110"/>
    </row>
    <row r="656" spans="2:9">
      <c r="B656" s="209"/>
      <c r="C656" s="31"/>
      <c r="D656" s="110"/>
      <c r="E656" s="31"/>
      <c r="F656" s="110"/>
      <c r="G656" s="31"/>
      <c r="H656" s="110"/>
      <c r="I656" s="110"/>
    </row>
    <row r="657" spans="1:9">
      <c r="B657" s="209"/>
      <c r="C657" s="31"/>
      <c r="D657" s="110"/>
      <c r="E657" s="31"/>
      <c r="F657" s="110"/>
      <c r="G657" s="31"/>
      <c r="H657" s="110"/>
      <c r="I657" s="110"/>
    </row>
    <row r="658" spans="1:9" ht="15.6" thickBot="1">
      <c r="B658" s="211" t="s">
        <v>154</v>
      </c>
      <c r="C658" s="31"/>
      <c r="D658" s="110"/>
      <c r="E658" s="31"/>
      <c r="F658" s="110"/>
      <c r="G658" s="31"/>
      <c r="H658" s="110"/>
      <c r="I658" s="110"/>
    </row>
    <row r="659" spans="1:9">
      <c r="B659" s="221"/>
      <c r="C659" s="1132" t="s">
        <v>119</v>
      </c>
      <c r="D659" s="1132"/>
      <c r="E659" s="1132" t="s">
        <v>120</v>
      </c>
      <c r="F659" s="1132"/>
      <c r="G659" s="1086" t="s">
        <v>121</v>
      </c>
      <c r="H659" s="1090"/>
      <c r="I659" s="110"/>
    </row>
    <row r="660" spans="1:9">
      <c r="B660" s="222" t="s">
        <v>32</v>
      </c>
      <c r="C660" s="95" t="s">
        <v>83</v>
      </c>
      <c r="D660" s="95" t="s">
        <v>84</v>
      </c>
      <c r="E660" s="95" t="s">
        <v>83</v>
      </c>
      <c r="F660" s="95" t="s">
        <v>84</v>
      </c>
      <c r="G660" s="95" t="s">
        <v>83</v>
      </c>
      <c r="H660" s="96" t="s">
        <v>84</v>
      </c>
      <c r="I660" s="110"/>
    </row>
    <row r="661" spans="1:9">
      <c r="B661" s="216" t="s">
        <v>148</v>
      </c>
      <c r="C661" s="217">
        <v>1.1764705882352941E-2</v>
      </c>
      <c r="D661" s="203">
        <v>14</v>
      </c>
      <c r="E661" s="217">
        <v>1.5518223234624146E-2</v>
      </c>
      <c r="F661" s="203">
        <v>109</v>
      </c>
      <c r="G661" s="217">
        <v>1.8621973929236499E-3</v>
      </c>
      <c r="H661" s="189">
        <v>1</v>
      </c>
      <c r="I661" s="110"/>
    </row>
    <row r="662" spans="1:9">
      <c r="B662" s="216" t="s">
        <v>149</v>
      </c>
      <c r="C662" s="217">
        <v>4.2016806722689074E-3</v>
      </c>
      <c r="D662" s="203">
        <v>5</v>
      </c>
      <c r="E662" s="217">
        <v>1.2528473804100227E-2</v>
      </c>
      <c r="F662" s="203">
        <v>88</v>
      </c>
      <c r="G662" s="217">
        <v>1.8621973929236499E-3</v>
      </c>
      <c r="H662" s="189">
        <v>1</v>
      </c>
      <c r="I662" s="110"/>
    </row>
    <row r="663" spans="1:9">
      <c r="B663" s="216" t="s">
        <v>150</v>
      </c>
      <c r="C663" s="217">
        <v>8.4033613445378156E-4</v>
      </c>
      <c r="D663" s="203">
        <v>1</v>
      </c>
      <c r="E663" s="217">
        <v>3.1321184510250569E-3</v>
      </c>
      <c r="F663" s="203">
        <v>22</v>
      </c>
      <c r="G663" s="217">
        <v>3.7243947858472998E-3</v>
      </c>
      <c r="H663" s="189">
        <v>2</v>
      </c>
      <c r="I663" s="110"/>
    </row>
    <row r="664" spans="1:9">
      <c r="B664" s="216" t="s">
        <v>151</v>
      </c>
      <c r="C664" s="217">
        <v>1.6806722689075631E-3</v>
      </c>
      <c r="D664" s="203">
        <v>2</v>
      </c>
      <c r="E664" s="217">
        <v>1.1389521640091116E-3</v>
      </c>
      <c r="F664" s="203">
        <v>8</v>
      </c>
      <c r="G664" s="217">
        <v>1.8621973929236499E-3</v>
      </c>
      <c r="H664" s="189">
        <v>1</v>
      </c>
      <c r="I664" s="110"/>
    </row>
    <row r="665" spans="1:9">
      <c r="B665" s="216" t="s">
        <v>152</v>
      </c>
      <c r="C665" s="217">
        <v>1.5966386554621848E-2</v>
      </c>
      <c r="D665" s="203">
        <v>19</v>
      </c>
      <c r="E665" s="217">
        <v>1.4094533029612756E-2</v>
      </c>
      <c r="F665" s="203">
        <v>99</v>
      </c>
      <c r="G665" s="217">
        <v>1.3035381750465549E-2</v>
      </c>
      <c r="H665" s="189">
        <v>7</v>
      </c>
      <c r="I665" s="110"/>
    </row>
    <row r="666" spans="1:9">
      <c r="B666" s="216" t="s">
        <v>153</v>
      </c>
      <c r="C666" s="217">
        <v>0.94201680672268906</v>
      </c>
      <c r="D666" s="203">
        <v>1121</v>
      </c>
      <c r="E666" s="217">
        <v>0.93465261958997725</v>
      </c>
      <c r="F666" s="203">
        <v>6565</v>
      </c>
      <c r="G666" s="217">
        <v>0.35754189944134079</v>
      </c>
      <c r="H666" s="189">
        <v>192</v>
      </c>
      <c r="I666" s="110"/>
    </row>
    <row r="667" spans="1:9">
      <c r="B667" s="216" t="s">
        <v>121</v>
      </c>
      <c r="C667" s="217">
        <v>2.3529411764705882E-2</v>
      </c>
      <c r="D667" s="203">
        <v>28</v>
      </c>
      <c r="E667" s="217">
        <v>1.8935079726651479E-2</v>
      </c>
      <c r="F667" s="203">
        <v>133</v>
      </c>
      <c r="G667" s="217">
        <v>0.62011173184357538</v>
      </c>
      <c r="H667" s="189">
        <v>333</v>
      </c>
      <c r="I667" s="110"/>
    </row>
    <row r="668" spans="1:9">
      <c r="B668" s="216" t="s">
        <v>123</v>
      </c>
      <c r="C668" s="217">
        <v>0</v>
      </c>
      <c r="D668" s="203">
        <v>0</v>
      </c>
      <c r="E668" s="217">
        <v>0</v>
      </c>
      <c r="F668" s="203">
        <v>0</v>
      </c>
      <c r="G668" s="217">
        <v>0</v>
      </c>
      <c r="H668" s="189">
        <v>0</v>
      </c>
      <c r="I668" s="110"/>
    </row>
    <row r="669" spans="1:9">
      <c r="B669" s="216" t="s">
        <v>73</v>
      </c>
      <c r="C669" s="217">
        <v>0</v>
      </c>
      <c r="D669" s="203">
        <v>0</v>
      </c>
      <c r="E669" s="217">
        <v>0</v>
      </c>
      <c r="F669" s="203">
        <v>0</v>
      </c>
      <c r="G669" s="217">
        <v>0</v>
      </c>
      <c r="H669" s="189">
        <v>0</v>
      </c>
      <c r="I669" s="110"/>
    </row>
    <row r="670" spans="1:9" ht="15.6" thickBot="1">
      <c r="B670" s="219" t="s">
        <v>70</v>
      </c>
      <c r="C670" s="220"/>
      <c r="D670" s="206">
        <v>1190</v>
      </c>
      <c r="E670" s="220"/>
      <c r="F670" s="206">
        <v>7024</v>
      </c>
      <c r="G670" s="220"/>
      <c r="H670" s="197">
        <v>537</v>
      </c>
      <c r="I670" s="110"/>
    </row>
    <row r="671" spans="1:9">
      <c r="A671" s="66" t="s">
        <v>80</v>
      </c>
    </row>
    <row r="672" spans="1:9">
      <c r="A672" s="66"/>
    </row>
    <row r="673" spans="1:1">
      <c r="A673" s="66"/>
    </row>
    <row r="674" spans="1:1">
      <c r="A674" s="66"/>
    </row>
    <row r="675" spans="1:1">
      <c r="A675" s="66"/>
    </row>
    <row r="676" spans="1:1">
      <c r="A676" s="66"/>
    </row>
    <row r="677" spans="1:1">
      <c r="A677" s="66"/>
    </row>
    <row r="678" spans="1:1">
      <c r="A678" s="66"/>
    </row>
    <row r="679" spans="1:1">
      <c r="A679" s="66"/>
    </row>
    <row r="680" spans="1:1">
      <c r="A680" s="66"/>
    </row>
    <row r="681" spans="1:1">
      <c r="A681" s="66"/>
    </row>
    <row r="682" spans="1:1">
      <c r="A682" s="66"/>
    </row>
    <row r="683" spans="1:1">
      <c r="A683" s="66"/>
    </row>
    <row r="684" spans="1:1">
      <c r="A684" s="66"/>
    </row>
    <row r="685" spans="1:1">
      <c r="A685" s="66"/>
    </row>
    <row r="686" spans="1:1">
      <c r="A686" s="66"/>
    </row>
    <row r="687" spans="1:1">
      <c r="A687" s="66"/>
    </row>
    <row r="688" spans="1:1">
      <c r="A688" s="66"/>
    </row>
    <row r="689" spans="1:253">
      <c r="A689" s="66"/>
    </row>
    <row r="690" spans="1:253">
      <c r="A690" s="66"/>
    </row>
    <row r="691" spans="1:253" ht="15.6" thickBot="1">
      <c r="B691" s="2" t="s">
        <v>155</v>
      </c>
      <c r="G691" s="84"/>
    </row>
    <row r="692" spans="1:253" ht="30">
      <c r="B692" s="22" t="s">
        <v>44</v>
      </c>
      <c r="C692" s="23" t="s">
        <v>45</v>
      </c>
      <c r="D692" s="23" t="s">
        <v>46</v>
      </c>
      <c r="E692" s="23" t="s">
        <v>47</v>
      </c>
      <c r="F692" s="85" t="s">
        <v>48</v>
      </c>
      <c r="G692" s="223" t="s">
        <v>49</v>
      </c>
      <c r="H692" s="224" t="s">
        <v>156</v>
      </c>
      <c r="I692" s="86" t="s">
        <v>157</v>
      </c>
    </row>
    <row r="693" spans="1:253">
      <c r="B693" s="3" t="s">
        <v>126</v>
      </c>
      <c r="C693" s="87">
        <v>0.59799999999999998</v>
      </c>
      <c r="D693" s="87">
        <v>0.59099999999999997</v>
      </c>
      <c r="E693" s="87">
        <v>0.59699999999999998</v>
      </c>
      <c r="F693" s="87">
        <v>0.59491363596909985</v>
      </c>
      <c r="G693" s="87">
        <v>0.58430256201708008</v>
      </c>
      <c r="H693" s="87">
        <v>0.58268413597733715</v>
      </c>
      <c r="I693" s="52">
        <v>6582</v>
      </c>
    </row>
    <row r="694" spans="1:253" ht="15.6" thickBot="1">
      <c r="B694" s="4" t="s">
        <v>127</v>
      </c>
      <c r="C694" s="90">
        <v>0.40200000000000002</v>
      </c>
      <c r="D694" s="90">
        <v>0.40899999999999997</v>
      </c>
      <c r="E694" s="90">
        <v>0.40300000000000002</v>
      </c>
      <c r="F694" s="90">
        <v>0.40508636403090009</v>
      </c>
      <c r="G694" s="90">
        <v>0.41569743798291986</v>
      </c>
      <c r="H694" s="90">
        <v>0.41731586402266291</v>
      </c>
      <c r="I694" s="167">
        <v>4714</v>
      </c>
    </row>
    <row r="695" spans="1:253" ht="16.2" thickTop="1" thickBot="1">
      <c r="B695" s="27" t="s">
        <v>52</v>
      </c>
      <c r="C695" s="29" t="s">
        <v>254</v>
      </c>
      <c r="D695" s="29"/>
      <c r="E695" s="29"/>
      <c r="F695" s="29"/>
      <c r="G695" s="29"/>
      <c r="H695" s="29"/>
      <c r="I695" s="92">
        <v>11296</v>
      </c>
    </row>
    <row r="696" spans="1:253" ht="15.75" customHeight="1" thickTop="1">
      <c r="B696" s="27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</row>
    <row r="716" spans="2:6" ht="15.6" thickBot="1">
      <c r="B716" s="2" t="s">
        <v>158</v>
      </c>
    </row>
    <row r="717" spans="2:6" ht="29.25" customHeight="1">
      <c r="B717" s="1128" t="s">
        <v>28</v>
      </c>
      <c r="C717" s="1086" t="s">
        <v>103</v>
      </c>
      <c r="D717" s="1087"/>
      <c r="E717" s="1088" t="s">
        <v>74</v>
      </c>
      <c r="F717" s="1089"/>
    </row>
    <row r="718" spans="2:6">
      <c r="B718" s="1129"/>
      <c r="C718" s="93" t="s">
        <v>83</v>
      </c>
      <c r="D718" s="94" t="s">
        <v>84</v>
      </c>
      <c r="E718" s="95" t="s">
        <v>83</v>
      </c>
      <c r="F718" s="96" t="s">
        <v>84</v>
      </c>
    </row>
    <row r="719" spans="2:6">
      <c r="B719" s="160" t="s">
        <v>126</v>
      </c>
      <c r="C719" s="225">
        <v>0.53948120214832596</v>
      </c>
      <c r="D719" s="226">
        <v>4721</v>
      </c>
      <c r="E719" s="225">
        <v>0.41793555240793201</v>
      </c>
      <c r="F719" s="227">
        <v>4721</v>
      </c>
    </row>
    <row r="720" spans="2:6">
      <c r="B720" s="160" t="s">
        <v>127</v>
      </c>
      <c r="C720" s="225">
        <v>0.42475145697634559</v>
      </c>
      <c r="D720" s="203">
        <v>3717</v>
      </c>
      <c r="E720" s="225">
        <v>0.32905453257790368</v>
      </c>
      <c r="F720" s="189">
        <v>3717</v>
      </c>
    </row>
    <row r="721" spans="1:253" s="190" customFormat="1">
      <c r="A721" s="1"/>
      <c r="B721" s="160" t="s">
        <v>121</v>
      </c>
      <c r="C721" s="225">
        <v>3.5767340875328534E-2</v>
      </c>
      <c r="D721" s="203">
        <v>313</v>
      </c>
      <c r="E721" s="225">
        <v>2.7708923512747875E-2</v>
      </c>
      <c r="F721" s="189">
        <v>313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>
      <c r="B722" s="160" t="s">
        <v>73</v>
      </c>
      <c r="C722" s="228"/>
      <c r="D722" s="229"/>
      <c r="E722" s="225">
        <v>0.22530099150141644</v>
      </c>
      <c r="F722" s="189">
        <v>2545</v>
      </c>
    </row>
    <row r="723" spans="1:253" ht="15.6" thickBot="1">
      <c r="B723" s="168" t="s">
        <v>70</v>
      </c>
      <c r="C723" s="196"/>
      <c r="D723" s="206">
        <v>8751</v>
      </c>
      <c r="E723" s="196"/>
      <c r="F723" s="197">
        <v>11296</v>
      </c>
    </row>
    <row r="724" spans="1:253">
      <c r="B724" s="230"/>
      <c r="C724" s="31"/>
      <c r="D724" s="110"/>
      <c r="E724" s="31"/>
      <c r="F724" s="31"/>
    </row>
    <row r="725" spans="1:253">
      <c r="B725" s="230"/>
      <c r="C725" s="31"/>
      <c r="D725" s="110"/>
      <c r="E725" s="31"/>
      <c r="F725" s="31"/>
    </row>
    <row r="726" spans="1:253">
      <c r="B726" s="230"/>
      <c r="C726" s="31"/>
      <c r="D726" s="110"/>
      <c r="E726" s="31"/>
      <c r="F726" s="31"/>
    </row>
    <row r="727" spans="1:253">
      <c r="B727" s="230"/>
      <c r="C727" s="31"/>
      <c r="D727" s="110"/>
      <c r="E727" s="31"/>
      <c r="F727" s="31"/>
    </row>
    <row r="728" spans="1:253">
      <c r="B728" s="230"/>
      <c r="C728" s="31"/>
      <c r="D728" s="110"/>
      <c r="E728" s="31"/>
      <c r="F728" s="31"/>
    </row>
    <row r="729" spans="1:253">
      <c r="B729" s="230"/>
      <c r="C729" s="31"/>
      <c r="D729" s="110"/>
      <c r="E729" s="31"/>
      <c r="F729" s="31"/>
    </row>
    <row r="730" spans="1:253">
      <c r="B730" s="230"/>
      <c r="C730" s="31"/>
      <c r="D730" s="110"/>
      <c r="E730" s="31"/>
      <c r="F730" s="31"/>
    </row>
    <row r="731" spans="1:253">
      <c r="B731" s="230"/>
      <c r="C731" s="31"/>
      <c r="D731" s="110"/>
      <c r="E731" s="31"/>
      <c r="F731" s="31"/>
    </row>
    <row r="732" spans="1:253">
      <c r="B732" s="230"/>
      <c r="C732" s="31"/>
      <c r="D732" s="110"/>
      <c r="E732" s="31"/>
      <c r="F732" s="31"/>
    </row>
    <row r="733" spans="1:253">
      <c r="B733" s="230"/>
      <c r="C733" s="31"/>
      <c r="D733" s="110"/>
      <c r="E733" s="31"/>
      <c r="F733" s="31"/>
    </row>
    <row r="734" spans="1:253">
      <c r="B734" s="230"/>
      <c r="C734" s="31"/>
      <c r="D734" s="110"/>
      <c r="E734" s="31"/>
      <c r="F734" s="31"/>
    </row>
    <row r="735" spans="1:253">
      <c r="B735" s="230"/>
      <c r="C735" s="31"/>
      <c r="D735" s="110"/>
      <c r="E735" s="31"/>
      <c r="F735" s="31"/>
    </row>
    <row r="736" spans="1:253">
      <c r="B736" s="230"/>
      <c r="C736" s="31"/>
      <c r="D736" s="110"/>
      <c r="E736" s="31"/>
      <c r="F736" s="31"/>
    </row>
    <row r="737" spans="2:6">
      <c r="B737" s="230"/>
      <c r="C737" s="31"/>
      <c r="D737" s="110"/>
      <c r="E737" s="31"/>
      <c r="F737" s="31"/>
    </row>
    <row r="738" spans="2:6">
      <c r="B738" s="230"/>
      <c r="C738" s="31"/>
      <c r="D738" s="110"/>
      <c r="E738" s="31"/>
      <c r="F738" s="31"/>
    </row>
    <row r="739" spans="2:6">
      <c r="B739" s="230"/>
      <c r="C739" s="31"/>
      <c r="D739" s="110"/>
      <c r="E739" s="31"/>
      <c r="F739" s="31"/>
    </row>
    <row r="740" spans="2:6">
      <c r="B740" s="230"/>
      <c r="C740" s="31"/>
      <c r="D740" s="110"/>
      <c r="E740" s="31"/>
      <c r="F740" s="31"/>
    </row>
    <row r="741" spans="2:6">
      <c r="B741" s="230"/>
      <c r="C741" s="31"/>
      <c r="D741" s="110"/>
      <c r="E741" s="31"/>
      <c r="F741" s="31"/>
    </row>
    <row r="742" spans="2:6">
      <c r="B742" s="230"/>
      <c r="C742" s="31"/>
      <c r="D742" s="110"/>
      <c r="E742" s="31"/>
      <c r="F742" s="31"/>
    </row>
    <row r="743" spans="2:6">
      <c r="B743" s="230"/>
      <c r="C743" s="31"/>
      <c r="D743" s="110"/>
      <c r="E743" s="31"/>
      <c r="F743" s="31"/>
    </row>
    <row r="744" spans="2:6" ht="15.6" thickBot="1">
      <c r="B744" s="2" t="s">
        <v>159</v>
      </c>
    </row>
    <row r="745" spans="2:6">
      <c r="B745" s="22" t="s">
        <v>28</v>
      </c>
      <c r="C745" s="231" t="s">
        <v>160</v>
      </c>
      <c r="D745" s="232" t="s">
        <v>161</v>
      </c>
      <c r="E745" s="233" t="s">
        <v>162</v>
      </c>
      <c r="F745" s="234" t="s">
        <v>163</v>
      </c>
    </row>
    <row r="746" spans="2:6">
      <c r="B746" s="70" t="s">
        <v>76</v>
      </c>
      <c r="C746" s="235">
        <v>4.4363415375265877E-2</v>
      </c>
      <c r="D746" s="144">
        <v>292</v>
      </c>
      <c r="E746" s="235">
        <v>9.4399660585490028E-2</v>
      </c>
      <c r="F746" s="236">
        <v>445</v>
      </c>
    </row>
    <row r="747" spans="2:6">
      <c r="B747" s="70" t="s">
        <v>85</v>
      </c>
      <c r="C747" s="235">
        <v>0.11744150714068673</v>
      </c>
      <c r="D747" s="144">
        <v>773</v>
      </c>
      <c r="E747" s="235">
        <v>0.1900721255833687</v>
      </c>
      <c r="F747" s="236">
        <v>896</v>
      </c>
    </row>
    <row r="748" spans="2:6">
      <c r="B748" s="70" t="s">
        <v>86</v>
      </c>
      <c r="C748" s="235">
        <v>0.21710726223032512</v>
      </c>
      <c r="D748" s="144">
        <v>1429</v>
      </c>
      <c r="E748" s="235">
        <v>0.25243954179041156</v>
      </c>
      <c r="F748" s="236">
        <v>1190</v>
      </c>
    </row>
    <row r="749" spans="2:6">
      <c r="B749" s="73" t="s">
        <v>11</v>
      </c>
      <c r="C749" s="237">
        <v>0.26663628076572471</v>
      </c>
      <c r="D749" s="147">
        <v>1755</v>
      </c>
      <c r="E749" s="237">
        <v>0.30398812049215101</v>
      </c>
      <c r="F749" s="238">
        <v>1433</v>
      </c>
    </row>
    <row r="750" spans="2:6">
      <c r="B750" s="73" t="s">
        <v>12</v>
      </c>
      <c r="C750" s="237">
        <v>0.12275903980553024</v>
      </c>
      <c r="D750" s="147">
        <v>808</v>
      </c>
      <c r="E750" s="237">
        <v>0.10288502333474756</v>
      </c>
      <c r="F750" s="238">
        <v>485</v>
      </c>
    </row>
    <row r="751" spans="2:6">
      <c r="B751" s="73" t="s">
        <v>13</v>
      </c>
      <c r="C751" s="237">
        <v>5.3023397143725309E-2</v>
      </c>
      <c r="D751" s="147">
        <v>349</v>
      </c>
      <c r="E751" s="237">
        <v>3.5638523546881629E-2</v>
      </c>
      <c r="F751" s="238">
        <v>168</v>
      </c>
    </row>
    <row r="752" spans="2:6" ht="30" customHeight="1">
      <c r="B752" s="73" t="s">
        <v>14</v>
      </c>
      <c r="C752" s="237">
        <v>1.473716195685202E-2</v>
      </c>
      <c r="D752" s="147">
        <v>97</v>
      </c>
      <c r="E752" s="237">
        <v>9.7581671616461599E-3</v>
      </c>
      <c r="F752" s="238">
        <v>46</v>
      </c>
    </row>
    <row r="753" spans="2:6">
      <c r="B753" s="77" t="s">
        <v>77</v>
      </c>
      <c r="C753" s="239">
        <v>0.15025828015800669</v>
      </c>
      <c r="D753" s="150">
        <v>989</v>
      </c>
      <c r="E753" s="239">
        <v>4.8790835808230799E-3</v>
      </c>
      <c r="F753" s="240">
        <v>23</v>
      </c>
    </row>
    <row r="754" spans="2:6">
      <c r="B754" s="77" t="s">
        <v>78</v>
      </c>
      <c r="C754" s="239">
        <v>1.3673655423883319E-2</v>
      </c>
      <c r="D754" s="150">
        <v>90</v>
      </c>
      <c r="E754" s="239">
        <v>5.9397539244802717E-3</v>
      </c>
      <c r="F754" s="240">
        <v>28</v>
      </c>
    </row>
    <row r="755" spans="2:6" ht="15.6" thickBot="1">
      <c r="B755" s="153" t="s">
        <v>70</v>
      </c>
      <c r="C755" s="241"/>
      <c r="D755" s="154">
        <v>6582</v>
      </c>
      <c r="E755" s="242"/>
      <c r="F755" s="83">
        <v>4714</v>
      </c>
    </row>
    <row r="756" spans="2:6">
      <c r="B756" s="5" t="s">
        <v>8</v>
      </c>
      <c r="C756" s="31"/>
      <c r="D756" s="60"/>
      <c r="E756" s="31"/>
      <c r="F756" s="60"/>
    </row>
    <row r="757" spans="2:6">
      <c r="B757" s="243"/>
    </row>
    <row r="758" spans="2:6">
      <c r="B758" s="243"/>
    </row>
    <row r="759" spans="2:6">
      <c r="B759" s="243"/>
    </row>
    <row r="760" spans="2:6">
      <c r="B760" s="243"/>
    </row>
    <row r="761" spans="2:6">
      <c r="B761" s="243"/>
    </row>
    <row r="762" spans="2:6">
      <c r="B762" s="243"/>
    </row>
    <row r="763" spans="2:6">
      <c r="B763" s="243"/>
    </row>
    <row r="764" spans="2:6">
      <c r="B764" s="243"/>
    </row>
    <row r="765" spans="2:6">
      <c r="B765" s="243"/>
    </row>
    <row r="766" spans="2:6">
      <c r="B766" s="243"/>
    </row>
    <row r="767" spans="2:6">
      <c r="B767" s="243"/>
    </row>
    <row r="768" spans="2:6">
      <c r="B768" s="243"/>
    </row>
    <row r="769" spans="2:22">
      <c r="B769" s="243"/>
    </row>
    <row r="770" spans="2:22">
      <c r="B770" s="243"/>
    </row>
    <row r="771" spans="2:22">
      <c r="B771" s="243"/>
    </row>
    <row r="772" spans="2:22">
      <c r="B772" s="243"/>
    </row>
    <row r="773" spans="2:22">
      <c r="B773" s="243"/>
    </row>
    <row r="774" spans="2:22">
      <c r="B774" s="243"/>
    </row>
    <row r="775" spans="2:22">
      <c r="B775" s="243"/>
    </row>
    <row r="776" spans="2:22">
      <c r="B776" s="243"/>
    </row>
    <row r="777" spans="2:22" ht="15.6" thickBot="1">
      <c r="B777" s="2" t="s">
        <v>164</v>
      </c>
    </row>
    <row r="778" spans="2:22">
      <c r="B778" s="244" t="s">
        <v>28</v>
      </c>
      <c r="C778" s="245" t="s">
        <v>160</v>
      </c>
      <c r="D778" s="232" t="s">
        <v>161</v>
      </c>
      <c r="E778" s="246" t="s">
        <v>162</v>
      </c>
      <c r="F778" s="234" t="s">
        <v>163</v>
      </c>
    </row>
    <row r="779" spans="2:22">
      <c r="B779" s="70" t="s">
        <v>76</v>
      </c>
      <c r="C779" s="247">
        <v>0.39620081411126185</v>
      </c>
      <c r="D779" s="248">
        <v>292</v>
      </c>
      <c r="E779" s="249">
        <v>0.60379918588873815</v>
      </c>
      <c r="F779" s="250">
        <v>445</v>
      </c>
    </row>
    <row r="780" spans="2:22">
      <c r="B780" s="251" t="s">
        <v>85</v>
      </c>
      <c r="C780" s="247">
        <v>0.46315158777711202</v>
      </c>
      <c r="D780" s="248">
        <v>773</v>
      </c>
      <c r="E780" s="249">
        <v>0.53684841222288793</v>
      </c>
      <c r="F780" s="250">
        <v>896</v>
      </c>
    </row>
    <row r="781" spans="2:22">
      <c r="B781" s="251" t="s">
        <v>86</v>
      </c>
      <c r="C781" s="247">
        <v>0.54562810232913328</v>
      </c>
      <c r="D781" s="248">
        <v>1429</v>
      </c>
      <c r="E781" s="249">
        <v>0.45437189767086672</v>
      </c>
      <c r="F781" s="250">
        <v>1190</v>
      </c>
    </row>
    <row r="782" spans="2:22">
      <c r="B782" s="252" t="s">
        <v>165</v>
      </c>
      <c r="C782" s="253">
        <v>0.49631840796019899</v>
      </c>
      <c r="D782" s="254">
        <v>2494</v>
      </c>
      <c r="E782" s="255">
        <v>0.50368159203980101</v>
      </c>
      <c r="F782" s="256">
        <v>2531</v>
      </c>
    </row>
    <row r="783" spans="2:22">
      <c r="B783" s="257" t="s">
        <v>11</v>
      </c>
      <c r="C783" s="258">
        <v>0.55050188205771644</v>
      </c>
      <c r="D783" s="259">
        <v>1755</v>
      </c>
      <c r="E783" s="260">
        <v>0.44949811794228356</v>
      </c>
      <c r="F783" s="261">
        <v>1433</v>
      </c>
    </row>
    <row r="784" spans="2:22">
      <c r="B784" s="257" t="s">
        <v>12</v>
      </c>
      <c r="C784" s="258">
        <v>0.62490332559938133</v>
      </c>
      <c r="D784" s="259">
        <v>808</v>
      </c>
      <c r="E784" s="260">
        <v>0.37509667440061872</v>
      </c>
      <c r="F784" s="261">
        <v>485</v>
      </c>
      <c r="Q784" s="190"/>
      <c r="R784" s="190"/>
      <c r="S784" s="190"/>
      <c r="T784" s="190"/>
      <c r="U784" s="190"/>
      <c r="V784" s="190"/>
    </row>
    <row r="785" spans="1:16">
      <c r="B785" s="257" t="s">
        <v>13</v>
      </c>
      <c r="C785" s="258">
        <v>0.67504835589941969</v>
      </c>
      <c r="D785" s="259">
        <v>349</v>
      </c>
      <c r="E785" s="260">
        <v>0.32495164410058025</v>
      </c>
      <c r="F785" s="261">
        <v>168</v>
      </c>
    </row>
    <row r="786" spans="1:16">
      <c r="B786" s="257" t="s">
        <v>14</v>
      </c>
      <c r="C786" s="258">
        <v>0.67832167832167833</v>
      </c>
      <c r="D786" s="259">
        <v>97</v>
      </c>
      <c r="E786" s="260">
        <v>0.32167832167832167</v>
      </c>
      <c r="F786" s="261">
        <v>46</v>
      </c>
    </row>
    <row r="787" spans="1:16">
      <c r="B787" s="262" t="s">
        <v>166</v>
      </c>
      <c r="C787" s="263">
        <v>0.58529468974907606</v>
      </c>
      <c r="D787" s="264">
        <v>3009</v>
      </c>
      <c r="E787" s="265">
        <v>0.41470531025092394</v>
      </c>
      <c r="F787" s="266">
        <v>2132</v>
      </c>
    </row>
    <row r="788" spans="1:16">
      <c r="B788" s="80" t="s">
        <v>77</v>
      </c>
      <c r="C788" s="267">
        <v>0.97727272727272729</v>
      </c>
      <c r="D788" s="268">
        <v>989</v>
      </c>
      <c r="E788" s="269">
        <v>2.2727272727272728E-2</v>
      </c>
      <c r="F788" s="270">
        <v>23</v>
      </c>
    </row>
    <row r="789" spans="1:16">
      <c r="B789" s="80" t="s">
        <v>78</v>
      </c>
      <c r="C789" s="267">
        <v>0.76271186440677963</v>
      </c>
      <c r="D789" s="268">
        <v>90</v>
      </c>
      <c r="E789" s="269">
        <v>0.23728813559322035</v>
      </c>
      <c r="F789" s="270">
        <v>28</v>
      </c>
    </row>
    <row r="790" spans="1:16" ht="15.6" thickBot="1">
      <c r="B790" s="271" t="s">
        <v>167</v>
      </c>
      <c r="C790" s="272">
        <v>0.95486725663716809</v>
      </c>
      <c r="D790" s="273">
        <v>1079</v>
      </c>
      <c r="E790" s="274">
        <v>4.5132743362831858E-2</v>
      </c>
      <c r="F790" s="275">
        <v>51</v>
      </c>
    </row>
    <row r="791" spans="1:16">
      <c r="A791" s="190"/>
      <c r="B791" s="5" t="s">
        <v>8</v>
      </c>
      <c r="C791" s="276"/>
      <c r="D791" s="277"/>
      <c r="E791" s="276"/>
      <c r="F791" s="277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</row>
    <row r="812" spans="2:7" ht="15.6" thickBot="1">
      <c r="B812" s="2" t="s">
        <v>168</v>
      </c>
    </row>
    <row r="813" spans="2:7" ht="15.6" thickBot="1">
      <c r="B813" s="22" t="s">
        <v>28</v>
      </c>
      <c r="C813" s="1130" t="s">
        <v>126</v>
      </c>
      <c r="D813" s="1095"/>
      <c r="E813" s="1095" t="s">
        <v>127</v>
      </c>
      <c r="F813" s="1096"/>
      <c r="G813" s="213" t="s">
        <v>70</v>
      </c>
    </row>
    <row r="814" spans="2:7">
      <c r="B814" s="22" t="s">
        <v>23</v>
      </c>
      <c r="C814" s="159" t="s">
        <v>83</v>
      </c>
      <c r="D814" s="159" t="s">
        <v>84</v>
      </c>
      <c r="E814" s="159" t="s">
        <v>83</v>
      </c>
      <c r="F814" s="179" t="s">
        <v>84</v>
      </c>
      <c r="G814" s="215" t="s">
        <v>84</v>
      </c>
    </row>
    <row r="815" spans="2:7">
      <c r="B815" s="3" t="s">
        <v>104</v>
      </c>
      <c r="C815" s="202">
        <v>3.4639927073837742E-2</v>
      </c>
      <c r="D815" s="203">
        <v>228</v>
      </c>
      <c r="E815" s="202">
        <v>5.7912600763682646E-2</v>
      </c>
      <c r="F815" s="189">
        <v>273</v>
      </c>
      <c r="G815" s="278">
        <v>501</v>
      </c>
    </row>
    <row r="816" spans="2:7">
      <c r="B816" s="3" t="s">
        <v>0</v>
      </c>
      <c r="C816" s="202">
        <v>9.9817684594348227E-2</v>
      </c>
      <c r="D816" s="203">
        <v>657</v>
      </c>
      <c r="E816" s="202">
        <v>0.14955451845566398</v>
      </c>
      <c r="F816" s="189">
        <v>705</v>
      </c>
      <c r="G816" s="278">
        <v>1362</v>
      </c>
    </row>
    <row r="817" spans="1:7">
      <c r="B817" s="3" t="s">
        <v>1</v>
      </c>
      <c r="C817" s="202">
        <v>0.13855970829535097</v>
      </c>
      <c r="D817" s="203">
        <v>912</v>
      </c>
      <c r="E817" s="202">
        <v>0.20895205770046668</v>
      </c>
      <c r="F817" s="189">
        <v>985</v>
      </c>
      <c r="G817" s="278">
        <v>1897</v>
      </c>
    </row>
    <row r="818" spans="1:7">
      <c r="B818" s="3" t="s">
        <v>2</v>
      </c>
      <c r="C818" s="202">
        <v>0.13309024612579762</v>
      </c>
      <c r="D818" s="203">
        <v>876</v>
      </c>
      <c r="E818" s="202">
        <v>0.17585914297836233</v>
      </c>
      <c r="F818" s="189">
        <v>829</v>
      </c>
      <c r="G818" s="278">
        <v>1705</v>
      </c>
    </row>
    <row r="819" spans="1:7">
      <c r="B819" s="3" t="s">
        <v>3</v>
      </c>
      <c r="C819" s="202">
        <v>0.14570039501671225</v>
      </c>
      <c r="D819" s="203">
        <v>959</v>
      </c>
      <c r="E819" s="202">
        <v>0.15273652948663555</v>
      </c>
      <c r="F819" s="189">
        <v>720</v>
      </c>
      <c r="G819" s="278">
        <v>1679</v>
      </c>
    </row>
    <row r="820" spans="1:7">
      <c r="B820" s="3" t="s">
        <v>4</v>
      </c>
      <c r="C820" s="202">
        <v>0.1566393193558189</v>
      </c>
      <c r="D820" s="203">
        <v>1031</v>
      </c>
      <c r="E820" s="202">
        <v>0.11518879932117097</v>
      </c>
      <c r="F820" s="189">
        <v>543</v>
      </c>
      <c r="G820" s="278">
        <v>1574</v>
      </c>
    </row>
    <row r="821" spans="1:7">
      <c r="B821" s="3" t="s">
        <v>5</v>
      </c>
      <c r="C821" s="202">
        <v>0.13217866909753875</v>
      </c>
      <c r="D821" s="203">
        <v>870</v>
      </c>
      <c r="E821" s="202">
        <v>7.2125583368689017E-2</v>
      </c>
      <c r="F821" s="189">
        <v>340</v>
      </c>
      <c r="G821" s="278">
        <v>1210</v>
      </c>
    </row>
    <row r="822" spans="1:7">
      <c r="B822" s="3" t="s">
        <v>6</v>
      </c>
      <c r="C822" s="202">
        <v>0.10133697964144636</v>
      </c>
      <c r="D822" s="203">
        <v>667</v>
      </c>
      <c r="E822" s="202">
        <v>5.1124310564276625E-2</v>
      </c>
      <c r="F822" s="189">
        <v>241</v>
      </c>
      <c r="G822" s="278">
        <v>908</v>
      </c>
    </row>
    <row r="823" spans="1:7">
      <c r="B823" s="3" t="s">
        <v>7</v>
      </c>
      <c r="C823" s="202">
        <v>5.3327256153144938E-2</v>
      </c>
      <c r="D823" s="203">
        <v>351</v>
      </c>
      <c r="E823" s="202">
        <v>1.4849384811200678E-2</v>
      </c>
      <c r="F823" s="189">
        <v>70</v>
      </c>
      <c r="G823" s="278">
        <v>421</v>
      </c>
    </row>
    <row r="824" spans="1:7">
      <c r="B824" s="3" t="s">
        <v>105</v>
      </c>
      <c r="C824" s="202">
        <v>4.7098146460042541E-3</v>
      </c>
      <c r="D824" s="203">
        <v>31</v>
      </c>
      <c r="E824" s="202">
        <v>1.6970725498515061E-3</v>
      </c>
      <c r="F824" s="189">
        <v>8</v>
      </c>
      <c r="G824" s="278">
        <v>39</v>
      </c>
    </row>
    <row r="825" spans="1:7" ht="15.75" customHeight="1" thickBot="1">
      <c r="B825" s="205" t="s">
        <v>70</v>
      </c>
      <c r="C825" s="196"/>
      <c r="D825" s="206">
        <v>6582</v>
      </c>
      <c r="E825" s="196"/>
      <c r="F825" s="197">
        <v>4714</v>
      </c>
      <c r="G825" s="208">
        <v>11296</v>
      </c>
    </row>
    <row r="826" spans="1:7" ht="15.75" customHeight="1">
      <c r="A826" s="31"/>
      <c r="B826" s="209"/>
      <c r="C826" s="31"/>
      <c r="D826" s="110"/>
      <c r="E826" s="31"/>
      <c r="F826" s="110"/>
    </row>
    <row r="827" spans="1:7" ht="15.75" customHeight="1">
      <c r="A827" s="31"/>
      <c r="B827" s="209"/>
      <c r="C827" s="31"/>
      <c r="D827" s="110"/>
      <c r="E827" s="31"/>
      <c r="F827" s="110"/>
    </row>
    <row r="828" spans="1:7" ht="15.75" customHeight="1">
      <c r="A828" s="31"/>
      <c r="B828" s="209"/>
      <c r="C828" s="31"/>
      <c r="D828" s="110"/>
      <c r="E828" s="31"/>
      <c r="F828" s="110"/>
    </row>
    <row r="829" spans="1:7" ht="15.75" customHeight="1">
      <c r="A829" s="31"/>
      <c r="B829" s="209"/>
      <c r="C829" s="31"/>
      <c r="D829" s="110"/>
      <c r="E829" s="31"/>
      <c r="F829" s="110"/>
    </row>
    <row r="830" spans="1:7" ht="15.75" customHeight="1">
      <c r="A830" s="31"/>
      <c r="B830" s="209"/>
      <c r="C830" s="31"/>
      <c r="D830" s="110"/>
      <c r="E830" s="31"/>
      <c r="F830" s="110"/>
    </row>
    <row r="831" spans="1:7" ht="15.75" customHeight="1">
      <c r="A831" s="31"/>
      <c r="B831" s="209"/>
      <c r="C831" s="31"/>
      <c r="D831" s="110"/>
      <c r="E831" s="31"/>
      <c r="F831" s="110"/>
    </row>
    <row r="832" spans="1:7" ht="15.75" customHeight="1">
      <c r="A832" s="31"/>
      <c r="B832" s="209"/>
      <c r="C832" s="31"/>
      <c r="D832" s="110"/>
      <c r="E832" s="31"/>
      <c r="F832" s="110"/>
    </row>
    <row r="833" spans="1:7" ht="15.75" customHeight="1">
      <c r="A833" s="31"/>
      <c r="B833" s="209"/>
      <c r="C833" s="31"/>
      <c r="D833" s="110"/>
      <c r="E833" s="31"/>
      <c r="F833" s="110"/>
    </row>
    <row r="834" spans="1:7" ht="15.75" customHeight="1">
      <c r="A834" s="31"/>
      <c r="B834" s="209"/>
      <c r="C834" s="31"/>
      <c r="D834" s="110"/>
      <c r="E834" s="31"/>
      <c r="F834" s="110"/>
    </row>
    <row r="835" spans="1:7" ht="15.75" customHeight="1">
      <c r="A835" s="31"/>
      <c r="B835" s="209"/>
      <c r="C835" s="31"/>
      <c r="D835" s="110"/>
      <c r="E835" s="31"/>
      <c r="F835" s="110"/>
    </row>
    <row r="836" spans="1:7" ht="15.75" customHeight="1">
      <c r="A836" s="31"/>
      <c r="B836" s="209"/>
      <c r="C836" s="31"/>
      <c r="D836" s="110"/>
      <c r="E836" s="31"/>
      <c r="F836" s="110"/>
    </row>
    <row r="837" spans="1:7" ht="15.75" customHeight="1">
      <c r="A837" s="31"/>
      <c r="B837" s="209"/>
      <c r="C837" s="31"/>
      <c r="D837" s="110"/>
      <c r="E837" s="31"/>
      <c r="F837" s="110"/>
    </row>
    <row r="838" spans="1:7" ht="15.75" customHeight="1">
      <c r="A838" s="31"/>
      <c r="B838" s="209"/>
      <c r="C838" s="31"/>
      <c r="D838" s="110"/>
      <c r="E838" s="31"/>
      <c r="F838" s="110"/>
    </row>
    <row r="839" spans="1:7" ht="15.75" customHeight="1">
      <c r="A839" s="31"/>
      <c r="B839" s="209"/>
      <c r="C839" s="31"/>
      <c r="D839" s="110"/>
      <c r="E839" s="31"/>
      <c r="F839" s="110"/>
    </row>
    <row r="840" spans="1:7" ht="15.75" customHeight="1">
      <c r="A840" s="31"/>
      <c r="B840" s="209"/>
      <c r="C840" s="31"/>
      <c r="D840" s="110"/>
      <c r="E840" s="31"/>
      <c r="F840" s="110"/>
    </row>
    <row r="841" spans="1:7" ht="15.75" customHeight="1">
      <c r="A841" s="31"/>
      <c r="B841" s="209"/>
      <c r="C841" s="31"/>
      <c r="D841" s="110"/>
      <c r="E841" s="31"/>
      <c r="F841" s="110"/>
    </row>
    <row r="842" spans="1:7" ht="15.75" customHeight="1">
      <c r="A842" s="31"/>
      <c r="B842" s="209"/>
      <c r="C842" s="31"/>
      <c r="D842" s="110"/>
      <c r="E842" s="31"/>
      <c r="F842" s="110"/>
    </row>
    <row r="843" spans="1:7" ht="15.75" customHeight="1">
      <c r="A843" s="31"/>
      <c r="B843" s="209"/>
      <c r="C843" s="31"/>
      <c r="D843" s="110"/>
      <c r="E843" s="31"/>
      <c r="F843" s="110"/>
    </row>
    <row r="844" spans="1:7" ht="15.75" customHeight="1">
      <c r="A844" s="31"/>
      <c r="B844" s="209"/>
      <c r="C844" s="31"/>
      <c r="D844" s="110"/>
      <c r="E844" s="31"/>
      <c r="F844" s="110"/>
    </row>
    <row r="845" spans="1:7" ht="15.75" customHeight="1">
      <c r="A845" s="31"/>
      <c r="B845" s="209"/>
      <c r="C845" s="31"/>
      <c r="D845" s="110"/>
      <c r="E845" s="31"/>
      <c r="F845" s="110"/>
    </row>
    <row r="846" spans="1:7" ht="15.75" customHeight="1" thickBot="1">
      <c r="A846" s="31"/>
      <c r="B846" s="211" t="s">
        <v>169</v>
      </c>
      <c r="C846" s="31"/>
      <c r="D846" s="110"/>
      <c r="E846" s="31"/>
      <c r="F846" s="110"/>
    </row>
    <row r="847" spans="1:7" ht="15.75" customHeight="1" thickBot="1">
      <c r="A847" s="31"/>
      <c r="B847" s="22" t="s">
        <v>28</v>
      </c>
      <c r="C847" s="1130" t="s">
        <v>126</v>
      </c>
      <c r="D847" s="1095"/>
      <c r="E847" s="1095" t="s">
        <v>127</v>
      </c>
      <c r="F847" s="1096"/>
      <c r="G847" s="213" t="s">
        <v>70</v>
      </c>
    </row>
    <row r="848" spans="1:7">
      <c r="B848" s="111" t="s">
        <v>41</v>
      </c>
      <c r="C848" s="279" t="s">
        <v>83</v>
      </c>
      <c r="D848" s="280" t="s">
        <v>84</v>
      </c>
      <c r="E848" s="281" t="s">
        <v>83</v>
      </c>
      <c r="F848" s="282" t="s">
        <v>84</v>
      </c>
      <c r="G848" s="215" t="s">
        <v>84</v>
      </c>
    </row>
    <row r="849" spans="2:7">
      <c r="B849" s="114" t="s">
        <v>108</v>
      </c>
      <c r="C849" s="283">
        <v>9.2980856882406565E-2</v>
      </c>
      <c r="D849" s="115">
        <v>612</v>
      </c>
      <c r="E849" s="283">
        <v>0.12770470937632583</v>
      </c>
      <c r="F849" s="104">
        <v>602</v>
      </c>
      <c r="G849" s="278">
        <v>1214</v>
      </c>
    </row>
    <row r="850" spans="2:7">
      <c r="B850" s="114" t="s">
        <v>109</v>
      </c>
      <c r="C850" s="283">
        <v>4.9529018535399573E-2</v>
      </c>
      <c r="D850" s="115">
        <v>326</v>
      </c>
      <c r="E850" s="283">
        <v>6.6610097581671621E-2</v>
      </c>
      <c r="F850" s="104">
        <v>314</v>
      </c>
      <c r="G850" s="278">
        <v>640</v>
      </c>
    </row>
    <row r="851" spans="2:7">
      <c r="B851" s="114" t="s">
        <v>110</v>
      </c>
      <c r="C851" s="283">
        <v>0.11075660893345488</v>
      </c>
      <c r="D851" s="115">
        <v>729</v>
      </c>
      <c r="E851" s="283">
        <v>0.13428086550700041</v>
      </c>
      <c r="F851" s="104">
        <v>633</v>
      </c>
      <c r="G851" s="278">
        <v>1362</v>
      </c>
    </row>
    <row r="852" spans="2:7">
      <c r="B852" s="114" t="s">
        <v>111</v>
      </c>
      <c r="C852" s="283">
        <v>0.21999392281981162</v>
      </c>
      <c r="D852" s="115">
        <v>1448</v>
      </c>
      <c r="E852" s="283">
        <v>0.28298684768773863</v>
      </c>
      <c r="F852" s="104">
        <v>1334</v>
      </c>
      <c r="G852" s="278">
        <v>2782</v>
      </c>
    </row>
    <row r="853" spans="2:7">
      <c r="B853" s="114" t="s">
        <v>112</v>
      </c>
      <c r="C853" s="283">
        <v>0.24962017623822547</v>
      </c>
      <c r="D853" s="115">
        <v>1643</v>
      </c>
      <c r="E853" s="283">
        <v>0.25901569792108614</v>
      </c>
      <c r="F853" s="104">
        <v>1221</v>
      </c>
      <c r="G853" s="278">
        <v>2864</v>
      </c>
    </row>
    <row r="854" spans="2:7">
      <c r="B854" s="114" t="s">
        <v>113</v>
      </c>
      <c r="C854" s="283">
        <v>0.27711941659070194</v>
      </c>
      <c r="D854" s="115">
        <v>1824</v>
      </c>
      <c r="E854" s="283">
        <v>0.12940178192617735</v>
      </c>
      <c r="F854" s="104">
        <v>610</v>
      </c>
      <c r="G854" s="278">
        <v>2434</v>
      </c>
    </row>
    <row r="855" spans="2:7" ht="15.6" thickBot="1">
      <c r="B855" s="117" t="s">
        <v>70</v>
      </c>
      <c r="C855" s="284"/>
      <c r="D855" s="118">
        <v>6582</v>
      </c>
      <c r="E855" s="285"/>
      <c r="F855" s="107">
        <v>4714</v>
      </c>
      <c r="G855" s="208">
        <v>11296</v>
      </c>
    </row>
    <row r="856" spans="2:7">
      <c r="B856" s="286"/>
      <c r="C856" s="287"/>
      <c r="D856" s="287"/>
      <c r="E856" s="31"/>
      <c r="F856" s="31"/>
    </row>
    <row r="857" spans="2:7">
      <c r="B857" s="286"/>
      <c r="C857" s="287"/>
      <c r="D857" s="287"/>
      <c r="E857" s="31"/>
      <c r="F857" s="31"/>
    </row>
    <row r="858" spans="2:7">
      <c r="B858" s="286"/>
      <c r="C858" s="287"/>
      <c r="D858" s="287"/>
      <c r="E858" s="31"/>
      <c r="F858" s="31"/>
    </row>
    <row r="859" spans="2:7">
      <c r="B859" s="286"/>
      <c r="C859" s="287"/>
      <c r="D859" s="287"/>
      <c r="E859" s="31"/>
      <c r="F859" s="31"/>
    </row>
    <row r="860" spans="2:7">
      <c r="B860" s="286"/>
      <c r="C860" s="287"/>
      <c r="D860" s="287"/>
      <c r="E860" s="31"/>
      <c r="F860" s="31"/>
    </row>
    <row r="861" spans="2:7">
      <c r="B861" s="286"/>
      <c r="C861" s="287"/>
      <c r="D861" s="287"/>
      <c r="E861" s="31"/>
      <c r="F861" s="31"/>
    </row>
    <row r="862" spans="2:7">
      <c r="B862" s="286"/>
      <c r="C862" s="287"/>
      <c r="D862" s="287"/>
      <c r="E862" s="31"/>
      <c r="F862" s="31"/>
    </row>
    <row r="863" spans="2:7">
      <c r="B863" s="286"/>
      <c r="C863" s="287"/>
      <c r="D863" s="287"/>
      <c r="E863" s="31"/>
      <c r="F863" s="31"/>
    </row>
    <row r="864" spans="2:7">
      <c r="B864" s="286"/>
      <c r="C864" s="287"/>
      <c r="D864" s="287"/>
      <c r="E864" s="31"/>
      <c r="F864" s="31"/>
    </row>
    <row r="865" spans="2:8">
      <c r="B865" s="286"/>
      <c r="C865" s="287"/>
      <c r="D865" s="287"/>
      <c r="E865" s="31"/>
      <c r="F865" s="31"/>
    </row>
    <row r="866" spans="2:8">
      <c r="B866" s="286"/>
      <c r="C866" s="287"/>
      <c r="D866" s="287"/>
      <c r="E866" s="31"/>
      <c r="F866" s="31"/>
    </row>
    <row r="867" spans="2:8">
      <c r="B867" s="286"/>
      <c r="C867" s="287"/>
      <c r="D867" s="287"/>
      <c r="E867" s="31"/>
      <c r="F867" s="31"/>
    </row>
    <row r="868" spans="2:8">
      <c r="B868" s="286"/>
      <c r="C868" s="287"/>
      <c r="D868" s="287"/>
      <c r="E868" s="31"/>
      <c r="F868" s="31"/>
    </row>
    <row r="869" spans="2:8">
      <c r="B869" s="286"/>
      <c r="C869" s="287"/>
      <c r="D869" s="287"/>
      <c r="E869" s="31"/>
      <c r="F869" s="31"/>
    </row>
    <row r="870" spans="2:8">
      <c r="B870" s="286"/>
      <c r="C870" s="287"/>
      <c r="D870" s="287"/>
      <c r="E870" s="31"/>
      <c r="F870" s="31"/>
    </row>
    <row r="871" spans="2:8">
      <c r="B871" s="286"/>
      <c r="C871" s="287"/>
      <c r="D871" s="287"/>
      <c r="E871" s="31"/>
      <c r="F871" s="31"/>
    </row>
    <row r="872" spans="2:8">
      <c r="B872" s="286"/>
      <c r="C872" s="287"/>
      <c r="D872" s="287"/>
      <c r="E872" s="31"/>
      <c r="F872" s="31"/>
    </row>
    <row r="873" spans="2:8">
      <c r="B873" s="286"/>
      <c r="C873" s="287"/>
      <c r="D873" s="287"/>
      <c r="E873" s="31"/>
      <c r="F873" s="31"/>
    </row>
    <row r="874" spans="2:8">
      <c r="B874" s="286"/>
      <c r="C874" s="287"/>
      <c r="D874" s="287"/>
      <c r="E874" s="31"/>
      <c r="F874" s="31"/>
    </row>
    <row r="875" spans="2:8">
      <c r="B875" s="286"/>
      <c r="C875" s="287"/>
      <c r="D875" s="287"/>
      <c r="E875" s="31"/>
      <c r="F875" s="31"/>
    </row>
    <row r="876" spans="2:8" ht="15.6" thickBot="1">
      <c r="B876" s="211" t="s">
        <v>170</v>
      </c>
      <c r="C876" s="31"/>
      <c r="D876" s="110"/>
      <c r="E876" s="31"/>
      <c r="F876" s="110"/>
    </row>
    <row r="877" spans="2:8" ht="15.6" thickBot="1">
      <c r="B877" s="36" t="s">
        <v>28</v>
      </c>
      <c r="C877" s="1131" t="s">
        <v>126</v>
      </c>
      <c r="D877" s="1132"/>
      <c r="E877" s="1132" t="s">
        <v>127</v>
      </c>
      <c r="F877" s="1132"/>
      <c r="G877" s="1132" t="s">
        <v>121</v>
      </c>
      <c r="H877" s="1133"/>
    </row>
    <row r="878" spans="2:8">
      <c r="B878" s="122" t="s">
        <v>41</v>
      </c>
      <c r="C878" s="288" t="s">
        <v>83</v>
      </c>
      <c r="D878" s="289" t="s">
        <v>84</v>
      </c>
      <c r="E878" s="288" t="s">
        <v>83</v>
      </c>
      <c r="F878" s="289" t="s">
        <v>84</v>
      </c>
      <c r="G878" s="288" t="s">
        <v>83</v>
      </c>
      <c r="H878" s="290" t="s">
        <v>84</v>
      </c>
    </row>
    <row r="879" spans="2:8">
      <c r="B879" s="291" t="s">
        <v>108</v>
      </c>
      <c r="C879" s="292">
        <v>7.51959330650286E-2</v>
      </c>
      <c r="D879" s="293">
        <v>355</v>
      </c>
      <c r="E879" s="292">
        <v>0.10573042776432606</v>
      </c>
      <c r="F879" s="293">
        <v>393</v>
      </c>
      <c r="G879" s="292">
        <v>2.2364217252396165E-2</v>
      </c>
      <c r="H879" s="294">
        <v>7</v>
      </c>
    </row>
    <row r="880" spans="2:8">
      <c r="B880" s="162" t="s">
        <v>109</v>
      </c>
      <c r="C880" s="292">
        <v>5.8250370684177079E-2</v>
      </c>
      <c r="D880" s="293">
        <v>275</v>
      </c>
      <c r="E880" s="292">
        <v>7.4791498520312083E-2</v>
      </c>
      <c r="F880" s="293">
        <v>278</v>
      </c>
      <c r="G880" s="292">
        <v>3.5143769968051117E-2</v>
      </c>
      <c r="H880" s="30">
        <v>11</v>
      </c>
    </row>
    <row r="881" spans="2:8">
      <c r="B881" s="162" t="s">
        <v>110</v>
      </c>
      <c r="C881" s="292">
        <v>0.12073713196356704</v>
      </c>
      <c r="D881" s="293">
        <v>570</v>
      </c>
      <c r="E881" s="292">
        <v>0.14231907452246434</v>
      </c>
      <c r="F881" s="293">
        <v>529</v>
      </c>
      <c r="G881" s="292">
        <v>0.15335463258785942</v>
      </c>
      <c r="H881" s="30">
        <v>48</v>
      </c>
    </row>
    <row r="882" spans="2:8">
      <c r="B882" s="162" t="s">
        <v>111</v>
      </c>
      <c r="C882" s="292">
        <v>0.22177504765939421</v>
      </c>
      <c r="D882" s="293">
        <v>1047</v>
      </c>
      <c r="E882" s="292">
        <v>0.29539951573849876</v>
      </c>
      <c r="F882" s="293">
        <v>1098</v>
      </c>
      <c r="G882" s="292">
        <v>0.28115015974440893</v>
      </c>
      <c r="H882" s="30">
        <v>88</v>
      </c>
    </row>
    <row r="883" spans="2:8">
      <c r="B883" s="162" t="s">
        <v>112</v>
      </c>
      <c r="C883" s="292">
        <v>0.24804066934971405</v>
      </c>
      <c r="D883" s="293">
        <v>1171</v>
      </c>
      <c r="E883" s="292">
        <v>0.26015603981705676</v>
      </c>
      <c r="F883" s="293">
        <v>967</v>
      </c>
      <c r="G883" s="292">
        <v>0.26837060702875398</v>
      </c>
      <c r="H883" s="30">
        <v>84</v>
      </c>
    </row>
    <row r="884" spans="2:8">
      <c r="B884" s="162" t="s">
        <v>113</v>
      </c>
      <c r="C884" s="292">
        <v>0.27600084727811902</v>
      </c>
      <c r="D884" s="293">
        <v>1303</v>
      </c>
      <c r="E884" s="292">
        <v>0.12160344363734195</v>
      </c>
      <c r="F884" s="293">
        <v>452</v>
      </c>
      <c r="G884" s="292">
        <v>0.23961661341853036</v>
      </c>
      <c r="H884" s="30">
        <v>75</v>
      </c>
    </row>
    <row r="885" spans="2:8" ht="15.6" thickBot="1">
      <c r="B885" s="295" t="s">
        <v>70</v>
      </c>
      <c r="C885" s="296"/>
      <c r="D885" s="297">
        <v>4721</v>
      </c>
      <c r="E885" s="296"/>
      <c r="F885" s="297">
        <v>3717</v>
      </c>
      <c r="G885" s="298"/>
      <c r="H885" s="33">
        <v>313</v>
      </c>
    </row>
    <row r="886" spans="2:8">
      <c r="B886" s="286"/>
      <c r="C886" s="287"/>
      <c r="D886" s="287"/>
      <c r="E886" s="31"/>
      <c r="F886" s="31"/>
    </row>
    <row r="887" spans="2:8">
      <c r="B887" s="286"/>
      <c r="C887" s="287"/>
      <c r="D887" s="287"/>
      <c r="E887" s="31"/>
      <c r="F887" s="31"/>
    </row>
    <row r="888" spans="2:8">
      <c r="B888" s="286"/>
      <c r="C888" s="287"/>
      <c r="D888" s="287"/>
      <c r="E888" s="31"/>
      <c r="F888" s="31"/>
    </row>
    <row r="889" spans="2:8">
      <c r="B889" s="286"/>
      <c r="C889" s="287"/>
      <c r="D889" s="287"/>
      <c r="E889" s="31"/>
      <c r="F889" s="31"/>
    </row>
    <row r="890" spans="2:8">
      <c r="B890" s="286"/>
      <c r="C890" s="287"/>
      <c r="D890" s="287"/>
      <c r="E890" s="31"/>
      <c r="F890" s="31"/>
    </row>
    <row r="891" spans="2:8">
      <c r="B891" s="286"/>
      <c r="C891" s="287"/>
      <c r="D891" s="287"/>
      <c r="E891" s="31"/>
      <c r="F891" s="31"/>
    </row>
    <row r="892" spans="2:8">
      <c r="B892" s="286"/>
      <c r="C892" s="287"/>
      <c r="D892" s="287"/>
      <c r="E892" s="31"/>
      <c r="F892" s="31"/>
    </row>
    <row r="893" spans="2:8">
      <c r="B893" s="286"/>
      <c r="C893" s="287"/>
      <c r="D893" s="287"/>
      <c r="E893" s="31"/>
      <c r="F893" s="31"/>
    </row>
    <row r="894" spans="2:8">
      <c r="B894" s="286"/>
      <c r="C894" s="287"/>
      <c r="D894" s="287"/>
      <c r="E894" s="31"/>
      <c r="F894" s="31"/>
    </row>
    <row r="895" spans="2:8">
      <c r="B895" s="286"/>
      <c r="C895" s="287"/>
      <c r="D895" s="287"/>
      <c r="E895" s="31"/>
      <c r="F895" s="31"/>
    </row>
    <row r="896" spans="2:8">
      <c r="B896" s="286"/>
      <c r="C896" s="287"/>
      <c r="D896" s="287"/>
      <c r="E896" s="31"/>
      <c r="F896" s="31"/>
    </row>
    <row r="897" spans="2:9">
      <c r="B897" s="286"/>
      <c r="C897" s="287"/>
      <c r="D897" s="287"/>
      <c r="E897" s="31"/>
      <c r="F897" s="31"/>
    </row>
    <row r="898" spans="2:9">
      <c r="B898" s="286"/>
      <c r="C898" s="287"/>
      <c r="D898" s="287"/>
      <c r="E898" s="31"/>
      <c r="F898" s="31"/>
    </row>
    <row r="899" spans="2:9">
      <c r="B899" s="286"/>
      <c r="C899" s="287"/>
      <c r="D899" s="287"/>
      <c r="E899" s="31"/>
      <c r="F899" s="31"/>
    </row>
    <row r="900" spans="2:9">
      <c r="B900" s="286"/>
      <c r="C900" s="287"/>
      <c r="D900" s="287"/>
      <c r="E900" s="31"/>
      <c r="F900" s="31"/>
    </row>
    <row r="901" spans="2:9">
      <c r="B901" s="286"/>
      <c r="C901" s="287"/>
      <c r="D901" s="287"/>
      <c r="E901" s="31"/>
      <c r="F901" s="31"/>
    </row>
    <row r="902" spans="2:9">
      <c r="B902" s="286"/>
      <c r="C902" s="287"/>
      <c r="D902" s="287"/>
      <c r="E902" s="31"/>
      <c r="F902" s="31"/>
    </row>
    <row r="903" spans="2:9">
      <c r="B903" s="286"/>
      <c r="C903" s="287"/>
      <c r="D903" s="287"/>
      <c r="E903" s="31"/>
      <c r="F903" s="31"/>
    </row>
    <row r="904" spans="2:9">
      <c r="B904" s="286"/>
      <c r="C904" s="287"/>
      <c r="D904" s="287"/>
      <c r="E904" s="31"/>
      <c r="F904" s="31"/>
    </row>
    <row r="905" spans="2:9">
      <c r="B905" s="286"/>
      <c r="C905" s="287"/>
      <c r="D905" s="287"/>
      <c r="E905" s="31"/>
      <c r="F905" s="31"/>
    </row>
    <row r="906" spans="2:9" ht="15.6" thickBot="1">
      <c r="B906" s="211" t="s">
        <v>171</v>
      </c>
      <c r="C906" s="31"/>
      <c r="D906" s="110"/>
      <c r="E906" s="31"/>
      <c r="F906" s="110"/>
      <c r="G906" s="31"/>
      <c r="H906" s="110"/>
      <c r="I906" s="110"/>
    </row>
    <row r="907" spans="2:9">
      <c r="B907" s="212"/>
      <c r="C907" s="1134" t="s">
        <v>126</v>
      </c>
      <c r="D907" s="1095"/>
      <c r="E907" s="1095" t="s">
        <v>127</v>
      </c>
      <c r="F907" s="1096"/>
      <c r="G907" s="213" t="s">
        <v>70</v>
      </c>
    </row>
    <row r="908" spans="2:9">
      <c r="B908" s="214" t="s">
        <v>32</v>
      </c>
      <c r="C908" s="299" t="s">
        <v>83</v>
      </c>
      <c r="D908" s="159" t="s">
        <v>84</v>
      </c>
      <c r="E908" s="159" t="s">
        <v>83</v>
      </c>
      <c r="F908" s="179" t="s">
        <v>84</v>
      </c>
      <c r="G908" s="215" t="s">
        <v>84</v>
      </c>
    </row>
    <row r="909" spans="2:9">
      <c r="B909" s="216" t="s">
        <v>148</v>
      </c>
      <c r="C909" s="300">
        <v>1.276207839562443E-2</v>
      </c>
      <c r="D909" s="39">
        <v>84</v>
      </c>
      <c r="E909" s="301">
        <v>1.4212982605006363E-2</v>
      </c>
      <c r="F909" s="30">
        <v>67</v>
      </c>
      <c r="G909" s="278">
        <v>151</v>
      </c>
    </row>
    <row r="910" spans="2:9">
      <c r="B910" s="216" t="s">
        <v>149</v>
      </c>
      <c r="C910" s="300">
        <v>9.8754178061379524E-3</v>
      </c>
      <c r="D910" s="39">
        <v>65</v>
      </c>
      <c r="E910" s="301">
        <v>1.2091641917691982E-2</v>
      </c>
      <c r="F910" s="30">
        <v>57</v>
      </c>
      <c r="G910" s="278">
        <v>122</v>
      </c>
    </row>
    <row r="911" spans="2:9">
      <c r="B911" s="216" t="s">
        <v>150</v>
      </c>
      <c r="C911" s="300">
        <v>1.9750835612275903E-3</v>
      </c>
      <c r="D911" s="39">
        <v>13</v>
      </c>
      <c r="E911" s="301">
        <v>3.3941450997030122E-3</v>
      </c>
      <c r="F911" s="30">
        <v>16</v>
      </c>
      <c r="G911" s="278">
        <v>29</v>
      </c>
    </row>
    <row r="912" spans="2:9">
      <c r="B912" s="216" t="s">
        <v>151</v>
      </c>
      <c r="C912" s="300">
        <v>6.5329687025220294E-3</v>
      </c>
      <c r="D912" s="39">
        <v>43</v>
      </c>
      <c r="E912" s="301">
        <v>8.0610946117946544E-3</v>
      </c>
      <c r="F912" s="30">
        <v>38</v>
      </c>
      <c r="G912" s="278">
        <v>81</v>
      </c>
    </row>
    <row r="913" spans="2:10">
      <c r="B913" s="216" t="s">
        <v>152</v>
      </c>
      <c r="C913" s="300">
        <v>1.6712245518079611E-3</v>
      </c>
      <c r="D913" s="39">
        <v>11</v>
      </c>
      <c r="E913" s="301">
        <v>4.8790835808230799E-3</v>
      </c>
      <c r="F913" s="30">
        <v>23</v>
      </c>
      <c r="G913" s="278">
        <v>34</v>
      </c>
    </row>
    <row r="914" spans="2:10">
      <c r="B914" s="216" t="s">
        <v>153</v>
      </c>
      <c r="C914" s="300">
        <v>0.94272257672439985</v>
      </c>
      <c r="D914" s="39">
        <v>6205</v>
      </c>
      <c r="E914" s="301">
        <v>0.93869325413661431</v>
      </c>
      <c r="F914" s="30">
        <v>4425</v>
      </c>
      <c r="G914" s="278">
        <v>10630</v>
      </c>
    </row>
    <row r="915" spans="2:10">
      <c r="B915" s="216" t="s">
        <v>121</v>
      </c>
      <c r="C915" s="300">
        <v>1.0483135824977211E-2</v>
      </c>
      <c r="D915" s="39">
        <v>69</v>
      </c>
      <c r="E915" s="301">
        <v>1.0394569367840474E-2</v>
      </c>
      <c r="F915" s="30">
        <v>49</v>
      </c>
      <c r="G915" s="278">
        <v>118</v>
      </c>
    </row>
    <row r="916" spans="2:10">
      <c r="B916" s="216" t="s">
        <v>123</v>
      </c>
      <c r="C916" s="300">
        <v>1.3977514433302947E-2</v>
      </c>
      <c r="D916" s="39">
        <v>92</v>
      </c>
      <c r="E916" s="301">
        <v>8.2732286805260926E-3</v>
      </c>
      <c r="F916" s="30">
        <v>39</v>
      </c>
      <c r="G916" s="278">
        <v>131</v>
      </c>
    </row>
    <row r="917" spans="2:10">
      <c r="B917" s="216" t="s">
        <v>73</v>
      </c>
      <c r="C917" s="300">
        <v>0</v>
      </c>
      <c r="D917" s="39">
        <v>0</v>
      </c>
      <c r="E917" s="301">
        <v>0</v>
      </c>
      <c r="F917" s="30">
        <v>0</v>
      </c>
      <c r="G917" s="278">
        <v>0</v>
      </c>
    </row>
    <row r="918" spans="2:10" ht="15.6" thickBot="1">
      <c r="B918" s="219" t="s">
        <v>70</v>
      </c>
      <c r="C918" s="302"/>
      <c r="D918" s="42">
        <v>6582</v>
      </c>
      <c r="E918" s="298"/>
      <c r="F918" s="33">
        <v>4714</v>
      </c>
      <c r="G918" s="208">
        <v>11296</v>
      </c>
      <c r="H918" s="31"/>
      <c r="I918" s="31"/>
      <c r="J918" s="31"/>
    </row>
    <row r="919" spans="2:10">
      <c r="B919" s="303"/>
      <c r="C919" s="304"/>
      <c r="D919" s="305"/>
      <c r="E919" s="305"/>
      <c r="F919" s="305"/>
      <c r="G919" s="31"/>
      <c r="H919" s="110"/>
      <c r="I919" s="110"/>
      <c r="J919" s="110"/>
    </row>
    <row r="920" spans="2:10">
      <c r="B920" s="306"/>
      <c r="C920" s="31"/>
      <c r="D920" s="110"/>
      <c r="E920" s="110"/>
      <c r="F920" s="110"/>
      <c r="G920" s="31"/>
      <c r="H920" s="110"/>
      <c r="I920" s="110"/>
      <c r="J920" s="110"/>
    </row>
    <row r="921" spans="2:10">
      <c r="B921" s="306"/>
      <c r="C921" s="31"/>
      <c r="D921" s="110"/>
      <c r="E921" s="110"/>
      <c r="F921" s="110"/>
      <c r="G921" s="31"/>
      <c r="H921" s="110"/>
      <c r="I921" s="110"/>
      <c r="J921" s="110"/>
    </row>
    <row r="922" spans="2:10">
      <c r="B922" s="306"/>
      <c r="C922" s="31"/>
      <c r="D922" s="110"/>
      <c r="E922" s="110"/>
      <c r="F922" s="110"/>
      <c r="G922" s="31"/>
      <c r="H922" s="110"/>
      <c r="I922" s="110"/>
      <c r="J922" s="110"/>
    </row>
    <row r="923" spans="2:10">
      <c r="B923" s="306"/>
      <c r="C923" s="31"/>
      <c r="D923" s="110"/>
      <c r="E923" s="110"/>
      <c r="F923" s="110"/>
      <c r="G923" s="31"/>
      <c r="H923" s="110"/>
      <c r="I923" s="110"/>
      <c r="J923" s="110"/>
    </row>
    <row r="924" spans="2:10">
      <c r="B924" s="306"/>
      <c r="C924" s="31"/>
      <c r="D924" s="110"/>
      <c r="E924" s="110"/>
      <c r="F924" s="110"/>
      <c r="G924" s="31"/>
      <c r="H924" s="110"/>
      <c r="I924" s="110"/>
      <c r="J924" s="110"/>
    </row>
    <row r="925" spans="2:10">
      <c r="B925" s="306"/>
      <c r="C925" s="31"/>
      <c r="D925" s="110"/>
      <c r="E925" s="110"/>
      <c r="F925" s="110"/>
      <c r="G925" s="31"/>
      <c r="H925" s="110"/>
      <c r="I925" s="110"/>
      <c r="J925" s="110"/>
    </row>
    <row r="926" spans="2:10">
      <c r="B926" s="306"/>
      <c r="C926" s="31"/>
      <c r="D926" s="110"/>
      <c r="E926" s="110"/>
      <c r="F926" s="110"/>
      <c r="G926" s="31"/>
      <c r="H926" s="110"/>
      <c r="I926" s="110"/>
      <c r="J926" s="110"/>
    </row>
    <row r="927" spans="2:10">
      <c r="B927" s="306"/>
      <c r="C927" s="31"/>
      <c r="D927" s="110"/>
      <c r="E927" s="110"/>
      <c r="F927" s="110"/>
      <c r="G927" s="31"/>
      <c r="H927" s="110"/>
      <c r="I927" s="110"/>
      <c r="J927" s="110"/>
    </row>
    <row r="928" spans="2:10">
      <c r="B928" s="306"/>
      <c r="C928" s="31"/>
      <c r="D928" s="110"/>
      <c r="E928" s="110"/>
      <c r="F928" s="110"/>
      <c r="G928" s="31"/>
      <c r="H928" s="110"/>
      <c r="I928" s="110"/>
      <c r="J928" s="110"/>
    </row>
    <row r="929" spans="2:10">
      <c r="B929" s="306"/>
      <c r="C929" s="31"/>
      <c r="D929" s="110"/>
      <c r="E929" s="110"/>
      <c r="F929" s="110"/>
      <c r="G929" s="31"/>
      <c r="H929" s="110"/>
      <c r="I929" s="110"/>
      <c r="J929" s="110"/>
    </row>
    <row r="930" spans="2:10">
      <c r="B930" s="306"/>
      <c r="C930" s="31"/>
      <c r="D930" s="110"/>
      <c r="E930" s="110"/>
      <c r="F930" s="110"/>
      <c r="G930" s="31"/>
      <c r="H930" s="110"/>
      <c r="I930" s="110"/>
      <c r="J930" s="110"/>
    </row>
    <row r="931" spans="2:10">
      <c r="B931" s="306"/>
      <c r="C931" s="31"/>
      <c r="D931" s="110"/>
      <c r="E931" s="110"/>
      <c r="F931" s="110"/>
      <c r="G931" s="31"/>
      <c r="H931" s="110"/>
      <c r="I931" s="110"/>
      <c r="J931" s="110"/>
    </row>
    <row r="932" spans="2:10">
      <c r="B932" s="306"/>
      <c r="C932" s="31"/>
      <c r="D932" s="110"/>
      <c r="E932" s="110"/>
      <c r="F932" s="110"/>
      <c r="G932" s="31"/>
      <c r="H932" s="110"/>
      <c r="I932" s="110"/>
      <c r="J932" s="110"/>
    </row>
    <row r="933" spans="2:10">
      <c r="B933" s="306"/>
      <c r="C933" s="31"/>
      <c r="D933" s="110"/>
      <c r="E933" s="110"/>
      <c r="F933" s="110"/>
      <c r="G933" s="31"/>
      <c r="H933" s="110"/>
      <c r="I933" s="110"/>
      <c r="J933" s="110"/>
    </row>
    <row r="934" spans="2:10">
      <c r="B934" s="306"/>
      <c r="C934" s="31"/>
      <c r="D934" s="110"/>
      <c r="E934" s="110"/>
      <c r="F934" s="110"/>
      <c r="G934" s="31"/>
      <c r="H934" s="110"/>
      <c r="I934" s="110"/>
      <c r="J934" s="110"/>
    </row>
    <row r="935" spans="2:10">
      <c r="B935" s="306"/>
      <c r="C935" s="31"/>
      <c r="D935" s="110"/>
      <c r="E935" s="110"/>
      <c r="F935" s="110"/>
      <c r="G935" s="31"/>
      <c r="H935" s="110"/>
      <c r="I935" s="110"/>
      <c r="J935" s="110"/>
    </row>
    <row r="936" spans="2:10">
      <c r="B936" s="306"/>
      <c r="C936" s="31"/>
      <c r="D936" s="110"/>
      <c r="E936" s="110"/>
      <c r="F936" s="110"/>
      <c r="G936" s="31"/>
      <c r="H936" s="110"/>
      <c r="I936" s="110"/>
      <c r="J936" s="110"/>
    </row>
    <row r="937" spans="2:10">
      <c r="B937" s="306"/>
      <c r="C937" s="31"/>
      <c r="D937" s="110"/>
      <c r="E937" s="110"/>
      <c r="F937" s="110"/>
      <c r="G937" s="31"/>
      <c r="H937" s="110"/>
      <c r="I937" s="110"/>
      <c r="J937" s="110"/>
    </row>
    <row r="938" spans="2:10">
      <c r="B938" s="306"/>
      <c r="C938" s="31"/>
      <c r="D938" s="110"/>
      <c r="E938" s="110"/>
      <c r="F938" s="110"/>
      <c r="G938" s="31"/>
      <c r="H938" s="110"/>
      <c r="I938" s="110"/>
      <c r="J938" s="110"/>
    </row>
    <row r="939" spans="2:10" ht="15.6" thickBot="1">
      <c r="B939" s="211" t="s">
        <v>172</v>
      </c>
      <c r="C939" s="31"/>
      <c r="D939" s="110"/>
      <c r="E939" s="110"/>
      <c r="F939" s="110"/>
      <c r="G939" s="31"/>
      <c r="H939" s="110"/>
      <c r="I939" s="110"/>
      <c r="J939" s="110"/>
    </row>
    <row r="940" spans="2:10">
      <c r="B940" s="307"/>
      <c r="C940" s="1132" t="s">
        <v>126</v>
      </c>
      <c r="D940" s="1132"/>
      <c r="E940" s="1132" t="s">
        <v>127</v>
      </c>
      <c r="F940" s="1132"/>
      <c r="G940" s="1086" t="s">
        <v>121</v>
      </c>
      <c r="H940" s="1090"/>
      <c r="I940" s="110"/>
      <c r="J940" s="110"/>
    </row>
    <row r="941" spans="2:10">
      <c r="B941" s="222" t="s">
        <v>32</v>
      </c>
      <c r="C941" s="95" t="s">
        <v>83</v>
      </c>
      <c r="D941" s="95" t="s">
        <v>84</v>
      </c>
      <c r="E941" s="95" t="s">
        <v>83</v>
      </c>
      <c r="F941" s="95" t="s">
        <v>84</v>
      </c>
      <c r="G941" s="95" t="s">
        <v>83</v>
      </c>
      <c r="H941" s="96" t="s">
        <v>84</v>
      </c>
      <c r="I941" s="110"/>
      <c r="J941" s="110"/>
    </row>
    <row r="942" spans="2:10">
      <c r="B942" s="216" t="s">
        <v>148</v>
      </c>
      <c r="C942" s="301">
        <v>1.4403728023723788E-2</v>
      </c>
      <c r="D942" s="39">
        <v>68</v>
      </c>
      <c r="E942" s="301">
        <v>1.5065913370998116E-2</v>
      </c>
      <c r="F942" s="39">
        <v>56</v>
      </c>
      <c r="G942" s="301">
        <v>0</v>
      </c>
      <c r="H942" s="30">
        <v>0</v>
      </c>
      <c r="I942" s="110"/>
      <c r="J942" s="110"/>
    </row>
    <row r="943" spans="2:10">
      <c r="B943" s="216" t="s">
        <v>149</v>
      </c>
      <c r="C943" s="301">
        <v>1.1226435077314129E-2</v>
      </c>
      <c r="D943" s="39">
        <v>53</v>
      </c>
      <c r="E943" s="301">
        <v>1.1030400860909336E-2</v>
      </c>
      <c r="F943" s="39">
        <v>41</v>
      </c>
      <c r="G943" s="301">
        <v>0</v>
      </c>
      <c r="H943" s="30">
        <v>0</v>
      </c>
      <c r="I943" s="110"/>
      <c r="J943" s="110"/>
    </row>
    <row r="944" spans="2:10">
      <c r="B944" s="216" t="s">
        <v>150</v>
      </c>
      <c r="C944" s="301">
        <v>2.3300148273670833E-3</v>
      </c>
      <c r="D944" s="39">
        <v>11</v>
      </c>
      <c r="E944" s="301">
        <v>3.766478342749529E-3</v>
      </c>
      <c r="F944" s="39">
        <v>14</v>
      </c>
      <c r="G944" s="301">
        <v>0</v>
      </c>
      <c r="H944" s="30">
        <v>0</v>
      </c>
      <c r="I944" s="110"/>
      <c r="J944" s="110"/>
    </row>
    <row r="945" spans="1:10">
      <c r="B945" s="216" t="s">
        <v>151</v>
      </c>
      <c r="C945" s="301">
        <v>8.4727811904257574E-4</v>
      </c>
      <c r="D945" s="39">
        <v>4</v>
      </c>
      <c r="E945" s="301">
        <v>1.6142050040355124E-3</v>
      </c>
      <c r="F945" s="39">
        <v>6</v>
      </c>
      <c r="G945" s="301">
        <v>3.1948881789137379E-3</v>
      </c>
      <c r="H945" s="30">
        <v>1</v>
      </c>
      <c r="I945" s="110"/>
      <c r="J945" s="110"/>
    </row>
    <row r="946" spans="1:10">
      <c r="B946" s="216" t="s">
        <v>152</v>
      </c>
      <c r="C946" s="301">
        <v>1.2073713196356703E-2</v>
      </c>
      <c r="D946" s="39">
        <v>57</v>
      </c>
      <c r="E946" s="301">
        <v>1.8294323379069142E-2</v>
      </c>
      <c r="F946" s="39">
        <v>68</v>
      </c>
      <c r="G946" s="301">
        <v>0</v>
      </c>
      <c r="H946" s="30">
        <v>0</v>
      </c>
      <c r="I946" s="110"/>
      <c r="J946" s="110"/>
    </row>
    <row r="947" spans="1:10">
      <c r="B947" s="216" t="s">
        <v>153</v>
      </c>
      <c r="C947" s="301">
        <v>0.93009955517898746</v>
      </c>
      <c r="D947" s="39">
        <v>4391</v>
      </c>
      <c r="E947" s="301">
        <v>0.93354856066720471</v>
      </c>
      <c r="F947" s="39">
        <v>3470</v>
      </c>
      <c r="G947" s="301">
        <v>5.4313099041533544E-2</v>
      </c>
      <c r="H947" s="30">
        <v>17</v>
      </c>
      <c r="I947" s="110"/>
      <c r="J947" s="110"/>
    </row>
    <row r="948" spans="1:10">
      <c r="B948" s="216" t="s">
        <v>121</v>
      </c>
      <c r="C948" s="301">
        <v>2.9019275577208219E-2</v>
      </c>
      <c r="D948" s="39">
        <v>137</v>
      </c>
      <c r="E948" s="301">
        <v>1.668011837503363E-2</v>
      </c>
      <c r="F948" s="39">
        <v>62</v>
      </c>
      <c r="G948" s="301">
        <v>0.94249201277955275</v>
      </c>
      <c r="H948" s="30">
        <v>295</v>
      </c>
      <c r="I948" s="110"/>
      <c r="J948" s="110"/>
    </row>
    <row r="949" spans="1:10">
      <c r="B949" s="216" t="s">
        <v>123</v>
      </c>
      <c r="C949" s="301">
        <v>0</v>
      </c>
      <c r="D949" s="39">
        <v>0</v>
      </c>
      <c r="E949" s="301">
        <v>0</v>
      </c>
      <c r="F949" s="39">
        <v>0</v>
      </c>
      <c r="G949" s="301">
        <v>0</v>
      </c>
      <c r="H949" s="30">
        <v>0</v>
      </c>
      <c r="I949" s="110"/>
      <c r="J949" s="110"/>
    </row>
    <row r="950" spans="1:10">
      <c r="B950" s="216" t="s">
        <v>73</v>
      </c>
      <c r="C950" s="301">
        <v>0</v>
      </c>
      <c r="D950" s="39">
        <v>0</v>
      </c>
      <c r="E950" s="301">
        <v>0</v>
      </c>
      <c r="F950" s="39">
        <v>0</v>
      </c>
      <c r="G950" s="301">
        <v>0</v>
      </c>
      <c r="H950" s="30">
        <v>0</v>
      </c>
      <c r="I950" s="110"/>
      <c r="J950" s="110"/>
    </row>
    <row r="951" spans="1:10" ht="15.6" thickBot="1">
      <c r="B951" s="219" t="s">
        <v>70</v>
      </c>
      <c r="C951" s="298"/>
      <c r="D951" s="42">
        <v>4721</v>
      </c>
      <c r="E951" s="298"/>
      <c r="F951" s="42">
        <v>3717</v>
      </c>
      <c r="G951" s="298"/>
      <c r="H951" s="33">
        <v>313</v>
      </c>
      <c r="I951" s="110"/>
      <c r="J951" s="110"/>
    </row>
    <row r="952" spans="1:10">
      <c r="A952" s="66" t="s">
        <v>80</v>
      </c>
      <c r="B952" s="306"/>
      <c r="C952" s="31"/>
      <c r="D952" s="110"/>
      <c r="E952" s="110"/>
      <c r="F952" s="110"/>
      <c r="G952" s="31"/>
      <c r="H952" s="110"/>
      <c r="I952" s="110"/>
      <c r="J952" s="110"/>
    </row>
    <row r="953" spans="1:10">
      <c r="A953" s="66"/>
      <c r="B953" s="306"/>
      <c r="C953" s="31"/>
      <c r="D953" s="110"/>
      <c r="E953" s="110"/>
      <c r="F953" s="110"/>
      <c r="G953" s="31"/>
      <c r="H953" s="110"/>
      <c r="I953" s="110"/>
      <c r="J953" s="110"/>
    </row>
    <row r="954" spans="1:10">
      <c r="A954" s="66"/>
      <c r="B954" s="306"/>
      <c r="C954" s="31"/>
      <c r="D954" s="110"/>
      <c r="E954" s="110"/>
      <c r="F954" s="110"/>
      <c r="G954" s="31"/>
      <c r="H954" s="110"/>
      <c r="I954" s="110"/>
      <c r="J954" s="110"/>
    </row>
    <row r="955" spans="1:10">
      <c r="A955" s="66"/>
      <c r="B955" s="306"/>
      <c r="C955" s="31"/>
      <c r="D955" s="110"/>
      <c r="E955" s="110"/>
      <c r="F955" s="110"/>
      <c r="G955" s="31"/>
      <c r="H955" s="110"/>
      <c r="I955" s="110"/>
      <c r="J955" s="110"/>
    </row>
    <row r="956" spans="1:10">
      <c r="A956" s="66"/>
      <c r="B956" s="306"/>
      <c r="C956" s="31"/>
      <c r="D956" s="110"/>
      <c r="E956" s="110"/>
      <c r="F956" s="110"/>
      <c r="G956" s="31"/>
      <c r="H956" s="110"/>
      <c r="I956" s="110"/>
      <c r="J956" s="110"/>
    </row>
    <row r="957" spans="1:10">
      <c r="A957" s="66"/>
      <c r="B957" s="306"/>
      <c r="C957" s="31"/>
      <c r="D957" s="110"/>
      <c r="E957" s="110"/>
      <c r="F957" s="110"/>
      <c r="G957" s="31"/>
      <c r="H957" s="110"/>
      <c r="I957" s="110"/>
      <c r="J957" s="110"/>
    </row>
    <row r="958" spans="1:10">
      <c r="A958" s="66"/>
      <c r="B958" s="306"/>
      <c r="C958" s="31"/>
      <c r="D958" s="110"/>
      <c r="E958" s="110"/>
      <c r="F958" s="110"/>
      <c r="G958" s="31"/>
      <c r="H958" s="110"/>
      <c r="I958" s="110"/>
      <c r="J958" s="110"/>
    </row>
    <row r="959" spans="1:10">
      <c r="A959" s="66"/>
      <c r="B959" s="306"/>
      <c r="C959" s="31"/>
      <c r="D959" s="110"/>
      <c r="E959" s="110"/>
      <c r="F959" s="110"/>
      <c r="G959" s="31"/>
      <c r="H959" s="110"/>
      <c r="I959" s="110"/>
      <c r="J959" s="110"/>
    </row>
    <row r="960" spans="1:10">
      <c r="A960" s="66"/>
      <c r="B960" s="306"/>
      <c r="C960" s="31"/>
      <c r="D960" s="110"/>
      <c r="E960" s="110"/>
      <c r="F960" s="110"/>
      <c r="G960" s="31"/>
      <c r="H960" s="110"/>
      <c r="I960" s="110"/>
      <c r="J960" s="110"/>
    </row>
    <row r="961" spans="1:10">
      <c r="A961" s="66"/>
      <c r="B961" s="306"/>
      <c r="C961" s="31"/>
      <c r="D961" s="110"/>
      <c r="E961" s="110"/>
      <c r="F961" s="110"/>
      <c r="G961" s="31"/>
      <c r="H961" s="110"/>
      <c r="I961" s="110"/>
      <c r="J961" s="110"/>
    </row>
    <row r="962" spans="1:10">
      <c r="A962" s="66"/>
      <c r="B962" s="306"/>
      <c r="C962" s="31"/>
      <c r="D962" s="110"/>
      <c r="E962" s="110"/>
      <c r="F962" s="110"/>
      <c r="G962" s="31"/>
      <c r="H962" s="110"/>
      <c r="I962" s="110"/>
      <c r="J962" s="110"/>
    </row>
    <row r="963" spans="1:10">
      <c r="A963" s="66"/>
      <c r="B963" s="306"/>
      <c r="C963" s="31"/>
      <c r="D963" s="110"/>
      <c r="E963" s="110"/>
      <c r="F963" s="110"/>
      <c r="G963" s="31"/>
      <c r="H963" s="110"/>
      <c r="I963" s="110"/>
      <c r="J963" s="110"/>
    </row>
    <row r="964" spans="1:10">
      <c r="A964" s="66"/>
      <c r="B964" s="306"/>
      <c r="C964" s="31"/>
      <c r="D964" s="110"/>
      <c r="E964" s="110"/>
      <c r="F964" s="110"/>
      <c r="G964" s="31"/>
      <c r="H964" s="110"/>
      <c r="I964" s="110"/>
      <c r="J964" s="110"/>
    </row>
    <row r="965" spans="1:10">
      <c r="A965" s="66"/>
      <c r="B965" s="306"/>
      <c r="C965" s="31"/>
      <c r="D965" s="110"/>
      <c r="E965" s="110"/>
      <c r="F965" s="110"/>
      <c r="G965" s="31"/>
      <c r="H965" s="110"/>
      <c r="I965" s="110"/>
      <c r="J965" s="110"/>
    </row>
    <row r="966" spans="1:10">
      <c r="A966" s="66"/>
      <c r="B966" s="306"/>
      <c r="C966" s="31"/>
      <c r="D966" s="110"/>
      <c r="E966" s="110"/>
      <c r="F966" s="110"/>
      <c r="G966" s="31"/>
      <c r="H966" s="110"/>
      <c r="I966" s="110"/>
      <c r="J966" s="110"/>
    </row>
    <row r="967" spans="1:10">
      <c r="A967" s="66"/>
      <c r="B967" s="306"/>
      <c r="C967" s="31"/>
      <c r="D967" s="110"/>
      <c r="E967" s="110"/>
      <c r="F967" s="110"/>
      <c r="G967" s="31"/>
      <c r="H967" s="110"/>
      <c r="I967" s="110"/>
      <c r="J967" s="110"/>
    </row>
    <row r="968" spans="1:10">
      <c r="A968" s="66"/>
      <c r="B968" s="306"/>
      <c r="C968" s="31"/>
      <c r="D968" s="110"/>
      <c r="E968" s="110"/>
      <c r="F968" s="110"/>
      <c r="G968" s="31"/>
      <c r="H968" s="110"/>
      <c r="I968" s="110"/>
      <c r="J968" s="110"/>
    </row>
    <row r="969" spans="1:10">
      <c r="A969" s="66"/>
      <c r="B969" s="306"/>
      <c r="C969" s="31"/>
      <c r="D969" s="110"/>
      <c r="E969" s="110"/>
      <c r="F969" s="110"/>
      <c r="G969" s="31"/>
      <c r="H969" s="110"/>
      <c r="I969" s="110"/>
      <c r="J969" s="110"/>
    </row>
    <row r="970" spans="1:10">
      <c r="A970" s="66"/>
      <c r="B970" s="306"/>
      <c r="C970" s="31"/>
      <c r="D970" s="110"/>
      <c r="E970" s="110"/>
      <c r="F970" s="110"/>
      <c r="G970" s="31"/>
      <c r="H970" s="110"/>
      <c r="I970" s="110"/>
      <c r="J970" s="110"/>
    </row>
    <row r="971" spans="1:10">
      <c r="A971" s="66"/>
      <c r="B971" s="306"/>
      <c r="C971" s="31"/>
      <c r="D971" s="110"/>
      <c r="E971" s="110"/>
      <c r="F971" s="110"/>
      <c r="G971" s="31"/>
      <c r="H971" s="110"/>
      <c r="I971" s="110"/>
      <c r="J971" s="110"/>
    </row>
    <row r="972" spans="1:10">
      <c r="B972" s="2" t="s">
        <v>173</v>
      </c>
    </row>
    <row r="973" spans="1:10">
      <c r="A973" s="66" t="s">
        <v>80</v>
      </c>
      <c r="B973" s="2" t="s">
        <v>255</v>
      </c>
    </row>
    <row r="974" spans="1:10">
      <c r="A974" s="66"/>
    </row>
    <row r="975" spans="1:10" ht="15.6" thickBot="1">
      <c r="B975" s="2" t="s">
        <v>174</v>
      </c>
    </row>
    <row r="976" spans="1:10" ht="30">
      <c r="B976" s="309" t="s">
        <v>44</v>
      </c>
      <c r="C976" s="223" t="s">
        <v>45</v>
      </c>
      <c r="D976" s="223" t="s">
        <v>46</v>
      </c>
      <c r="E976" s="223" t="s">
        <v>47</v>
      </c>
      <c r="F976" s="224" t="s">
        <v>48</v>
      </c>
      <c r="G976" s="223" t="s">
        <v>49</v>
      </c>
      <c r="H976" s="224" t="s">
        <v>175</v>
      </c>
      <c r="I976" s="86" t="s">
        <v>157</v>
      </c>
    </row>
    <row r="977" spans="2:20" ht="15.6" thickBot="1">
      <c r="B977" s="310" t="s">
        <v>176</v>
      </c>
      <c r="C977" s="311">
        <v>3.2000000000000001E-2</v>
      </c>
      <c r="D977" s="311">
        <v>3.4000000000000002E-2</v>
      </c>
      <c r="E977" s="311">
        <v>3.4000000000000002E-2</v>
      </c>
      <c r="F977" s="312">
        <v>3.5000000000000003E-2</v>
      </c>
      <c r="G977" s="313">
        <v>3.7820252135014235E-2</v>
      </c>
      <c r="H977" s="313">
        <v>4.0191218130311616E-2</v>
      </c>
      <c r="I977" s="314">
        <v>454</v>
      </c>
    </row>
    <row r="978" spans="2:20">
      <c r="B978" s="27" t="s">
        <v>52</v>
      </c>
      <c r="C978" s="315" t="s">
        <v>177</v>
      </c>
      <c r="D978" s="316"/>
      <c r="E978" s="316"/>
      <c r="F978" s="317"/>
      <c r="G978" s="317"/>
      <c r="H978" s="318"/>
      <c r="T978" s="319"/>
    </row>
    <row r="979" spans="2:20">
      <c r="B979" s="27"/>
      <c r="C979" s="315"/>
      <c r="D979" s="316"/>
      <c r="E979" s="316"/>
      <c r="F979" s="317"/>
      <c r="G979" s="317"/>
      <c r="H979" s="318"/>
    </row>
    <row r="980" spans="2:20">
      <c r="B980" s="27"/>
      <c r="C980" s="315"/>
      <c r="D980" s="316"/>
      <c r="E980" s="316"/>
      <c r="F980" s="317"/>
      <c r="G980" s="317"/>
      <c r="H980" s="318"/>
    </row>
    <row r="981" spans="2:20">
      <c r="B981" s="27"/>
      <c r="C981" s="315"/>
      <c r="D981" s="316"/>
      <c r="E981" s="316"/>
      <c r="F981" s="317"/>
      <c r="G981" s="317"/>
      <c r="H981" s="318"/>
    </row>
    <row r="982" spans="2:20">
      <c r="B982" s="27"/>
      <c r="C982" s="315"/>
      <c r="D982" s="316"/>
      <c r="E982" s="316"/>
      <c r="F982" s="317"/>
      <c r="G982" s="317"/>
      <c r="H982" s="318"/>
    </row>
    <row r="983" spans="2:20">
      <c r="B983" s="27"/>
      <c r="C983" s="315"/>
      <c r="D983" s="316"/>
      <c r="E983" s="316"/>
      <c r="F983" s="317"/>
      <c r="G983" s="317"/>
      <c r="H983" s="318"/>
    </row>
    <row r="984" spans="2:20">
      <c r="B984" s="27"/>
      <c r="C984" s="315"/>
      <c r="D984" s="316"/>
      <c r="E984" s="316"/>
      <c r="F984" s="317"/>
      <c r="G984" s="317"/>
      <c r="H984" s="318"/>
    </row>
    <row r="985" spans="2:20">
      <c r="B985" s="27"/>
      <c r="C985" s="315"/>
      <c r="D985" s="316"/>
      <c r="E985" s="316"/>
      <c r="F985" s="317"/>
      <c r="G985" s="317"/>
      <c r="H985" s="318"/>
    </row>
    <row r="986" spans="2:20">
      <c r="B986" s="27"/>
      <c r="C986" s="315"/>
      <c r="D986" s="316"/>
      <c r="E986" s="316"/>
      <c r="F986" s="317"/>
      <c r="G986" s="317"/>
      <c r="H986" s="318"/>
    </row>
    <row r="987" spans="2:20">
      <c r="B987" s="27"/>
      <c r="C987" s="315"/>
      <c r="D987" s="316"/>
      <c r="E987" s="316"/>
      <c r="F987" s="317"/>
      <c r="G987" s="317"/>
      <c r="H987" s="318"/>
    </row>
    <row r="988" spans="2:20">
      <c r="B988" s="27"/>
      <c r="C988" s="315"/>
      <c r="D988" s="316"/>
      <c r="E988" s="316"/>
      <c r="F988" s="317"/>
      <c r="G988" s="317"/>
      <c r="H988" s="318"/>
    </row>
    <row r="989" spans="2:20">
      <c r="B989" s="27"/>
      <c r="C989" s="315"/>
      <c r="D989" s="316"/>
      <c r="E989" s="316"/>
      <c r="F989" s="317"/>
      <c r="G989" s="317"/>
      <c r="H989" s="318"/>
    </row>
    <row r="990" spans="2:20">
      <c r="B990" s="27"/>
      <c r="C990" s="315"/>
      <c r="D990" s="316"/>
      <c r="E990" s="316"/>
      <c r="F990" s="317"/>
      <c r="G990" s="317"/>
      <c r="H990" s="318"/>
    </row>
    <row r="991" spans="2:20">
      <c r="B991" s="27"/>
      <c r="C991" s="315"/>
      <c r="D991" s="316"/>
      <c r="E991" s="316"/>
      <c r="F991" s="317"/>
      <c r="G991" s="317"/>
      <c r="H991" s="318"/>
    </row>
    <row r="992" spans="2:20">
      <c r="B992" s="27"/>
      <c r="C992" s="315"/>
      <c r="D992" s="316"/>
      <c r="E992" s="316"/>
      <c r="F992" s="317"/>
      <c r="G992" s="317"/>
      <c r="H992" s="318"/>
    </row>
    <row r="993" spans="2:9">
      <c r="B993" s="27"/>
      <c r="C993" s="315"/>
      <c r="D993" s="316"/>
      <c r="E993" s="316"/>
      <c r="F993" s="317"/>
      <c r="G993" s="317"/>
      <c r="H993" s="318"/>
    </row>
    <row r="994" spans="2:9">
      <c r="B994" s="27"/>
      <c r="C994" s="315"/>
      <c r="D994" s="316"/>
      <c r="E994" s="316"/>
      <c r="F994" s="317"/>
      <c r="G994" s="317"/>
      <c r="H994" s="318"/>
    </row>
    <row r="995" spans="2:9">
      <c r="B995" s="27"/>
      <c r="C995" s="315"/>
      <c r="D995" s="316"/>
      <c r="E995" s="316"/>
      <c r="F995" s="317"/>
      <c r="G995" s="317"/>
      <c r="H995" s="318"/>
    </row>
    <row r="996" spans="2:9">
      <c r="B996" s="27"/>
      <c r="C996" s="315"/>
      <c r="D996" s="316"/>
      <c r="E996" s="316"/>
      <c r="F996" s="317"/>
      <c r="G996" s="317"/>
      <c r="H996" s="318"/>
    </row>
    <row r="997" spans="2:9">
      <c r="B997" s="27"/>
      <c r="C997" s="315"/>
      <c r="D997" s="316"/>
      <c r="E997" s="316"/>
      <c r="F997" s="317"/>
      <c r="G997" s="317"/>
      <c r="H997" s="318"/>
    </row>
    <row r="998" spans="2:9">
      <c r="B998" s="27"/>
      <c r="C998" s="315"/>
      <c r="D998" s="316"/>
      <c r="E998" s="316"/>
      <c r="F998" s="317"/>
      <c r="G998" s="317"/>
      <c r="H998" s="318"/>
    </row>
    <row r="999" spans="2:9" ht="15.6" thickBot="1">
      <c r="B999" s="2" t="s">
        <v>178</v>
      </c>
    </row>
    <row r="1000" spans="2:9" ht="30">
      <c r="B1000" s="309" t="s">
        <v>44</v>
      </c>
      <c r="C1000" s="223" t="s">
        <v>45</v>
      </c>
      <c r="D1000" s="223" t="s">
        <v>46</v>
      </c>
      <c r="E1000" s="223" t="s">
        <v>47</v>
      </c>
      <c r="F1000" s="224" t="s">
        <v>48</v>
      </c>
      <c r="G1000" s="223" t="s">
        <v>49</v>
      </c>
      <c r="H1000" s="223" t="s">
        <v>175</v>
      </c>
      <c r="I1000" s="86" t="s">
        <v>157</v>
      </c>
    </row>
    <row r="1001" spans="2:9" ht="15.6" thickBot="1">
      <c r="B1001" s="310" t="s">
        <v>176</v>
      </c>
      <c r="C1001" s="311"/>
      <c r="D1001" s="311"/>
      <c r="E1001" s="311"/>
      <c r="F1001" s="312"/>
      <c r="G1001" s="313">
        <v>3.4648230988206588E-2</v>
      </c>
      <c r="H1001" s="313">
        <v>3.6915722379603402E-2</v>
      </c>
      <c r="I1001" s="314">
        <v>417</v>
      </c>
    </row>
    <row r="1002" spans="2:9">
      <c r="B1002" s="27" t="s">
        <v>52</v>
      </c>
      <c r="C1002" s="315" t="s">
        <v>179</v>
      </c>
      <c r="D1002" s="316"/>
      <c r="E1002" s="316"/>
      <c r="F1002" s="317"/>
      <c r="G1002" s="317"/>
      <c r="H1002" s="318"/>
    </row>
    <row r="1023" spans="2:4" ht="15.6" thickBot="1">
      <c r="B1023" s="2" t="s">
        <v>180</v>
      </c>
    </row>
    <row r="1024" spans="2:4">
      <c r="B1024" s="320" t="s">
        <v>181</v>
      </c>
      <c r="C1024" s="321" t="s">
        <v>83</v>
      </c>
      <c r="D1024" s="213" t="s">
        <v>84</v>
      </c>
    </row>
    <row r="1025" spans="2:4">
      <c r="B1025" s="70" t="s">
        <v>76</v>
      </c>
      <c r="C1025" s="71">
        <v>0.11233480176211454</v>
      </c>
      <c r="D1025" s="322">
        <v>51</v>
      </c>
    </row>
    <row r="1026" spans="2:4">
      <c r="B1026" s="70" t="s">
        <v>85</v>
      </c>
      <c r="C1026" s="71">
        <v>0.1762114537444934</v>
      </c>
      <c r="D1026" s="322">
        <v>80</v>
      </c>
    </row>
    <row r="1027" spans="2:4">
      <c r="B1027" s="70" t="s">
        <v>86</v>
      </c>
      <c r="C1027" s="71">
        <v>0.29074889867841408</v>
      </c>
      <c r="D1027" s="322">
        <v>132</v>
      </c>
    </row>
    <row r="1028" spans="2:4">
      <c r="B1028" s="73" t="s">
        <v>11</v>
      </c>
      <c r="C1028" s="76">
        <v>0.25330396475770928</v>
      </c>
      <c r="D1028" s="323">
        <v>115</v>
      </c>
    </row>
    <row r="1029" spans="2:4">
      <c r="B1029" s="73" t="s">
        <v>12</v>
      </c>
      <c r="C1029" s="76">
        <v>9.9118942731277526E-2</v>
      </c>
      <c r="D1029" s="323">
        <v>45</v>
      </c>
    </row>
    <row r="1030" spans="2:4">
      <c r="B1030" s="73" t="s">
        <v>13</v>
      </c>
      <c r="C1030" s="76">
        <v>1.5418502202643172E-2</v>
      </c>
      <c r="D1030" s="323">
        <v>7</v>
      </c>
    </row>
    <row r="1031" spans="2:4">
      <c r="B1031" s="73" t="s">
        <v>14</v>
      </c>
      <c r="C1031" s="76">
        <v>8.8105726872246704E-3</v>
      </c>
      <c r="D1031" s="323">
        <v>4</v>
      </c>
    </row>
    <row r="1032" spans="2:4">
      <c r="B1032" s="77" t="s">
        <v>77</v>
      </c>
      <c r="C1032" s="78">
        <v>3.5242290748898682E-2</v>
      </c>
      <c r="D1032" s="324">
        <v>16</v>
      </c>
    </row>
    <row r="1033" spans="2:4">
      <c r="B1033" s="80" t="s">
        <v>78</v>
      </c>
      <c r="C1033" s="78">
        <v>8.8105726872246704E-3</v>
      </c>
      <c r="D1033" s="324">
        <v>4</v>
      </c>
    </row>
    <row r="1034" spans="2:4" ht="15.6" thickBot="1">
      <c r="B1034" s="81" t="s">
        <v>87</v>
      </c>
      <c r="C1034" s="325"/>
      <c r="D1034" s="326">
        <v>454</v>
      </c>
    </row>
    <row r="1035" spans="2:4">
      <c r="B1035" s="5" t="s">
        <v>182</v>
      </c>
    </row>
    <row r="1036" spans="2:4">
      <c r="B1036" s="5" t="s">
        <v>8</v>
      </c>
    </row>
    <row r="1037" spans="2:4">
      <c r="B1037" s="5"/>
    </row>
    <row r="1038" spans="2:4">
      <c r="B1038" s="5"/>
    </row>
    <row r="1039" spans="2:4">
      <c r="B1039" s="5"/>
    </row>
    <row r="1040" spans="2:4">
      <c r="B1040" s="5"/>
    </row>
    <row r="1041" spans="2:2">
      <c r="B1041" s="5"/>
    </row>
    <row r="1042" spans="2:2">
      <c r="B1042" s="5"/>
    </row>
    <row r="1043" spans="2:2">
      <c r="B1043" s="5"/>
    </row>
    <row r="1044" spans="2:2">
      <c r="B1044" s="5"/>
    </row>
    <row r="1045" spans="2:2">
      <c r="B1045" s="5"/>
    </row>
    <row r="1046" spans="2:2">
      <c r="B1046" s="5"/>
    </row>
    <row r="1047" spans="2:2">
      <c r="B1047" s="5"/>
    </row>
    <row r="1048" spans="2:2">
      <c r="B1048" s="5"/>
    </row>
    <row r="1049" spans="2:2">
      <c r="B1049" s="5"/>
    </row>
    <row r="1050" spans="2:2">
      <c r="B1050" s="5"/>
    </row>
    <row r="1051" spans="2:2">
      <c r="B1051" s="5"/>
    </row>
    <row r="1052" spans="2:2">
      <c r="B1052" s="5"/>
    </row>
    <row r="1053" spans="2:2">
      <c r="B1053" s="5"/>
    </row>
    <row r="1054" spans="2:2">
      <c r="B1054" s="5"/>
    </row>
    <row r="1055" spans="2:2">
      <c r="B1055" s="5"/>
    </row>
    <row r="1056" spans="2:2">
      <c r="B1056" s="5"/>
    </row>
    <row r="1057" spans="2:4" ht="15.6" thickBot="1">
      <c r="B1057" s="2" t="s">
        <v>183</v>
      </c>
    </row>
    <row r="1058" spans="2:4">
      <c r="B1058" s="320" t="s">
        <v>181</v>
      </c>
      <c r="C1058" s="321" t="s">
        <v>83</v>
      </c>
      <c r="D1058" s="213" t="s">
        <v>84</v>
      </c>
    </row>
    <row r="1059" spans="2:4">
      <c r="B1059" s="70" t="s">
        <v>76</v>
      </c>
      <c r="C1059" s="71">
        <v>0.10551558752997602</v>
      </c>
      <c r="D1059" s="322">
        <v>44</v>
      </c>
    </row>
    <row r="1060" spans="2:4">
      <c r="B1060" s="70" t="s">
        <v>85</v>
      </c>
      <c r="C1060" s="71">
        <v>0.17026378896882494</v>
      </c>
      <c r="D1060" s="322">
        <v>71</v>
      </c>
    </row>
    <row r="1061" spans="2:4">
      <c r="B1061" s="70" t="s">
        <v>86</v>
      </c>
      <c r="C1061" s="71">
        <v>0.29736211031175058</v>
      </c>
      <c r="D1061" s="322">
        <v>124</v>
      </c>
    </row>
    <row r="1062" spans="2:4">
      <c r="B1062" s="73" t="s">
        <v>11</v>
      </c>
      <c r="C1062" s="76">
        <v>0.25419664268585129</v>
      </c>
      <c r="D1062" s="323">
        <v>106</v>
      </c>
    </row>
    <row r="1063" spans="2:4">
      <c r="B1063" s="73" t="s">
        <v>12</v>
      </c>
      <c r="C1063" s="76">
        <v>0.10311750599520383</v>
      </c>
      <c r="D1063" s="323">
        <v>43</v>
      </c>
    </row>
    <row r="1064" spans="2:4">
      <c r="B1064" s="73" t="s">
        <v>13</v>
      </c>
      <c r="C1064" s="76">
        <v>1.6786570743405275E-2</v>
      </c>
      <c r="D1064" s="323">
        <v>7</v>
      </c>
    </row>
    <row r="1065" spans="2:4">
      <c r="B1065" s="73" t="s">
        <v>14</v>
      </c>
      <c r="C1065" s="76">
        <v>7.1942446043165471E-3</v>
      </c>
      <c r="D1065" s="323">
        <v>3</v>
      </c>
    </row>
    <row r="1066" spans="2:4">
      <c r="B1066" s="77" t="s">
        <v>77</v>
      </c>
      <c r="C1066" s="78">
        <v>3.5971223021582732E-2</v>
      </c>
      <c r="D1066" s="324">
        <v>15</v>
      </c>
    </row>
    <row r="1067" spans="2:4">
      <c r="B1067" s="80" t="s">
        <v>78</v>
      </c>
      <c r="C1067" s="78">
        <v>9.5923261390887284E-3</v>
      </c>
      <c r="D1067" s="324">
        <v>4</v>
      </c>
    </row>
    <row r="1068" spans="2:4" ht="15.6" thickBot="1">
      <c r="B1068" s="81" t="s">
        <v>87</v>
      </c>
      <c r="C1068" s="325"/>
      <c r="D1068" s="326">
        <v>417</v>
      </c>
    </row>
    <row r="1069" spans="2:4">
      <c r="B1069" s="1" t="s">
        <v>184</v>
      </c>
      <c r="C1069" s="327"/>
      <c r="D1069" s="328"/>
    </row>
    <row r="1070" spans="2:4">
      <c r="B1070" s="5" t="s">
        <v>8</v>
      </c>
      <c r="C1070" s="328"/>
      <c r="D1070" s="327"/>
    </row>
    <row r="1091" spans="2:8" ht="15.6" thickBot="1">
      <c r="B1091" s="329" t="s">
        <v>185</v>
      </c>
    </row>
    <row r="1092" spans="2:8">
      <c r="B1092" s="330"/>
      <c r="C1092" s="1123" t="s">
        <v>126</v>
      </c>
      <c r="D1092" s="1108"/>
      <c r="E1092" s="1108" t="s">
        <v>127</v>
      </c>
      <c r="F1092" s="1117"/>
      <c r="G1092" s="1118" t="s">
        <v>70</v>
      </c>
      <c r="H1092" s="1119"/>
    </row>
    <row r="1093" spans="2:8">
      <c r="B1093" s="331" t="s">
        <v>181</v>
      </c>
      <c r="C1093" s="332" t="s">
        <v>83</v>
      </c>
      <c r="D1093" s="332" t="s">
        <v>84</v>
      </c>
      <c r="E1093" s="333" t="s">
        <v>83</v>
      </c>
      <c r="F1093" s="334" t="s">
        <v>84</v>
      </c>
      <c r="G1093" s="281" t="s">
        <v>83</v>
      </c>
      <c r="H1093" s="282" t="s">
        <v>84</v>
      </c>
    </row>
    <row r="1094" spans="2:8">
      <c r="B1094" s="70" t="s">
        <v>76</v>
      </c>
      <c r="C1094" s="71">
        <v>9.6916299559471369E-2</v>
      </c>
      <c r="D1094" s="335">
        <v>22</v>
      </c>
      <c r="E1094" s="71">
        <v>0.1277533039647577</v>
      </c>
      <c r="F1094" s="336">
        <v>29</v>
      </c>
      <c r="G1094" s="71">
        <v>0.11233480176211454</v>
      </c>
      <c r="H1094" s="322">
        <v>51</v>
      </c>
    </row>
    <row r="1095" spans="2:8">
      <c r="B1095" s="70" t="s">
        <v>85</v>
      </c>
      <c r="C1095" s="71">
        <v>0.13656387665198239</v>
      </c>
      <c r="D1095" s="335">
        <v>31</v>
      </c>
      <c r="E1095" s="71">
        <v>0.21585903083700442</v>
      </c>
      <c r="F1095" s="335">
        <v>49</v>
      </c>
      <c r="G1095" s="71">
        <v>0.1762114537444934</v>
      </c>
      <c r="H1095" s="322">
        <v>80</v>
      </c>
    </row>
    <row r="1096" spans="2:8">
      <c r="B1096" s="70" t="s">
        <v>86</v>
      </c>
      <c r="C1096" s="71">
        <v>0.31277533039647576</v>
      </c>
      <c r="D1096" s="335">
        <v>71</v>
      </c>
      <c r="E1096" s="71">
        <v>0.2687224669603524</v>
      </c>
      <c r="F1096" s="335">
        <v>61</v>
      </c>
      <c r="G1096" s="71">
        <v>0.29074889867841408</v>
      </c>
      <c r="H1096" s="322">
        <v>132</v>
      </c>
    </row>
    <row r="1097" spans="2:8">
      <c r="B1097" s="73" t="s">
        <v>11</v>
      </c>
      <c r="C1097" s="76">
        <v>0.22026431718061673</v>
      </c>
      <c r="D1097" s="337">
        <v>50</v>
      </c>
      <c r="E1097" s="76">
        <v>0.28634361233480177</v>
      </c>
      <c r="F1097" s="337">
        <v>65</v>
      </c>
      <c r="G1097" s="76">
        <v>0.25330396475770928</v>
      </c>
      <c r="H1097" s="323">
        <v>115</v>
      </c>
    </row>
    <row r="1098" spans="2:8">
      <c r="B1098" s="73" t="s">
        <v>12</v>
      </c>
      <c r="C1098" s="76">
        <v>0.13215859030837004</v>
      </c>
      <c r="D1098" s="337">
        <v>30</v>
      </c>
      <c r="E1098" s="76">
        <v>6.6079295154185022E-2</v>
      </c>
      <c r="F1098" s="337">
        <v>15</v>
      </c>
      <c r="G1098" s="76">
        <v>9.9118942731277526E-2</v>
      </c>
      <c r="H1098" s="323">
        <v>45</v>
      </c>
    </row>
    <row r="1099" spans="2:8">
      <c r="B1099" s="73" t="s">
        <v>13</v>
      </c>
      <c r="C1099" s="76">
        <v>1.3215859030837005E-2</v>
      </c>
      <c r="D1099" s="337">
        <v>3</v>
      </c>
      <c r="E1099" s="76">
        <v>1.7621145374449341E-2</v>
      </c>
      <c r="F1099" s="337">
        <v>4</v>
      </c>
      <c r="G1099" s="76">
        <v>1.5418502202643172E-2</v>
      </c>
      <c r="H1099" s="323">
        <v>7</v>
      </c>
    </row>
    <row r="1100" spans="2:8">
      <c r="B1100" s="73" t="s">
        <v>14</v>
      </c>
      <c r="C1100" s="76">
        <v>8.8105726872246704E-3</v>
      </c>
      <c r="D1100" s="337">
        <v>2</v>
      </c>
      <c r="E1100" s="76">
        <v>8.8105726872246704E-3</v>
      </c>
      <c r="F1100" s="337">
        <v>2</v>
      </c>
      <c r="G1100" s="76">
        <v>8.8105726872246704E-3</v>
      </c>
      <c r="H1100" s="323">
        <v>4</v>
      </c>
    </row>
    <row r="1101" spans="2:8">
      <c r="B1101" s="77" t="s">
        <v>77</v>
      </c>
      <c r="C1101" s="78">
        <v>7.0484581497797363E-2</v>
      </c>
      <c r="D1101" s="338">
        <v>16</v>
      </c>
      <c r="E1101" s="78">
        <v>0</v>
      </c>
      <c r="F1101" s="338">
        <v>0</v>
      </c>
      <c r="G1101" s="78">
        <v>3.5242290748898682E-2</v>
      </c>
      <c r="H1101" s="324">
        <v>16</v>
      </c>
    </row>
    <row r="1102" spans="2:8">
      <c r="B1102" s="80" t="s">
        <v>78</v>
      </c>
      <c r="C1102" s="78">
        <v>8.8105726872246704E-3</v>
      </c>
      <c r="D1102" s="338">
        <v>2</v>
      </c>
      <c r="E1102" s="78">
        <v>8.8105726872246704E-3</v>
      </c>
      <c r="F1102" s="338">
        <v>2</v>
      </c>
      <c r="G1102" s="78">
        <v>8.8105726872246704E-3</v>
      </c>
      <c r="H1102" s="324">
        <v>4</v>
      </c>
    </row>
    <row r="1103" spans="2:8" ht="15.6" thickBot="1">
      <c r="B1103" s="81" t="s">
        <v>87</v>
      </c>
      <c r="C1103" s="325"/>
      <c r="D1103" s="339">
        <v>227</v>
      </c>
      <c r="E1103" s="325"/>
      <c r="F1103" s="340">
        <v>227</v>
      </c>
      <c r="G1103" s="325"/>
      <c r="H1103" s="326">
        <v>454</v>
      </c>
    </row>
    <row r="1104" spans="2:8">
      <c r="B1104" s="5" t="s">
        <v>8</v>
      </c>
      <c r="C1104" s="328"/>
      <c r="D1104" s="327"/>
      <c r="F1104" s="1" t="s">
        <v>177</v>
      </c>
    </row>
    <row r="1105" spans="2:4">
      <c r="B1105" s="5"/>
      <c r="C1105" s="328"/>
      <c r="D1105" s="327"/>
    </row>
    <row r="1106" spans="2:4">
      <c r="B1106" s="5"/>
      <c r="C1106" s="328"/>
      <c r="D1106" s="327"/>
    </row>
    <row r="1107" spans="2:4">
      <c r="B1107" s="5"/>
      <c r="C1107" s="328"/>
      <c r="D1107" s="327"/>
    </row>
    <row r="1108" spans="2:4">
      <c r="B1108" s="5"/>
      <c r="C1108" s="328"/>
      <c r="D1108" s="327"/>
    </row>
    <row r="1109" spans="2:4">
      <c r="B1109" s="5"/>
      <c r="C1109" s="328"/>
      <c r="D1109" s="327"/>
    </row>
    <row r="1110" spans="2:4">
      <c r="B1110" s="5"/>
      <c r="C1110" s="328"/>
      <c r="D1110" s="327"/>
    </row>
    <row r="1111" spans="2:4">
      <c r="B1111" s="5"/>
      <c r="C1111" s="328"/>
      <c r="D1111" s="327"/>
    </row>
    <row r="1112" spans="2:4">
      <c r="B1112" s="5"/>
      <c r="C1112" s="328"/>
      <c r="D1112" s="327"/>
    </row>
    <row r="1113" spans="2:4">
      <c r="B1113" s="5"/>
      <c r="C1113" s="328"/>
      <c r="D1113" s="327"/>
    </row>
    <row r="1114" spans="2:4">
      <c r="B1114" s="5"/>
      <c r="C1114" s="328"/>
      <c r="D1114" s="327"/>
    </row>
    <row r="1115" spans="2:4">
      <c r="B1115" s="5"/>
      <c r="C1115" s="328"/>
      <c r="D1115" s="327"/>
    </row>
    <row r="1116" spans="2:4">
      <c r="B1116" s="5"/>
      <c r="C1116" s="328"/>
      <c r="D1116" s="327"/>
    </row>
    <row r="1117" spans="2:4">
      <c r="B1117" s="5"/>
      <c r="C1117" s="328"/>
      <c r="D1117" s="327"/>
    </row>
    <row r="1118" spans="2:4">
      <c r="B1118" s="5"/>
      <c r="C1118" s="328"/>
      <c r="D1118" s="327"/>
    </row>
    <row r="1119" spans="2:4">
      <c r="B1119" s="5"/>
      <c r="C1119" s="328"/>
      <c r="D1119" s="327"/>
    </row>
    <row r="1120" spans="2:4">
      <c r="B1120" s="5"/>
      <c r="C1120" s="328"/>
      <c r="D1120" s="327"/>
    </row>
    <row r="1121" spans="2:8">
      <c r="B1121" s="5"/>
      <c r="C1121" s="328"/>
      <c r="D1121" s="327"/>
    </row>
    <row r="1122" spans="2:8">
      <c r="B1122" s="5"/>
      <c r="C1122" s="328"/>
      <c r="D1122" s="327"/>
    </row>
    <row r="1123" spans="2:8">
      <c r="B1123" s="5"/>
      <c r="C1123" s="328"/>
      <c r="D1123" s="327"/>
    </row>
    <row r="1124" spans="2:8">
      <c r="B1124" s="5"/>
      <c r="C1124" s="328"/>
      <c r="D1124" s="327"/>
    </row>
    <row r="1125" spans="2:8" ht="15.6" thickBot="1">
      <c r="B1125" s="329" t="s">
        <v>186</v>
      </c>
    </row>
    <row r="1126" spans="2:8">
      <c r="B1126" s="330"/>
      <c r="C1126" s="1120" t="s">
        <v>126</v>
      </c>
      <c r="D1126" s="1121"/>
      <c r="E1126" s="1108" t="s">
        <v>127</v>
      </c>
      <c r="F1126" s="1117"/>
      <c r="G1126" s="1118" t="s">
        <v>70</v>
      </c>
      <c r="H1126" s="1119"/>
    </row>
    <row r="1127" spans="2:8">
      <c r="B1127" s="331" t="s">
        <v>181</v>
      </c>
      <c r="C1127" s="333" t="s">
        <v>83</v>
      </c>
      <c r="D1127" s="332" t="s">
        <v>84</v>
      </c>
      <c r="E1127" s="333" t="s">
        <v>83</v>
      </c>
      <c r="F1127" s="334" t="s">
        <v>84</v>
      </c>
      <c r="G1127" s="281" t="s">
        <v>83</v>
      </c>
      <c r="H1127" s="282" t="s">
        <v>84</v>
      </c>
    </row>
    <row r="1128" spans="2:8">
      <c r="B1128" s="70" t="s">
        <v>76</v>
      </c>
      <c r="C1128" s="71">
        <v>8.7962962962962965E-2</v>
      </c>
      <c r="D1128" s="335">
        <v>19</v>
      </c>
      <c r="E1128" s="71">
        <v>0.12437810945273632</v>
      </c>
      <c r="F1128" s="336">
        <v>25</v>
      </c>
      <c r="G1128" s="71">
        <v>0.10551558752997602</v>
      </c>
      <c r="H1128" s="322">
        <v>44</v>
      </c>
    </row>
    <row r="1129" spans="2:8">
      <c r="B1129" s="70" t="s">
        <v>85</v>
      </c>
      <c r="C1129" s="71">
        <v>0.13425925925925927</v>
      </c>
      <c r="D1129" s="335">
        <v>29</v>
      </c>
      <c r="E1129" s="71">
        <v>0.20895522388059701</v>
      </c>
      <c r="F1129" s="335">
        <v>42</v>
      </c>
      <c r="G1129" s="71">
        <v>0.17026378896882494</v>
      </c>
      <c r="H1129" s="322">
        <v>71</v>
      </c>
    </row>
    <row r="1130" spans="2:8">
      <c r="B1130" s="70" t="s">
        <v>86</v>
      </c>
      <c r="C1130" s="71">
        <v>0.31481481481481483</v>
      </c>
      <c r="D1130" s="335">
        <v>68</v>
      </c>
      <c r="E1130" s="71">
        <v>0.27860696517412936</v>
      </c>
      <c r="F1130" s="335">
        <v>56</v>
      </c>
      <c r="G1130" s="71">
        <v>0.29736211031175058</v>
      </c>
      <c r="H1130" s="322">
        <v>124</v>
      </c>
    </row>
    <row r="1131" spans="2:8">
      <c r="B1131" s="73" t="s">
        <v>11</v>
      </c>
      <c r="C1131" s="76">
        <v>0.22685185185185186</v>
      </c>
      <c r="D1131" s="337">
        <v>49</v>
      </c>
      <c r="E1131" s="76">
        <v>0.28358208955223879</v>
      </c>
      <c r="F1131" s="337">
        <v>57</v>
      </c>
      <c r="G1131" s="76">
        <v>0.25419664268585129</v>
      </c>
      <c r="H1131" s="323">
        <v>106</v>
      </c>
    </row>
    <row r="1132" spans="2:8">
      <c r="B1132" s="73" t="s">
        <v>12</v>
      </c>
      <c r="C1132" s="76">
        <v>0.1388888888888889</v>
      </c>
      <c r="D1132" s="337">
        <v>30</v>
      </c>
      <c r="E1132" s="76">
        <v>6.4676616915422883E-2</v>
      </c>
      <c r="F1132" s="337">
        <v>13</v>
      </c>
      <c r="G1132" s="76">
        <v>0.10311750599520383</v>
      </c>
      <c r="H1132" s="323">
        <v>43</v>
      </c>
    </row>
    <row r="1133" spans="2:8">
      <c r="B1133" s="73" t="s">
        <v>13</v>
      </c>
      <c r="C1133" s="76">
        <v>1.3888888888888888E-2</v>
      </c>
      <c r="D1133" s="337">
        <v>3</v>
      </c>
      <c r="E1133" s="76">
        <v>1.9900497512437811E-2</v>
      </c>
      <c r="F1133" s="337">
        <v>4</v>
      </c>
      <c r="G1133" s="76">
        <v>1.6786570743405275E-2</v>
      </c>
      <c r="H1133" s="323">
        <v>7</v>
      </c>
    </row>
    <row r="1134" spans="2:8">
      <c r="B1134" s="73" t="s">
        <v>14</v>
      </c>
      <c r="C1134" s="76">
        <v>4.6296296296296294E-3</v>
      </c>
      <c r="D1134" s="337">
        <v>1</v>
      </c>
      <c r="E1134" s="76">
        <v>9.9502487562189053E-3</v>
      </c>
      <c r="F1134" s="337">
        <v>2</v>
      </c>
      <c r="G1134" s="76">
        <v>7.1942446043165471E-3</v>
      </c>
      <c r="H1134" s="323">
        <v>3</v>
      </c>
    </row>
    <row r="1135" spans="2:8">
      <c r="B1135" s="77" t="s">
        <v>77</v>
      </c>
      <c r="C1135" s="78">
        <v>6.9444444444444448E-2</v>
      </c>
      <c r="D1135" s="338">
        <v>15</v>
      </c>
      <c r="E1135" s="78">
        <v>0</v>
      </c>
      <c r="F1135" s="338">
        <v>0</v>
      </c>
      <c r="G1135" s="78">
        <v>3.5971223021582732E-2</v>
      </c>
      <c r="H1135" s="324">
        <v>15</v>
      </c>
    </row>
    <row r="1136" spans="2:8">
      <c r="B1136" s="80" t="s">
        <v>78</v>
      </c>
      <c r="C1136" s="78">
        <v>9.2592592592592587E-3</v>
      </c>
      <c r="D1136" s="338">
        <v>2</v>
      </c>
      <c r="E1136" s="78">
        <v>9.9502487562189053E-3</v>
      </c>
      <c r="F1136" s="338">
        <v>2</v>
      </c>
      <c r="G1136" s="78">
        <v>9.5923261390887284E-3</v>
      </c>
      <c r="H1136" s="324">
        <v>4</v>
      </c>
    </row>
    <row r="1137" spans="2:8" ht="15.6" thickBot="1">
      <c r="B1137" s="81" t="s">
        <v>87</v>
      </c>
      <c r="C1137" s="325"/>
      <c r="D1137" s="339">
        <v>216</v>
      </c>
      <c r="E1137" s="325"/>
      <c r="F1137" s="340">
        <v>201</v>
      </c>
      <c r="G1137" s="325"/>
      <c r="H1137" s="326">
        <v>417</v>
      </c>
    </row>
    <row r="1138" spans="2:8" ht="15.75" customHeight="1">
      <c r="B1138" s="5" t="s">
        <v>8</v>
      </c>
      <c r="C1138" s="328"/>
      <c r="D1138" s="327"/>
      <c r="F1138" s="1" t="s">
        <v>184</v>
      </c>
    </row>
    <row r="1139" spans="2:8">
      <c r="B1139" s="5"/>
      <c r="C1139" s="29"/>
      <c r="D1139" s="58"/>
      <c r="E1139" s="29"/>
      <c r="F1139" s="58"/>
      <c r="G1139" s="67"/>
      <c r="H1139" s="58"/>
    </row>
    <row r="1140" spans="2:8">
      <c r="B1140" s="5"/>
      <c r="C1140" s="29"/>
      <c r="D1140" s="58"/>
      <c r="E1140" s="29"/>
      <c r="F1140" s="58"/>
      <c r="G1140" s="67"/>
      <c r="H1140" s="58"/>
    </row>
    <row r="1141" spans="2:8">
      <c r="B1141" s="5"/>
      <c r="C1141" s="29"/>
      <c r="D1141" s="58"/>
      <c r="E1141" s="29"/>
      <c r="F1141" s="58"/>
      <c r="G1141" s="67"/>
      <c r="H1141" s="58"/>
    </row>
    <row r="1142" spans="2:8">
      <c r="B1142" s="5"/>
      <c r="C1142" s="29"/>
      <c r="D1142" s="58"/>
      <c r="E1142" s="29"/>
      <c r="F1142" s="58"/>
      <c r="G1142" s="67"/>
      <c r="H1142" s="58"/>
    </row>
    <row r="1143" spans="2:8">
      <c r="B1143" s="5"/>
      <c r="C1143" s="29"/>
      <c r="D1143" s="58"/>
      <c r="E1143" s="29"/>
      <c r="F1143" s="58"/>
      <c r="G1143" s="67"/>
      <c r="H1143" s="58"/>
    </row>
    <row r="1144" spans="2:8">
      <c r="B1144" s="5"/>
      <c r="C1144" s="29"/>
      <c r="D1144" s="58"/>
      <c r="E1144" s="29"/>
      <c r="F1144" s="58"/>
      <c r="G1144" s="67"/>
      <c r="H1144" s="58"/>
    </row>
    <row r="1145" spans="2:8">
      <c r="B1145" s="5"/>
      <c r="C1145" s="29"/>
      <c r="D1145" s="58"/>
      <c r="E1145" s="29"/>
      <c r="F1145" s="58"/>
      <c r="G1145" s="67"/>
      <c r="H1145" s="58"/>
    </row>
    <row r="1146" spans="2:8">
      <c r="B1146" s="5"/>
      <c r="C1146" s="29"/>
      <c r="D1146" s="58"/>
      <c r="E1146" s="29"/>
      <c r="F1146" s="58"/>
      <c r="G1146" s="67"/>
      <c r="H1146" s="58"/>
    </row>
    <row r="1147" spans="2:8">
      <c r="B1147" s="5"/>
      <c r="C1147" s="29"/>
      <c r="D1147" s="58"/>
      <c r="E1147" s="29"/>
      <c r="F1147" s="58"/>
      <c r="G1147" s="67"/>
      <c r="H1147" s="58"/>
    </row>
    <row r="1148" spans="2:8">
      <c r="B1148" s="5"/>
      <c r="C1148" s="29"/>
      <c r="D1148" s="58"/>
      <c r="E1148" s="29"/>
      <c r="F1148" s="58"/>
      <c r="G1148" s="67"/>
      <c r="H1148" s="58"/>
    </row>
    <row r="1149" spans="2:8">
      <c r="B1149" s="5"/>
      <c r="C1149" s="29"/>
      <c r="D1149" s="58"/>
      <c r="E1149" s="29"/>
      <c r="F1149" s="58"/>
      <c r="G1149" s="67"/>
      <c r="H1149" s="58"/>
    </row>
    <row r="1150" spans="2:8">
      <c r="B1150" s="5"/>
      <c r="C1150" s="29"/>
      <c r="D1150" s="58"/>
      <c r="E1150" s="29"/>
      <c r="F1150" s="58"/>
      <c r="G1150" s="67"/>
      <c r="H1150" s="58"/>
    </row>
    <row r="1151" spans="2:8">
      <c r="B1151" s="5"/>
      <c r="C1151" s="29"/>
      <c r="D1151" s="58"/>
      <c r="E1151" s="29"/>
      <c r="F1151" s="58"/>
      <c r="G1151" s="67"/>
      <c r="H1151" s="58"/>
    </row>
    <row r="1152" spans="2:8">
      <c r="B1152" s="5"/>
      <c r="C1152" s="29"/>
      <c r="D1152" s="58"/>
      <c r="E1152" s="29"/>
      <c r="F1152" s="58"/>
      <c r="G1152" s="67"/>
      <c r="H1152" s="58"/>
    </row>
    <row r="1153" spans="2:8">
      <c r="B1153" s="5"/>
      <c r="C1153" s="29"/>
      <c r="D1153" s="58"/>
      <c r="E1153" s="29"/>
      <c r="F1153" s="58"/>
      <c r="G1153" s="67"/>
      <c r="H1153" s="58"/>
    </row>
    <row r="1154" spans="2:8">
      <c r="B1154" s="5"/>
      <c r="C1154" s="29"/>
      <c r="D1154" s="58"/>
      <c r="E1154" s="29"/>
      <c r="F1154" s="58"/>
      <c r="G1154" s="67"/>
      <c r="H1154" s="58"/>
    </row>
    <row r="1155" spans="2:8">
      <c r="B1155" s="5"/>
      <c r="C1155" s="29"/>
      <c r="D1155" s="58"/>
      <c r="E1155" s="29"/>
      <c r="F1155" s="58"/>
      <c r="G1155" s="67"/>
      <c r="H1155" s="58"/>
    </row>
    <row r="1156" spans="2:8">
      <c r="B1156" s="5"/>
      <c r="C1156" s="29"/>
      <c r="D1156" s="58"/>
      <c r="E1156" s="29"/>
      <c r="F1156" s="58"/>
      <c r="G1156" s="67"/>
      <c r="H1156" s="58"/>
    </row>
    <row r="1157" spans="2:8">
      <c r="B1157" s="5"/>
      <c r="C1157" s="29"/>
      <c r="D1157" s="58"/>
      <c r="E1157" s="29"/>
      <c r="F1157" s="58"/>
      <c r="G1157" s="67"/>
      <c r="H1157" s="58"/>
    </row>
    <row r="1158" spans="2:8">
      <c r="B1158" s="5"/>
      <c r="C1158" s="29"/>
      <c r="D1158" s="58"/>
      <c r="E1158" s="29"/>
      <c r="F1158" s="58"/>
      <c r="G1158" s="67"/>
      <c r="H1158" s="58"/>
    </row>
    <row r="1159" spans="2:8" ht="15.6" thickBot="1">
      <c r="B1159" s="2" t="s">
        <v>187</v>
      </c>
    </row>
    <row r="1160" spans="2:8" ht="30.75" customHeight="1">
      <c r="B1160" s="341" t="s">
        <v>188</v>
      </c>
      <c r="C1160" s="1117" t="s">
        <v>118</v>
      </c>
      <c r="D1160" s="1123"/>
      <c r="E1160" s="1124" t="s">
        <v>103</v>
      </c>
      <c r="F1160" s="1125"/>
      <c r="G1160" s="1126" t="s">
        <v>74</v>
      </c>
      <c r="H1160" s="1127"/>
    </row>
    <row r="1161" spans="2:8">
      <c r="B1161" s="342" t="s">
        <v>32</v>
      </c>
      <c r="C1161" s="343" t="s">
        <v>83</v>
      </c>
      <c r="D1161" s="343" t="s">
        <v>84</v>
      </c>
      <c r="E1161" s="344" t="s">
        <v>83</v>
      </c>
      <c r="F1161" s="344" t="s">
        <v>84</v>
      </c>
      <c r="G1161" s="344" t="s">
        <v>83</v>
      </c>
      <c r="H1161" s="345" t="s">
        <v>84</v>
      </c>
    </row>
    <row r="1162" spans="2:8">
      <c r="B1162" s="216" t="s">
        <v>148</v>
      </c>
      <c r="C1162" s="346">
        <v>1.3367563739376771E-2</v>
      </c>
      <c r="D1162" s="347">
        <v>151</v>
      </c>
      <c r="E1162" s="348">
        <v>1.4169809164666895E-2</v>
      </c>
      <c r="F1162" s="347">
        <v>124</v>
      </c>
      <c r="G1162" s="349">
        <v>1.0977337110481586E-2</v>
      </c>
      <c r="H1162" s="350">
        <v>124</v>
      </c>
    </row>
    <row r="1163" spans="2:8">
      <c r="B1163" s="216" t="s">
        <v>149</v>
      </c>
      <c r="C1163" s="217">
        <v>1.080028328611898E-2</v>
      </c>
      <c r="D1163" s="351">
        <v>122</v>
      </c>
      <c r="E1163" s="352">
        <v>1.0741629528053936E-2</v>
      </c>
      <c r="F1163" s="351">
        <v>94</v>
      </c>
      <c r="G1163" s="349">
        <v>8.3215297450424924E-3</v>
      </c>
      <c r="H1163" s="350">
        <v>94</v>
      </c>
    </row>
    <row r="1164" spans="2:8">
      <c r="B1164" s="216" t="s">
        <v>150</v>
      </c>
      <c r="C1164" s="217">
        <v>2.5672804532577906E-3</v>
      </c>
      <c r="D1164" s="351">
        <v>29</v>
      </c>
      <c r="E1164" s="352">
        <v>2.8568163638441322E-3</v>
      </c>
      <c r="F1164" s="351">
        <v>25</v>
      </c>
      <c r="G1164" s="349">
        <v>2.2131728045325779E-3</v>
      </c>
      <c r="H1164" s="350">
        <v>25</v>
      </c>
    </row>
    <row r="1165" spans="2:8">
      <c r="B1165" s="216" t="s">
        <v>151</v>
      </c>
      <c r="C1165" s="217">
        <v>7.1706798866855524E-3</v>
      </c>
      <c r="D1165" s="351">
        <v>81</v>
      </c>
      <c r="E1165" s="352">
        <v>1.2569992000914182E-3</v>
      </c>
      <c r="F1165" s="351">
        <v>11</v>
      </c>
      <c r="G1165" s="349">
        <v>9.7379603399433423E-4</v>
      </c>
      <c r="H1165" s="350">
        <v>11</v>
      </c>
    </row>
    <row r="1166" spans="2:8">
      <c r="B1166" s="216" t="s">
        <v>152</v>
      </c>
      <c r="C1166" s="217">
        <v>3.0099150141643057E-3</v>
      </c>
      <c r="D1166" s="351">
        <v>34</v>
      </c>
      <c r="E1166" s="352">
        <v>1.4284081819220661E-2</v>
      </c>
      <c r="F1166" s="351">
        <v>125</v>
      </c>
      <c r="G1166" s="349">
        <v>1.1065864022662889E-2</v>
      </c>
      <c r="H1166" s="350">
        <v>125</v>
      </c>
    </row>
    <row r="1167" spans="2:8">
      <c r="B1167" s="216" t="s">
        <v>153</v>
      </c>
      <c r="C1167" s="217">
        <v>0.9410410764872521</v>
      </c>
      <c r="D1167" s="351">
        <v>10630</v>
      </c>
      <c r="E1167" s="352">
        <v>0.9002399725745629</v>
      </c>
      <c r="F1167" s="351">
        <v>7878</v>
      </c>
      <c r="G1167" s="349">
        <v>0.69741501416430596</v>
      </c>
      <c r="H1167" s="350">
        <v>7878</v>
      </c>
    </row>
    <row r="1168" spans="2:8">
      <c r="B1168" s="216" t="s">
        <v>121</v>
      </c>
      <c r="C1168" s="217">
        <v>1.0446175637393768E-2</v>
      </c>
      <c r="D1168" s="351">
        <v>118</v>
      </c>
      <c r="E1168" s="352">
        <v>5.6450691349560052E-2</v>
      </c>
      <c r="F1168" s="351">
        <v>494</v>
      </c>
      <c r="G1168" s="349">
        <v>4.3732294617563741E-2</v>
      </c>
      <c r="H1168" s="350">
        <v>494</v>
      </c>
    </row>
    <row r="1169" spans="2:8">
      <c r="B1169" s="353" t="s">
        <v>123</v>
      </c>
      <c r="C1169" s="354">
        <v>1.1597025495750708E-2</v>
      </c>
      <c r="D1169" s="355">
        <v>131</v>
      </c>
      <c r="E1169" s="354">
        <v>0</v>
      </c>
      <c r="F1169" s="355">
        <v>0</v>
      </c>
      <c r="G1169" s="354">
        <v>0</v>
      </c>
      <c r="H1169" s="356">
        <v>0</v>
      </c>
    </row>
    <row r="1170" spans="2:8">
      <c r="B1170" s="357" t="s">
        <v>73</v>
      </c>
      <c r="C1170" s="358"/>
      <c r="D1170" s="359"/>
      <c r="E1170" s="358"/>
      <c r="F1170" s="359"/>
      <c r="G1170" s="360">
        <v>0.22530099150141644</v>
      </c>
      <c r="H1170" s="361">
        <v>2545</v>
      </c>
    </row>
    <row r="1171" spans="2:8" ht="15.6" thickBot="1">
      <c r="B1171" s="362" t="s">
        <v>70</v>
      </c>
      <c r="C1171" s="241"/>
      <c r="D1171" s="363">
        <v>11296</v>
      </c>
      <c r="E1171" s="241"/>
      <c r="F1171" s="363">
        <v>8751</v>
      </c>
      <c r="G1171" s="242"/>
      <c r="H1171" s="83">
        <v>11296</v>
      </c>
    </row>
    <row r="1172" spans="2:8" ht="15.75" customHeight="1">
      <c r="C1172" s="328"/>
      <c r="D1172" s="327"/>
    </row>
    <row r="1173" spans="2:8" ht="15.75" customHeight="1">
      <c r="C1173" s="328"/>
      <c r="D1173" s="327"/>
    </row>
    <row r="1174" spans="2:8" ht="15.75" customHeight="1">
      <c r="C1174" s="328"/>
      <c r="D1174" s="327"/>
    </row>
    <row r="1175" spans="2:8" ht="15.75" customHeight="1">
      <c r="C1175" s="328"/>
      <c r="D1175" s="327"/>
    </row>
    <row r="1176" spans="2:8" ht="15.75" customHeight="1">
      <c r="C1176" s="328"/>
      <c r="D1176" s="327"/>
    </row>
    <row r="1177" spans="2:8" ht="15.75" customHeight="1">
      <c r="C1177" s="328"/>
      <c r="D1177" s="327"/>
    </row>
    <row r="1178" spans="2:8" ht="15.75" customHeight="1">
      <c r="C1178" s="328"/>
      <c r="D1178" s="327"/>
    </row>
    <row r="1179" spans="2:8" ht="15.75" customHeight="1">
      <c r="C1179" s="328"/>
      <c r="D1179" s="327"/>
    </row>
    <row r="1180" spans="2:8" ht="15.75" customHeight="1">
      <c r="C1180" s="328"/>
      <c r="D1180" s="327"/>
    </row>
    <row r="1181" spans="2:8" ht="15.75" customHeight="1">
      <c r="C1181" s="328"/>
      <c r="D1181" s="327"/>
    </row>
    <row r="1182" spans="2:8" ht="15.75" customHeight="1">
      <c r="C1182" s="328"/>
      <c r="D1182" s="327"/>
    </row>
    <row r="1183" spans="2:8" ht="15.75" customHeight="1">
      <c r="C1183" s="328"/>
      <c r="D1183" s="327"/>
    </row>
    <row r="1184" spans="2:8" ht="15.75" customHeight="1">
      <c r="C1184" s="328"/>
      <c r="D1184" s="327"/>
    </row>
    <row r="1185" spans="3:4" ht="15.75" customHeight="1">
      <c r="C1185" s="328"/>
      <c r="D1185" s="327"/>
    </row>
    <row r="1186" spans="3:4" ht="15.75" customHeight="1">
      <c r="C1186" s="328"/>
      <c r="D1186" s="327"/>
    </row>
    <row r="1187" spans="3:4" ht="15.75" customHeight="1">
      <c r="C1187" s="328"/>
      <c r="D1187" s="327"/>
    </row>
    <row r="1188" spans="3:4" ht="15.75" customHeight="1">
      <c r="C1188" s="328"/>
      <c r="D1188" s="327"/>
    </row>
    <row r="1189" spans="3:4" ht="15.75" customHeight="1">
      <c r="C1189" s="328"/>
      <c r="D1189" s="327"/>
    </row>
    <row r="1190" spans="3:4" ht="15.75" customHeight="1">
      <c r="C1190" s="328"/>
      <c r="D1190" s="327"/>
    </row>
    <row r="1191" spans="3:4" ht="15.75" customHeight="1">
      <c r="C1191" s="328"/>
      <c r="D1191" s="327"/>
    </row>
    <row r="1192" spans="3:4" ht="15.75" customHeight="1">
      <c r="C1192" s="328"/>
      <c r="D1192" s="327"/>
    </row>
    <row r="1193" spans="3:4" ht="15.75" customHeight="1">
      <c r="C1193" s="328"/>
      <c r="D1193" s="327"/>
    </row>
    <row r="1194" spans="3:4" ht="15.75" customHeight="1">
      <c r="C1194" s="328"/>
      <c r="D1194" s="327"/>
    </row>
    <row r="1195" spans="3:4" ht="15.75" customHeight="1">
      <c r="C1195" s="328"/>
      <c r="D1195" s="327"/>
    </row>
    <row r="1196" spans="3:4" ht="15.75" customHeight="1">
      <c r="C1196" s="328"/>
      <c r="D1196" s="327"/>
    </row>
    <row r="1197" spans="3:4" ht="15.75" customHeight="1">
      <c r="C1197" s="328"/>
      <c r="D1197" s="327"/>
    </row>
    <row r="1198" spans="3:4" ht="15.75" customHeight="1">
      <c r="C1198" s="328"/>
      <c r="D1198" s="327"/>
    </row>
    <row r="1199" spans="3:4" ht="15.75" customHeight="1">
      <c r="C1199" s="328"/>
      <c r="D1199" s="327"/>
    </row>
    <row r="1200" spans="3:4" ht="15.75" customHeight="1">
      <c r="C1200" s="328"/>
      <c r="D1200" s="327"/>
    </row>
    <row r="1201" spans="3:4" ht="15.75" customHeight="1">
      <c r="C1201" s="328"/>
      <c r="D1201" s="327"/>
    </row>
    <row r="1202" spans="3:4" ht="15.75" customHeight="1">
      <c r="C1202" s="328"/>
      <c r="D1202" s="327"/>
    </row>
    <row r="1203" spans="3:4" ht="15.75" customHeight="1">
      <c r="C1203" s="328"/>
      <c r="D1203" s="327"/>
    </row>
    <row r="1204" spans="3:4" ht="15.75" customHeight="1">
      <c r="C1204" s="328"/>
      <c r="D1204" s="327"/>
    </row>
    <row r="1205" spans="3:4" ht="15.75" customHeight="1">
      <c r="C1205" s="328"/>
      <c r="D1205" s="327"/>
    </row>
    <row r="1206" spans="3:4" ht="15.75" customHeight="1">
      <c r="C1206" s="328"/>
      <c r="D1206" s="327"/>
    </row>
    <row r="1207" spans="3:4" ht="15.75" customHeight="1">
      <c r="C1207" s="328"/>
      <c r="D1207" s="327"/>
    </row>
    <row r="1208" spans="3:4" ht="15.75" customHeight="1">
      <c r="C1208" s="328"/>
      <c r="D1208" s="327"/>
    </row>
    <row r="1209" spans="3:4" ht="15.75" customHeight="1">
      <c r="C1209" s="328"/>
      <c r="D1209" s="327"/>
    </row>
    <row r="1210" spans="3:4" ht="15.75" customHeight="1">
      <c r="C1210" s="328"/>
      <c r="D1210" s="327"/>
    </row>
    <row r="1211" spans="3:4" ht="15.75" customHeight="1">
      <c r="C1211" s="328"/>
      <c r="D1211" s="327"/>
    </row>
    <row r="1212" spans="3:4" ht="15.75" customHeight="1">
      <c r="C1212" s="328"/>
      <c r="D1212" s="327"/>
    </row>
    <row r="1213" spans="3:4" ht="15.75" customHeight="1">
      <c r="C1213" s="328"/>
      <c r="D1213" s="327"/>
    </row>
    <row r="1214" spans="3:4" ht="15.75" customHeight="1">
      <c r="C1214" s="328"/>
      <c r="D1214" s="327"/>
    </row>
    <row r="1215" spans="3:4" ht="15.75" customHeight="1">
      <c r="C1215" s="328"/>
      <c r="D1215" s="327"/>
    </row>
    <row r="1216" spans="3:4" ht="15.75" customHeight="1">
      <c r="C1216" s="328"/>
      <c r="D1216" s="327"/>
    </row>
    <row r="1217" spans="2:20" ht="15.75" customHeight="1">
      <c r="C1217" s="328"/>
      <c r="D1217" s="327"/>
    </row>
    <row r="1218" spans="2:20" ht="15.75" customHeight="1">
      <c r="C1218" s="328"/>
      <c r="D1218" s="327"/>
    </row>
    <row r="1219" spans="2:20" ht="15.75" customHeight="1">
      <c r="C1219" s="328"/>
      <c r="D1219" s="327"/>
    </row>
    <row r="1220" spans="2:20" ht="15.75" customHeight="1">
      <c r="C1220" s="328"/>
      <c r="D1220" s="327"/>
    </row>
    <row r="1221" spans="2:20" ht="15.75" customHeight="1">
      <c r="C1221" s="328"/>
      <c r="D1221" s="327"/>
    </row>
    <row r="1222" spans="2:20" ht="15.75" customHeight="1">
      <c r="C1222" s="328"/>
      <c r="D1222" s="327"/>
    </row>
    <row r="1223" spans="2:20" ht="15.75" customHeight="1">
      <c r="C1223" s="328"/>
      <c r="D1223" s="327"/>
    </row>
    <row r="1224" spans="2:20" ht="15.75" customHeight="1">
      <c r="C1224" s="328"/>
      <c r="D1224" s="327"/>
    </row>
    <row r="1225" spans="2:20" ht="15.75" customHeight="1">
      <c r="C1225" s="328"/>
      <c r="D1225" s="327"/>
    </row>
    <row r="1226" spans="2:20" ht="15.75" customHeight="1">
      <c r="C1226" s="328"/>
      <c r="D1226" s="327"/>
    </row>
    <row r="1227" spans="2:20" ht="15.75" customHeight="1">
      <c r="C1227" s="328"/>
      <c r="D1227" s="327"/>
    </row>
    <row r="1228" spans="2:20" ht="15.75" customHeight="1">
      <c r="C1228" s="328"/>
      <c r="D1228" s="327"/>
    </row>
    <row r="1229" spans="2:20" ht="15.75" customHeight="1">
      <c r="C1229" s="328"/>
      <c r="D1229" s="327"/>
    </row>
    <row r="1230" spans="2:20" ht="15.75" customHeight="1">
      <c r="C1230" s="328"/>
      <c r="D1230" s="327"/>
    </row>
    <row r="1231" spans="2:20" ht="15.6" thickBot="1">
      <c r="B1231" s="2" t="s">
        <v>189</v>
      </c>
      <c r="I1231" s="364" t="s">
        <v>190</v>
      </c>
    </row>
    <row r="1232" spans="2:20" ht="15" customHeight="1" thickBot="1">
      <c r="B1232" s="309"/>
      <c r="C1232" s="1112" t="s">
        <v>148</v>
      </c>
      <c r="D1232" s="1113"/>
      <c r="E1232" s="1112" t="s">
        <v>149</v>
      </c>
      <c r="F1232" s="1113"/>
      <c r="G1232" s="1112" t="s">
        <v>150</v>
      </c>
      <c r="H1232" s="1113"/>
      <c r="I1232" s="1112" t="s">
        <v>151</v>
      </c>
      <c r="J1232" s="1113"/>
      <c r="K1232" s="1112" t="s">
        <v>152</v>
      </c>
      <c r="L1232" s="1113"/>
      <c r="M1232" s="1112" t="s">
        <v>153</v>
      </c>
      <c r="N1232" s="1113"/>
      <c r="O1232" s="1112" t="s">
        <v>121</v>
      </c>
      <c r="P1232" s="1113"/>
      <c r="Q1232" s="1112" t="s">
        <v>123</v>
      </c>
      <c r="R1232" s="1114"/>
      <c r="S1232" s="1101" t="s">
        <v>191</v>
      </c>
      <c r="T1232" s="1115"/>
    </row>
    <row r="1233" spans="2:20">
      <c r="B1233" s="365" t="s">
        <v>32</v>
      </c>
      <c r="C1233" s="366" t="s">
        <v>83</v>
      </c>
      <c r="D1233" s="366" t="s">
        <v>84</v>
      </c>
      <c r="E1233" s="366" t="s">
        <v>83</v>
      </c>
      <c r="F1233" s="366" t="s">
        <v>84</v>
      </c>
      <c r="G1233" s="366" t="s">
        <v>83</v>
      </c>
      <c r="H1233" s="366" t="s">
        <v>84</v>
      </c>
      <c r="I1233" s="366" t="s">
        <v>83</v>
      </c>
      <c r="J1233" s="366" t="s">
        <v>84</v>
      </c>
      <c r="K1233" s="366" t="s">
        <v>83</v>
      </c>
      <c r="L1233" s="366" t="s">
        <v>84</v>
      </c>
      <c r="M1233" s="366" t="s">
        <v>83</v>
      </c>
      <c r="N1233" s="366" t="s">
        <v>84</v>
      </c>
      <c r="O1233" s="366" t="s">
        <v>83</v>
      </c>
      <c r="P1233" s="366" t="s">
        <v>84</v>
      </c>
      <c r="Q1233" s="366" t="s">
        <v>83</v>
      </c>
      <c r="R1233" s="367" t="s">
        <v>84</v>
      </c>
      <c r="S1233" s="368" t="s">
        <v>83</v>
      </c>
      <c r="T1233" s="369" t="s">
        <v>84</v>
      </c>
    </row>
    <row r="1234" spans="2:20">
      <c r="B1234" s="70" t="s">
        <v>76</v>
      </c>
      <c r="C1234" s="235">
        <v>0.13245033112582782</v>
      </c>
      <c r="D1234" s="144">
        <v>20</v>
      </c>
      <c r="E1234" s="235">
        <v>0.10655737704918032</v>
      </c>
      <c r="F1234" s="144">
        <v>13</v>
      </c>
      <c r="G1234" s="235">
        <v>6.8965517241379309E-2</v>
      </c>
      <c r="H1234" s="144">
        <v>2</v>
      </c>
      <c r="I1234" s="235">
        <v>6.1728395061728392E-2</v>
      </c>
      <c r="J1234" s="144">
        <v>5</v>
      </c>
      <c r="K1234" s="235">
        <v>0.11764705882352941</v>
      </c>
      <c r="L1234" s="144">
        <v>4</v>
      </c>
      <c r="M1234" s="235">
        <v>6.2841015992474131E-2</v>
      </c>
      <c r="N1234" s="144">
        <v>668</v>
      </c>
      <c r="O1234" s="235">
        <v>0.11864406779661017</v>
      </c>
      <c r="P1234" s="144">
        <v>14</v>
      </c>
      <c r="Q1234" s="235">
        <v>8.3969465648854963E-2</v>
      </c>
      <c r="R1234" s="145">
        <v>11</v>
      </c>
      <c r="S1234" s="370">
        <v>6.52443342776204E-2</v>
      </c>
      <c r="T1234" s="371">
        <v>737</v>
      </c>
    </row>
    <row r="1235" spans="2:20">
      <c r="B1235" s="70" t="s">
        <v>85</v>
      </c>
      <c r="C1235" s="235">
        <v>0.2185430463576159</v>
      </c>
      <c r="D1235" s="144">
        <v>33</v>
      </c>
      <c r="E1235" s="235">
        <v>0.21311475409836064</v>
      </c>
      <c r="F1235" s="144">
        <v>26</v>
      </c>
      <c r="G1235" s="235">
        <v>6.8965517241379309E-2</v>
      </c>
      <c r="H1235" s="144">
        <v>2</v>
      </c>
      <c r="I1235" s="235">
        <v>0.1111111111111111</v>
      </c>
      <c r="J1235" s="144">
        <v>9</v>
      </c>
      <c r="K1235" s="235">
        <v>2.9411764705882353E-2</v>
      </c>
      <c r="L1235" s="144">
        <v>1</v>
      </c>
      <c r="M1235" s="235">
        <v>0.1462841015992474</v>
      </c>
      <c r="N1235" s="144">
        <v>1555</v>
      </c>
      <c r="O1235" s="235">
        <v>0.11016949152542373</v>
      </c>
      <c r="P1235" s="144">
        <v>13</v>
      </c>
      <c r="Q1235" s="235">
        <v>0.22900763358778625</v>
      </c>
      <c r="R1235" s="145">
        <v>30</v>
      </c>
      <c r="S1235" s="370">
        <v>0.14775141643059489</v>
      </c>
      <c r="T1235" s="371">
        <v>1669</v>
      </c>
    </row>
    <row r="1236" spans="2:20">
      <c r="B1236" s="70" t="s">
        <v>86</v>
      </c>
      <c r="C1236" s="235">
        <v>0.24503311258278146</v>
      </c>
      <c r="D1236" s="144">
        <v>37</v>
      </c>
      <c r="E1236" s="235">
        <v>0.27049180327868855</v>
      </c>
      <c r="F1236" s="144">
        <v>33</v>
      </c>
      <c r="G1236" s="235">
        <v>0.44827586206896552</v>
      </c>
      <c r="H1236" s="144">
        <v>13</v>
      </c>
      <c r="I1236" s="235">
        <v>0.34567901234567899</v>
      </c>
      <c r="J1236" s="144">
        <v>28</v>
      </c>
      <c r="K1236" s="235">
        <v>0.38235294117647056</v>
      </c>
      <c r="L1236" s="144">
        <v>13</v>
      </c>
      <c r="M1236" s="235">
        <v>0.23029162746942616</v>
      </c>
      <c r="N1236" s="144">
        <v>2448</v>
      </c>
      <c r="O1236" s="235">
        <v>0.21186440677966101</v>
      </c>
      <c r="P1236" s="144">
        <v>25</v>
      </c>
      <c r="Q1236" s="235">
        <v>0.16793893129770993</v>
      </c>
      <c r="R1236" s="145">
        <v>22</v>
      </c>
      <c r="S1236" s="370">
        <v>0.23185198300283286</v>
      </c>
      <c r="T1236" s="371">
        <v>2619</v>
      </c>
    </row>
    <row r="1237" spans="2:20">
      <c r="B1237" s="73" t="s">
        <v>11</v>
      </c>
      <c r="C1237" s="237">
        <v>0.25827814569536423</v>
      </c>
      <c r="D1237" s="147">
        <v>39</v>
      </c>
      <c r="E1237" s="237">
        <v>0.29508196721311475</v>
      </c>
      <c r="F1237" s="147">
        <v>36</v>
      </c>
      <c r="G1237" s="237">
        <v>0.20689655172413793</v>
      </c>
      <c r="H1237" s="147">
        <v>6</v>
      </c>
      <c r="I1237" s="237">
        <v>0.20987654320987653</v>
      </c>
      <c r="J1237" s="147">
        <v>17</v>
      </c>
      <c r="K1237" s="237">
        <v>0.23529411764705882</v>
      </c>
      <c r="L1237" s="147">
        <v>8</v>
      </c>
      <c r="M1237" s="237">
        <v>0.28410159924741296</v>
      </c>
      <c r="N1237" s="147">
        <v>3020</v>
      </c>
      <c r="O1237" s="237">
        <v>0.3135593220338983</v>
      </c>
      <c r="P1237" s="147">
        <v>37</v>
      </c>
      <c r="Q1237" s="237">
        <v>0.19083969465648856</v>
      </c>
      <c r="R1237" s="148">
        <v>25</v>
      </c>
      <c r="S1237" s="372">
        <v>0.28222379603399433</v>
      </c>
      <c r="T1237" s="373">
        <v>3188</v>
      </c>
    </row>
    <row r="1238" spans="2:20">
      <c r="B1238" s="73" t="s">
        <v>12</v>
      </c>
      <c r="C1238" s="237">
        <v>7.9470198675496692E-2</v>
      </c>
      <c r="D1238" s="147">
        <v>12</v>
      </c>
      <c r="E1238" s="237">
        <v>6.5573770491803282E-2</v>
      </c>
      <c r="F1238" s="147">
        <v>8</v>
      </c>
      <c r="G1238" s="237">
        <v>0.17241379310344829</v>
      </c>
      <c r="H1238" s="147">
        <v>5</v>
      </c>
      <c r="I1238" s="237">
        <v>0.18518518518518517</v>
      </c>
      <c r="J1238" s="147">
        <v>15</v>
      </c>
      <c r="K1238" s="237">
        <v>8.8235294117647065E-2</v>
      </c>
      <c r="L1238" s="147">
        <v>3</v>
      </c>
      <c r="M1238" s="237">
        <v>0.11580432737535278</v>
      </c>
      <c r="N1238" s="147">
        <v>1231</v>
      </c>
      <c r="O1238" s="237">
        <v>0.10169491525423729</v>
      </c>
      <c r="P1238" s="147">
        <v>12</v>
      </c>
      <c r="Q1238" s="237">
        <v>5.3435114503816793E-2</v>
      </c>
      <c r="R1238" s="148">
        <v>7</v>
      </c>
      <c r="S1238" s="372">
        <v>0.11446529745042493</v>
      </c>
      <c r="T1238" s="373">
        <v>1293</v>
      </c>
    </row>
    <row r="1239" spans="2:20">
      <c r="B1239" s="73" t="s">
        <v>13</v>
      </c>
      <c r="C1239" s="237">
        <v>1.9867549668874173E-2</v>
      </c>
      <c r="D1239" s="147">
        <v>3</v>
      </c>
      <c r="E1239" s="237">
        <v>0</v>
      </c>
      <c r="F1239" s="147">
        <v>0</v>
      </c>
      <c r="G1239" s="237">
        <v>0</v>
      </c>
      <c r="H1239" s="147">
        <v>0</v>
      </c>
      <c r="I1239" s="237">
        <v>2.4691358024691357E-2</v>
      </c>
      <c r="J1239" s="147">
        <v>2</v>
      </c>
      <c r="K1239" s="237">
        <v>5.8823529411764705E-2</v>
      </c>
      <c r="L1239" s="147">
        <v>2</v>
      </c>
      <c r="M1239" s="237">
        <v>4.7224835371589842E-2</v>
      </c>
      <c r="N1239" s="147">
        <v>502</v>
      </c>
      <c r="O1239" s="237">
        <v>5.9322033898305086E-2</v>
      </c>
      <c r="P1239" s="147">
        <v>7</v>
      </c>
      <c r="Q1239" s="237">
        <v>7.6335877862595417E-3</v>
      </c>
      <c r="R1239" s="148">
        <v>1</v>
      </c>
      <c r="S1239" s="372">
        <v>4.5768413597733711E-2</v>
      </c>
      <c r="T1239" s="373">
        <v>517</v>
      </c>
    </row>
    <row r="1240" spans="2:20">
      <c r="B1240" s="73" t="s">
        <v>14</v>
      </c>
      <c r="C1240" s="237">
        <v>6.6225165562913907E-3</v>
      </c>
      <c r="D1240" s="147">
        <v>1</v>
      </c>
      <c r="E1240" s="237">
        <v>0</v>
      </c>
      <c r="F1240" s="147">
        <v>0</v>
      </c>
      <c r="G1240" s="237">
        <v>0</v>
      </c>
      <c r="H1240" s="147">
        <v>0</v>
      </c>
      <c r="I1240" s="237">
        <v>1.2345679012345678E-2</v>
      </c>
      <c r="J1240" s="147">
        <v>1</v>
      </c>
      <c r="K1240" s="237">
        <v>2.9411764705882353E-2</v>
      </c>
      <c r="L1240" s="147">
        <v>1</v>
      </c>
      <c r="M1240" s="237">
        <v>1.2982126058325494E-2</v>
      </c>
      <c r="N1240" s="147">
        <v>138</v>
      </c>
      <c r="O1240" s="237">
        <v>0</v>
      </c>
      <c r="P1240" s="147">
        <v>0</v>
      </c>
      <c r="Q1240" s="237">
        <v>1.5267175572519083E-2</v>
      </c>
      <c r="R1240" s="148">
        <v>2</v>
      </c>
      <c r="S1240" s="372">
        <v>1.2659348441926345E-2</v>
      </c>
      <c r="T1240" s="373">
        <v>143</v>
      </c>
    </row>
    <row r="1241" spans="2:20">
      <c r="B1241" s="77" t="s">
        <v>77</v>
      </c>
      <c r="C1241" s="239">
        <v>2.6490066225165563E-2</v>
      </c>
      <c r="D1241" s="150">
        <v>4</v>
      </c>
      <c r="E1241" s="239">
        <v>4.0983606557377046E-2</v>
      </c>
      <c r="F1241" s="150">
        <v>5</v>
      </c>
      <c r="G1241" s="239">
        <v>0</v>
      </c>
      <c r="H1241" s="150">
        <v>0</v>
      </c>
      <c r="I1241" s="239">
        <v>4.9382716049382713E-2</v>
      </c>
      <c r="J1241" s="150">
        <v>4</v>
      </c>
      <c r="K1241" s="239">
        <v>5.8823529411764705E-2</v>
      </c>
      <c r="L1241" s="150">
        <v>2</v>
      </c>
      <c r="M1241" s="239">
        <v>9.0122295390404519E-2</v>
      </c>
      <c r="N1241" s="150">
        <v>958</v>
      </c>
      <c r="O1241" s="239">
        <v>8.4745762711864403E-2</v>
      </c>
      <c r="P1241" s="150">
        <v>10</v>
      </c>
      <c r="Q1241" s="239">
        <v>0.22137404580152673</v>
      </c>
      <c r="R1241" s="151">
        <v>29</v>
      </c>
      <c r="S1241" s="374">
        <v>8.9589235127478753E-2</v>
      </c>
      <c r="T1241" s="375">
        <v>1012</v>
      </c>
    </row>
    <row r="1242" spans="2:20">
      <c r="B1242" s="80" t="s">
        <v>78</v>
      </c>
      <c r="C1242" s="239">
        <v>1.3245033112582781E-2</v>
      </c>
      <c r="D1242" s="150">
        <v>2</v>
      </c>
      <c r="E1242" s="239">
        <v>8.1967213114754103E-3</v>
      </c>
      <c r="F1242" s="150">
        <v>1</v>
      </c>
      <c r="G1242" s="239">
        <v>3.4482758620689655E-2</v>
      </c>
      <c r="H1242" s="150">
        <v>1</v>
      </c>
      <c r="I1242" s="239">
        <v>0</v>
      </c>
      <c r="J1242" s="150">
        <v>0</v>
      </c>
      <c r="K1242" s="239">
        <v>0</v>
      </c>
      <c r="L1242" s="150">
        <v>0</v>
      </c>
      <c r="M1242" s="239">
        <v>1.0348071495766699E-2</v>
      </c>
      <c r="N1242" s="150">
        <v>110</v>
      </c>
      <c r="O1242" s="239">
        <v>0</v>
      </c>
      <c r="P1242" s="150">
        <v>0</v>
      </c>
      <c r="Q1242" s="239">
        <v>3.0534351145038167E-2</v>
      </c>
      <c r="R1242" s="151">
        <v>4</v>
      </c>
      <c r="S1242" s="374">
        <v>1.0446175637393768E-2</v>
      </c>
      <c r="T1242" s="375">
        <v>118</v>
      </c>
    </row>
    <row r="1243" spans="2:20" ht="15.6" thickBot="1">
      <c r="B1243" s="81" t="s">
        <v>87</v>
      </c>
      <c r="C1243" s="376"/>
      <c r="D1243" s="154">
        <v>151</v>
      </c>
      <c r="E1243" s="376"/>
      <c r="F1243" s="154">
        <v>122</v>
      </c>
      <c r="G1243" s="376"/>
      <c r="H1243" s="154">
        <v>29</v>
      </c>
      <c r="I1243" s="376"/>
      <c r="J1243" s="154">
        <v>81</v>
      </c>
      <c r="K1243" s="376"/>
      <c r="L1243" s="154">
        <v>34</v>
      </c>
      <c r="M1243" s="376"/>
      <c r="N1243" s="154">
        <v>10630</v>
      </c>
      <c r="O1243" s="376"/>
      <c r="P1243" s="154">
        <v>118</v>
      </c>
      <c r="Q1243" s="376"/>
      <c r="R1243" s="154">
        <v>131</v>
      </c>
      <c r="S1243" s="377"/>
      <c r="T1243" s="378">
        <v>11296</v>
      </c>
    </row>
    <row r="1244" spans="2:20">
      <c r="B1244" s="5" t="s">
        <v>8</v>
      </c>
    </row>
    <row r="1245" spans="2:20" ht="15.75" customHeight="1">
      <c r="B1245" s="5"/>
    </row>
    <row r="1246" spans="2:20" ht="15.75" customHeight="1">
      <c r="B1246" s="5"/>
    </row>
    <row r="1247" spans="2:20" ht="15.75" customHeight="1">
      <c r="B1247" s="5"/>
    </row>
    <row r="1248" spans="2:20" ht="15.75" customHeight="1">
      <c r="B1248" s="5"/>
    </row>
    <row r="1249" spans="2:2" ht="15.75" customHeight="1">
      <c r="B1249" s="5"/>
    </row>
    <row r="1250" spans="2:2" ht="15.75" customHeight="1">
      <c r="B1250" s="5"/>
    </row>
    <row r="1251" spans="2:2" ht="15.75" customHeight="1">
      <c r="B1251" s="5"/>
    </row>
    <row r="1252" spans="2:2" ht="15.75" customHeight="1">
      <c r="B1252" s="5"/>
    </row>
    <row r="1253" spans="2:2" ht="15.75" customHeight="1">
      <c r="B1253" s="5"/>
    </row>
    <row r="1254" spans="2:2" ht="15.75" customHeight="1">
      <c r="B1254" s="5"/>
    </row>
    <row r="1255" spans="2:2" ht="15.75" customHeight="1">
      <c r="B1255" s="5"/>
    </row>
    <row r="1256" spans="2:2" ht="15.75" customHeight="1">
      <c r="B1256" s="5"/>
    </row>
    <row r="1257" spans="2:2" ht="15.75" customHeight="1">
      <c r="B1257" s="5"/>
    </row>
    <row r="1258" spans="2:2" ht="15.75" customHeight="1">
      <c r="B1258" s="5"/>
    </row>
    <row r="1259" spans="2:2" ht="15.75" customHeight="1">
      <c r="B1259" s="5"/>
    </row>
    <row r="1260" spans="2:2" ht="15.75" customHeight="1">
      <c r="B1260" s="5"/>
    </row>
    <row r="1261" spans="2:2" ht="15.75" customHeight="1">
      <c r="B1261" s="5"/>
    </row>
    <row r="1262" spans="2:2" ht="15.75" customHeight="1">
      <c r="B1262" s="5"/>
    </row>
    <row r="1263" spans="2:2" ht="15.75" customHeight="1">
      <c r="B1263" s="5"/>
    </row>
    <row r="1264" spans="2:2" ht="15.75" customHeight="1">
      <c r="B1264" s="5"/>
    </row>
    <row r="1265" spans="2:20" ht="15.6" thickBot="1">
      <c r="B1265" s="2" t="s">
        <v>192</v>
      </c>
    </row>
    <row r="1266" spans="2:20" ht="15" customHeight="1" thickBot="1">
      <c r="B1266" s="379"/>
      <c r="C1266" s="1103" t="s">
        <v>148</v>
      </c>
      <c r="D1266" s="1104"/>
      <c r="E1266" s="1103" t="s">
        <v>149</v>
      </c>
      <c r="F1266" s="1104"/>
      <c r="G1266" s="1103" t="s">
        <v>150</v>
      </c>
      <c r="H1266" s="1104"/>
      <c r="I1266" s="1103" t="s">
        <v>151</v>
      </c>
      <c r="J1266" s="1104"/>
      <c r="K1266" s="1103" t="s">
        <v>152</v>
      </c>
      <c r="L1266" s="1104"/>
      <c r="M1266" s="1103" t="s">
        <v>153</v>
      </c>
      <c r="N1266" s="1104"/>
      <c r="O1266" s="1103" t="s">
        <v>121</v>
      </c>
      <c r="P1266" s="1104"/>
      <c r="Q1266" s="1103" t="s">
        <v>123</v>
      </c>
      <c r="R1266" s="1105"/>
      <c r="S1266" s="1106" t="s">
        <v>191</v>
      </c>
      <c r="T1266" s="1116"/>
    </row>
    <row r="1267" spans="2:20">
      <c r="B1267" s="186" t="s">
        <v>32</v>
      </c>
      <c r="C1267" s="93" t="s">
        <v>83</v>
      </c>
      <c r="D1267" s="93" t="s">
        <v>84</v>
      </c>
      <c r="E1267" s="93" t="s">
        <v>83</v>
      </c>
      <c r="F1267" s="93" t="s">
        <v>84</v>
      </c>
      <c r="G1267" s="93" t="s">
        <v>83</v>
      </c>
      <c r="H1267" s="93" t="s">
        <v>84</v>
      </c>
      <c r="I1267" s="93" t="s">
        <v>83</v>
      </c>
      <c r="J1267" s="93" t="s">
        <v>84</v>
      </c>
      <c r="K1267" s="93" t="s">
        <v>83</v>
      </c>
      <c r="L1267" s="93" t="s">
        <v>84</v>
      </c>
      <c r="M1267" s="93" t="s">
        <v>83</v>
      </c>
      <c r="N1267" s="93" t="s">
        <v>84</v>
      </c>
      <c r="O1267" s="93" t="s">
        <v>83</v>
      </c>
      <c r="P1267" s="93" t="s">
        <v>84</v>
      </c>
      <c r="Q1267" s="380" t="s">
        <v>83</v>
      </c>
      <c r="R1267" s="290" t="s">
        <v>84</v>
      </c>
      <c r="S1267" s="381" t="s">
        <v>83</v>
      </c>
      <c r="T1267" s="382" t="s">
        <v>84</v>
      </c>
    </row>
    <row r="1268" spans="2:20">
      <c r="B1268" s="70" t="s">
        <v>76</v>
      </c>
      <c r="C1268" s="235">
        <v>0.12903225806451613</v>
      </c>
      <c r="D1268" s="101">
        <v>16</v>
      </c>
      <c r="E1268" s="235">
        <v>0.10638297872340426</v>
      </c>
      <c r="F1268" s="101">
        <v>10</v>
      </c>
      <c r="G1268" s="235">
        <v>0.08</v>
      </c>
      <c r="H1268" s="383">
        <v>2</v>
      </c>
      <c r="I1268" s="235">
        <v>0.18181818181818182</v>
      </c>
      <c r="J1268" s="101">
        <v>2</v>
      </c>
      <c r="K1268" s="235">
        <v>3.2000000000000001E-2</v>
      </c>
      <c r="L1268" s="101">
        <v>4</v>
      </c>
      <c r="M1268" s="235">
        <v>5.927900482355928E-2</v>
      </c>
      <c r="N1268" s="101">
        <v>467</v>
      </c>
      <c r="O1268" s="235">
        <v>2.8340080971659919E-2</v>
      </c>
      <c r="P1268" s="101">
        <v>14</v>
      </c>
      <c r="Q1268" s="235"/>
      <c r="R1268" s="384">
        <v>0</v>
      </c>
      <c r="S1268" s="370">
        <v>4.5591359773371108E-2</v>
      </c>
      <c r="T1268" s="385">
        <v>515</v>
      </c>
    </row>
    <row r="1269" spans="2:20">
      <c r="B1269" s="70" t="s">
        <v>85</v>
      </c>
      <c r="C1269" s="235">
        <v>0.16935483870967741</v>
      </c>
      <c r="D1269" s="101">
        <v>21</v>
      </c>
      <c r="E1269" s="235">
        <v>0.21276595744680851</v>
      </c>
      <c r="F1269" s="101">
        <v>20</v>
      </c>
      <c r="G1269" s="235">
        <v>0.08</v>
      </c>
      <c r="H1269" s="383">
        <v>2</v>
      </c>
      <c r="I1269" s="235">
        <v>9.0909090909090912E-2</v>
      </c>
      <c r="J1269" s="101">
        <v>1</v>
      </c>
      <c r="K1269" s="235">
        <v>0.128</v>
      </c>
      <c r="L1269" s="101">
        <v>16</v>
      </c>
      <c r="M1269" s="235">
        <v>0.13861386138613863</v>
      </c>
      <c r="N1269" s="101">
        <v>1092</v>
      </c>
      <c r="O1269" s="235">
        <v>0.1214574898785425</v>
      </c>
      <c r="P1269" s="101">
        <v>60</v>
      </c>
      <c r="Q1269" s="235"/>
      <c r="R1269" s="384">
        <v>0</v>
      </c>
      <c r="S1269" s="370">
        <v>0.10729461756373938</v>
      </c>
      <c r="T1269" s="385">
        <v>1212</v>
      </c>
    </row>
    <row r="1270" spans="2:20">
      <c r="B1270" s="70" t="s">
        <v>86</v>
      </c>
      <c r="C1270" s="235">
        <v>0.27419354838709675</v>
      </c>
      <c r="D1270" s="101">
        <v>34</v>
      </c>
      <c r="E1270" s="235">
        <v>0.26595744680851063</v>
      </c>
      <c r="F1270" s="101">
        <v>25</v>
      </c>
      <c r="G1270" s="235">
        <v>0.48</v>
      </c>
      <c r="H1270" s="383">
        <v>12</v>
      </c>
      <c r="I1270" s="235">
        <v>0.18181818181818182</v>
      </c>
      <c r="J1270" s="101">
        <v>2</v>
      </c>
      <c r="K1270" s="235">
        <v>0.36</v>
      </c>
      <c r="L1270" s="101">
        <v>45</v>
      </c>
      <c r="M1270" s="235">
        <v>0.22696115765422697</v>
      </c>
      <c r="N1270" s="101">
        <v>1788</v>
      </c>
      <c r="O1270" s="235">
        <v>0.27327935222672067</v>
      </c>
      <c r="P1270" s="101">
        <v>135</v>
      </c>
      <c r="Q1270" s="235"/>
      <c r="R1270" s="384">
        <v>0</v>
      </c>
      <c r="S1270" s="370">
        <v>0.18068342776203966</v>
      </c>
      <c r="T1270" s="385">
        <v>2041</v>
      </c>
    </row>
    <row r="1271" spans="2:20">
      <c r="B1271" s="73" t="s">
        <v>11</v>
      </c>
      <c r="C1271" s="237">
        <v>0.30645161290322581</v>
      </c>
      <c r="D1271" s="386">
        <v>38</v>
      </c>
      <c r="E1271" s="237">
        <v>0.28723404255319152</v>
      </c>
      <c r="F1271" s="386">
        <v>27</v>
      </c>
      <c r="G1271" s="237">
        <v>0.16</v>
      </c>
      <c r="H1271" s="387">
        <v>4</v>
      </c>
      <c r="I1271" s="237">
        <v>9.0909090909090912E-2</v>
      </c>
      <c r="J1271" s="386">
        <v>1</v>
      </c>
      <c r="K1271" s="237">
        <v>0.29599999999999999</v>
      </c>
      <c r="L1271" s="386">
        <v>37</v>
      </c>
      <c r="M1271" s="237">
        <v>0.29309469408479311</v>
      </c>
      <c r="N1271" s="386">
        <v>2309</v>
      </c>
      <c r="O1271" s="237">
        <v>0.3623481781376518</v>
      </c>
      <c r="P1271" s="386">
        <v>179</v>
      </c>
      <c r="Q1271" s="237"/>
      <c r="R1271" s="388">
        <v>0</v>
      </c>
      <c r="S1271" s="372">
        <v>0.2297273371104816</v>
      </c>
      <c r="T1271" s="389">
        <v>2595</v>
      </c>
    </row>
    <row r="1272" spans="2:20">
      <c r="B1272" s="73" t="s">
        <v>12</v>
      </c>
      <c r="C1272" s="237">
        <v>7.2580645161290328E-2</v>
      </c>
      <c r="D1272" s="386">
        <v>9</v>
      </c>
      <c r="E1272" s="237">
        <v>7.4468085106382975E-2</v>
      </c>
      <c r="F1272" s="386">
        <v>7</v>
      </c>
      <c r="G1272" s="237">
        <v>0.16</v>
      </c>
      <c r="H1272" s="387">
        <v>4</v>
      </c>
      <c r="I1272" s="237">
        <v>0.36363636363636365</v>
      </c>
      <c r="J1272" s="386">
        <v>4</v>
      </c>
      <c r="K1272" s="237">
        <v>0.13600000000000001</v>
      </c>
      <c r="L1272" s="386">
        <v>17</v>
      </c>
      <c r="M1272" s="237">
        <v>0.12261995430312261</v>
      </c>
      <c r="N1272" s="386">
        <v>966</v>
      </c>
      <c r="O1272" s="237">
        <v>0.1194331983805668</v>
      </c>
      <c r="P1272" s="386">
        <v>59</v>
      </c>
      <c r="Q1272" s="237"/>
      <c r="R1272" s="388">
        <v>0</v>
      </c>
      <c r="S1272" s="372">
        <v>9.4369688385269115E-2</v>
      </c>
      <c r="T1272" s="389">
        <v>1066</v>
      </c>
    </row>
    <row r="1273" spans="2:20">
      <c r="B1273" s="73" t="s">
        <v>13</v>
      </c>
      <c r="C1273" s="237">
        <v>1.6129032258064516E-2</v>
      </c>
      <c r="D1273" s="386">
        <v>2</v>
      </c>
      <c r="E1273" s="237">
        <v>0</v>
      </c>
      <c r="F1273" s="386">
        <v>0</v>
      </c>
      <c r="G1273" s="237">
        <v>0</v>
      </c>
      <c r="H1273" s="387">
        <v>0</v>
      </c>
      <c r="I1273" s="237">
        <v>0</v>
      </c>
      <c r="J1273" s="386">
        <v>0</v>
      </c>
      <c r="K1273" s="237">
        <v>1.6E-2</v>
      </c>
      <c r="L1273" s="386">
        <v>2</v>
      </c>
      <c r="M1273" s="237">
        <v>5.3313023610053314E-2</v>
      </c>
      <c r="N1273" s="386">
        <v>420</v>
      </c>
      <c r="O1273" s="237">
        <v>3.8461538461538464E-2</v>
      </c>
      <c r="P1273" s="386">
        <v>19</v>
      </c>
      <c r="Q1273" s="237"/>
      <c r="R1273" s="388">
        <v>0</v>
      </c>
      <c r="S1273" s="372">
        <v>3.9217422096317282E-2</v>
      </c>
      <c r="T1273" s="389">
        <v>443</v>
      </c>
    </row>
    <row r="1274" spans="2:20" ht="30" customHeight="1">
      <c r="B1274" s="73" t="s">
        <v>14</v>
      </c>
      <c r="C1274" s="237">
        <v>8.0645161290322578E-3</v>
      </c>
      <c r="D1274" s="386">
        <v>1</v>
      </c>
      <c r="E1274" s="237">
        <v>0</v>
      </c>
      <c r="F1274" s="386">
        <v>0</v>
      </c>
      <c r="G1274" s="237">
        <v>0</v>
      </c>
      <c r="H1274" s="387">
        <v>0</v>
      </c>
      <c r="I1274" s="237">
        <v>0</v>
      </c>
      <c r="J1274" s="386">
        <v>0</v>
      </c>
      <c r="K1274" s="237">
        <v>8.0000000000000002E-3</v>
      </c>
      <c r="L1274" s="386">
        <v>1</v>
      </c>
      <c r="M1274" s="237">
        <v>1.4216806296014217E-2</v>
      </c>
      <c r="N1274" s="386">
        <v>112</v>
      </c>
      <c r="O1274" s="237">
        <v>4.048582995951417E-3</v>
      </c>
      <c r="P1274" s="386">
        <v>2</v>
      </c>
      <c r="Q1274" s="237"/>
      <c r="R1274" s="388">
        <v>0</v>
      </c>
      <c r="S1274" s="372">
        <v>1.0269121813031162E-2</v>
      </c>
      <c r="T1274" s="389">
        <v>116</v>
      </c>
    </row>
    <row r="1275" spans="2:20">
      <c r="B1275" s="77" t="s">
        <v>77</v>
      </c>
      <c r="C1275" s="239">
        <v>1.6129032258064516E-2</v>
      </c>
      <c r="D1275" s="390">
        <v>2</v>
      </c>
      <c r="E1275" s="239">
        <v>4.2553191489361701E-2</v>
      </c>
      <c r="F1275" s="390">
        <v>4</v>
      </c>
      <c r="G1275" s="239">
        <v>0</v>
      </c>
      <c r="H1275" s="391">
        <v>0</v>
      </c>
      <c r="I1275" s="239">
        <v>9.0909090909090912E-2</v>
      </c>
      <c r="J1275" s="390">
        <v>1</v>
      </c>
      <c r="K1275" s="239">
        <v>2.4E-2</v>
      </c>
      <c r="L1275" s="390">
        <v>3</v>
      </c>
      <c r="M1275" s="239">
        <v>8.0858085808580851E-2</v>
      </c>
      <c r="N1275" s="390">
        <v>637</v>
      </c>
      <c r="O1275" s="239">
        <v>3.643724696356275E-2</v>
      </c>
      <c r="P1275" s="390">
        <v>18</v>
      </c>
      <c r="Q1275" s="239"/>
      <c r="R1275" s="392">
        <v>0</v>
      </c>
      <c r="S1275" s="374">
        <v>5.8870396600566574E-2</v>
      </c>
      <c r="T1275" s="393">
        <v>665</v>
      </c>
    </row>
    <row r="1276" spans="2:20">
      <c r="B1276" s="80" t="s">
        <v>78</v>
      </c>
      <c r="C1276" s="239">
        <v>8.0645161290322578E-3</v>
      </c>
      <c r="D1276" s="390">
        <v>1</v>
      </c>
      <c r="E1276" s="239">
        <v>1.0638297872340425E-2</v>
      </c>
      <c r="F1276" s="390">
        <v>1</v>
      </c>
      <c r="G1276" s="239">
        <v>0.04</v>
      </c>
      <c r="H1276" s="391">
        <v>1</v>
      </c>
      <c r="I1276" s="239">
        <v>0</v>
      </c>
      <c r="J1276" s="390">
        <v>0</v>
      </c>
      <c r="K1276" s="239">
        <v>0</v>
      </c>
      <c r="L1276" s="390">
        <v>0</v>
      </c>
      <c r="M1276" s="239">
        <v>1.1043412033511044E-2</v>
      </c>
      <c r="N1276" s="390">
        <v>87</v>
      </c>
      <c r="O1276" s="239">
        <v>1.6194331983805668E-2</v>
      </c>
      <c r="P1276" s="390">
        <v>8</v>
      </c>
      <c r="Q1276" s="239"/>
      <c r="R1276" s="392">
        <v>0</v>
      </c>
      <c r="S1276" s="374">
        <v>8.6756373937677059E-3</v>
      </c>
      <c r="T1276" s="393">
        <v>98</v>
      </c>
    </row>
    <row r="1277" spans="2:20">
      <c r="B1277" s="394" t="s">
        <v>73</v>
      </c>
      <c r="C1277" s="395"/>
      <c r="D1277" s="396"/>
      <c r="E1277" s="397"/>
      <c r="F1277" s="396"/>
      <c r="G1277" s="397"/>
      <c r="H1277" s="398"/>
      <c r="I1277" s="397"/>
      <c r="J1277" s="396"/>
      <c r="K1277" s="397"/>
      <c r="L1277" s="396"/>
      <c r="M1277" s="397"/>
      <c r="N1277" s="396"/>
      <c r="O1277" s="397"/>
      <c r="P1277" s="396"/>
      <c r="Q1277" s="397"/>
      <c r="R1277" s="399"/>
      <c r="S1277" s="400">
        <v>0.22530099150141644</v>
      </c>
      <c r="T1277" s="401">
        <v>2545</v>
      </c>
    </row>
    <row r="1278" spans="2:20" ht="15.6" thickBot="1">
      <c r="B1278" s="81" t="s">
        <v>87</v>
      </c>
      <c r="C1278" s="241"/>
      <c r="D1278" s="376">
        <v>124</v>
      </c>
      <c r="E1278" s="376"/>
      <c r="F1278" s="376">
        <v>94</v>
      </c>
      <c r="G1278" s="241"/>
      <c r="H1278" s="402">
        <v>25</v>
      </c>
      <c r="I1278" s="241"/>
      <c r="J1278" s="376">
        <v>11</v>
      </c>
      <c r="K1278" s="241"/>
      <c r="L1278" s="376">
        <v>125</v>
      </c>
      <c r="M1278" s="241"/>
      <c r="N1278" s="376">
        <v>7878</v>
      </c>
      <c r="O1278" s="376"/>
      <c r="P1278" s="376">
        <v>494</v>
      </c>
      <c r="Q1278" s="376"/>
      <c r="R1278" s="376">
        <v>0</v>
      </c>
      <c r="S1278" s="377"/>
      <c r="T1278" s="403">
        <v>11296</v>
      </c>
    </row>
    <row r="1279" spans="2:20">
      <c r="B1279" s="5" t="s">
        <v>8</v>
      </c>
    </row>
    <row r="1280" spans="2:20" ht="15.75" customHeight="1">
      <c r="C1280" s="328"/>
      <c r="D1280" s="327"/>
    </row>
    <row r="1281" spans="3:4" ht="15.75" customHeight="1">
      <c r="C1281" s="328"/>
      <c r="D1281" s="327"/>
    </row>
    <row r="1282" spans="3:4" ht="15.75" customHeight="1">
      <c r="C1282" s="328"/>
      <c r="D1282" s="327"/>
    </row>
    <row r="1283" spans="3:4" ht="15.75" customHeight="1">
      <c r="C1283" s="328"/>
      <c r="D1283" s="327"/>
    </row>
    <row r="1284" spans="3:4" ht="15.75" customHeight="1">
      <c r="C1284" s="328"/>
      <c r="D1284" s="327"/>
    </row>
    <row r="1285" spans="3:4" ht="15.75" customHeight="1">
      <c r="C1285" s="328"/>
      <c r="D1285" s="327"/>
    </row>
    <row r="1286" spans="3:4" ht="15.75" customHeight="1">
      <c r="C1286" s="328"/>
      <c r="D1286" s="327"/>
    </row>
    <row r="1287" spans="3:4" ht="15.75" customHeight="1">
      <c r="C1287" s="328"/>
      <c r="D1287" s="327"/>
    </row>
    <row r="1288" spans="3:4" ht="15.75" customHeight="1">
      <c r="C1288" s="328"/>
      <c r="D1288" s="327"/>
    </row>
    <row r="1289" spans="3:4" ht="15.75" customHeight="1">
      <c r="C1289" s="328"/>
      <c r="D1289" s="327"/>
    </row>
    <row r="1290" spans="3:4" ht="15.75" customHeight="1">
      <c r="C1290" s="328"/>
      <c r="D1290" s="327"/>
    </row>
    <row r="1291" spans="3:4" ht="15.75" customHeight="1">
      <c r="C1291" s="328"/>
      <c r="D1291" s="327"/>
    </row>
    <row r="1292" spans="3:4" ht="15.75" customHeight="1">
      <c r="C1292" s="328"/>
      <c r="D1292" s="327"/>
    </row>
    <row r="1293" spans="3:4" ht="15.75" customHeight="1">
      <c r="C1293" s="328"/>
      <c r="D1293" s="327"/>
    </row>
    <row r="1294" spans="3:4" ht="15.75" customHeight="1">
      <c r="C1294" s="328"/>
      <c r="D1294" s="327"/>
    </row>
    <row r="1295" spans="3:4" ht="15.75" customHeight="1">
      <c r="C1295" s="328"/>
      <c r="D1295" s="327"/>
    </row>
    <row r="1296" spans="3:4" ht="15.75" customHeight="1">
      <c r="C1296" s="328"/>
      <c r="D1296" s="327"/>
    </row>
    <row r="1297" spans="2:21" ht="15.75" customHeight="1">
      <c r="C1297" s="328"/>
      <c r="D1297" s="327"/>
    </row>
    <row r="1298" spans="2:21" ht="15.75" customHeight="1">
      <c r="C1298" s="328"/>
      <c r="D1298" s="327"/>
    </row>
    <row r="1299" spans="2:21" ht="15.75" customHeight="1">
      <c r="C1299" s="328"/>
      <c r="D1299" s="327"/>
    </row>
    <row r="1300" spans="2:21" ht="15.6" thickBot="1">
      <c r="B1300" s="2" t="s">
        <v>193</v>
      </c>
      <c r="I1300" s="364" t="s">
        <v>190</v>
      </c>
    </row>
    <row r="1301" spans="2:21" ht="15" customHeight="1" thickBot="1">
      <c r="B1301" s="309"/>
      <c r="C1301" s="1112" t="s">
        <v>148</v>
      </c>
      <c r="D1301" s="1113"/>
      <c r="E1301" s="1112" t="s">
        <v>149</v>
      </c>
      <c r="F1301" s="1113"/>
      <c r="G1301" s="1112" t="s">
        <v>150</v>
      </c>
      <c r="H1301" s="1113"/>
      <c r="I1301" s="1112" t="s">
        <v>151</v>
      </c>
      <c r="J1301" s="1113"/>
      <c r="K1301" s="1112" t="s">
        <v>152</v>
      </c>
      <c r="L1301" s="1113"/>
      <c r="M1301" s="1112" t="s">
        <v>153</v>
      </c>
      <c r="N1301" s="1113"/>
      <c r="O1301" s="1112" t="s">
        <v>121</v>
      </c>
      <c r="P1301" s="1113"/>
      <c r="Q1301" s="1112" t="s">
        <v>123</v>
      </c>
      <c r="R1301" s="1114"/>
      <c r="S1301" s="1101" t="s">
        <v>191</v>
      </c>
      <c r="T1301" s="1102"/>
      <c r="U1301" s="404"/>
    </row>
    <row r="1302" spans="2:21">
      <c r="B1302" s="365" t="s">
        <v>32</v>
      </c>
      <c r="C1302" s="366" t="s">
        <v>83</v>
      </c>
      <c r="D1302" s="366" t="s">
        <v>84</v>
      </c>
      <c r="E1302" s="366" t="s">
        <v>83</v>
      </c>
      <c r="F1302" s="366" t="s">
        <v>84</v>
      </c>
      <c r="G1302" s="366" t="s">
        <v>83</v>
      </c>
      <c r="H1302" s="366" t="s">
        <v>84</v>
      </c>
      <c r="I1302" s="366" t="s">
        <v>83</v>
      </c>
      <c r="J1302" s="366" t="s">
        <v>84</v>
      </c>
      <c r="K1302" s="366" t="s">
        <v>83</v>
      </c>
      <c r="L1302" s="366" t="s">
        <v>84</v>
      </c>
      <c r="M1302" s="366" t="s">
        <v>83</v>
      </c>
      <c r="N1302" s="366" t="s">
        <v>84</v>
      </c>
      <c r="O1302" s="366" t="s">
        <v>83</v>
      </c>
      <c r="P1302" s="366" t="s">
        <v>84</v>
      </c>
      <c r="Q1302" s="366" t="s">
        <v>83</v>
      </c>
      <c r="R1302" s="405" t="s">
        <v>84</v>
      </c>
      <c r="S1302" s="406" t="s">
        <v>83</v>
      </c>
      <c r="T1302" s="407" t="s">
        <v>84</v>
      </c>
      <c r="U1302" s="404"/>
    </row>
    <row r="1303" spans="2:21">
      <c r="B1303" s="70" t="s">
        <v>108</v>
      </c>
      <c r="C1303" s="235">
        <v>0.20529801324503311</v>
      </c>
      <c r="D1303" s="144">
        <v>31</v>
      </c>
      <c r="E1303" s="235">
        <v>0.13934426229508196</v>
      </c>
      <c r="F1303" s="144">
        <v>17</v>
      </c>
      <c r="G1303" s="235">
        <v>0.17241379310344829</v>
      </c>
      <c r="H1303" s="144">
        <v>5</v>
      </c>
      <c r="I1303" s="235">
        <v>0.16049382716049382</v>
      </c>
      <c r="J1303" s="144">
        <v>13</v>
      </c>
      <c r="K1303" s="235">
        <v>0.11764705882352941</v>
      </c>
      <c r="L1303" s="144">
        <v>4</v>
      </c>
      <c r="M1303" s="235">
        <v>0.10404515522107244</v>
      </c>
      <c r="N1303" s="144">
        <v>1106</v>
      </c>
      <c r="O1303" s="235">
        <v>9.3220338983050849E-2</v>
      </c>
      <c r="P1303" s="144">
        <v>11</v>
      </c>
      <c r="Q1303" s="235">
        <v>0.20610687022900764</v>
      </c>
      <c r="R1303" s="236">
        <v>27</v>
      </c>
      <c r="S1303" s="408">
        <v>0.10747167138810199</v>
      </c>
      <c r="T1303" s="409">
        <v>1214</v>
      </c>
      <c r="U1303" s="404"/>
    </row>
    <row r="1304" spans="2:21">
      <c r="B1304" s="70" t="s">
        <v>109</v>
      </c>
      <c r="C1304" s="235">
        <v>9.9337748344370855E-2</v>
      </c>
      <c r="D1304" s="144">
        <v>15</v>
      </c>
      <c r="E1304" s="235">
        <v>7.3770491803278687E-2</v>
      </c>
      <c r="F1304" s="144">
        <v>9</v>
      </c>
      <c r="G1304" s="235">
        <v>6.8965517241379309E-2</v>
      </c>
      <c r="H1304" s="144">
        <v>2</v>
      </c>
      <c r="I1304" s="235">
        <v>0.1111111111111111</v>
      </c>
      <c r="J1304" s="144">
        <v>9</v>
      </c>
      <c r="K1304" s="235">
        <v>2.9411764705882353E-2</v>
      </c>
      <c r="L1304" s="144">
        <v>1</v>
      </c>
      <c r="M1304" s="235">
        <v>5.3998118532455314E-2</v>
      </c>
      <c r="N1304" s="144">
        <v>574</v>
      </c>
      <c r="O1304" s="235">
        <v>9.3220338983050849E-2</v>
      </c>
      <c r="P1304" s="144">
        <v>11</v>
      </c>
      <c r="Q1304" s="235">
        <v>0.14503816793893129</v>
      </c>
      <c r="R1304" s="236">
        <v>19</v>
      </c>
      <c r="S1304" s="408">
        <v>5.6657223796033995E-2</v>
      </c>
      <c r="T1304" s="409">
        <v>640</v>
      </c>
      <c r="U1304" s="404"/>
    </row>
    <row r="1305" spans="2:21">
      <c r="B1305" s="70" t="s">
        <v>110</v>
      </c>
      <c r="C1305" s="235">
        <v>0.2185430463576159</v>
      </c>
      <c r="D1305" s="144">
        <v>33</v>
      </c>
      <c r="E1305" s="235">
        <v>0.35245901639344263</v>
      </c>
      <c r="F1305" s="144">
        <v>43</v>
      </c>
      <c r="G1305" s="235">
        <v>0.13793103448275862</v>
      </c>
      <c r="H1305" s="144">
        <v>4</v>
      </c>
      <c r="I1305" s="235">
        <v>0.18518518518518517</v>
      </c>
      <c r="J1305" s="144">
        <v>15</v>
      </c>
      <c r="K1305" s="235">
        <v>0.14705882352941177</v>
      </c>
      <c r="L1305" s="144">
        <v>5</v>
      </c>
      <c r="M1305" s="235">
        <v>0.11589840075258702</v>
      </c>
      <c r="N1305" s="144">
        <v>1232</v>
      </c>
      <c r="O1305" s="235">
        <v>0.15254237288135594</v>
      </c>
      <c r="P1305" s="144">
        <v>18</v>
      </c>
      <c r="Q1305" s="235">
        <v>9.1603053435114504E-2</v>
      </c>
      <c r="R1305" s="236">
        <v>12</v>
      </c>
      <c r="S1305" s="408">
        <v>0.12057365439093484</v>
      </c>
      <c r="T1305" s="409">
        <v>1362</v>
      </c>
      <c r="U1305" s="404"/>
    </row>
    <row r="1306" spans="2:21">
      <c r="B1306" s="73" t="s">
        <v>111</v>
      </c>
      <c r="C1306" s="237">
        <v>0.24503311258278146</v>
      </c>
      <c r="D1306" s="147">
        <v>37</v>
      </c>
      <c r="E1306" s="237">
        <v>0.26229508196721313</v>
      </c>
      <c r="F1306" s="147">
        <v>32</v>
      </c>
      <c r="G1306" s="237">
        <v>0.48275862068965519</v>
      </c>
      <c r="H1306" s="147">
        <v>14</v>
      </c>
      <c r="I1306" s="237">
        <v>0.27160493827160492</v>
      </c>
      <c r="J1306" s="147">
        <v>22</v>
      </c>
      <c r="K1306" s="237">
        <v>0.41176470588235292</v>
      </c>
      <c r="L1306" s="147">
        <v>14</v>
      </c>
      <c r="M1306" s="237">
        <v>0.24468485418626529</v>
      </c>
      <c r="N1306" s="147">
        <v>2601</v>
      </c>
      <c r="O1306" s="237">
        <v>0.38983050847457629</v>
      </c>
      <c r="P1306" s="147">
        <v>46</v>
      </c>
      <c r="Q1306" s="237">
        <v>0.12213740458015267</v>
      </c>
      <c r="R1306" s="238">
        <v>16</v>
      </c>
      <c r="S1306" s="410">
        <v>0.24628186968838528</v>
      </c>
      <c r="T1306" s="411">
        <v>2782</v>
      </c>
      <c r="U1306" s="404"/>
    </row>
    <row r="1307" spans="2:21">
      <c r="B1307" s="73" t="s">
        <v>112</v>
      </c>
      <c r="C1307" s="237">
        <v>0.16556291390728478</v>
      </c>
      <c r="D1307" s="147">
        <v>25</v>
      </c>
      <c r="E1307" s="237">
        <v>9.8360655737704916E-2</v>
      </c>
      <c r="F1307" s="147">
        <v>12</v>
      </c>
      <c r="G1307" s="237">
        <v>0.13793103448275862</v>
      </c>
      <c r="H1307" s="147">
        <v>4</v>
      </c>
      <c r="I1307" s="237">
        <v>0.1111111111111111</v>
      </c>
      <c r="J1307" s="147">
        <v>9</v>
      </c>
      <c r="K1307" s="237">
        <v>0.23529411764705882</v>
      </c>
      <c r="L1307" s="147">
        <v>8</v>
      </c>
      <c r="M1307" s="237">
        <v>0.25945437441204139</v>
      </c>
      <c r="N1307" s="147">
        <v>2758</v>
      </c>
      <c r="O1307" s="237">
        <v>0.1864406779661017</v>
      </c>
      <c r="P1307" s="147">
        <v>22</v>
      </c>
      <c r="Q1307" s="237">
        <v>0.19847328244274809</v>
      </c>
      <c r="R1307" s="238">
        <v>26</v>
      </c>
      <c r="S1307" s="410">
        <v>0.2535410764872521</v>
      </c>
      <c r="T1307" s="411">
        <v>2864</v>
      </c>
      <c r="U1307" s="404"/>
    </row>
    <row r="1308" spans="2:21">
      <c r="B1308" s="73" t="s">
        <v>113</v>
      </c>
      <c r="C1308" s="237">
        <v>6.6225165562913912E-2</v>
      </c>
      <c r="D1308" s="147">
        <v>10</v>
      </c>
      <c r="E1308" s="237">
        <v>7.3770491803278687E-2</v>
      </c>
      <c r="F1308" s="147">
        <v>9</v>
      </c>
      <c r="G1308" s="237">
        <v>0</v>
      </c>
      <c r="H1308" s="147">
        <v>0</v>
      </c>
      <c r="I1308" s="237">
        <v>0.16049382716049382</v>
      </c>
      <c r="J1308" s="147">
        <v>13</v>
      </c>
      <c r="K1308" s="237">
        <v>5.8823529411764705E-2</v>
      </c>
      <c r="L1308" s="147">
        <v>2</v>
      </c>
      <c r="M1308" s="237">
        <v>0.22191909689557854</v>
      </c>
      <c r="N1308" s="147">
        <v>2359</v>
      </c>
      <c r="O1308" s="237">
        <v>8.4745762711864403E-2</v>
      </c>
      <c r="P1308" s="147">
        <v>10</v>
      </c>
      <c r="Q1308" s="237">
        <v>0.23664122137404581</v>
      </c>
      <c r="R1308" s="238">
        <v>31</v>
      </c>
      <c r="S1308" s="410">
        <v>0.21547450424929179</v>
      </c>
      <c r="T1308" s="411">
        <v>2434</v>
      </c>
      <c r="U1308" s="404"/>
    </row>
    <row r="1309" spans="2:21" ht="15.6" thickBot="1">
      <c r="B1309" s="81" t="s">
        <v>87</v>
      </c>
      <c r="C1309" s="376"/>
      <c r="D1309" s="154">
        <v>151</v>
      </c>
      <c r="E1309" s="376"/>
      <c r="F1309" s="154">
        <v>122</v>
      </c>
      <c r="G1309" s="376"/>
      <c r="H1309" s="154">
        <v>29</v>
      </c>
      <c r="I1309" s="376"/>
      <c r="J1309" s="154">
        <v>81</v>
      </c>
      <c r="K1309" s="376"/>
      <c r="L1309" s="154">
        <v>34</v>
      </c>
      <c r="M1309" s="376"/>
      <c r="N1309" s="154">
        <v>10630</v>
      </c>
      <c r="O1309" s="376"/>
      <c r="P1309" s="154">
        <v>118</v>
      </c>
      <c r="Q1309" s="376"/>
      <c r="R1309" s="412">
        <v>131</v>
      </c>
      <c r="S1309" s="376"/>
      <c r="T1309" s="412">
        <v>11296</v>
      </c>
      <c r="U1309" s="404"/>
    </row>
    <row r="1310" spans="2:21">
      <c r="B1310" s="5" t="s">
        <v>8</v>
      </c>
      <c r="Q1310" s="413"/>
      <c r="R1310" s="404"/>
      <c r="S1310" s="414"/>
      <c r="T1310" s="415"/>
      <c r="U1310" s="404"/>
    </row>
    <row r="1311" spans="2:21">
      <c r="B1311" s="5"/>
      <c r="Q1311" s="413"/>
      <c r="R1311" s="404"/>
      <c r="S1311" s="414"/>
      <c r="T1311" s="415"/>
      <c r="U1311" s="404"/>
    </row>
    <row r="1312" spans="2:21">
      <c r="B1312" s="5"/>
      <c r="Q1312" s="413"/>
      <c r="R1312" s="404"/>
      <c r="S1312" s="414"/>
      <c r="T1312" s="415"/>
      <c r="U1312" s="404"/>
    </row>
    <row r="1313" spans="2:21">
      <c r="B1313" s="5"/>
      <c r="Q1313" s="413"/>
      <c r="R1313" s="404"/>
      <c r="S1313" s="414"/>
      <c r="T1313" s="415"/>
      <c r="U1313" s="404"/>
    </row>
    <row r="1314" spans="2:21">
      <c r="B1314" s="5"/>
      <c r="Q1314" s="413"/>
      <c r="R1314" s="404"/>
      <c r="S1314" s="414"/>
      <c r="T1314" s="415"/>
      <c r="U1314" s="404"/>
    </row>
    <row r="1315" spans="2:21">
      <c r="B1315" s="5"/>
      <c r="Q1315" s="413"/>
      <c r="R1315" s="404"/>
      <c r="S1315" s="414"/>
      <c r="T1315" s="415"/>
      <c r="U1315" s="404"/>
    </row>
    <row r="1316" spans="2:21">
      <c r="B1316" s="5"/>
      <c r="Q1316" s="413"/>
      <c r="R1316" s="404"/>
      <c r="S1316" s="414"/>
      <c r="T1316" s="415"/>
      <c r="U1316" s="404"/>
    </row>
    <row r="1317" spans="2:21">
      <c r="B1317" s="5"/>
      <c r="Q1317" s="413"/>
      <c r="R1317" s="404"/>
      <c r="S1317" s="414"/>
      <c r="T1317" s="415"/>
      <c r="U1317" s="404"/>
    </row>
    <row r="1318" spans="2:21">
      <c r="B1318" s="5"/>
      <c r="Q1318" s="413"/>
      <c r="R1318" s="404"/>
      <c r="S1318" s="414"/>
      <c r="T1318" s="415"/>
      <c r="U1318" s="404"/>
    </row>
    <row r="1319" spans="2:21">
      <c r="B1319" s="5"/>
      <c r="Q1319" s="413"/>
      <c r="R1319" s="404"/>
      <c r="S1319" s="414"/>
      <c r="T1319" s="415"/>
      <c r="U1319" s="404"/>
    </row>
    <row r="1320" spans="2:21">
      <c r="B1320" s="5"/>
      <c r="Q1320" s="413"/>
      <c r="R1320" s="404"/>
      <c r="S1320" s="414"/>
      <c r="T1320" s="415"/>
      <c r="U1320" s="404"/>
    </row>
    <row r="1321" spans="2:21">
      <c r="B1321" s="5"/>
      <c r="Q1321" s="413"/>
      <c r="R1321" s="404"/>
      <c r="S1321" s="414"/>
      <c r="T1321" s="415"/>
      <c r="U1321" s="404"/>
    </row>
    <row r="1322" spans="2:21">
      <c r="B1322" s="5"/>
      <c r="Q1322" s="413"/>
      <c r="R1322" s="404"/>
      <c r="S1322" s="414"/>
      <c r="T1322" s="415"/>
      <c r="U1322" s="404"/>
    </row>
    <row r="1323" spans="2:21">
      <c r="B1323" s="5"/>
      <c r="Q1323" s="413"/>
      <c r="R1323" s="404"/>
      <c r="S1323" s="414"/>
      <c r="T1323" s="415"/>
      <c r="U1323" s="404"/>
    </row>
    <row r="1324" spans="2:21">
      <c r="B1324" s="5"/>
      <c r="Q1324" s="413"/>
      <c r="R1324" s="404"/>
      <c r="S1324" s="414"/>
      <c r="T1324" s="415"/>
      <c r="U1324" s="404"/>
    </row>
    <row r="1325" spans="2:21">
      <c r="B1325" s="5"/>
      <c r="Q1325" s="413"/>
      <c r="R1325" s="404"/>
      <c r="S1325" s="414"/>
      <c r="T1325" s="415"/>
      <c r="U1325" s="404"/>
    </row>
    <row r="1326" spans="2:21">
      <c r="B1326" s="5"/>
      <c r="Q1326" s="413"/>
      <c r="R1326" s="404"/>
      <c r="S1326" s="414"/>
      <c r="T1326" s="415"/>
      <c r="U1326" s="404"/>
    </row>
    <row r="1327" spans="2:21">
      <c r="B1327" s="5"/>
      <c r="Q1327" s="413"/>
      <c r="R1327" s="404"/>
      <c r="S1327" s="414"/>
      <c r="T1327" s="415"/>
      <c r="U1327" s="404"/>
    </row>
    <row r="1328" spans="2:21">
      <c r="B1328" s="5"/>
      <c r="Q1328" s="413"/>
      <c r="R1328" s="404"/>
      <c r="S1328" s="414"/>
      <c r="T1328" s="415"/>
      <c r="U1328" s="404"/>
    </row>
    <row r="1329" spans="2:21">
      <c r="B1329" s="5"/>
      <c r="Q1329" s="413"/>
      <c r="R1329" s="404"/>
      <c r="S1329" s="414"/>
      <c r="T1329" s="415"/>
      <c r="U1329" s="404"/>
    </row>
    <row r="1330" spans="2:21">
      <c r="B1330" s="5"/>
      <c r="Q1330" s="413"/>
      <c r="R1330" s="404"/>
      <c r="S1330" s="414"/>
      <c r="T1330" s="415"/>
      <c r="U1330" s="404"/>
    </row>
    <row r="1331" spans="2:21" ht="15.6" thickBot="1">
      <c r="B1331" s="2" t="s">
        <v>194</v>
      </c>
      <c r="Q1331" s="413"/>
      <c r="R1331" s="404"/>
      <c r="S1331" s="414"/>
      <c r="T1331" s="415"/>
      <c r="U1331" s="404"/>
    </row>
    <row r="1332" spans="2:21" ht="15.6" thickBot="1">
      <c r="B1332" s="379"/>
      <c r="C1332" s="1103" t="s">
        <v>148</v>
      </c>
      <c r="D1332" s="1104"/>
      <c r="E1332" s="1103" t="s">
        <v>149</v>
      </c>
      <c r="F1332" s="1104"/>
      <c r="G1332" s="1103" t="s">
        <v>150</v>
      </c>
      <c r="H1332" s="1104"/>
      <c r="I1332" s="1103" t="s">
        <v>151</v>
      </c>
      <c r="J1332" s="1104"/>
      <c r="K1332" s="1103" t="s">
        <v>152</v>
      </c>
      <c r="L1332" s="1104"/>
      <c r="M1332" s="1103" t="s">
        <v>153</v>
      </c>
      <c r="N1332" s="1104"/>
      <c r="O1332" s="1103" t="s">
        <v>121</v>
      </c>
      <c r="P1332" s="1104"/>
      <c r="Q1332" s="1103" t="s">
        <v>123</v>
      </c>
      <c r="R1332" s="1105"/>
      <c r="S1332" s="1106" t="s">
        <v>191</v>
      </c>
      <c r="T1332" s="1107"/>
      <c r="U1332" s="404"/>
    </row>
    <row r="1333" spans="2:21">
      <c r="B1333" s="186" t="s">
        <v>32</v>
      </c>
      <c r="C1333" s="93" t="s">
        <v>83</v>
      </c>
      <c r="D1333" s="93" t="s">
        <v>84</v>
      </c>
      <c r="E1333" s="93" t="s">
        <v>83</v>
      </c>
      <c r="F1333" s="93" t="s">
        <v>84</v>
      </c>
      <c r="G1333" s="93" t="s">
        <v>83</v>
      </c>
      <c r="H1333" s="93" t="s">
        <v>84</v>
      </c>
      <c r="I1333" s="93" t="s">
        <v>83</v>
      </c>
      <c r="J1333" s="93" t="s">
        <v>84</v>
      </c>
      <c r="K1333" s="93" t="s">
        <v>83</v>
      </c>
      <c r="L1333" s="93" t="s">
        <v>84</v>
      </c>
      <c r="M1333" s="93" t="s">
        <v>83</v>
      </c>
      <c r="N1333" s="93" t="s">
        <v>84</v>
      </c>
      <c r="O1333" s="93" t="s">
        <v>83</v>
      </c>
      <c r="P1333" s="93" t="s">
        <v>84</v>
      </c>
      <c r="Q1333" s="93" t="s">
        <v>83</v>
      </c>
      <c r="R1333" s="416" t="s">
        <v>84</v>
      </c>
      <c r="S1333" s="381" t="s">
        <v>83</v>
      </c>
      <c r="T1333" s="417" t="s">
        <v>84</v>
      </c>
      <c r="U1333" s="404"/>
    </row>
    <row r="1334" spans="2:21">
      <c r="B1334" s="70" t="s">
        <v>108</v>
      </c>
      <c r="C1334" s="235">
        <v>0.19354838709677419</v>
      </c>
      <c r="D1334" s="144">
        <v>24</v>
      </c>
      <c r="E1334" s="235">
        <v>8.5106382978723402E-2</v>
      </c>
      <c r="F1334" s="144">
        <v>8</v>
      </c>
      <c r="G1334" s="235">
        <v>0.12</v>
      </c>
      <c r="H1334" s="144">
        <v>3</v>
      </c>
      <c r="I1334" s="235">
        <v>0</v>
      </c>
      <c r="J1334" s="144">
        <v>0</v>
      </c>
      <c r="K1334" s="235">
        <v>0.13600000000000001</v>
      </c>
      <c r="L1334" s="144">
        <v>17</v>
      </c>
      <c r="M1334" s="235">
        <v>8.783955318608784E-2</v>
      </c>
      <c r="N1334" s="144">
        <v>692</v>
      </c>
      <c r="O1334" s="235">
        <v>2.2267206477732792E-2</v>
      </c>
      <c r="P1334" s="144">
        <v>11</v>
      </c>
      <c r="Q1334" s="235"/>
      <c r="R1334" s="236">
        <v>0</v>
      </c>
      <c r="S1334" s="408">
        <v>6.6837818696883849E-2</v>
      </c>
      <c r="T1334" s="409">
        <v>755</v>
      </c>
      <c r="U1334" s="404"/>
    </row>
    <row r="1335" spans="2:21">
      <c r="B1335" s="70" t="s">
        <v>109</v>
      </c>
      <c r="C1335" s="235">
        <v>8.0645161290322578E-2</v>
      </c>
      <c r="D1335" s="144">
        <v>10</v>
      </c>
      <c r="E1335" s="235">
        <v>9.5744680851063829E-2</v>
      </c>
      <c r="F1335" s="144">
        <v>9</v>
      </c>
      <c r="G1335" s="235">
        <v>0.12</v>
      </c>
      <c r="H1335" s="144">
        <v>3</v>
      </c>
      <c r="I1335" s="235">
        <v>0</v>
      </c>
      <c r="J1335" s="144">
        <v>0</v>
      </c>
      <c r="K1335" s="235">
        <v>0.112</v>
      </c>
      <c r="L1335" s="144">
        <v>14</v>
      </c>
      <c r="M1335" s="235">
        <v>6.4991114496064997E-2</v>
      </c>
      <c r="N1335" s="144">
        <v>512</v>
      </c>
      <c r="O1335" s="235">
        <v>3.2388663967611336E-2</v>
      </c>
      <c r="P1335" s="144">
        <v>16</v>
      </c>
      <c r="Q1335" s="235"/>
      <c r="R1335" s="236">
        <v>0</v>
      </c>
      <c r="S1335" s="408">
        <v>4.9929178470254958E-2</v>
      </c>
      <c r="T1335" s="409">
        <v>564</v>
      </c>
      <c r="U1335" s="404"/>
    </row>
    <row r="1336" spans="2:21">
      <c r="B1336" s="70" t="s">
        <v>110</v>
      </c>
      <c r="C1336" s="235">
        <v>0.24193548387096775</v>
      </c>
      <c r="D1336" s="144">
        <v>30</v>
      </c>
      <c r="E1336" s="235">
        <v>0.37234042553191488</v>
      </c>
      <c r="F1336" s="144">
        <v>35</v>
      </c>
      <c r="G1336" s="235">
        <v>0.12</v>
      </c>
      <c r="H1336" s="144">
        <v>3</v>
      </c>
      <c r="I1336" s="235">
        <v>0</v>
      </c>
      <c r="J1336" s="144">
        <v>0</v>
      </c>
      <c r="K1336" s="235">
        <v>0.184</v>
      </c>
      <c r="L1336" s="144">
        <v>23</v>
      </c>
      <c r="M1336" s="235">
        <v>0.12528560548362527</v>
      </c>
      <c r="N1336" s="144">
        <v>987</v>
      </c>
      <c r="O1336" s="235">
        <v>0.1396761133603239</v>
      </c>
      <c r="P1336" s="144">
        <v>69</v>
      </c>
      <c r="Q1336" s="235"/>
      <c r="R1336" s="236">
        <v>0</v>
      </c>
      <c r="S1336" s="408">
        <v>0.10154036827195467</v>
      </c>
      <c r="T1336" s="409">
        <v>1147</v>
      </c>
      <c r="U1336" s="404"/>
    </row>
    <row r="1337" spans="2:21">
      <c r="B1337" s="73" t="s">
        <v>111</v>
      </c>
      <c r="C1337" s="237">
        <v>0.22580645161290322</v>
      </c>
      <c r="D1337" s="147">
        <v>28</v>
      </c>
      <c r="E1337" s="237">
        <v>0.27659574468085107</v>
      </c>
      <c r="F1337" s="147">
        <v>26</v>
      </c>
      <c r="G1337" s="237">
        <v>0.52</v>
      </c>
      <c r="H1337" s="147">
        <v>13</v>
      </c>
      <c r="I1337" s="237">
        <v>0.45454545454545453</v>
      </c>
      <c r="J1337" s="147">
        <v>5</v>
      </c>
      <c r="K1337" s="237">
        <v>0.312</v>
      </c>
      <c r="L1337" s="147">
        <v>39</v>
      </c>
      <c r="M1337" s="237">
        <v>0.25120588981975123</v>
      </c>
      <c r="N1337" s="147">
        <v>1979</v>
      </c>
      <c r="O1337" s="237">
        <v>0.28947368421052633</v>
      </c>
      <c r="P1337" s="147">
        <v>143</v>
      </c>
      <c r="Q1337" s="237"/>
      <c r="R1337" s="238">
        <v>0</v>
      </c>
      <c r="S1337" s="410">
        <v>0.19768059490084985</v>
      </c>
      <c r="T1337" s="411">
        <v>2233</v>
      </c>
      <c r="U1337" s="404"/>
    </row>
    <row r="1338" spans="2:21">
      <c r="B1338" s="73" t="s">
        <v>112</v>
      </c>
      <c r="C1338" s="237">
        <v>0.18548387096774194</v>
      </c>
      <c r="D1338" s="147">
        <v>23</v>
      </c>
      <c r="E1338" s="237">
        <v>9.5744680851063829E-2</v>
      </c>
      <c r="F1338" s="147">
        <v>9</v>
      </c>
      <c r="G1338" s="237">
        <v>0.12</v>
      </c>
      <c r="H1338" s="147">
        <v>3</v>
      </c>
      <c r="I1338" s="237">
        <v>0.27272727272727271</v>
      </c>
      <c r="J1338" s="147">
        <v>3</v>
      </c>
      <c r="K1338" s="237">
        <v>0.16800000000000001</v>
      </c>
      <c r="L1338" s="147">
        <v>21</v>
      </c>
      <c r="M1338" s="237">
        <v>0.25653719218075655</v>
      </c>
      <c r="N1338" s="147">
        <v>2021</v>
      </c>
      <c r="O1338" s="237">
        <v>0.2874493927125506</v>
      </c>
      <c r="P1338" s="147">
        <v>142</v>
      </c>
      <c r="Q1338" s="237"/>
      <c r="R1338" s="238">
        <v>0</v>
      </c>
      <c r="S1338" s="410">
        <v>0.19670679886685552</v>
      </c>
      <c r="T1338" s="411">
        <v>2222</v>
      </c>
      <c r="U1338" s="404"/>
    </row>
    <row r="1339" spans="2:21">
      <c r="B1339" s="73" t="s">
        <v>113</v>
      </c>
      <c r="C1339" s="237">
        <v>7.2580645161290328E-2</v>
      </c>
      <c r="D1339" s="147">
        <v>9</v>
      </c>
      <c r="E1339" s="237">
        <v>7.4468085106382975E-2</v>
      </c>
      <c r="F1339" s="147">
        <v>7</v>
      </c>
      <c r="G1339" s="237">
        <v>0</v>
      </c>
      <c r="H1339" s="147">
        <v>0</v>
      </c>
      <c r="I1339" s="237">
        <v>0.27272727272727271</v>
      </c>
      <c r="J1339" s="147">
        <v>3</v>
      </c>
      <c r="K1339" s="237">
        <v>8.7999999999999995E-2</v>
      </c>
      <c r="L1339" s="147">
        <v>11</v>
      </c>
      <c r="M1339" s="237">
        <v>0.21414064483371414</v>
      </c>
      <c r="N1339" s="147">
        <v>1687</v>
      </c>
      <c r="O1339" s="237">
        <v>0.22874493927125505</v>
      </c>
      <c r="P1339" s="147">
        <v>113</v>
      </c>
      <c r="Q1339" s="237"/>
      <c r="R1339" s="238">
        <v>0</v>
      </c>
      <c r="S1339" s="410">
        <v>0.1620042492917847</v>
      </c>
      <c r="T1339" s="411">
        <v>1830</v>
      </c>
      <c r="U1339" s="404"/>
    </row>
    <row r="1340" spans="2:21">
      <c r="B1340" s="418" t="s">
        <v>73</v>
      </c>
      <c r="C1340" s="419"/>
      <c r="D1340" s="420"/>
      <c r="E1340" s="419"/>
      <c r="F1340" s="420"/>
      <c r="G1340" s="419"/>
      <c r="H1340" s="420"/>
      <c r="I1340" s="419"/>
      <c r="J1340" s="420"/>
      <c r="K1340" s="419"/>
      <c r="L1340" s="420"/>
      <c r="M1340" s="419"/>
      <c r="N1340" s="420"/>
      <c r="O1340" s="419"/>
      <c r="P1340" s="420"/>
      <c r="Q1340" s="419"/>
      <c r="R1340" s="421"/>
      <c r="S1340" s="414">
        <v>0.22530099150141644</v>
      </c>
      <c r="T1340" s="422">
        <v>2545</v>
      </c>
      <c r="U1340" s="404"/>
    </row>
    <row r="1341" spans="2:21" ht="15.6" thickBot="1">
      <c r="B1341" s="423" t="s">
        <v>87</v>
      </c>
      <c r="C1341" s="220"/>
      <c r="D1341" s="206">
        <v>124</v>
      </c>
      <c r="E1341" s="220"/>
      <c r="F1341" s="206">
        <v>94</v>
      </c>
      <c r="G1341" s="220"/>
      <c r="H1341" s="206">
        <v>25</v>
      </c>
      <c r="I1341" s="220"/>
      <c r="J1341" s="206">
        <v>11</v>
      </c>
      <c r="K1341" s="220"/>
      <c r="L1341" s="206">
        <v>125</v>
      </c>
      <c r="M1341" s="220"/>
      <c r="N1341" s="206">
        <v>7878</v>
      </c>
      <c r="O1341" s="220"/>
      <c r="P1341" s="206">
        <v>494</v>
      </c>
      <c r="Q1341" s="220"/>
      <c r="R1341" s="197">
        <v>0</v>
      </c>
      <c r="S1341" s="376"/>
      <c r="T1341" s="412">
        <v>11296</v>
      </c>
      <c r="U1341" s="404"/>
    </row>
    <row r="1342" spans="2:21">
      <c r="B1342" s="5" t="s">
        <v>8</v>
      </c>
      <c r="Q1342" s="413"/>
      <c r="R1342" s="404"/>
      <c r="S1342" s="414"/>
      <c r="T1342" s="415"/>
      <c r="U1342" s="404"/>
    </row>
    <row r="1343" spans="2:21">
      <c r="B1343" s="5"/>
      <c r="Q1343" s="413"/>
      <c r="R1343" s="404"/>
      <c r="S1343" s="414"/>
      <c r="T1343" s="415"/>
      <c r="U1343" s="404"/>
    </row>
    <row r="1344" spans="2:21">
      <c r="B1344" s="5"/>
      <c r="Q1344" s="424"/>
      <c r="R1344" s="404"/>
      <c r="S1344" s="414"/>
      <c r="T1344" s="415"/>
      <c r="U1344" s="404"/>
    </row>
    <row r="1345" spans="2:21">
      <c r="B1345" s="5"/>
      <c r="Q1345" s="424"/>
      <c r="R1345" s="404"/>
      <c r="S1345" s="414"/>
      <c r="T1345" s="415"/>
      <c r="U1345" s="404"/>
    </row>
    <row r="1346" spans="2:21">
      <c r="B1346" s="5"/>
      <c r="Q1346" s="424"/>
      <c r="R1346" s="404"/>
      <c r="S1346" s="414"/>
      <c r="T1346" s="415"/>
      <c r="U1346" s="404"/>
    </row>
    <row r="1347" spans="2:21">
      <c r="B1347" s="5"/>
      <c r="Q1347" s="424"/>
      <c r="R1347" s="404"/>
      <c r="S1347" s="414"/>
      <c r="T1347" s="415"/>
      <c r="U1347" s="404"/>
    </row>
    <row r="1348" spans="2:21">
      <c r="B1348" s="5"/>
      <c r="Q1348" s="424"/>
      <c r="R1348" s="404"/>
      <c r="S1348" s="414"/>
      <c r="T1348" s="415"/>
      <c r="U1348" s="404"/>
    </row>
    <row r="1349" spans="2:21">
      <c r="B1349" s="5"/>
      <c r="Q1349" s="424"/>
      <c r="R1349" s="404"/>
      <c r="S1349" s="414"/>
      <c r="T1349" s="415"/>
      <c r="U1349" s="404"/>
    </row>
    <row r="1350" spans="2:21">
      <c r="B1350" s="5"/>
      <c r="Q1350" s="424"/>
      <c r="R1350" s="404"/>
      <c r="S1350" s="414"/>
      <c r="T1350" s="415"/>
      <c r="U1350" s="404"/>
    </row>
    <row r="1351" spans="2:21">
      <c r="B1351" s="5"/>
      <c r="Q1351" s="424"/>
      <c r="R1351" s="404"/>
      <c r="S1351" s="414"/>
      <c r="T1351" s="415"/>
      <c r="U1351" s="404"/>
    </row>
    <row r="1352" spans="2:21">
      <c r="B1352" s="5"/>
      <c r="Q1352" s="424"/>
      <c r="R1352" s="404"/>
      <c r="S1352" s="414"/>
      <c r="T1352" s="415"/>
      <c r="U1352" s="404"/>
    </row>
    <row r="1353" spans="2:21">
      <c r="B1353" s="5"/>
      <c r="Q1353" s="424"/>
      <c r="R1353" s="404"/>
      <c r="S1353" s="414"/>
      <c r="T1353" s="415"/>
      <c r="U1353" s="404"/>
    </row>
    <row r="1354" spans="2:21">
      <c r="B1354" s="5"/>
      <c r="Q1354" s="424"/>
      <c r="R1354" s="404"/>
      <c r="S1354" s="414"/>
      <c r="T1354" s="415"/>
      <c r="U1354" s="404"/>
    </row>
    <row r="1355" spans="2:21">
      <c r="B1355" s="5"/>
      <c r="Q1355" s="424"/>
      <c r="R1355" s="404"/>
      <c r="S1355" s="414"/>
      <c r="T1355" s="415"/>
      <c r="U1355" s="404"/>
    </row>
    <row r="1356" spans="2:21">
      <c r="B1356" s="5"/>
      <c r="Q1356" s="424"/>
      <c r="R1356" s="404"/>
      <c r="S1356" s="414"/>
      <c r="T1356" s="415"/>
      <c r="U1356" s="404"/>
    </row>
    <row r="1357" spans="2:21">
      <c r="B1357" s="5"/>
      <c r="Q1357" s="424"/>
      <c r="R1357" s="404"/>
      <c r="S1357" s="414"/>
      <c r="T1357" s="415"/>
      <c r="U1357" s="404"/>
    </row>
    <row r="1358" spans="2:21">
      <c r="B1358" s="5"/>
      <c r="Q1358" s="424"/>
      <c r="R1358" s="404"/>
      <c r="S1358" s="414"/>
      <c r="T1358" s="415"/>
      <c r="U1358" s="404"/>
    </row>
    <row r="1359" spans="2:21">
      <c r="B1359" s="5"/>
      <c r="Q1359" s="424"/>
      <c r="R1359" s="404"/>
      <c r="S1359" s="414"/>
      <c r="T1359" s="415"/>
      <c r="U1359" s="404"/>
    </row>
    <row r="1360" spans="2:21">
      <c r="B1360" s="5"/>
      <c r="Q1360" s="424"/>
      <c r="R1360" s="404"/>
      <c r="S1360" s="414"/>
      <c r="T1360" s="415"/>
      <c r="U1360" s="404"/>
    </row>
    <row r="1361" spans="2:21">
      <c r="B1361" s="5"/>
      <c r="Q1361" s="424"/>
      <c r="R1361" s="404"/>
      <c r="S1361" s="414"/>
      <c r="T1361" s="415"/>
      <c r="U1361" s="404"/>
    </row>
    <row r="1362" spans="2:21">
      <c r="B1362" s="5"/>
      <c r="Q1362" s="424"/>
      <c r="R1362" s="404"/>
      <c r="S1362" s="414"/>
      <c r="T1362" s="415"/>
      <c r="U1362" s="404"/>
    </row>
    <row r="1363" spans="2:21" ht="15.6" thickBot="1">
      <c r="B1363" s="2" t="s">
        <v>195</v>
      </c>
      <c r="Q1363" s="415"/>
      <c r="R1363" s="415"/>
      <c r="S1363" s="425"/>
      <c r="T1363" s="415"/>
      <c r="U1363" s="404"/>
    </row>
    <row r="1364" spans="2:21">
      <c r="B1364" s="320" t="s">
        <v>181</v>
      </c>
      <c r="C1364" s="1108" t="s">
        <v>181</v>
      </c>
      <c r="D1364" s="1109"/>
      <c r="E1364" s="1095" t="s">
        <v>196</v>
      </c>
      <c r="F1364" s="1096"/>
      <c r="Q1364" s="404"/>
      <c r="R1364" s="404"/>
      <c r="S1364" s="404"/>
      <c r="T1364" s="404"/>
      <c r="U1364" s="404"/>
    </row>
    <row r="1365" spans="2:21">
      <c r="B1365" s="214" t="s">
        <v>23</v>
      </c>
      <c r="C1365" s="426" t="s">
        <v>83</v>
      </c>
      <c r="D1365" s="427" t="s">
        <v>84</v>
      </c>
      <c r="E1365" s="159" t="s">
        <v>83</v>
      </c>
      <c r="F1365" s="179" t="s">
        <v>84</v>
      </c>
      <c r="Q1365" s="404"/>
      <c r="R1365" s="404"/>
      <c r="S1365" s="404"/>
      <c r="T1365" s="404"/>
      <c r="U1365" s="404"/>
    </row>
    <row r="1366" spans="2:21">
      <c r="B1366" s="3" t="s">
        <v>104</v>
      </c>
      <c r="C1366" s="202">
        <v>3.3039647577092511E-2</v>
      </c>
      <c r="D1366" s="203">
        <v>15</v>
      </c>
      <c r="E1366" s="202">
        <v>4.4825677919203097E-2</v>
      </c>
      <c r="F1366" s="428">
        <v>486</v>
      </c>
      <c r="Q1366" s="404"/>
      <c r="R1366" s="404"/>
      <c r="S1366" s="404"/>
      <c r="T1366" s="404"/>
      <c r="U1366" s="404"/>
    </row>
    <row r="1367" spans="2:21">
      <c r="B1367" s="3" t="s">
        <v>0</v>
      </c>
      <c r="C1367" s="202">
        <v>0.18722466960352424</v>
      </c>
      <c r="D1367" s="203">
        <v>85</v>
      </c>
      <c r="E1367" s="202">
        <v>0.11778269691938757</v>
      </c>
      <c r="F1367" s="428">
        <v>1277</v>
      </c>
      <c r="Q1367" s="413"/>
      <c r="R1367" s="404"/>
      <c r="S1367" s="414"/>
      <c r="T1367" s="415"/>
      <c r="U1367" s="404"/>
    </row>
    <row r="1368" spans="2:21">
      <c r="B1368" s="3" t="s">
        <v>1</v>
      </c>
      <c r="C1368" s="202">
        <v>0.23568281938325991</v>
      </c>
      <c r="D1368" s="203">
        <v>107</v>
      </c>
      <c r="E1368" s="202">
        <v>0.1650986902785464</v>
      </c>
      <c r="F1368" s="428">
        <v>1790</v>
      </c>
      <c r="Q1368" s="413"/>
      <c r="R1368" s="404"/>
      <c r="S1368" s="414"/>
      <c r="T1368" s="415"/>
      <c r="U1368" s="404"/>
    </row>
    <row r="1369" spans="2:21">
      <c r="B1369" s="3" t="s">
        <v>2</v>
      </c>
      <c r="C1369" s="202">
        <v>0.20044052863436124</v>
      </c>
      <c r="D1369" s="203">
        <v>91</v>
      </c>
      <c r="E1369" s="202">
        <v>0.14886552296624239</v>
      </c>
      <c r="F1369" s="428">
        <v>1614</v>
      </c>
    </row>
    <row r="1370" spans="2:21">
      <c r="B1370" s="3" t="s">
        <v>3</v>
      </c>
      <c r="C1370" s="202">
        <v>0.11453744493392071</v>
      </c>
      <c r="D1370" s="203">
        <v>52</v>
      </c>
      <c r="E1370" s="202">
        <v>0.15006456373362848</v>
      </c>
      <c r="F1370" s="428">
        <v>1627</v>
      </c>
    </row>
    <row r="1371" spans="2:21">
      <c r="B1371" s="3" t="s">
        <v>4</v>
      </c>
      <c r="C1371" s="202">
        <v>0.10572687224669604</v>
      </c>
      <c r="D1371" s="203">
        <v>48</v>
      </c>
      <c r="E1371" s="202">
        <v>0.14074893931009039</v>
      </c>
      <c r="F1371" s="428">
        <v>1526</v>
      </c>
    </row>
    <row r="1372" spans="2:21">
      <c r="B1372" s="3" t="s">
        <v>5</v>
      </c>
      <c r="C1372" s="202">
        <v>7.0484581497797363E-2</v>
      </c>
      <c r="D1372" s="203">
        <v>32</v>
      </c>
      <c r="E1372" s="202">
        <v>0.10865154030621657</v>
      </c>
      <c r="F1372" s="428">
        <v>1178</v>
      </c>
    </row>
    <row r="1373" spans="2:21">
      <c r="B1373" s="3" t="s">
        <v>6</v>
      </c>
      <c r="C1373" s="202">
        <v>3.3039647577092511E-2</v>
      </c>
      <c r="D1373" s="203">
        <v>15</v>
      </c>
      <c r="E1373" s="202">
        <v>8.23648773289061E-2</v>
      </c>
      <c r="F1373" s="428">
        <v>893</v>
      </c>
    </row>
    <row r="1374" spans="2:21">
      <c r="B1374" s="3" t="s">
        <v>7</v>
      </c>
      <c r="C1374" s="202">
        <v>1.7621145374449341E-2</v>
      </c>
      <c r="D1374" s="203">
        <v>8</v>
      </c>
      <c r="E1374" s="202">
        <v>3.8092602840804277E-2</v>
      </c>
      <c r="F1374" s="428">
        <v>413</v>
      </c>
    </row>
    <row r="1375" spans="2:21">
      <c r="B1375" s="3" t="s">
        <v>105</v>
      </c>
      <c r="C1375" s="202">
        <v>2.2026431718061676E-3</v>
      </c>
      <c r="D1375" s="203">
        <v>1</v>
      </c>
      <c r="E1375" s="202">
        <v>3.5048883969747281E-3</v>
      </c>
      <c r="F1375" s="428">
        <v>38</v>
      </c>
    </row>
    <row r="1376" spans="2:21" ht="15.6" thickBot="1">
      <c r="B1376" s="205" t="s">
        <v>70</v>
      </c>
      <c r="C1376" s="196"/>
      <c r="D1376" s="206">
        <v>454</v>
      </c>
      <c r="E1376" s="196"/>
      <c r="F1376" s="429">
        <v>10842</v>
      </c>
      <c r="G1376" s="1" t="s">
        <v>197</v>
      </c>
    </row>
    <row r="1377" ht="15.75" customHeight="1"/>
    <row r="1378" ht="15.75" customHeight="1"/>
    <row r="1379" ht="15.75" customHeight="1"/>
    <row r="1380" ht="15.75" customHeight="1"/>
    <row r="1381" ht="15.75" customHeight="1"/>
    <row r="1382" ht="15.75" customHeight="1"/>
    <row r="1383" ht="15.75" customHeight="1"/>
    <row r="1384" ht="15.75" customHeight="1"/>
    <row r="1385" ht="15.75" customHeight="1"/>
    <row r="1386" ht="15.75" customHeight="1"/>
    <row r="1387" ht="15.75" customHeight="1"/>
    <row r="1388" ht="15.75" customHeight="1"/>
    <row r="1389" ht="15.75" customHeight="1"/>
    <row r="1390" ht="15.75" customHeight="1"/>
    <row r="1391" ht="15.75" customHeight="1"/>
    <row r="1392" ht="15.75" customHeight="1"/>
    <row r="1393" spans="2:6" ht="15.75" customHeight="1"/>
    <row r="1394" spans="2:6" ht="15.75" customHeight="1"/>
    <row r="1395" spans="2:6" ht="15.75" customHeight="1"/>
    <row r="1396" spans="2:6" ht="15.75" customHeight="1"/>
    <row r="1397" spans="2:6" ht="15.6" thickBot="1">
      <c r="B1397" s="2" t="s">
        <v>198</v>
      </c>
    </row>
    <row r="1398" spans="2:6">
      <c r="B1398" s="320" t="s">
        <v>181</v>
      </c>
      <c r="C1398" s="1108" t="s">
        <v>181</v>
      </c>
      <c r="D1398" s="1109"/>
      <c r="E1398" s="1095" t="s">
        <v>196</v>
      </c>
      <c r="F1398" s="1096"/>
    </row>
    <row r="1399" spans="2:6">
      <c r="B1399" s="214" t="s">
        <v>23</v>
      </c>
      <c r="C1399" s="426" t="s">
        <v>83</v>
      </c>
      <c r="D1399" s="427" t="s">
        <v>84</v>
      </c>
      <c r="E1399" s="159" t="s">
        <v>83</v>
      </c>
      <c r="F1399" s="179" t="s">
        <v>84</v>
      </c>
    </row>
    <row r="1400" spans="2:6">
      <c r="B1400" s="3" t="s">
        <v>104</v>
      </c>
      <c r="C1400" s="202">
        <v>3.3039647577092511E-2</v>
      </c>
      <c r="D1400" s="203">
        <v>15</v>
      </c>
      <c r="E1400" s="202">
        <v>4.4825677919203097E-2</v>
      </c>
      <c r="F1400" s="189">
        <v>486</v>
      </c>
    </row>
    <row r="1401" spans="2:6">
      <c r="B1401" s="3" t="s">
        <v>0</v>
      </c>
      <c r="C1401" s="202">
        <v>0.17180616740088106</v>
      </c>
      <c r="D1401" s="203">
        <v>78</v>
      </c>
      <c r="E1401" s="202">
        <v>0.11842833425567238</v>
      </c>
      <c r="F1401" s="189">
        <v>1284</v>
      </c>
    </row>
    <row r="1402" spans="2:6">
      <c r="B1402" s="3" t="s">
        <v>1</v>
      </c>
      <c r="C1402" s="202">
        <v>0.18722466960352424</v>
      </c>
      <c r="D1402" s="203">
        <v>85</v>
      </c>
      <c r="E1402" s="202">
        <v>0.16712783619258439</v>
      </c>
      <c r="F1402" s="189">
        <v>1812</v>
      </c>
    </row>
    <row r="1403" spans="2:6">
      <c r="B1403" s="3" t="s">
        <v>2</v>
      </c>
      <c r="C1403" s="202">
        <v>0.18502202643171806</v>
      </c>
      <c r="D1403" s="203">
        <v>84</v>
      </c>
      <c r="E1403" s="202">
        <v>0.1495111603025272</v>
      </c>
      <c r="F1403" s="189">
        <v>1621</v>
      </c>
    </row>
    <row r="1404" spans="2:6">
      <c r="B1404" s="3" t="s">
        <v>3</v>
      </c>
      <c r="C1404" s="202">
        <v>0.11233480176211454</v>
      </c>
      <c r="D1404" s="203">
        <v>51</v>
      </c>
      <c r="E1404" s="202">
        <v>0.15015679763881204</v>
      </c>
      <c r="F1404" s="189">
        <v>1628</v>
      </c>
    </row>
    <row r="1405" spans="2:6">
      <c r="B1405" s="3" t="s">
        <v>4</v>
      </c>
      <c r="C1405" s="202">
        <v>0.10572687224669604</v>
      </c>
      <c r="D1405" s="203">
        <v>48</v>
      </c>
      <c r="E1405" s="202">
        <v>0.14074893931009039</v>
      </c>
      <c r="F1405" s="189">
        <v>1526</v>
      </c>
    </row>
    <row r="1406" spans="2:6">
      <c r="B1406" s="3" t="s">
        <v>5</v>
      </c>
      <c r="C1406" s="202">
        <v>7.0484581497797363E-2</v>
      </c>
      <c r="D1406" s="203">
        <v>32</v>
      </c>
      <c r="E1406" s="202">
        <v>0.10865154030621657</v>
      </c>
      <c r="F1406" s="189">
        <v>1178</v>
      </c>
    </row>
    <row r="1407" spans="2:6">
      <c r="B1407" s="3" t="s">
        <v>6</v>
      </c>
      <c r="C1407" s="202">
        <v>3.3039647577092511E-2</v>
      </c>
      <c r="D1407" s="203">
        <v>15</v>
      </c>
      <c r="E1407" s="202">
        <v>8.23648773289061E-2</v>
      </c>
      <c r="F1407" s="189">
        <v>893</v>
      </c>
    </row>
    <row r="1408" spans="2:6">
      <c r="B1408" s="3" t="s">
        <v>7</v>
      </c>
      <c r="C1408" s="202">
        <v>1.7621145374449341E-2</v>
      </c>
      <c r="D1408" s="203">
        <v>8</v>
      </c>
      <c r="E1408" s="202">
        <v>3.8092602840804277E-2</v>
      </c>
      <c r="F1408" s="189">
        <v>413</v>
      </c>
    </row>
    <row r="1409" spans="1:7">
      <c r="B1409" s="3" t="s">
        <v>105</v>
      </c>
      <c r="C1409" s="202">
        <v>2.2026431718061676E-3</v>
      </c>
      <c r="D1409" s="203">
        <v>1</v>
      </c>
      <c r="E1409" s="202">
        <v>3.5048883969747281E-3</v>
      </c>
      <c r="F1409" s="189">
        <v>38</v>
      </c>
    </row>
    <row r="1410" spans="1:7" ht="15.6" thickBot="1">
      <c r="B1410" s="205" t="s">
        <v>70</v>
      </c>
      <c r="C1410" s="196"/>
      <c r="D1410" s="206">
        <v>417</v>
      </c>
      <c r="E1410" s="196"/>
      <c r="F1410" s="197">
        <v>10879</v>
      </c>
      <c r="G1410" s="1" t="s">
        <v>199</v>
      </c>
    </row>
    <row r="1411" spans="1:7">
      <c r="A1411" s="66" t="s">
        <v>80</v>
      </c>
      <c r="B1411" s="209"/>
      <c r="C1411" s="31"/>
      <c r="D1411" s="110"/>
      <c r="E1411" s="31"/>
      <c r="F1411" s="110"/>
    </row>
    <row r="1412" spans="1:7">
      <c r="A1412" s="66"/>
      <c r="B1412" s="209"/>
      <c r="C1412" s="31"/>
      <c r="D1412" s="110"/>
      <c r="E1412" s="31"/>
      <c r="F1412" s="110"/>
    </row>
    <row r="1413" spans="1:7">
      <c r="A1413" s="66"/>
      <c r="B1413" s="209"/>
      <c r="C1413" s="31"/>
      <c r="D1413" s="110"/>
      <c r="E1413" s="31"/>
      <c r="F1413" s="110"/>
    </row>
    <row r="1414" spans="1:7">
      <c r="A1414" s="66"/>
      <c r="B1414" s="209"/>
      <c r="C1414" s="31"/>
      <c r="D1414" s="110"/>
      <c r="E1414" s="31"/>
      <c r="F1414" s="110"/>
    </row>
    <row r="1415" spans="1:7">
      <c r="A1415" s="66"/>
      <c r="B1415" s="209"/>
      <c r="C1415" s="31"/>
      <c r="D1415" s="110"/>
      <c r="E1415" s="31"/>
      <c r="F1415" s="110"/>
    </row>
    <row r="1416" spans="1:7">
      <c r="A1416" s="66"/>
      <c r="B1416" s="209"/>
      <c r="C1416" s="31"/>
      <c r="D1416" s="110"/>
      <c r="E1416" s="31"/>
      <c r="F1416" s="110"/>
    </row>
    <row r="1417" spans="1:7">
      <c r="A1417" s="66"/>
      <c r="B1417" s="209"/>
      <c r="C1417" s="31"/>
      <c r="D1417" s="110"/>
      <c r="E1417" s="31"/>
      <c r="F1417" s="110"/>
    </row>
    <row r="1418" spans="1:7">
      <c r="A1418" s="66"/>
      <c r="B1418" s="209"/>
      <c r="C1418" s="31"/>
      <c r="D1418" s="110"/>
      <c r="E1418" s="31"/>
      <c r="F1418" s="110"/>
    </row>
    <row r="1419" spans="1:7">
      <c r="A1419" s="66"/>
      <c r="B1419" s="209"/>
      <c r="C1419" s="31"/>
      <c r="D1419" s="110"/>
      <c r="E1419" s="31"/>
      <c r="F1419" s="110"/>
    </row>
    <row r="1420" spans="1:7">
      <c r="A1420" s="66"/>
      <c r="B1420" s="209"/>
      <c r="C1420" s="31"/>
      <c r="D1420" s="110"/>
      <c r="E1420" s="31"/>
      <c r="F1420" s="110"/>
    </row>
    <row r="1421" spans="1:7">
      <c r="A1421" s="66"/>
      <c r="B1421" s="209"/>
      <c r="C1421" s="31"/>
      <c r="D1421" s="110"/>
      <c r="E1421" s="31"/>
      <c r="F1421" s="110"/>
    </row>
    <row r="1422" spans="1:7">
      <c r="A1422" s="66"/>
      <c r="B1422" s="209"/>
      <c r="C1422" s="31"/>
      <c r="D1422" s="110"/>
      <c r="E1422" s="31"/>
      <c r="F1422" s="110"/>
    </row>
    <row r="1423" spans="1:7">
      <c r="A1423" s="66"/>
      <c r="B1423" s="209"/>
      <c r="C1423" s="31"/>
      <c r="D1423" s="110"/>
      <c r="E1423" s="31"/>
      <c r="F1423" s="110"/>
    </row>
    <row r="1424" spans="1:7">
      <c r="A1424" s="66"/>
      <c r="B1424" s="209"/>
      <c r="C1424" s="31"/>
      <c r="D1424" s="110"/>
      <c r="E1424" s="31"/>
      <c r="F1424" s="110"/>
    </row>
    <row r="1425" spans="1:8">
      <c r="A1425" s="66"/>
      <c r="B1425" s="209"/>
      <c r="C1425" s="31"/>
      <c r="D1425" s="110"/>
      <c r="E1425" s="31"/>
      <c r="F1425" s="110"/>
    </row>
    <row r="1426" spans="1:8">
      <c r="A1426" s="66"/>
      <c r="B1426" s="209"/>
      <c r="C1426" s="31"/>
      <c r="D1426" s="110"/>
      <c r="E1426" s="31"/>
      <c r="F1426" s="110"/>
    </row>
    <row r="1427" spans="1:8">
      <c r="A1427" s="66"/>
      <c r="B1427" s="209"/>
      <c r="C1427" s="31"/>
      <c r="D1427" s="110"/>
      <c r="E1427" s="31"/>
      <c r="F1427" s="110"/>
    </row>
    <row r="1428" spans="1:8">
      <c r="A1428" s="66"/>
      <c r="B1428" s="209"/>
      <c r="C1428" s="31"/>
      <c r="D1428" s="110"/>
      <c r="E1428" s="31"/>
      <c r="F1428" s="110"/>
    </row>
    <row r="1429" spans="1:8">
      <c r="A1429" s="66"/>
      <c r="B1429" s="209"/>
      <c r="C1429" s="31"/>
      <c r="D1429" s="110"/>
      <c r="E1429" s="31"/>
      <c r="F1429" s="110"/>
    </row>
    <row r="1430" spans="1:8">
      <c r="A1430" s="66"/>
      <c r="B1430" s="209"/>
      <c r="C1430" s="31"/>
      <c r="D1430" s="110"/>
      <c r="E1430" s="31"/>
      <c r="F1430" s="110"/>
    </row>
    <row r="1431" spans="1:8" ht="15.6" thickBot="1">
      <c r="B1431" s="2" t="s">
        <v>200</v>
      </c>
    </row>
    <row r="1432" spans="1:8" ht="29.25" customHeight="1">
      <c r="B1432" s="430" t="s">
        <v>188</v>
      </c>
      <c r="C1432" s="1091" t="s">
        <v>118</v>
      </c>
      <c r="D1432" s="1110"/>
      <c r="E1432" s="1086" t="s">
        <v>103</v>
      </c>
      <c r="F1432" s="1100"/>
      <c r="G1432" s="1088" t="s">
        <v>74</v>
      </c>
      <c r="H1432" s="1111"/>
    </row>
    <row r="1433" spans="1:8">
      <c r="B1433" s="158" t="s">
        <v>201</v>
      </c>
      <c r="C1433" s="159" t="s">
        <v>83</v>
      </c>
      <c r="D1433" s="159" t="s">
        <v>84</v>
      </c>
      <c r="E1433" s="95" t="s">
        <v>83</v>
      </c>
      <c r="F1433" s="95" t="s">
        <v>84</v>
      </c>
      <c r="G1433" s="95" t="s">
        <v>83</v>
      </c>
      <c r="H1433" s="96" t="s">
        <v>84</v>
      </c>
    </row>
    <row r="1434" spans="1:8">
      <c r="B1434" s="216" t="s">
        <v>202</v>
      </c>
      <c r="C1434" s="87">
        <v>2.6558073654390935E-3</v>
      </c>
      <c r="D1434" s="51">
        <v>30</v>
      </c>
      <c r="E1434" s="87">
        <v>5.1422694549194377E-3</v>
      </c>
      <c r="F1434" s="51">
        <v>45</v>
      </c>
      <c r="G1434" s="308">
        <v>3.9837110481586403E-3</v>
      </c>
      <c r="H1434" s="52">
        <v>45</v>
      </c>
    </row>
    <row r="1435" spans="1:8">
      <c r="B1435" s="216" t="s">
        <v>203</v>
      </c>
      <c r="C1435" s="87">
        <v>0.2835516997167139</v>
      </c>
      <c r="D1435" s="51">
        <v>3203</v>
      </c>
      <c r="E1435" s="87">
        <v>0.42635127414009827</v>
      </c>
      <c r="F1435" s="51">
        <v>3731</v>
      </c>
      <c r="G1435" s="308">
        <v>0.33029390934844194</v>
      </c>
      <c r="H1435" s="52">
        <v>3731</v>
      </c>
    </row>
    <row r="1436" spans="1:8">
      <c r="B1436" s="216" t="s">
        <v>204</v>
      </c>
      <c r="C1436" s="87">
        <v>1.5049575070821529E-3</v>
      </c>
      <c r="D1436" s="51">
        <v>17</v>
      </c>
      <c r="E1436" s="87">
        <v>3.9995429093817852E-3</v>
      </c>
      <c r="F1436" s="51">
        <v>35</v>
      </c>
      <c r="G1436" s="308">
        <v>3.0984419263456091E-3</v>
      </c>
      <c r="H1436" s="52">
        <v>35</v>
      </c>
    </row>
    <row r="1437" spans="1:8">
      <c r="B1437" s="216" t="s">
        <v>205</v>
      </c>
      <c r="C1437" s="87">
        <v>8.8526912181303118E-4</v>
      </c>
      <c r="D1437" s="51">
        <v>10</v>
      </c>
      <c r="E1437" s="87">
        <v>1.599817163752714E-3</v>
      </c>
      <c r="F1437" s="51">
        <v>14</v>
      </c>
      <c r="G1437" s="308">
        <v>1.2393767705382436E-3</v>
      </c>
      <c r="H1437" s="52">
        <v>14</v>
      </c>
    </row>
    <row r="1438" spans="1:8">
      <c r="B1438" s="216" t="s">
        <v>206</v>
      </c>
      <c r="C1438" s="87">
        <v>1.6820113314447592E-3</v>
      </c>
      <c r="D1438" s="51">
        <v>19</v>
      </c>
      <c r="E1438" s="87">
        <v>5.8279053822420292E-3</v>
      </c>
      <c r="F1438" s="51">
        <v>51</v>
      </c>
      <c r="G1438" s="308">
        <v>4.5148725212464588E-3</v>
      </c>
      <c r="H1438" s="52">
        <v>51</v>
      </c>
    </row>
    <row r="1439" spans="1:8">
      <c r="B1439" s="216" t="s">
        <v>207</v>
      </c>
      <c r="C1439" s="87">
        <v>1.6820113314447592E-3</v>
      </c>
      <c r="D1439" s="51">
        <v>19</v>
      </c>
      <c r="E1439" s="87">
        <v>3.4281796366129585E-3</v>
      </c>
      <c r="F1439" s="51">
        <v>30</v>
      </c>
      <c r="G1439" s="308">
        <v>2.6558073654390935E-3</v>
      </c>
      <c r="H1439" s="52">
        <v>30</v>
      </c>
    </row>
    <row r="1440" spans="1:8">
      <c r="B1440" s="216" t="s">
        <v>208</v>
      </c>
      <c r="C1440" s="87">
        <v>0.69900849858356939</v>
      </c>
      <c r="D1440" s="51">
        <v>7896</v>
      </c>
      <c r="E1440" s="87">
        <v>0</v>
      </c>
      <c r="F1440" s="51">
        <v>0</v>
      </c>
      <c r="G1440" s="308">
        <v>0</v>
      </c>
      <c r="H1440" s="52">
        <v>0</v>
      </c>
    </row>
    <row r="1441" spans="2:8">
      <c r="B1441" s="216" t="s">
        <v>209</v>
      </c>
      <c r="C1441" s="87">
        <v>0</v>
      </c>
      <c r="D1441" s="51">
        <v>0</v>
      </c>
      <c r="E1441" s="87">
        <v>0.37561421551822649</v>
      </c>
      <c r="F1441" s="51">
        <v>3287</v>
      </c>
      <c r="G1441" s="308">
        <v>0.29098796033994334</v>
      </c>
      <c r="H1441" s="52">
        <v>3287</v>
      </c>
    </row>
    <row r="1442" spans="2:8">
      <c r="B1442" s="216" t="s">
        <v>15</v>
      </c>
      <c r="C1442" s="87">
        <v>9.0297450424929177E-3</v>
      </c>
      <c r="D1442" s="51">
        <v>102</v>
      </c>
      <c r="E1442" s="87">
        <v>4.9708604730887895E-2</v>
      </c>
      <c r="F1442" s="51">
        <v>435</v>
      </c>
      <c r="G1442" s="308">
        <v>3.8509206798866859E-2</v>
      </c>
      <c r="H1442" s="52">
        <v>435</v>
      </c>
    </row>
    <row r="1443" spans="2:8">
      <c r="B1443" s="216" t="s">
        <v>210</v>
      </c>
      <c r="C1443" s="87">
        <v>0</v>
      </c>
      <c r="D1443" s="51">
        <v>0</v>
      </c>
      <c r="E1443" s="87">
        <v>0</v>
      </c>
      <c r="F1443" s="51">
        <v>0</v>
      </c>
      <c r="G1443" s="308">
        <v>0</v>
      </c>
      <c r="H1443" s="52">
        <v>0</v>
      </c>
    </row>
    <row r="1444" spans="2:8">
      <c r="B1444" s="216" t="s">
        <v>121</v>
      </c>
      <c r="C1444" s="87">
        <v>0</v>
      </c>
      <c r="D1444" s="51">
        <v>0</v>
      </c>
      <c r="E1444" s="87">
        <v>0.12832819106387841</v>
      </c>
      <c r="F1444" s="51">
        <v>1123</v>
      </c>
      <c r="G1444" s="308">
        <v>9.9415722379603402E-2</v>
      </c>
      <c r="H1444" s="52">
        <v>1123</v>
      </c>
    </row>
    <row r="1445" spans="2:8" ht="15" customHeight="1">
      <c r="B1445" s="431" t="s">
        <v>73</v>
      </c>
      <c r="C1445" s="432"/>
      <c r="D1445" s="165"/>
      <c r="E1445" s="164"/>
      <c r="F1445" s="165"/>
      <c r="G1445" s="433">
        <v>0.22530099150141644</v>
      </c>
      <c r="H1445" s="167">
        <v>2545</v>
      </c>
    </row>
    <row r="1446" spans="2:8" ht="15.6" thickBot="1">
      <c r="B1446" s="362" t="s">
        <v>70</v>
      </c>
      <c r="C1446" s="434"/>
      <c r="D1446" s="54">
        <v>11296</v>
      </c>
      <c r="E1446" s="435"/>
      <c r="F1446" s="54">
        <v>8751</v>
      </c>
      <c r="G1446" s="54"/>
      <c r="H1446" s="171">
        <v>11296</v>
      </c>
    </row>
    <row r="1447" spans="2:8">
      <c r="B1447" s="306"/>
      <c r="C1447" s="29"/>
      <c r="D1447" s="436"/>
      <c r="E1447" s="27"/>
      <c r="F1447" s="58"/>
      <c r="G1447" s="58"/>
      <c r="H1447" s="58"/>
    </row>
    <row r="1448" spans="2:8">
      <c r="B1448" s="306"/>
      <c r="C1448" s="29"/>
      <c r="D1448" s="436"/>
      <c r="E1448" s="27"/>
      <c r="F1448" s="58"/>
      <c r="G1448" s="58"/>
      <c r="H1448" s="58"/>
    </row>
    <row r="1449" spans="2:8">
      <c r="B1449" s="306"/>
      <c r="C1449" s="29"/>
      <c r="D1449" s="436"/>
      <c r="E1449" s="27"/>
      <c r="F1449" s="58"/>
      <c r="G1449" s="58"/>
      <c r="H1449" s="58"/>
    </row>
    <row r="1450" spans="2:8">
      <c r="B1450" s="306"/>
      <c r="C1450" s="29"/>
      <c r="D1450" s="436"/>
      <c r="E1450" s="27"/>
      <c r="F1450" s="58"/>
      <c r="G1450" s="58"/>
      <c r="H1450" s="58"/>
    </row>
    <row r="1451" spans="2:8">
      <c r="B1451" s="306"/>
      <c r="C1451" s="29"/>
      <c r="D1451" s="436"/>
      <c r="E1451" s="27"/>
      <c r="F1451" s="58"/>
      <c r="G1451" s="58"/>
      <c r="H1451" s="58"/>
    </row>
    <row r="1452" spans="2:8">
      <c r="B1452" s="306"/>
      <c r="C1452" s="29"/>
      <c r="D1452" s="436"/>
      <c r="E1452" s="27"/>
      <c r="F1452" s="58"/>
      <c r="G1452" s="58"/>
      <c r="H1452" s="58"/>
    </row>
    <row r="1453" spans="2:8">
      <c r="B1453" s="306"/>
      <c r="C1453" s="29"/>
      <c r="D1453" s="436"/>
      <c r="E1453" s="27"/>
      <c r="F1453" s="58"/>
      <c r="G1453" s="58"/>
      <c r="H1453" s="58"/>
    </row>
    <row r="1454" spans="2:8">
      <c r="B1454" s="306"/>
      <c r="C1454" s="29"/>
      <c r="D1454" s="436"/>
      <c r="E1454" s="27"/>
      <c r="F1454" s="58"/>
      <c r="G1454" s="58"/>
      <c r="H1454" s="58"/>
    </row>
    <row r="1455" spans="2:8">
      <c r="B1455" s="306"/>
      <c r="C1455" s="29"/>
      <c r="D1455" s="436"/>
      <c r="E1455" s="27"/>
      <c r="F1455" s="58"/>
      <c r="G1455" s="58"/>
      <c r="H1455" s="58"/>
    </row>
    <row r="1456" spans="2:8">
      <c r="B1456" s="306"/>
      <c r="C1456" s="29"/>
      <c r="D1456" s="436"/>
      <c r="E1456" s="27"/>
      <c r="F1456" s="58"/>
      <c r="G1456" s="58"/>
      <c r="H1456" s="58"/>
    </row>
    <row r="1457" spans="2:8">
      <c r="B1457" s="306"/>
      <c r="C1457" s="29"/>
      <c r="D1457" s="436"/>
      <c r="E1457" s="27"/>
      <c r="F1457" s="58"/>
      <c r="G1457" s="58"/>
      <c r="H1457" s="58"/>
    </row>
    <row r="1458" spans="2:8">
      <c r="B1458" s="306"/>
      <c r="C1458" s="29"/>
      <c r="D1458" s="436"/>
      <c r="E1458" s="27"/>
      <c r="F1458" s="58"/>
      <c r="G1458" s="58"/>
      <c r="H1458" s="58"/>
    </row>
    <row r="1459" spans="2:8">
      <c r="B1459" s="306"/>
      <c r="C1459" s="29"/>
      <c r="D1459" s="436"/>
      <c r="E1459" s="27"/>
      <c r="F1459" s="58"/>
      <c r="G1459" s="58"/>
      <c r="H1459" s="58"/>
    </row>
    <row r="1460" spans="2:8">
      <c r="B1460" s="306"/>
      <c r="C1460" s="29"/>
      <c r="D1460" s="436"/>
      <c r="E1460" s="27"/>
      <c r="F1460" s="58"/>
      <c r="G1460" s="58"/>
      <c r="H1460" s="58"/>
    </row>
    <row r="1461" spans="2:8">
      <c r="B1461" s="306"/>
      <c r="C1461" s="29"/>
      <c r="D1461" s="436"/>
      <c r="E1461" s="27"/>
      <c r="F1461" s="58"/>
      <c r="G1461" s="58"/>
      <c r="H1461" s="58"/>
    </row>
    <row r="1462" spans="2:8">
      <c r="B1462" s="306"/>
      <c r="C1462" s="29"/>
      <c r="D1462" s="436"/>
      <c r="E1462" s="27"/>
      <c r="F1462" s="58"/>
      <c r="G1462" s="58"/>
      <c r="H1462" s="58"/>
    </row>
    <row r="1463" spans="2:8">
      <c r="B1463" s="306"/>
      <c r="C1463" s="29"/>
      <c r="D1463" s="436"/>
      <c r="E1463" s="27"/>
      <c r="F1463" s="58"/>
      <c r="G1463" s="58"/>
      <c r="H1463" s="58"/>
    </row>
    <row r="1464" spans="2:8">
      <c r="B1464" s="306"/>
      <c r="C1464" s="29"/>
      <c r="D1464" s="436"/>
      <c r="E1464" s="27"/>
      <c r="F1464" s="58"/>
      <c r="G1464" s="58"/>
      <c r="H1464" s="58"/>
    </row>
    <row r="1465" spans="2:8">
      <c r="B1465" s="306"/>
      <c r="C1465" s="29"/>
      <c r="D1465" s="436"/>
      <c r="E1465" s="27"/>
      <c r="F1465" s="58"/>
      <c r="G1465" s="58"/>
      <c r="H1465" s="58"/>
    </row>
    <row r="1466" spans="2:8">
      <c r="B1466" s="306"/>
      <c r="C1466" s="29"/>
      <c r="D1466" s="436"/>
      <c r="E1466" s="27"/>
      <c r="F1466" s="58"/>
      <c r="G1466" s="58"/>
      <c r="H1466" s="58"/>
    </row>
    <row r="1467" spans="2:8">
      <c r="B1467" s="306"/>
      <c r="C1467" s="29"/>
      <c r="D1467" s="436"/>
      <c r="E1467" s="27"/>
      <c r="F1467" s="58"/>
      <c r="G1467" s="58"/>
      <c r="H1467" s="58"/>
    </row>
    <row r="1468" spans="2:8">
      <c r="B1468" s="306"/>
      <c r="C1468" s="29"/>
      <c r="D1468" s="436"/>
      <c r="E1468" s="27"/>
      <c r="F1468" s="58"/>
      <c r="G1468" s="58"/>
      <c r="H1468" s="58"/>
    </row>
    <row r="1469" spans="2:8">
      <c r="B1469" s="306"/>
      <c r="C1469" s="29"/>
      <c r="D1469" s="436"/>
      <c r="E1469" s="27"/>
      <c r="F1469" s="58"/>
      <c r="G1469" s="58"/>
      <c r="H1469" s="58"/>
    </row>
    <row r="1470" spans="2:8">
      <c r="B1470" s="306"/>
      <c r="C1470" s="29"/>
      <c r="D1470" s="436"/>
      <c r="E1470" s="27"/>
      <c r="F1470" s="58"/>
      <c r="G1470" s="58"/>
      <c r="H1470" s="58"/>
    </row>
    <row r="1471" spans="2:8">
      <c r="B1471" s="306"/>
      <c r="C1471" s="29"/>
      <c r="D1471" s="436"/>
      <c r="E1471" s="27"/>
      <c r="F1471" s="58"/>
      <c r="G1471" s="58"/>
      <c r="H1471" s="58"/>
    </row>
    <row r="1472" spans="2:8">
      <c r="B1472" s="306"/>
      <c r="C1472" s="29"/>
      <c r="D1472" s="436"/>
      <c r="E1472" s="27"/>
      <c r="F1472" s="58"/>
      <c r="G1472" s="58"/>
      <c r="H1472" s="58"/>
    </row>
    <row r="1473" spans="2:8">
      <c r="B1473" s="306"/>
      <c r="C1473" s="29"/>
      <c r="D1473" s="436"/>
      <c r="E1473" s="27"/>
      <c r="F1473" s="58"/>
      <c r="G1473" s="58"/>
      <c r="H1473" s="58"/>
    </row>
    <row r="1474" spans="2:8">
      <c r="B1474" s="306"/>
      <c r="C1474" s="29"/>
      <c r="D1474" s="436"/>
      <c r="E1474" s="27"/>
      <c r="F1474" s="58"/>
      <c r="G1474" s="58"/>
      <c r="H1474" s="58"/>
    </row>
    <row r="1475" spans="2:8">
      <c r="B1475" s="306"/>
      <c r="C1475" s="29"/>
      <c r="D1475" s="436"/>
      <c r="E1475" s="27"/>
      <c r="F1475" s="58"/>
      <c r="G1475" s="58"/>
      <c r="H1475" s="58"/>
    </row>
    <row r="1476" spans="2:8">
      <c r="B1476" s="306"/>
      <c r="C1476" s="29"/>
      <c r="D1476" s="436"/>
      <c r="E1476" s="27"/>
      <c r="F1476" s="58"/>
      <c r="G1476" s="58"/>
      <c r="H1476" s="58"/>
    </row>
    <row r="1477" spans="2:8">
      <c r="B1477" s="306"/>
      <c r="C1477" s="29"/>
      <c r="D1477" s="436"/>
      <c r="E1477" s="27"/>
      <c r="F1477" s="58"/>
      <c r="G1477" s="58"/>
      <c r="H1477" s="58"/>
    </row>
    <row r="1478" spans="2:8">
      <c r="B1478" s="306"/>
      <c r="C1478" s="29"/>
      <c r="D1478" s="436"/>
      <c r="E1478" s="27"/>
      <c r="F1478" s="58"/>
      <c r="G1478" s="58"/>
      <c r="H1478" s="58"/>
    </row>
    <row r="1479" spans="2:8">
      <c r="B1479" s="306"/>
      <c r="C1479" s="29"/>
      <c r="D1479" s="436"/>
      <c r="E1479" s="27"/>
      <c r="F1479" s="58"/>
      <c r="G1479" s="58"/>
      <c r="H1479" s="58"/>
    </row>
    <row r="1480" spans="2:8">
      <c r="B1480" s="306"/>
      <c r="C1480" s="29"/>
      <c r="D1480" s="436"/>
      <c r="E1480" s="27"/>
      <c r="F1480" s="58"/>
      <c r="G1480" s="58"/>
      <c r="H1480" s="58"/>
    </row>
    <row r="1481" spans="2:8">
      <c r="B1481" s="306"/>
      <c r="C1481" s="29"/>
      <c r="D1481" s="436"/>
      <c r="E1481" s="27"/>
      <c r="F1481" s="58"/>
      <c r="G1481" s="58"/>
      <c r="H1481" s="58"/>
    </row>
    <row r="1482" spans="2:8">
      <c r="B1482" s="306"/>
      <c r="C1482" s="29"/>
      <c r="D1482" s="436"/>
      <c r="E1482" s="27"/>
      <c r="F1482" s="58"/>
      <c r="G1482" s="58"/>
      <c r="H1482" s="58"/>
    </row>
    <row r="1483" spans="2:8">
      <c r="B1483" s="306"/>
      <c r="C1483" s="29"/>
      <c r="D1483" s="436"/>
      <c r="E1483" s="27"/>
      <c r="F1483" s="58"/>
      <c r="G1483" s="58"/>
      <c r="H1483" s="58"/>
    </row>
    <row r="1484" spans="2:8">
      <c r="B1484" s="306"/>
      <c r="C1484" s="29"/>
      <c r="D1484" s="436"/>
      <c r="E1484" s="27"/>
      <c r="F1484" s="58"/>
      <c r="G1484" s="58"/>
      <c r="H1484" s="58"/>
    </row>
    <row r="1485" spans="2:8">
      <c r="B1485" s="306"/>
      <c r="C1485" s="29"/>
      <c r="D1485" s="436"/>
      <c r="E1485" s="27"/>
      <c r="F1485" s="58"/>
      <c r="G1485" s="58"/>
      <c r="H1485" s="58"/>
    </row>
    <row r="1486" spans="2:8">
      <c r="B1486" s="306"/>
      <c r="C1486" s="29"/>
      <c r="D1486" s="436"/>
      <c r="E1486" s="27"/>
      <c r="F1486" s="58"/>
      <c r="G1486" s="58"/>
      <c r="H1486" s="58"/>
    </row>
    <row r="1487" spans="2:8">
      <c r="B1487" s="306"/>
      <c r="C1487" s="29"/>
      <c r="D1487" s="436"/>
      <c r="E1487" s="27"/>
      <c r="F1487" s="58"/>
      <c r="G1487" s="58"/>
      <c r="H1487" s="58"/>
    </row>
    <row r="1488" spans="2:8">
      <c r="B1488" s="306"/>
      <c r="C1488" s="29"/>
      <c r="D1488" s="436"/>
      <c r="E1488" s="27"/>
      <c r="F1488" s="58"/>
      <c r="G1488" s="58"/>
      <c r="H1488" s="58"/>
    </row>
    <row r="1489" spans="2:8">
      <c r="B1489" s="306"/>
      <c r="C1489" s="29"/>
      <c r="D1489" s="436"/>
      <c r="E1489" s="27"/>
      <c r="F1489" s="58"/>
      <c r="G1489" s="58"/>
      <c r="H1489" s="58"/>
    </row>
    <row r="1490" spans="2:8">
      <c r="B1490" s="306"/>
      <c r="C1490" s="29"/>
      <c r="D1490" s="436"/>
      <c r="E1490" s="27"/>
      <c r="F1490" s="58"/>
      <c r="G1490" s="58"/>
      <c r="H1490" s="58"/>
    </row>
    <row r="1491" spans="2:8">
      <c r="B1491" s="306"/>
      <c r="C1491" s="29"/>
      <c r="D1491" s="436"/>
      <c r="E1491" s="27"/>
      <c r="F1491" s="58"/>
      <c r="G1491" s="58"/>
      <c r="H1491" s="58"/>
    </row>
    <row r="1492" spans="2:8">
      <c r="B1492" s="306"/>
      <c r="C1492" s="29"/>
      <c r="D1492" s="436"/>
      <c r="E1492" s="27"/>
      <c r="F1492" s="58"/>
      <c r="G1492" s="58"/>
      <c r="H1492" s="58"/>
    </row>
    <row r="1493" spans="2:8">
      <c r="B1493" s="306"/>
      <c r="C1493" s="29"/>
      <c r="D1493" s="436"/>
      <c r="E1493" s="27"/>
      <c r="F1493" s="58"/>
      <c r="G1493" s="58"/>
      <c r="H1493" s="58"/>
    </row>
    <row r="1494" spans="2:8">
      <c r="B1494" s="306"/>
      <c r="C1494" s="29"/>
      <c r="D1494" s="436"/>
      <c r="E1494" s="27"/>
      <c r="F1494" s="58"/>
      <c r="G1494" s="58"/>
      <c r="H1494" s="58"/>
    </row>
    <row r="1495" spans="2:8">
      <c r="B1495" s="306"/>
      <c r="C1495" s="29"/>
      <c r="D1495" s="436"/>
      <c r="E1495" s="27"/>
      <c r="F1495" s="58"/>
      <c r="G1495" s="58"/>
      <c r="H1495" s="58"/>
    </row>
    <row r="1496" spans="2:8">
      <c r="B1496" s="306"/>
      <c r="C1496" s="29"/>
      <c r="D1496" s="436"/>
      <c r="E1496" s="27"/>
      <c r="F1496" s="58"/>
      <c r="G1496" s="58"/>
      <c r="H1496" s="58"/>
    </row>
    <row r="1497" spans="2:8">
      <c r="B1497" s="306"/>
      <c r="C1497" s="29"/>
      <c r="D1497" s="436"/>
      <c r="E1497" s="27"/>
      <c r="F1497" s="58"/>
      <c r="G1497" s="58"/>
      <c r="H1497" s="58"/>
    </row>
    <row r="1498" spans="2:8">
      <c r="B1498" s="306"/>
      <c r="C1498" s="29"/>
      <c r="D1498" s="436"/>
      <c r="E1498" s="27"/>
      <c r="F1498" s="58"/>
      <c r="G1498" s="58"/>
      <c r="H1498" s="58"/>
    </row>
    <row r="1499" spans="2:8">
      <c r="B1499" s="306"/>
      <c r="C1499" s="29"/>
      <c r="D1499" s="436"/>
      <c r="E1499" s="27"/>
      <c r="F1499" s="58"/>
      <c r="G1499" s="58"/>
      <c r="H1499" s="58"/>
    </row>
    <row r="1500" spans="2:8">
      <c r="B1500" s="306"/>
      <c r="C1500" s="29"/>
      <c r="D1500" s="436"/>
      <c r="E1500" s="27"/>
      <c r="F1500" s="58"/>
      <c r="G1500" s="58"/>
      <c r="H1500" s="58"/>
    </row>
    <row r="1501" spans="2:8">
      <c r="B1501" s="306"/>
      <c r="C1501" s="29"/>
      <c r="D1501" s="436"/>
      <c r="E1501" s="27"/>
      <c r="F1501" s="58"/>
      <c r="G1501" s="58"/>
      <c r="H1501" s="58"/>
    </row>
    <row r="1502" spans="2:8">
      <c r="B1502" s="306"/>
      <c r="C1502" s="29"/>
      <c r="D1502" s="436"/>
      <c r="E1502" s="27"/>
      <c r="F1502" s="58"/>
      <c r="G1502" s="58"/>
      <c r="H1502" s="58"/>
    </row>
    <row r="1503" spans="2:8">
      <c r="B1503" s="306"/>
      <c r="C1503" s="29"/>
      <c r="D1503" s="436"/>
      <c r="E1503" s="27"/>
      <c r="F1503" s="58"/>
      <c r="G1503" s="58"/>
      <c r="H1503" s="58"/>
    </row>
    <row r="1504" spans="2:8">
      <c r="B1504" s="306"/>
      <c r="C1504" s="29"/>
      <c r="D1504" s="436"/>
      <c r="E1504" s="27"/>
      <c r="F1504" s="58"/>
      <c r="G1504" s="58"/>
      <c r="H1504" s="58"/>
    </row>
    <row r="1505" spans="2:12" ht="15.6" thickBot="1">
      <c r="B1505" s="2" t="s">
        <v>211</v>
      </c>
      <c r="C1505" s="29"/>
      <c r="D1505" s="58"/>
      <c r="E1505" s="27"/>
      <c r="F1505" s="58"/>
      <c r="G1505" s="58"/>
      <c r="H1505" s="58"/>
    </row>
    <row r="1506" spans="2:12">
      <c r="B1506" s="320" t="s">
        <v>201</v>
      </c>
      <c r="C1506" s="437" t="s">
        <v>76</v>
      </c>
      <c r="D1506" s="438" t="s">
        <v>9</v>
      </c>
      <c r="E1506" s="438" t="s">
        <v>10</v>
      </c>
      <c r="F1506" s="438" t="s">
        <v>11</v>
      </c>
      <c r="G1506" s="438" t="s">
        <v>12</v>
      </c>
      <c r="H1506" s="438" t="s">
        <v>13</v>
      </c>
      <c r="I1506" s="438" t="s">
        <v>14</v>
      </c>
      <c r="J1506" s="438" t="s">
        <v>77</v>
      </c>
      <c r="K1506" s="439" t="s">
        <v>78</v>
      </c>
      <c r="L1506" s="440" t="s">
        <v>70</v>
      </c>
    </row>
    <row r="1507" spans="2:12">
      <c r="B1507" s="216" t="s">
        <v>202</v>
      </c>
      <c r="C1507" s="441">
        <v>0</v>
      </c>
      <c r="D1507" s="441">
        <v>5</v>
      </c>
      <c r="E1507" s="441">
        <v>5</v>
      </c>
      <c r="F1507" s="442">
        <v>9</v>
      </c>
      <c r="G1507" s="441">
        <v>8</v>
      </c>
      <c r="H1507" s="441">
        <v>1</v>
      </c>
      <c r="I1507" s="441">
        <v>1</v>
      </c>
      <c r="J1507" s="441">
        <v>1</v>
      </c>
      <c r="K1507" s="443">
        <v>0</v>
      </c>
      <c r="L1507" s="444">
        <v>30</v>
      </c>
    </row>
    <row r="1508" spans="2:12">
      <c r="B1508" s="216" t="s">
        <v>203</v>
      </c>
      <c r="C1508" s="441">
        <v>147</v>
      </c>
      <c r="D1508" s="441">
        <v>318</v>
      </c>
      <c r="E1508" s="441">
        <v>679</v>
      </c>
      <c r="F1508" s="442">
        <v>963</v>
      </c>
      <c r="G1508" s="441">
        <v>452</v>
      </c>
      <c r="H1508" s="441">
        <v>248</v>
      </c>
      <c r="I1508" s="441">
        <v>63</v>
      </c>
      <c r="J1508" s="441">
        <v>310</v>
      </c>
      <c r="K1508" s="443">
        <v>23</v>
      </c>
      <c r="L1508" s="445">
        <v>3203</v>
      </c>
    </row>
    <row r="1509" spans="2:12">
      <c r="B1509" s="216" t="s">
        <v>204</v>
      </c>
      <c r="C1509" s="441">
        <v>1</v>
      </c>
      <c r="D1509" s="441">
        <v>4</v>
      </c>
      <c r="E1509" s="441">
        <v>2</v>
      </c>
      <c r="F1509" s="442">
        <v>5</v>
      </c>
      <c r="G1509" s="441">
        <v>2</v>
      </c>
      <c r="H1509" s="441">
        <v>3</v>
      </c>
      <c r="I1509" s="441">
        <v>0</v>
      </c>
      <c r="J1509" s="441">
        <v>0</v>
      </c>
      <c r="K1509" s="443">
        <v>0</v>
      </c>
      <c r="L1509" s="445">
        <v>17</v>
      </c>
    </row>
    <row r="1510" spans="2:12">
      <c r="B1510" s="216" t="s">
        <v>205</v>
      </c>
      <c r="C1510" s="441">
        <v>0</v>
      </c>
      <c r="D1510" s="441">
        <v>0</v>
      </c>
      <c r="E1510" s="441">
        <v>4</v>
      </c>
      <c r="F1510" s="442">
        <v>5</v>
      </c>
      <c r="G1510" s="441">
        <v>0</v>
      </c>
      <c r="H1510" s="441">
        <v>0</v>
      </c>
      <c r="I1510" s="441">
        <v>0</v>
      </c>
      <c r="J1510" s="441">
        <v>1</v>
      </c>
      <c r="K1510" s="443">
        <v>0</v>
      </c>
      <c r="L1510" s="445">
        <v>10</v>
      </c>
    </row>
    <row r="1511" spans="2:12">
      <c r="B1511" s="216" t="s">
        <v>206</v>
      </c>
      <c r="C1511" s="441">
        <v>1</v>
      </c>
      <c r="D1511" s="441">
        <v>0</v>
      </c>
      <c r="E1511" s="441">
        <v>5</v>
      </c>
      <c r="F1511" s="442">
        <v>9</v>
      </c>
      <c r="G1511" s="441">
        <v>3</v>
      </c>
      <c r="H1511" s="441">
        <v>1</v>
      </c>
      <c r="I1511" s="441">
        <v>0</v>
      </c>
      <c r="J1511" s="441">
        <v>0</v>
      </c>
      <c r="K1511" s="443">
        <v>0</v>
      </c>
      <c r="L1511" s="445">
        <v>19</v>
      </c>
    </row>
    <row r="1512" spans="2:12">
      <c r="B1512" s="216" t="s">
        <v>207</v>
      </c>
      <c r="C1512" s="441">
        <v>1</v>
      </c>
      <c r="D1512" s="441">
        <v>3</v>
      </c>
      <c r="E1512" s="441">
        <v>4</v>
      </c>
      <c r="F1512" s="442">
        <v>6</v>
      </c>
      <c r="G1512" s="441">
        <v>5</v>
      </c>
      <c r="H1512" s="441">
        <v>0</v>
      </c>
      <c r="I1512" s="441">
        <v>0</v>
      </c>
      <c r="J1512" s="441">
        <v>0</v>
      </c>
      <c r="K1512" s="443">
        <v>0</v>
      </c>
      <c r="L1512" s="445">
        <v>19</v>
      </c>
    </row>
    <row r="1513" spans="2:12">
      <c r="B1513" s="216" t="s">
        <v>208</v>
      </c>
      <c r="C1513" s="441">
        <v>0</v>
      </c>
      <c r="D1513" s="441">
        <v>0</v>
      </c>
      <c r="E1513" s="441">
        <v>0</v>
      </c>
      <c r="F1513" s="442">
        <v>0</v>
      </c>
      <c r="G1513" s="441">
        <v>0</v>
      </c>
      <c r="H1513" s="441">
        <v>0</v>
      </c>
      <c r="I1513" s="441">
        <v>0</v>
      </c>
      <c r="J1513" s="441">
        <v>0</v>
      </c>
      <c r="K1513" s="443">
        <v>0</v>
      </c>
      <c r="L1513" s="445">
        <v>0</v>
      </c>
    </row>
    <row r="1514" spans="2:12">
      <c r="B1514" s="216" t="s">
        <v>209</v>
      </c>
      <c r="C1514" s="441">
        <v>583</v>
      </c>
      <c r="D1514" s="441">
        <v>1327</v>
      </c>
      <c r="E1514" s="441">
        <v>1893</v>
      </c>
      <c r="F1514" s="442">
        <v>2155</v>
      </c>
      <c r="G1514" s="442">
        <v>804</v>
      </c>
      <c r="H1514" s="442">
        <v>262</v>
      </c>
      <c r="I1514" s="442">
        <v>79</v>
      </c>
      <c r="J1514" s="442">
        <v>698</v>
      </c>
      <c r="K1514" s="446">
        <v>95</v>
      </c>
      <c r="L1514" s="445">
        <v>7896</v>
      </c>
    </row>
    <row r="1515" spans="2:12">
      <c r="B1515" s="216" t="s">
        <v>15</v>
      </c>
      <c r="C1515" s="441">
        <v>4</v>
      </c>
      <c r="D1515" s="441">
        <v>12</v>
      </c>
      <c r="E1515" s="441">
        <v>27</v>
      </c>
      <c r="F1515" s="442">
        <v>36</v>
      </c>
      <c r="G1515" s="441">
        <v>19</v>
      </c>
      <c r="H1515" s="441">
        <v>2</v>
      </c>
      <c r="I1515" s="441">
        <v>0</v>
      </c>
      <c r="J1515" s="441">
        <v>2</v>
      </c>
      <c r="K1515" s="443">
        <v>0</v>
      </c>
      <c r="L1515" s="445">
        <v>102</v>
      </c>
    </row>
    <row r="1516" spans="2:12">
      <c r="B1516" s="216" t="s">
        <v>210</v>
      </c>
      <c r="C1516" s="441">
        <v>0</v>
      </c>
      <c r="D1516" s="441">
        <v>0</v>
      </c>
      <c r="E1516" s="441">
        <v>0</v>
      </c>
      <c r="F1516" s="442">
        <v>0</v>
      </c>
      <c r="G1516" s="441">
        <v>0</v>
      </c>
      <c r="H1516" s="441">
        <v>0</v>
      </c>
      <c r="I1516" s="441">
        <v>0</v>
      </c>
      <c r="J1516" s="441">
        <v>0</v>
      </c>
      <c r="K1516" s="443">
        <v>0</v>
      </c>
      <c r="L1516" s="445">
        <v>0</v>
      </c>
    </row>
    <row r="1517" spans="2:12">
      <c r="B1517" s="216" t="s">
        <v>121</v>
      </c>
      <c r="C1517" s="447">
        <v>0</v>
      </c>
      <c r="D1517" s="447">
        <v>0</v>
      </c>
      <c r="E1517" s="447">
        <v>0</v>
      </c>
      <c r="F1517" s="447">
        <v>0</v>
      </c>
      <c r="G1517" s="447">
        <v>0</v>
      </c>
      <c r="H1517" s="447">
        <v>0</v>
      </c>
      <c r="I1517" s="447">
        <v>0</v>
      </c>
      <c r="J1517" s="447">
        <v>0</v>
      </c>
      <c r="K1517" s="448">
        <v>0</v>
      </c>
      <c r="L1517" s="445">
        <v>0</v>
      </c>
    </row>
    <row r="1518" spans="2:12">
      <c r="B1518" s="216" t="s">
        <v>73</v>
      </c>
      <c r="C1518" s="193"/>
      <c r="D1518" s="193"/>
      <c r="E1518" s="193"/>
      <c r="F1518" s="193"/>
      <c r="G1518" s="193"/>
      <c r="H1518" s="193"/>
      <c r="I1518" s="193"/>
      <c r="J1518" s="193"/>
      <c r="K1518" s="449"/>
      <c r="L1518" s="445">
        <v>0</v>
      </c>
    </row>
    <row r="1519" spans="2:12" ht="15.6" thickBot="1">
      <c r="B1519" s="219" t="s">
        <v>70</v>
      </c>
      <c r="C1519" s="206">
        <v>737</v>
      </c>
      <c r="D1519" s="206">
        <v>1669</v>
      </c>
      <c r="E1519" s="206">
        <v>2619</v>
      </c>
      <c r="F1519" s="206">
        <v>3188</v>
      </c>
      <c r="G1519" s="206">
        <v>1293</v>
      </c>
      <c r="H1519" s="206">
        <v>517</v>
      </c>
      <c r="I1519" s="206">
        <v>143</v>
      </c>
      <c r="J1519" s="206">
        <v>1012</v>
      </c>
      <c r="K1519" s="197">
        <v>118</v>
      </c>
      <c r="L1519" s="156">
        <v>11296</v>
      </c>
    </row>
    <row r="1520" spans="2:12">
      <c r="B1520" s="306"/>
      <c r="C1520" s="31"/>
      <c r="D1520" s="31"/>
      <c r="E1520" s="31"/>
      <c r="F1520" s="31"/>
      <c r="G1520" s="31"/>
      <c r="H1520" s="31"/>
      <c r="I1520" s="31"/>
      <c r="J1520" s="31"/>
      <c r="K1520" s="31"/>
    </row>
    <row r="1521" spans="2:11">
      <c r="B1521" s="306"/>
      <c r="C1521" s="31"/>
      <c r="D1521" s="31"/>
      <c r="E1521" s="31"/>
      <c r="F1521" s="31"/>
      <c r="G1521" s="31"/>
      <c r="H1521" s="31"/>
      <c r="I1521" s="31"/>
      <c r="J1521" s="31"/>
      <c r="K1521" s="31"/>
    </row>
    <row r="1522" spans="2:11">
      <c r="B1522" s="306"/>
      <c r="C1522" s="31"/>
      <c r="D1522" s="31"/>
      <c r="E1522" s="31"/>
      <c r="F1522" s="31"/>
      <c r="G1522" s="31"/>
      <c r="H1522" s="31"/>
      <c r="I1522" s="31"/>
      <c r="J1522" s="31"/>
      <c r="K1522" s="31"/>
    </row>
    <row r="1523" spans="2:11">
      <c r="B1523" s="306"/>
      <c r="C1523" s="31"/>
      <c r="D1523" s="31"/>
      <c r="E1523" s="31"/>
      <c r="F1523" s="31"/>
      <c r="G1523" s="31"/>
      <c r="H1523" s="31"/>
      <c r="I1523" s="31"/>
      <c r="J1523" s="31"/>
      <c r="K1523" s="31"/>
    </row>
    <row r="1524" spans="2:11">
      <c r="B1524" s="306"/>
      <c r="C1524" s="31"/>
      <c r="D1524" s="31"/>
      <c r="E1524" s="31"/>
      <c r="F1524" s="31"/>
      <c r="G1524" s="31"/>
      <c r="H1524" s="31"/>
      <c r="I1524" s="31"/>
      <c r="J1524" s="31"/>
      <c r="K1524" s="31"/>
    </row>
    <row r="1525" spans="2:11">
      <c r="B1525" s="306"/>
      <c r="C1525" s="31"/>
      <c r="D1525" s="31"/>
      <c r="E1525" s="31"/>
      <c r="F1525" s="31"/>
      <c r="G1525" s="31"/>
      <c r="H1525" s="31"/>
      <c r="I1525" s="31"/>
      <c r="J1525" s="31"/>
      <c r="K1525" s="31"/>
    </row>
    <row r="1526" spans="2:11">
      <c r="B1526" s="306"/>
      <c r="C1526" s="31"/>
      <c r="D1526" s="31"/>
      <c r="E1526" s="31"/>
      <c r="F1526" s="31"/>
      <c r="G1526" s="31"/>
      <c r="H1526" s="31"/>
      <c r="I1526" s="31"/>
      <c r="J1526" s="31"/>
      <c r="K1526" s="31"/>
    </row>
    <row r="1527" spans="2:11">
      <c r="B1527" s="306"/>
      <c r="C1527" s="31"/>
      <c r="D1527" s="31"/>
      <c r="E1527" s="31"/>
      <c r="F1527" s="31"/>
      <c r="G1527" s="31"/>
      <c r="H1527" s="31"/>
      <c r="I1527" s="31"/>
      <c r="J1527" s="31"/>
      <c r="K1527" s="31"/>
    </row>
    <row r="1528" spans="2:11">
      <c r="B1528" s="306"/>
      <c r="C1528" s="31"/>
      <c r="D1528" s="31"/>
      <c r="E1528" s="31"/>
      <c r="F1528" s="31"/>
      <c r="G1528" s="31"/>
      <c r="H1528" s="31"/>
      <c r="I1528" s="31"/>
      <c r="J1528" s="31"/>
      <c r="K1528" s="31"/>
    </row>
    <row r="1529" spans="2:11">
      <c r="B1529" s="306"/>
      <c r="C1529" s="31"/>
      <c r="D1529" s="31"/>
      <c r="E1529" s="31"/>
      <c r="F1529" s="31"/>
      <c r="G1529" s="31"/>
      <c r="H1529" s="31"/>
      <c r="I1529" s="31"/>
      <c r="J1529" s="31"/>
      <c r="K1529" s="31"/>
    </row>
    <row r="1530" spans="2:11">
      <c r="B1530" s="306"/>
      <c r="C1530" s="31"/>
      <c r="D1530" s="31"/>
      <c r="E1530" s="31"/>
      <c r="F1530" s="31"/>
      <c r="G1530" s="31"/>
      <c r="H1530" s="31"/>
      <c r="I1530" s="31"/>
      <c r="J1530" s="31"/>
      <c r="K1530" s="31"/>
    </row>
    <row r="1531" spans="2:11">
      <c r="B1531" s="306"/>
      <c r="C1531" s="31"/>
      <c r="D1531" s="31"/>
      <c r="E1531" s="31"/>
      <c r="F1531" s="31"/>
      <c r="G1531" s="31"/>
      <c r="H1531" s="31"/>
      <c r="I1531" s="31"/>
      <c r="J1531" s="31"/>
      <c r="K1531" s="31"/>
    </row>
    <row r="1532" spans="2:11">
      <c r="B1532" s="306"/>
      <c r="C1532" s="31"/>
      <c r="D1532" s="31"/>
      <c r="E1532" s="31"/>
      <c r="F1532" s="31"/>
      <c r="G1532" s="31"/>
      <c r="H1532" s="31"/>
      <c r="I1532" s="31"/>
      <c r="J1532" s="31"/>
      <c r="K1532" s="31"/>
    </row>
    <row r="1533" spans="2:11">
      <c r="B1533" s="306"/>
      <c r="C1533" s="31"/>
      <c r="D1533" s="31"/>
      <c r="E1533" s="31"/>
      <c r="F1533" s="31"/>
      <c r="G1533" s="31"/>
      <c r="H1533" s="31"/>
      <c r="I1533" s="31"/>
      <c r="J1533" s="31"/>
      <c r="K1533" s="31"/>
    </row>
    <row r="1534" spans="2:11">
      <c r="B1534" s="306"/>
      <c r="C1534" s="31"/>
      <c r="D1534" s="31"/>
      <c r="E1534" s="31"/>
      <c r="F1534" s="31"/>
      <c r="G1534" s="31"/>
      <c r="H1534" s="31"/>
      <c r="I1534" s="31"/>
      <c r="J1534" s="31"/>
      <c r="K1534" s="31"/>
    </row>
    <row r="1535" spans="2:11">
      <c r="B1535" s="306"/>
      <c r="C1535" s="31"/>
      <c r="D1535" s="31"/>
      <c r="E1535" s="31"/>
      <c r="F1535" s="31"/>
      <c r="G1535" s="31"/>
      <c r="H1535" s="31"/>
      <c r="I1535" s="31"/>
      <c r="J1535" s="31"/>
      <c r="K1535" s="31"/>
    </row>
    <row r="1536" spans="2:11">
      <c r="B1536" s="306"/>
      <c r="C1536" s="31"/>
      <c r="D1536" s="31"/>
      <c r="E1536" s="31"/>
      <c r="F1536" s="31"/>
      <c r="G1536" s="31"/>
      <c r="H1536" s="31"/>
      <c r="I1536" s="31"/>
      <c r="J1536" s="31"/>
      <c r="K1536" s="31"/>
    </row>
    <row r="1537" spans="2:13">
      <c r="B1537" s="306"/>
      <c r="C1537" s="31"/>
      <c r="D1537" s="31"/>
      <c r="E1537" s="31"/>
      <c r="F1537" s="31"/>
      <c r="G1537" s="31"/>
      <c r="H1537" s="31"/>
      <c r="I1537" s="31"/>
      <c r="J1537" s="31"/>
      <c r="K1537" s="31"/>
    </row>
    <row r="1538" spans="2:13">
      <c r="B1538" s="306"/>
      <c r="C1538" s="31"/>
      <c r="D1538" s="31"/>
      <c r="E1538" s="31"/>
      <c r="F1538" s="31"/>
      <c r="G1538" s="31"/>
      <c r="H1538" s="31"/>
      <c r="I1538" s="31"/>
      <c r="J1538" s="31"/>
      <c r="K1538" s="31"/>
    </row>
    <row r="1539" spans="2:13" ht="15.6" thickBot="1">
      <c r="B1539" s="306"/>
      <c r="C1539" s="31"/>
      <c r="D1539" s="31"/>
      <c r="E1539" s="31"/>
      <c r="F1539" s="31"/>
      <c r="G1539" s="31"/>
      <c r="H1539" s="31"/>
      <c r="I1539" s="31"/>
      <c r="J1539" s="31"/>
      <c r="K1539" s="31"/>
    </row>
    <row r="1540" spans="2:13" ht="30.75" customHeight="1" thickBot="1">
      <c r="B1540" s="2" t="s">
        <v>212</v>
      </c>
      <c r="C1540" s="29"/>
      <c r="D1540" s="58"/>
      <c r="E1540" s="27"/>
      <c r="F1540" s="58"/>
      <c r="G1540" s="58"/>
      <c r="H1540" s="58"/>
      <c r="L1540" s="1097" t="s">
        <v>74</v>
      </c>
      <c r="M1540" s="1111"/>
    </row>
    <row r="1541" spans="2:13">
      <c r="B1541" s="450" t="s">
        <v>201</v>
      </c>
      <c r="C1541" s="451" t="s">
        <v>76</v>
      </c>
      <c r="D1541" s="452" t="s">
        <v>9</v>
      </c>
      <c r="E1541" s="452" t="s">
        <v>10</v>
      </c>
      <c r="F1541" s="452" t="s">
        <v>11</v>
      </c>
      <c r="G1541" s="452" t="s">
        <v>12</v>
      </c>
      <c r="H1541" s="452" t="s">
        <v>13</v>
      </c>
      <c r="I1541" s="452" t="s">
        <v>14</v>
      </c>
      <c r="J1541" s="452" t="s">
        <v>77</v>
      </c>
      <c r="K1541" s="453" t="s">
        <v>78</v>
      </c>
      <c r="L1541" s="95" t="s">
        <v>83</v>
      </c>
      <c r="M1541" s="96" t="s">
        <v>84</v>
      </c>
    </row>
    <row r="1542" spans="2:13">
      <c r="B1542" s="216" t="s">
        <v>202</v>
      </c>
      <c r="C1542" s="441">
        <v>3</v>
      </c>
      <c r="D1542" s="441">
        <v>8</v>
      </c>
      <c r="E1542" s="441">
        <v>16</v>
      </c>
      <c r="F1542" s="441">
        <v>5</v>
      </c>
      <c r="G1542" s="441">
        <v>7</v>
      </c>
      <c r="H1542" s="441">
        <v>1</v>
      </c>
      <c r="I1542" s="441">
        <v>0</v>
      </c>
      <c r="J1542" s="441">
        <v>5</v>
      </c>
      <c r="K1542" s="443">
        <v>0</v>
      </c>
      <c r="L1542" s="454">
        <v>3.9837110481586403E-3</v>
      </c>
      <c r="M1542" s="455">
        <v>45</v>
      </c>
    </row>
    <row r="1543" spans="2:13">
      <c r="B1543" s="216" t="s">
        <v>203</v>
      </c>
      <c r="C1543" s="441">
        <v>251</v>
      </c>
      <c r="D1543" s="441">
        <v>507</v>
      </c>
      <c r="E1543" s="441">
        <v>816</v>
      </c>
      <c r="F1543" s="441">
        <v>1053</v>
      </c>
      <c r="G1543" s="441">
        <v>457</v>
      </c>
      <c r="H1543" s="441">
        <v>200</v>
      </c>
      <c r="I1543" s="441">
        <v>69</v>
      </c>
      <c r="J1543" s="441">
        <v>344</v>
      </c>
      <c r="K1543" s="443">
        <v>34</v>
      </c>
      <c r="L1543" s="454">
        <v>0.33029390934844194</v>
      </c>
      <c r="M1543" s="455">
        <v>3731</v>
      </c>
    </row>
    <row r="1544" spans="2:13">
      <c r="B1544" s="216" t="s">
        <v>204</v>
      </c>
      <c r="C1544" s="441">
        <v>5</v>
      </c>
      <c r="D1544" s="441">
        <v>4</v>
      </c>
      <c r="E1544" s="441">
        <v>10</v>
      </c>
      <c r="F1544" s="441">
        <v>8</v>
      </c>
      <c r="G1544" s="441">
        <v>4</v>
      </c>
      <c r="H1544" s="441">
        <v>2</v>
      </c>
      <c r="I1544" s="441">
        <v>0</v>
      </c>
      <c r="J1544" s="441">
        <v>1</v>
      </c>
      <c r="K1544" s="443">
        <v>1</v>
      </c>
      <c r="L1544" s="454">
        <v>3.0984419263456091E-3</v>
      </c>
      <c r="M1544" s="455">
        <v>35</v>
      </c>
    </row>
    <row r="1545" spans="2:13">
      <c r="B1545" s="216" t="s">
        <v>205</v>
      </c>
      <c r="C1545" s="441">
        <v>0</v>
      </c>
      <c r="D1545" s="441">
        <v>0</v>
      </c>
      <c r="E1545" s="441">
        <v>3</v>
      </c>
      <c r="F1545" s="441">
        <v>6</v>
      </c>
      <c r="G1545" s="441">
        <v>1</v>
      </c>
      <c r="H1545" s="441">
        <v>1</v>
      </c>
      <c r="I1545" s="441">
        <v>0</v>
      </c>
      <c r="J1545" s="441">
        <v>3</v>
      </c>
      <c r="K1545" s="443">
        <v>0</v>
      </c>
      <c r="L1545" s="454">
        <v>1.2393767705382436E-3</v>
      </c>
      <c r="M1545" s="455">
        <v>14</v>
      </c>
    </row>
    <row r="1546" spans="2:13">
      <c r="B1546" s="216" t="s">
        <v>206</v>
      </c>
      <c r="C1546" s="441">
        <v>6</v>
      </c>
      <c r="D1546" s="441">
        <v>8</v>
      </c>
      <c r="E1546" s="441">
        <v>14</v>
      </c>
      <c r="F1546" s="441">
        <v>14</v>
      </c>
      <c r="G1546" s="441">
        <v>6</v>
      </c>
      <c r="H1546" s="441">
        <v>0</v>
      </c>
      <c r="I1546" s="441">
        <v>1</v>
      </c>
      <c r="J1546" s="441">
        <v>2</v>
      </c>
      <c r="K1546" s="443">
        <v>0</v>
      </c>
      <c r="L1546" s="454">
        <v>4.5148725212464588E-3</v>
      </c>
      <c r="M1546" s="455">
        <v>51</v>
      </c>
    </row>
    <row r="1547" spans="2:13">
      <c r="B1547" s="216" t="s">
        <v>207</v>
      </c>
      <c r="C1547" s="441">
        <v>4</v>
      </c>
      <c r="D1547" s="441">
        <v>5</v>
      </c>
      <c r="E1547" s="441">
        <v>7</v>
      </c>
      <c r="F1547" s="441">
        <v>8</v>
      </c>
      <c r="G1547" s="441">
        <v>4</v>
      </c>
      <c r="H1547" s="441">
        <v>0</v>
      </c>
      <c r="I1547" s="441">
        <v>0</v>
      </c>
      <c r="J1547" s="441">
        <v>2</v>
      </c>
      <c r="K1547" s="443">
        <v>0</v>
      </c>
      <c r="L1547" s="454">
        <v>2.6558073654390935E-3</v>
      </c>
      <c r="M1547" s="455">
        <v>30</v>
      </c>
    </row>
    <row r="1548" spans="2:13">
      <c r="B1548" s="216" t="s">
        <v>208</v>
      </c>
      <c r="C1548" s="441">
        <v>0</v>
      </c>
      <c r="D1548" s="441">
        <v>0</v>
      </c>
      <c r="E1548" s="441">
        <v>0</v>
      </c>
      <c r="F1548" s="441">
        <v>0</v>
      </c>
      <c r="G1548" s="441">
        <v>0</v>
      </c>
      <c r="H1548" s="441">
        <v>0</v>
      </c>
      <c r="I1548" s="441">
        <v>0</v>
      </c>
      <c r="J1548" s="441">
        <v>0</v>
      </c>
      <c r="K1548" s="443">
        <v>0</v>
      </c>
      <c r="L1548" s="454">
        <v>0</v>
      </c>
      <c r="M1548" s="455">
        <v>0</v>
      </c>
    </row>
    <row r="1549" spans="2:13">
      <c r="B1549" s="216" t="s">
        <v>209</v>
      </c>
      <c r="C1549" s="441">
        <v>174</v>
      </c>
      <c r="D1549" s="441">
        <v>478</v>
      </c>
      <c r="E1549" s="441">
        <v>780</v>
      </c>
      <c r="F1549" s="441">
        <v>1023</v>
      </c>
      <c r="G1549" s="441">
        <v>405</v>
      </c>
      <c r="H1549" s="441">
        <v>181</v>
      </c>
      <c r="I1549" s="441">
        <v>31</v>
      </c>
      <c r="J1549" s="441">
        <v>167</v>
      </c>
      <c r="K1549" s="443">
        <v>48</v>
      </c>
      <c r="L1549" s="454">
        <v>0.29098796033994334</v>
      </c>
      <c r="M1549" s="455">
        <v>3287</v>
      </c>
    </row>
    <row r="1550" spans="2:13">
      <c r="B1550" s="216" t="s">
        <v>15</v>
      </c>
      <c r="C1550" s="441">
        <v>28</v>
      </c>
      <c r="D1550" s="441">
        <v>67</v>
      </c>
      <c r="E1550" s="441">
        <v>117</v>
      </c>
      <c r="F1550" s="441">
        <v>134</v>
      </c>
      <c r="G1550" s="441">
        <v>46</v>
      </c>
      <c r="H1550" s="441">
        <v>15</v>
      </c>
      <c r="I1550" s="441">
        <v>3</v>
      </c>
      <c r="J1550" s="441">
        <v>24</v>
      </c>
      <c r="K1550" s="443">
        <v>1</v>
      </c>
      <c r="L1550" s="454">
        <v>3.8509206798866859E-2</v>
      </c>
      <c r="M1550" s="455">
        <v>435</v>
      </c>
    </row>
    <row r="1551" spans="2:13">
      <c r="B1551" s="216" t="s">
        <v>210</v>
      </c>
      <c r="C1551" s="441">
        <v>0</v>
      </c>
      <c r="D1551" s="441">
        <v>0</v>
      </c>
      <c r="E1551" s="441">
        <v>0</v>
      </c>
      <c r="F1551" s="441">
        <v>0</v>
      </c>
      <c r="G1551" s="441">
        <v>0</v>
      </c>
      <c r="H1551" s="441">
        <v>0</v>
      </c>
      <c r="I1551" s="441">
        <v>0</v>
      </c>
      <c r="J1551" s="441">
        <v>0</v>
      </c>
      <c r="K1551" s="443">
        <v>0</v>
      </c>
      <c r="L1551" s="454">
        <v>0</v>
      </c>
      <c r="M1551" s="455">
        <v>0</v>
      </c>
    </row>
    <row r="1552" spans="2:13">
      <c r="B1552" s="216" t="s">
        <v>121</v>
      </c>
      <c r="C1552" s="447">
        <v>44</v>
      </c>
      <c r="D1552" s="441">
        <v>135</v>
      </c>
      <c r="E1552" s="441">
        <v>278</v>
      </c>
      <c r="F1552" s="441">
        <v>344</v>
      </c>
      <c r="G1552" s="441">
        <v>136</v>
      </c>
      <c r="H1552" s="441">
        <v>43</v>
      </c>
      <c r="I1552" s="441">
        <v>12</v>
      </c>
      <c r="J1552" s="441">
        <v>117</v>
      </c>
      <c r="K1552" s="443">
        <v>14</v>
      </c>
      <c r="L1552" s="454">
        <v>9.9415722379603402E-2</v>
      </c>
      <c r="M1552" s="455">
        <v>1123</v>
      </c>
    </row>
    <row r="1553" spans="1:13">
      <c r="B1553" s="216" t="s">
        <v>73</v>
      </c>
      <c r="C1553" s="193"/>
      <c r="D1553" s="193"/>
      <c r="E1553" s="193"/>
      <c r="F1553" s="193"/>
      <c r="G1553" s="193"/>
      <c r="H1553" s="193"/>
      <c r="I1553" s="193"/>
      <c r="J1553" s="193"/>
      <c r="K1553" s="456"/>
      <c r="L1553" s="457">
        <v>0.22530099150141644</v>
      </c>
      <c r="M1553" s="458">
        <v>2545</v>
      </c>
    </row>
    <row r="1554" spans="1:13" ht="15.6" thickBot="1">
      <c r="B1554" s="219" t="s">
        <v>70</v>
      </c>
      <c r="C1554" s="206">
        <v>515</v>
      </c>
      <c r="D1554" s="206">
        <v>1212</v>
      </c>
      <c r="E1554" s="206">
        <v>2041</v>
      </c>
      <c r="F1554" s="206">
        <v>2595</v>
      </c>
      <c r="G1554" s="206">
        <v>1066</v>
      </c>
      <c r="H1554" s="206">
        <v>443</v>
      </c>
      <c r="I1554" s="206">
        <v>116</v>
      </c>
      <c r="J1554" s="206">
        <v>665</v>
      </c>
      <c r="K1554" s="197">
        <v>98</v>
      </c>
      <c r="L1554" s="54"/>
      <c r="M1554" s="171">
        <v>11296</v>
      </c>
    </row>
    <row r="1555" spans="1:13">
      <c r="A1555" s="66" t="s">
        <v>80</v>
      </c>
      <c r="B1555" s="306"/>
    </row>
    <row r="1556" spans="1:13">
      <c r="A1556" s="66"/>
      <c r="B1556" s="306"/>
    </row>
    <row r="1557" spans="1:13">
      <c r="A1557" s="66"/>
      <c r="B1557" s="306"/>
    </row>
    <row r="1558" spans="1:13">
      <c r="A1558" s="66"/>
      <c r="B1558" s="306"/>
    </row>
    <row r="1559" spans="1:13">
      <c r="A1559" s="66"/>
      <c r="B1559" s="306"/>
    </row>
    <row r="1560" spans="1:13">
      <c r="A1560" s="66"/>
      <c r="B1560" s="306"/>
    </row>
    <row r="1561" spans="1:13">
      <c r="A1561" s="66"/>
      <c r="B1561" s="306"/>
    </row>
    <row r="1562" spans="1:13">
      <c r="A1562" s="66"/>
      <c r="B1562" s="306"/>
    </row>
    <row r="1563" spans="1:13">
      <c r="A1563" s="66"/>
      <c r="B1563" s="306"/>
    </row>
    <row r="1564" spans="1:13">
      <c r="A1564" s="66"/>
      <c r="B1564" s="306"/>
    </row>
    <row r="1565" spans="1:13">
      <c r="A1565" s="66"/>
      <c r="B1565" s="306"/>
    </row>
    <row r="1566" spans="1:13">
      <c r="A1566" s="66"/>
      <c r="B1566" s="306"/>
    </row>
    <row r="1567" spans="1:13">
      <c r="A1567" s="66"/>
      <c r="B1567" s="306"/>
    </row>
    <row r="1568" spans="1:13">
      <c r="A1568" s="66"/>
      <c r="B1568" s="306"/>
    </row>
    <row r="1569" spans="1:6">
      <c r="A1569" s="66"/>
      <c r="B1569" s="306"/>
    </row>
    <row r="1570" spans="1:6">
      <c r="A1570" s="66"/>
      <c r="B1570" s="306"/>
    </row>
    <row r="1571" spans="1:6">
      <c r="A1571" s="66"/>
      <c r="B1571" s="306"/>
    </row>
    <row r="1572" spans="1:6">
      <c r="A1572" s="66"/>
      <c r="B1572" s="306"/>
    </row>
    <row r="1573" spans="1:6">
      <c r="A1573" s="66"/>
      <c r="B1573" s="306"/>
    </row>
    <row r="1574" spans="1:6">
      <c r="A1574" s="66"/>
      <c r="B1574" s="306"/>
    </row>
    <row r="1575" spans="1:6" ht="15.6" thickBot="1">
      <c r="B1575" s="2" t="s">
        <v>213</v>
      </c>
    </row>
    <row r="1576" spans="1:6" ht="30" customHeight="1">
      <c r="B1576" s="1098" t="s">
        <v>214</v>
      </c>
      <c r="C1576" s="1086" t="s">
        <v>103</v>
      </c>
      <c r="D1576" s="1100"/>
      <c r="E1576" s="1088" t="s">
        <v>74</v>
      </c>
      <c r="F1576" s="1089"/>
    </row>
    <row r="1577" spans="1:6">
      <c r="B1577" s="1099"/>
      <c r="C1577" s="95" t="s">
        <v>83</v>
      </c>
      <c r="D1577" s="459" t="s">
        <v>84</v>
      </c>
      <c r="E1577" s="95" t="s">
        <v>83</v>
      </c>
      <c r="F1577" s="96" t="s">
        <v>84</v>
      </c>
    </row>
    <row r="1578" spans="1:6">
      <c r="B1578" s="160" t="s">
        <v>215</v>
      </c>
      <c r="C1578" s="87">
        <v>0.87430007999085824</v>
      </c>
      <c r="D1578" s="51">
        <v>7651</v>
      </c>
      <c r="E1578" s="308">
        <v>0.67731940509915012</v>
      </c>
      <c r="F1578" s="189">
        <v>7651</v>
      </c>
    </row>
    <row r="1579" spans="1:6">
      <c r="B1579" s="160" t="s">
        <v>216</v>
      </c>
      <c r="C1579" s="87">
        <v>7.770540509656039E-3</v>
      </c>
      <c r="D1579" s="51">
        <v>68</v>
      </c>
      <c r="E1579" s="308">
        <v>6.0198300283286115E-3</v>
      </c>
      <c r="F1579" s="189">
        <v>68</v>
      </c>
    </row>
    <row r="1580" spans="1:6">
      <c r="B1580" s="160" t="s">
        <v>217</v>
      </c>
      <c r="C1580" s="87">
        <v>7.5419952005485085E-3</v>
      </c>
      <c r="D1580" s="51">
        <v>66</v>
      </c>
      <c r="E1580" s="308">
        <v>5.8427762039660056E-3</v>
      </c>
      <c r="F1580" s="189">
        <v>66</v>
      </c>
    </row>
    <row r="1581" spans="1:6" ht="15" customHeight="1">
      <c r="B1581" s="160" t="s">
        <v>218</v>
      </c>
      <c r="C1581" s="87">
        <v>7.8848131642098047E-3</v>
      </c>
      <c r="D1581" s="51">
        <v>69</v>
      </c>
      <c r="E1581" s="308">
        <v>6.1083569405099153E-3</v>
      </c>
      <c r="F1581" s="189">
        <v>69</v>
      </c>
    </row>
    <row r="1582" spans="1:6">
      <c r="B1582" s="160" t="s">
        <v>15</v>
      </c>
      <c r="C1582" s="87">
        <v>3.8852702548280195E-3</v>
      </c>
      <c r="D1582" s="51">
        <v>34</v>
      </c>
      <c r="E1582" s="308">
        <v>3.0099150141643057E-3</v>
      </c>
      <c r="F1582" s="189">
        <v>34</v>
      </c>
    </row>
    <row r="1583" spans="1:6">
      <c r="B1583" s="160" t="s">
        <v>121</v>
      </c>
      <c r="C1583" s="87">
        <v>9.8617300879899436E-2</v>
      </c>
      <c r="D1583" s="51">
        <v>863</v>
      </c>
      <c r="E1583" s="308">
        <v>7.6398725212464588E-2</v>
      </c>
      <c r="F1583" s="189">
        <v>863</v>
      </c>
    </row>
    <row r="1584" spans="1:6">
      <c r="B1584" s="160" t="s">
        <v>73</v>
      </c>
      <c r="C1584" s="460"/>
      <c r="D1584" s="193"/>
      <c r="E1584" s="308">
        <v>0.22530099150141644</v>
      </c>
      <c r="F1584" s="189">
        <v>2545</v>
      </c>
    </row>
    <row r="1585" spans="2:6" ht="15.75" customHeight="1" thickBot="1">
      <c r="B1585" s="168" t="s">
        <v>70</v>
      </c>
      <c r="C1585" s="435"/>
      <c r="D1585" s="461">
        <v>8751</v>
      </c>
      <c r="E1585" s="54"/>
      <c r="F1585" s="197">
        <v>11296</v>
      </c>
    </row>
    <row r="1586" spans="2:6" ht="15.75" customHeight="1">
      <c r="B1586" s="230"/>
      <c r="C1586" s="27"/>
      <c r="D1586" s="58"/>
      <c r="E1586" s="58"/>
      <c r="F1586" s="31"/>
    </row>
    <row r="1587" spans="2:6" ht="15.75" customHeight="1">
      <c r="B1587" s="230"/>
      <c r="C1587" s="27"/>
      <c r="D1587" s="58"/>
      <c r="E1587" s="58"/>
      <c r="F1587" s="31"/>
    </row>
    <row r="1588" spans="2:6" ht="15.75" customHeight="1">
      <c r="B1588" s="230"/>
      <c r="C1588" s="27"/>
      <c r="D1588" s="58"/>
      <c r="E1588" s="58"/>
      <c r="F1588" s="31"/>
    </row>
    <row r="1589" spans="2:6" ht="15.75" customHeight="1">
      <c r="B1589" s="230"/>
      <c r="C1589" s="27"/>
      <c r="D1589" s="58"/>
      <c r="E1589" s="58"/>
      <c r="F1589" s="31"/>
    </row>
    <row r="1590" spans="2:6" ht="15.75" customHeight="1">
      <c r="B1590" s="230"/>
      <c r="C1590" s="27"/>
      <c r="D1590" s="58"/>
      <c r="E1590" s="58"/>
      <c r="F1590" s="31"/>
    </row>
    <row r="1591" spans="2:6" ht="15.75" customHeight="1">
      <c r="B1591" s="230"/>
      <c r="C1591" s="27"/>
      <c r="D1591" s="58"/>
      <c r="E1591" s="58"/>
      <c r="F1591" s="31"/>
    </row>
    <row r="1592" spans="2:6" ht="15.75" customHeight="1">
      <c r="B1592" s="230"/>
      <c r="C1592" s="27"/>
      <c r="D1592" s="58"/>
      <c r="E1592" s="58"/>
      <c r="F1592" s="31"/>
    </row>
    <row r="1593" spans="2:6" ht="15.75" customHeight="1">
      <c r="B1593" s="230"/>
      <c r="C1593" s="27"/>
      <c r="D1593" s="58"/>
      <c r="E1593" s="58"/>
      <c r="F1593" s="31"/>
    </row>
    <row r="1594" spans="2:6" ht="15.75" customHeight="1">
      <c r="B1594" s="230"/>
      <c r="C1594" s="27"/>
      <c r="D1594" s="58"/>
      <c r="E1594" s="58"/>
      <c r="F1594" s="31"/>
    </row>
    <row r="1595" spans="2:6" ht="15.75" customHeight="1">
      <c r="B1595" s="230"/>
      <c r="C1595" s="27"/>
      <c r="D1595" s="58"/>
      <c r="E1595" s="58"/>
      <c r="F1595" s="31"/>
    </row>
    <row r="1596" spans="2:6" ht="15.75" customHeight="1">
      <c r="B1596" s="230"/>
      <c r="C1596" s="27"/>
      <c r="D1596" s="58"/>
      <c r="E1596" s="58"/>
      <c r="F1596" s="31"/>
    </row>
    <row r="1597" spans="2:6" ht="15.75" customHeight="1">
      <c r="B1597" s="230"/>
      <c r="C1597" s="27"/>
      <c r="D1597" s="58"/>
      <c r="E1597" s="58"/>
      <c r="F1597" s="31"/>
    </row>
    <row r="1598" spans="2:6" ht="15.75" customHeight="1">
      <c r="B1598" s="230"/>
      <c r="C1598" s="27"/>
      <c r="D1598" s="58"/>
      <c r="E1598" s="58"/>
      <c r="F1598" s="31"/>
    </row>
    <row r="1599" spans="2:6" ht="15.75" customHeight="1">
      <c r="B1599" s="230"/>
      <c r="C1599" s="27"/>
      <c r="D1599" s="58"/>
      <c r="E1599" s="58"/>
      <c r="F1599" s="31"/>
    </row>
    <row r="1600" spans="2:6" ht="15.75" customHeight="1">
      <c r="B1600" s="230"/>
      <c r="C1600" s="27"/>
      <c r="D1600" s="58"/>
      <c r="E1600" s="58"/>
      <c r="F1600" s="31"/>
    </row>
    <row r="1601" spans="2:11" ht="15.75" customHeight="1">
      <c r="B1601" s="230"/>
      <c r="C1601" s="27"/>
      <c r="D1601" s="58"/>
      <c r="E1601" s="58"/>
      <c r="F1601" s="31"/>
    </row>
    <row r="1602" spans="2:11" ht="15.75" customHeight="1">
      <c r="B1602" s="230"/>
      <c r="C1602" s="27"/>
      <c r="D1602" s="58"/>
      <c r="E1602" s="58"/>
      <c r="F1602" s="31"/>
    </row>
    <row r="1603" spans="2:11" ht="15.75" customHeight="1">
      <c r="B1603" s="230"/>
      <c r="C1603" s="27"/>
      <c r="D1603" s="58"/>
      <c r="E1603" s="58"/>
      <c r="F1603" s="31"/>
    </row>
    <row r="1604" spans="2:11" ht="15.75" customHeight="1">
      <c r="B1604" s="230"/>
      <c r="C1604" s="27"/>
      <c r="D1604" s="58"/>
      <c r="E1604" s="58"/>
      <c r="F1604" s="31"/>
    </row>
    <row r="1605" spans="2:11" ht="15.75" customHeight="1">
      <c r="B1605" s="230"/>
      <c r="C1605" s="27"/>
      <c r="D1605" s="58"/>
      <c r="E1605" s="58"/>
      <c r="F1605" s="31"/>
    </row>
    <row r="1606" spans="2:11" ht="15.6" thickBot="1">
      <c r="B1606" s="2" t="s">
        <v>219</v>
      </c>
      <c r="C1606" s="27"/>
      <c r="D1606" s="58"/>
      <c r="E1606" s="58"/>
      <c r="F1606"/>
      <c r="G1606"/>
      <c r="H1606"/>
      <c r="I1606"/>
      <c r="J1606"/>
    </row>
    <row r="1607" spans="2:11">
      <c r="B1607" s="36" t="s">
        <v>220</v>
      </c>
      <c r="C1607" s="462" t="s">
        <v>83</v>
      </c>
      <c r="D1607" s="463" t="s">
        <v>84</v>
      </c>
      <c r="E1607" s="58"/>
      <c r="F1607"/>
      <c r="G1607"/>
      <c r="H1607"/>
      <c r="I1607"/>
      <c r="J1607"/>
    </row>
    <row r="1608" spans="2:11" ht="15" customHeight="1">
      <c r="B1608" s="70" t="s">
        <v>76</v>
      </c>
      <c r="C1608" s="71">
        <v>9.7046413502109699E-2</v>
      </c>
      <c r="D1608" s="322">
        <v>23</v>
      </c>
      <c r="E1608" s="58"/>
      <c r="F1608"/>
      <c r="G1608"/>
      <c r="H1608"/>
      <c r="I1608"/>
      <c r="J1608"/>
      <c r="K1608" s="464"/>
    </row>
    <row r="1609" spans="2:11">
      <c r="B1609" s="70" t="s">
        <v>85</v>
      </c>
      <c r="C1609" s="71">
        <v>0.18565400843881857</v>
      </c>
      <c r="D1609" s="322">
        <v>44</v>
      </c>
      <c r="E1609" s="58"/>
      <c r="F1609"/>
      <c r="G1609"/>
      <c r="H1609"/>
      <c r="I1609"/>
      <c r="J1609"/>
      <c r="K1609" s="464"/>
    </row>
    <row r="1610" spans="2:11">
      <c r="B1610" s="70" t="s">
        <v>86</v>
      </c>
      <c r="C1610" s="71">
        <v>0.22784810126582278</v>
      </c>
      <c r="D1610" s="322">
        <v>54</v>
      </c>
      <c r="E1610" s="58"/>
      <c r="F1610"/>
      <c r="G1610"/>
      <c r="H1610"/>
      <c r="I1610"/>
      <c r="J1610"/>
      <c r="K1610" s="464"/>
    </row>
    <row r="1611" spans="2:11">
      <c r="B1611" s="73" t="s">
        <v>11</v>
      </c>
      <c r="C1611" s="74">
        <v>0.23628691983122363</v>
      </c>
      <c r="D1611" s="323">
        <v>56</v>
      </c>
      <c r="E1611" s="58"/>
      <c r="F1611"/>
      <c r="G1611"/>
      <c r="H1611"/>
      <c r="I1611"/>
      <c r="J1611"/>
      <c r="K1611" s="464"/>
    </row>
    <row r="1612" spans="2:11">
      <c r="B1612" s="73" t="s">
        <v>12</v>
      </c>
      <c r="C1612" s="76">
        <v>0.12236286919831224</v>
      </c>
      <c r="D1612" s="323">
        <v>29</v>
      </c>
      <c r="E1612" s="58"/>
      <c r="F1612"/>
      <c r="G1612"/>
      <c r="H1612"/>
      <c r="I1612"/>
      <c r="J1612"/>
      <c r="K1612" s="464"/>
    </row>
    <row r="1613" spans="2:11">
      <c r="B1613" s="73" t="s">
        <v>13</v>
      </c>
      <c r="C1613" s="76">
        <v>8.4388185654008432E-3</v>
      </c>
      <c r="D1613" s="323">
        <v>2</v>
      </c>
      <c r="E1613" s="58"/>
      <c r="F1613"/>
      <c r="G1613"/>
      <c r="H1613"/>
      <c r="I1613"/>
      <c r="J1613"/>
      <c r="K1613" s="464"/>
    </row>
    <row r="1614" spans="2:11">
      <c r="B1614" s="73" t="s">
        <v>14</v>
      </c>
      <c r="C1614" s="76">
        <v>1.6877637130801686E-2</v>
      </c>
      <c r="D1614" s="323">
        <v>4</v>
      </c>
      <c r="E1614" s="58"/>
      <c r="F1614"/>
      <c r="G1614"/>
      <c r="H1614"/>
      <c r="I1614"/>
      <c r="J1614"/>
      <c r="K1614" s="464"/>
    </row>
    <row r="1615" spans="2:11">
      <c r="B1615" s="77" t="s">
        <v>77</v>
      </c>
      <c r="C1615" s="78">
        <v>9.7046413502109699E-2</v>
      </c>
      <c r="D1615" s="324">
        <v>23</v>
      </c>
      <c r="E1615" s="58"/>
      <c r="F1615"/>
      <c r="G1615"/>
      <c r="H1615"/>
      <c r="I1615"/>
      <c r="J1615"/>
      <c r="K1615" s="464"/>
    </row>
    <row r="1616" spans="2:11">
      <c r="B1616" s="80" t="s">
        <v>78</v>
      </c>
      <c r="C1616" s="78">
        <v>8.4388185654008432E-3</v>
      </c>
      <c r="D1616" s="324">
        <v>2</v>
      </c>
      <c r="E1616" s="58"/>
      <c r="F1616"/>
      <c r="G1616"/>
      <c r="H1616"/>
      <c r="I1616"/>
      <c r="J1616"/>
      <c r="K1616" s="464"/>
    </row>
    <row r="1617" spans="1:10" ht="15.6" thickBot="1">
      <c r="B1617" s="81" t="s">
        <v>87</v>
      </c>
      <c r="C1617" s="82"/>
      <c r="D1617" s="83">
        <v>237</v>
      </c>
      <c r="E1617" s="58"/>
      <c r="F1617"/>
      <c r="G1617"/>
      <c r="H1617"/>
      <c r="I1617"/>
      <c r="J1617"/>
    </row>
    <row r="1618" spans="1:10">
      <c r="B1618" s="5" t="s">
        <v>8</v>
      </c>
    </row>
    <row r="1619" spans="1:10">
      <c r="B1619" s="5" t="s">
        <v>221</v>
      </c>
    </row>
    <row r="1620" spans="1:10">
      <c r="A1620" s="66" t="s">
        <v>80</v>
      </c>
      <c r="B1620" s="5"/>
    </row>
    <row r="1621" spans="1:10">
      <c r="A1621" s="66"/>
      <c r="B1621" s="5"/>
    </row>
    <row r="1622" spans="1:10">
      <c r="A1622" s="66"/>
      <c r="B1622" s="5"/>
    </row>
    <row r="1623" spans="1:10">
      <c r="A1623" s="66"/>
      <c r="B1623" s="5"/>
    </row>
    <row r="1624" spans="1:10">
      <c r="A1624" s="66"/>
      <c r="B1624" s="5"/>
    </row>
    <row r="1625" spans="1:10">
      <c r="A1625" s="66"/>
      <c r="B1625" s="5"/>
    </row>
    <row r="1626" spans="1:10">
      <c r="A1626" s="66"/>
      <c r="B1626" s="5"/>
    </row>
    <row r="1627" spans="1:10">
      <c r="A1627" s="66"/>
      <c r="B1627" s="5"/>
    </row>
    <row r="1628" spans="1:10">
      <c r="A1628" s="66"/>
      <c r="B1628" s="5"/>
    </row>
    <row r="1629" spans="1:10">
      <c r="A1629" s="66"/>
      <c r="B1629" s="5"/>
    </row>
    <row r="1630" spans="1:10">
      <c r="A1630" s="66"/>
      <c r="B1630" s="5"/>
    </row>
    <row r="1631" spans="1:10">
      <c r="A1631" s="66"/>
      <c r="B1631" s="5"/>
    </row>
    <row r="1632" spans="1:10">
      <c r="A1632" s="66"/>
      <c r="B1632" s="5"/>
    </row>
    <row r="1633" spans="1:8">
      <c r="A1633" s="66"/>
      <c r="B1633" s="5"/>
    </row>
    <row r="1634" spans="1:8">
      <c r="A1634" s="66"/>
      <c r="B1634" s="5"/>
    </row>
    <row r="1635" spans="1:8">
      <c r="A1635" s="66"/>
      <c r="B1635" s="5"/>
    </row>
    <row r="1636" spans="1:8">
      <c r="A1636" s="66"/>
      <c r="B1636" s="5"/>
    </row>
    <row r="1637" spans="1:8">
      <c r="A1637" s="66"/>
      <c r="B1637" s="5"/>
    </row>
    <row r="1638" spans="1:8">
      <c r="A1638" s="66"/>
      <c r="B1638" s="5"/>
    </row>
    <row r="1639" spans="1:8">
      <c r="A1639" s="66"/>
      <c r="B1639" s="5"/>
    </row>
    <row r="1640" spans="1:8" ht="15" customHeight="1" thickBot="1">
      <c r="B1640" s="2" t="s">
        <v>222</v>
      </c>
    </row>
    <row r="1641" spans="1:8" ht="30" customHeight="1">
      <c r="B1641" s="157"/>
      <c r="C1641" s="1091" t="s">
        <v>118</v>
      </c>
      <c r="D1641" s="1092"/>
      <c r="E1641" s="1086" t="s">
        <v>103</v>
      </c>
      <c r="F1641" s="1087"/>
      <c r="G1641" s="1088" t="s">
        <v>74</v>
      </c>
      <c r="H1641" s="1089"/>
    </row>
    <row r="1642" spans="1:8">
      <c r="B1642" s="158" t="s">
        <v>37</v>
      </c>
      <c r="C1642" s="159" t="s">
        <v>83</v>
      </c>
      <c r="D1642" s="159" t="s">
        <v>84</v>
      </c>
      <c r="E1642" s="95" t="s">
        <v>83</v>
      </c>
      <c r="F1642" s="95" t="s">
        <v>84</v>
      </c>
      <c r="G1642" s="95" t="s">
        <v>83</v>
      </c>
      <c r="H1642" s="96" t="s">
        <v>84</v>
      </c>
    </row>
    <row r="1643" spans="1:8">
      <c r="B1643" s="160" t="s">
        <v>119</v>
      </c>
      <c r="C1643" s="87">
        <v>0.13004603399433429</v>
      </c>
      <c r="D1643" s="51">
        <v>1469</v>
      </c>
      <c r="E1643" s="87">
        <v>0.11987201462689978</v>
      </c>
      <c r="F1643" s="51">
        <v>1049</v>
      </c>
      <c r="G1643" s="161">
        <v>9.2864730878186974E-2</v>
      </c>
      <c r="H1643" s="52">
        <v>1049</v>
      </c>
    </row>
    <row r="1644" spans="1:8">
      <c r="B1644" s="160" t="s">
        <v>120</v>
      </c>
      <c r="C1644" s="87">
        <v>0.86995396600566577</v>
      </c>
      <c r="D1644" s="51">
        <v>9827</v>
      </c>
      <c r="E1644" s="87">
        <v>0.78276768369329219</v>
      </c>
      <c r="F1644" s="51">
        <v>6850</v>
      </c>
      <c r="G1644" s="161">
        <v>0.6064093484419264</v>
      </c>
      <c r="H1644" s="52">
        <v>6850</v>
      </c>
    </row>
    <row r="1645" spans="1:8">
      <c r="B1645" s="160" t="s">
        <v>123</v>
      </c>
      <c r="C1645" s="87"/>
      <c r="D1645" s="51">
        <v>0</v>
      </c>
      <c r="E1645" s="87">
        <v>9.7360301679808026E-2</v>
      </c>
      <c r="F1645" s="51">
        <v>852</v>
      </c>
      <c r="G1645" s="161">
        <v>7.5424929178470254E-2</v>
      </c>
      <c r="H1645" s="52">
        <v>852</v>
      </c>
    </row>
    <row r="1646" spans="1:8">
      <c r="B1646" s="163" t="s">
        <v>73</v>
      </c>
      <c r="C1646" s="164"/>
      <c r="D1646" s="165"/>
      <c r="E1646" s="164"/>
      <c r="F1646" s="165"/>
      <c r="G1646" s="161">
        <v>0.22530099150141644</v>
      </c>
      <c r="H1646" s="167">
        <v>2545</v>
      </c>
    </row>
    <row r="1647" spans="1:8" ht="15.6" thickBot="1">
      <c r="B1647" s="295" t="s">
        <v>70</v>
      </c>
      <c r="C1647" s="90"/>
      <c r="D1647" s="54">
        <v>11296</v>
      </c>
      <c r="E1647" s="169"/>
      <c r="F1647" s="54">
        <v>8751</v>
      </c>
      <c r="G1647" s="170"/>
      <c r="H1647" s="171">
        <v>11296</v>
      </c>
    </row>
    <row r="1648" spans="1:8">
      <c r="B1648" s="286"/>
      <c r="C1648" s="29"/>
      <c r="D1648" s="58"/>
      <c r="E1648" s="34"/>
      <c r="F1648" s="58"/>
      <c r="G1648" s="176"/>
      <c r="H1648" s="58"/>
    </row>
    <row r="1649" spans="2:8">
      <c r="B1649" s="286"/>
      <c r="C1649" s="29"/>
      <c r="D1649" s="58"/>
      <c r="E1649" s="34"/>
      <c r="F1649" s="58"/>
      <c r="G1649" s="176"/>
      <c r="H1649" s="58"/>
    </row>
    <row r="1650" spans="2:8">
      <c r="B1650" s="286"/>
      <c r="C1650" s="29"/>
      <c r="D1650" s="58"/>
      <c r="E1650" s="34"/>
      <c r="F1650" s="58"/>
      <c r="G1650" s="176"/>
      <c r="H1650" s="58"/>
    </row>
    <row r="1651" spans="2:8">
      <c r="B1651" s="286"/>
      <c r="C1651" s="29"/>
      <c r="D1651" s="58"/>
      <c r="E1651" s="34"/>
      <c r="F1651" s="58"/>
      <c r="G1651" s="176"/>
      <c r="H1651" s="58"/>
    </row>
    <row r="1652" spans="2:8">
      <c r="B1652" s="286"/>
      <c r="C1652" s="29"/>
      <c r="D1652" s="58"/>
      <c r="E1652" s="34"/>
      <c r="F1652" s="58"/>
      <c r="G1652" s="176"/>
      <c r="H1652" s="58"/>
    </row>
    <row r="1653" spans="2:8">
      <c r="B1653" s="286"/>
      <c r="C1653" s="29"/>
      <c r="D1653" s="58"/>
      <c r="E1653" s="34"/>
      <c r="F1653" s="58"/>
      <c r="G1653" s="176"/>
      <c r="H1653" s="58"/>
    </row>
    <row r="1654" spans="2:8">
      <c r="B1654" s="286"/>
      <c r="C1654" s="29"/>
      <c r="D1654" s="58"/>
      <c r="E1654" s="34"/>
      <c r="F1654" s="58"/>
      <c r="G1654" s="176"/>
      <c r="H1654" s="58"/>
    </row>
    <row r="1655" spans="2:8">
      <c r="B1655" s="286"/>
      <c r="C1655" s="29"/>
      <c r="D1655" s="58"/>
      <c r="E1655" s="34"/>
      <c r="F1655" s="58"/>
      <c r="G1655" s="176"/>
      <c r="H1655" s="58"/>
    </row>
    <row r="1656" spans="2:8">
      <c r="B1656" s="286"/>
      <c r="C1656" s="29"/>
      <c r="D1656" s="58"/>
      <c r="E1656" s="34"/>
      <c r="F1656" s="58"/>
      <c r="G1656" s="176"/>
      <c r="H1656" s="58"/>
    </row>
    <row r="1657" spans="2:8">
      <c r="B1657" s="286"/>
      <c r="C1657" s="29"/>
      <c r="D1657" s="58"/>
      <c r="E1657" s="34"/>
      <c r="F1657" s="58"/>
      <c r="G1657" s="176"/>
      <c r="H1657" s="58"/>
    </row>
    <row r="1658" spans="2:8">
      <c r="B1658" s="286"/>
      <c r="C1658" s="29"/>
      <c r="D1658" s="58"/>
      <c r="E1658" s="34"/>
      <c r="F1658" s="58"/>
      <c r="G1658" s="176"/>
      <c r="H1658" s="58"/>
    </row>
    <row r="1659" spans="2:8">
      <c r="B1659" s="286"/>
      <c r="C1659" s="29"/>
      <c r="D1659" s="58"/>
      <c r="E1659" s="34"/>
      <c r="F1659" s="58"/>
      <c r="G1659" s="176"/>
      <c r="H1659" s="58"/>
    </row>
    <row r="1660" spans="2:8">
      <c r="B1660" s="286"/>
      <c r="C1660" s="29"/>
      <c r="D1660" s="58"/>
      <c r="E1660" s="34"/>
      <c r="F1660" s="58"/>
      <c r="G1660" s="176"/>
      <c r="H1660" s="58"/>
    </row>
    <row r="1661" spans="2:8">
      <c r="B1661" s="286"/>
      <c r="C1661" s="29"/>
      <c r="D1661" s="58"/>
      <c r="E1661" s="34"/>
      <c r="F1661" s="58"/>
      <c r="G1661" s="176"/>
      <c r="H1661" s="58"/>
    </row>
    <row r="1662" spans="2:8">
      <c r="B1662" s="286"/>
      <c r="C1662" s="29"/>
      <c r="D1662" s="58"/>
      <c r="E1662" s="34"/>
      <c r="F1662" s="58"/>
      <c r="G1662" s="176"/>
      <c r="H1662" s="58"/>
    </row>
    <row r="1663" spans="2:8">
      <c r="B1663" s="286"/>
      <c r="C1663" s="29"/>
      <c r="D1663" s="58"/>
      <c r="E1663" s="34"/>
      <c r="F1663" s="58"/>
      <c r="G1663" s="176"/>
      <c r="H1663" s="58"/>
    </row>
    <row r="1664" spans="2:8">
      <c r="B1664" s="286"/>
      <c r="C1664" s="29"/>
      <c r="D1664" s="58"/>
      <c r="E1664" s="34"/>
      <c r="F1664" s="58"/>
      <c r="G1664" s="176"/>
      <c r="H1664" s="58"/>
    </row>
    <row r="1665" spans="2:8">
      <c r="B1665" s="286"/>
      <c r="C1665" s="29"/>
      <c r="D1665" s="58"/>
      <c r="E1665" s="34"/>
      <c r="F1665" s="58"/>
      <c r="G1665" s="176"/>
      <c r="H1665" s="58"/>
    </row>
    <row r="1666" spans="2:8">
      <c r="B1666" s="286"/>
      <c r="C1666" s="29"/>
      <c r="D1666" s="58"/>
      <c r="E1666" s="34"/>
      <c r="F1666" s="58"/>
      <c r="G1666" s="176"/>
      <c r="H1666" s="58"/>
    </row>
    <row r="1667" spans="2:8">
      <c r="B1667" s="286"/>
      <c r="C1667" s="29"/>
      <c r="D1667" s="58"/>
      <c r="E1667" s="34"/>
      <c r="F1667" s="58"/>
      <c r="G1667" s="176"/>
      <c r="H1667" s="58"/>
    </row>
    <row r="1668" spans="2:8">
      <c r="B1668" s="286"/>
      <c r="C1668" s="29"/>
      <c r="D1668" s="58"/>
      <c r="E1668" s="34"/>
      <c r="F1668" s="58"/>
      <c r="G1668" s="176"/>
      <c r="H1668" s="58"/>
    </row>
    <row r="1669" spans="2:8">
      <c r="B1669" s="286"/>
      <c r="C1669" s="29"/>
      <c r="D1669" s="58"/>
      <c r="E1669" s="34"/>
      <c r="F1669" s="58"/>
      <c r="G1669" s="176"/>
      <c r="H1669" s="58"/>
    </row>
    <row r="1670" spans="2:8">
      <c r="B1670" s="286"/>
      <c r="C1670" s="29"/>
      <c r="D1670" s="58"/>
      <c r="E1670" s="34"/>
      <c r="F1670" s="58"/>
      <c r="G1670" s="176"/>
      <c r="H1670" s="58"/>
    </row>
    <row r="1671" spans="2:8">
      <c r="B1671" s="286"/>
      <c r="C1671" s="29"/>
      <c r="D1671" s="58"/>
      <c r="E1671" s="34"/>
      <c r="F1671" s="58"/>
      <c r="G1671" s="176"/>
      <c r="H1671" s="58"/>
    </row>
    <row r="1672" spans="2:8">
      <c r="B1672" s="286"/>
      <c r="C1672" s="29"/>
      <c r="D1672" s="58"/>
      <c r="E1672" s="34"/>
      <c r="F1672" s="58"/>
      <c r="G1672" s="176"/>
      <c r="H1672" s="58"/>
    </row>
    <row r="1673" spans="2:8">
      <c r="B1673" s="286"/>
      <c r="C1673" s="29"/>
      <c r="D1673" s="58"/>
      <c r="E1673" s="34"/>
      <c r="F1673" s="58"/>
      <c r="G1673" s="176"/>
      <c r="H1673" s="58"/>
    </row>
    <row r="1674" spans="2:8">
      <c r="B1674" s="286"/>
      <c r="C1674" s="29"/>
      <c r="D1674" s="58"/>
      <c r="E1674" s="34"/>
      <c r="F1674" s="58"/>
      <c r="G1674" s="176"/>
      <c r="H1674" s="58"/>
    </row>
    <row r="1675" spans="2:8">
      <c r="B1675" s="286"/>
      <c r="C1675" s="29"/>
      <c r="D1675" s="58"/>
      <c r="E1675" s="34"/>
      <c r="F1675" s="58"/>
      <c r="G1675" s="176"/>
      <c r="H1675" s="58"/>
    </row>
    <row r="1676" spans="2:8">
      <c r="B1676" s="286"/>
      <c r="C1676" s="29"/>
      <c r="D1676" s="58"/>
      <c r="E1676" s="34"/>
      <c r="F1676" s="58"/>
      <c r="G1676" s="176"/>
      <c r="H1676" s="58"/>
    </row>
    <row r="1677" spans="2:8">
      <c r="B1677" s="286"/>
      <c r="C1677" s="29"/>
      <c r="D1677" s="58"/>
      <c r="E1677" s="34"/>
      <c r="F1677" s="58"/>
      <c r="G1677" s="176"/>
      <c r="H1677" s="58"/>
    </row>
    <row r="1678" spans="2:8">
      <c r="B1678" s="286"/>
      <c r="C1678" s="29"/>
      <c r="D1678" s="58"/>
      <c r="E1678" s="34"/>
      <c r="F1678" s="58"/>
      <c r="G1678" s="176"/>
      <c r="H1678" s="58"/>
    </row>
    <row r="1679" spans="2:8">
      <c r="B1679" s="286"/>
      <c r="C1679" s="29"/>
      <c r="D1679" s="58"/>
      <c r="E1679" s="34"/>
      <c r="F1679" s="58"/>
      <c r="G1679" s="176"/>
      <c r="H1679" s="58"/>
    </row>
    <row r="1680" spans="2:8">
      <c r="B1680" s="286"/>
      <c r="C1680" s="29"/>
      <c r="D1680" s="58"/>
      <c r="E1680" s="34"/>
      <c r="F1680" s="58"/>
      <c r="G1680" s="176"/>
      <c r="H1680" s="58"/>
    </row>
    <row r="1681" spans="2:8">
      <c r="B1681" s="286"/>
      <c r="C1681" s="29"/>
      <c r="D1681" s="58"/>
      <c r="E1681" s="34"/>
      <c r="F1681" s="58"/>
      <c r="G1681" s="176"/>
      <c r="H1681" s="58"/>
    </row>
    <row r="1682" spans="2:8">
      <c r="B1682" s="286"/>
      <c r="C1682" s="29"/>
      <c r="D1682" s="58"/>
      <c r="E1682" s="34"/>
      <c r="F1682" s="58"/>
      <c r="G1682" s="176"/>
      <c r="H1682" s="58"/>
    </row>
    <row r="1683" spans="2:8">
      <c r="B1683" s="286"/>
      <c r="C1683" s="29"/>
      <c r="D1683" s="58"/>
      <c r="E1683" s="34"/>
      <c r="F1683" s="58"/>
      <c r="G1683" s="176"/>
      <c r="H1683" s="58"/>
    </row>
    <row r="1684" spans="2:8">
      <c r="B1684" s="286"/>
      <c r="C1684" s="29"/>
      <c r="D1684" s="58"/>
      <c r="E1684" s="34"/>
      <c r="F1684" s="58"/>
      <c r="G1684" s="176"/>
      <c r="H1684" s="58"/>
    </row>
    <row r="1685" spans="2:8">
      <c r="B1685" s="286"/>
      <c r="C1685" s="29"/>
      <c r="D1685" s="58"/>
      <c r="E1685" s="34"/>
      <c r="F1685" s="58"/>
      <c r="G1685" s="176"/>
      <c r="H1685" s="58"/>
    </row>
    <row r="1686" spans="2:8">
      <c r="B1686" s="286"/>
      <c r="C1686" s="29"/>
      <c r="D1686" s="58"/>
      <c r="E1686" s="34"/>
      <c r="F1686" s="58"/>
      <c r="G1686" s="176"/>
      <c r="H1686" s="58"/>
    </row>
    <row r="1687" spans="2:8">
      <c r="B1687" s="286"/>
      <c r="C1687" s="29"/>
      <c r="D1687" s="58"/>
      <c r="E1687" s="34"/>
      <c r="F1687" s="58"/>
      <c r="G1687" s="176"/>
      <c r="H1687" s="58"/>
    </row>
    <row r="1688" spans="2:8">
      <c r="B1688" s="286"/>
      <c r="C1688" s="29"/>
      <c r="D1688" s="58"/>
      <c r="E1688" s="34"/>
      <c r="F1688" s="58"/>
      <c r="G1688" s="176"/>
      <c r="H1688" s="58"/>
    </row>
    <row r="1689" spans="2:8">
      <c r="B1689" s="286"/>
      <c r="C1689" s="29"/>
      <c r="D1689" s="58"/>
      <c r="E1689" s="34"/>
      <c r="F1689" s="58"/>
      <c r="G1689" s="176"/>
      <c r="H1689" s="58"/>
    </row>
    <row r="1690" spans="2:8">
      <c r="B1690" s="286"/>
      <c r="C1690" s="29"/>
      <c r="D1690" s="58"/>
      <c r="E1690" s="34"/>
      <c r="F1690" s="58"/>
      <c r="G1690" s="176"/>
      <c r="H1690" s="58"/>
    </row>
    <row r="1691" spans="2:8">
      <c r="B1691" s="286"/>
      <c r="C1691" s="29"/>
      <c r="D1691" s="58"/>
      <c r="E1691" s="34"/>
      <c r="F1691" s="58"/>
      <c r="G1691" s="176"/>
      <c r="H1691" s="58"/>
    </row>
    <row r="1692" spans="2:8">
      <c r="B1692" s="286"/>
      <c r="C1692" s="29"/>
      <c r="D1692" s="58"/>
      <c r="E1692" s="34"/>
      <c r="F1692" s="58"/>
      <c r="G1692" s="176"/>
      <c r="H1692" s="58"/>
    </row>
    <row r="1693" spans="2:8">
      <c r="B1693" s="286"/>
      <c r="C1693" s="29"/>
      <c r="D1693" s="58"/>
      <c r="E1693" s="34"/>
      <c r="F1693" s="58"/>
      <c r="G1693" s="176"/>
      <c r="H1693" s="58"/>
    </row>
    <row r="1694" spans="2:8">
      <c r="B1694" s="286"/>
      <c r="C1694" s="29"/>
      <c r="D1694" s="58"/>
      <c r="E1694" s="34"/>
      <c r="F1694" s="58"/>
      <c r="G1694" s="176"/>
      <c r="H1694" s="58"/>
    </row>
    <row r="1695" spans="2:8">
      <c r="B1695" s="286"/>
      <c r="C1695" s="29"/>
      <c r="D1695" s="58"/>
      <c r="E1695" s="34"/>
      <c r="F1695" s="58"/>
      <c r="G1695" s="176"/>
      <c r="H1695" s="58"/>
    </row>
    <row r="1696" spans="2:8">
      <c r="B1696" s="286"/>
      <c r="C1696" s="29"/>
      <c r="D1696" s="58"/>
      <c r="E1696" s="34"/>
      <c r="F1696" s="58"/>
      <c r="G1696" s="176"/>
      <c r="H1696" s="58"/>
    </row>
    <row r="1697" spans="2:8">
      <c r="B1697" s="286"/>
      <c r="C1697" s="29"/>
      <c r="D1697" s="58"/>
      <c r="E1697" s="34"/>
      <c r="F1697" s="58"/>
      <c r="G1697" s="176"/>
      <c r="H1697" s="58"/>
    </row>
    <row r="1698" spans="2:8">
      <c r="B1698" s="286"/>
      <c r="C1698" s="29"/>
      <c r="D1698" s="58"/>
      <c r="E1698" s="34"/>
      <c r="F1698" s="58"/>
      <c r="G1698" s="176"/>
      <c r="H1698" s="58"/>
    </row>
    <row r="1699" spans="2:8">
      <c r="B1699" s="286"/>
      <c r="C1699" s="29"/>
      <c r="D1699" s="58"/>
      <c r="E1699" s="34"/>
      <c r="F1699" s="58"/>
      <c r="G1699" s="176"/>
      <c r="H1699" s="58"/>
    </row>
    <row r="1700" spans="2:8">
      <c r="B1700" s="286"/>
      <c r="C1700" s="29"/>
      <c r="D1700" s="58"/>
      <c r="E1700" s="34"/>
      <c r="F1700" s="58"/>
      <c r="G1700" s="176"/>
      <c r="H1700" s="58"/>
    </row>
    <row r="1701" spans="2:8">
      <c r="B1701" s="286"/>
      <c r="C1701" s="29"/>
      <c r="D1701" s="58"/>
      <c r="E1701" s="34"/>
      <c r="F1701" s="58"/>
      <c r="G1701" s="176"/>
      <c r="H1701" s="58"/>
    </row>
    <row r="1702" spans="2:8">
      <c r="B1702" s="286"/>
      <c r="C1702" s="29"/>
      <c r="D1702" s="58"/>
      <c r="E1702" s="34"/>
      <c r="F1702" s="58"/>
      <c r="G1702" s="176"/>
      <c r="H1702" s="58"/>
    </row>
    <row r="1703" spans="2:8">
      <c r="B1703" s="286"/>
      <c r="C1703" s="29"/>
      <c r="D1703" s="58"/>
      <c r="E1703" s="34"/>
      <c r="F1703" s="58"/>
      <c r="G1703" s="176"/>
      <c r="H1703" s="58"/>
    </row>
    <row r="1704" spans="2:8">
      <c r="B1704" s="286"/>
      <c r="C1704" s="29"/>
      <c r="D1704" s="58"/>
      <c r="E1704" s="34"/>
      <c r="F1704" s="58"/>
      <c r="G1704" s="176"/>
      <c r="H1704" s="58"/>
    </row>
    <row r="1705" spans="2:8">
      <c r="B1705" s="286"/>
      <c r="C1705" s="29"/>
      <c r="D1705" s="58"/>
      <c r="E1705" s="34"/>
      <c r="F1705" s="58"/>
      <c r="G1705" s="176"/>
      <c r="H1705" s="58"/>
    </row>
    <row r="1706" spans="2:8" ht="15.6" thickBot="1">
      <c r="B1706" s="2" t="s">
        <v>225</v>
      </c>
    </row>
    <row r="1707" spans="2:8">
      <c r="B1707" s="177"/>
      <c r="C1707" s="1091" t="s">
        <v>126</v>
      </c>
      <c r="D1707" s="1092"/>
      <c r="E1707" s="1091" t="s">
        <v>127</v>
      </c>
      <c r="F1707" s="1092"/>
      <c r="G1707" s="1093" t="s">
        <v>70</v>
      </c>
      <c r="H1707" s="1094"/>
    </row>
    <row r="1708" spans="2:8">
      <c r="B1708" s="178" t="s">
        <v>37</v>
      </c>
      <c r="C1708" s="159" t="s">
        <v>83</v>
      </c>
      <c r="D1708" s="159" t="s">
        <v>84</v>
      </c>
      <c r="E1708" s="159" t="s">
        <v>83</v>
      </c>
      <c r="F1708" s="159" t="s">
        <v>84</v>
      </c>
      <c r="G1708" s="159" t="s">
        <v>83</v>
      </c>
      <c r="H1708" s="179" t="s">
        <v>84</v>
      </c>
    </row>
    <row r="1709" spans="2:8">
      <c r="B1709" s="160" t="s">
        <v>119</v>
      </c>
      <c r="C1709" s="87">
        <v>3.7526587663324215E-2</v>
      </c>
      <c r="D1709" s="51">
        <v>247</v>
      </c>
      <c r="E1709" s="87">
        <v>0.25922783198981758</v>
      </c>
      <c r="F1709" s="51">
        <v>1222</v>
      </c>
      <c r="G1709" s="87">
        <v>0.13004603399433429</v>
      </c>
      <c r="H1709" s="52">
        <v>1469</v>
      </c>
    </row>
    <row r="1710" spans="2:8">
      <c r="B1710" s="160" t="s">
        <v>120</v>
      </c>
      <c r="C1710" s="87">
        <v>0.96247341233667583</v>
      </c>
      <c r="D1710" s="51">
        <v>6335</v>
      </c>
      <c r="E1710" s="87">
        <v>0.74077216801018242</v>
      </c>
      <c r="F1710" s="51">
        <v>3492</v>
      </c>
      <c r="G1710" s="87">
        <v>0.86995396600566577</v>
      </c>
      <c r="H1710" s="52">
        <v>9827</v>
      </c>
    </row>
    <row r="1711" spans="2:8" ht="15.6" thickBot="1">
      <c r="B1711" s="295" t="s">
        <v>70</v>
      </c>
      <c r="C1711" s="90"/>
      <c r="D1711" s="54">
        <v>6582</v>
      </c>
      <c r="E1711" s="169"/>
      <c r="F1711" s="54">
        <v>4714</v>
      </c>
      <c r="G1711" s="170"/>
      <c r="H1711" s="171">
        <v>11296</v>
      </c>
    </row>
    <row r="1712" spans="2:8">
      <c r="B1712" s="286"/>
      <c r="C1712" s="29"/>
      <c r="D1712" s="58"/>
      <c r="E1712" s="34"/>
      <c r="F1712" s="58"/>
      <c r="G1712" s="176"/>
      <c r="H1712" s="58"/>
    </row>
    <row r="1713" spans="2:8">
      <c r="B1713" s="286"/>
      <c r="C1713" s="29"/>
      <c r="D1713" s="58"/>
      <c r="E1713" s="34"/>
      <c r="F1713" s="58"/>
      <c r="G1713" s="176"/>
      <c r="H1713" s="58"/>
    </row>
    <row r="1714" spans="2:8">
      <c r="B1714" s="286"/>
      <c r="C1714" s="29"/>
      <c r="D1714" s="58"/>
      <c r="E1714" s="34"/>
      <c r="F1714" s="58"/>
      <c r="G1714" s="176"/>
      <c r="H1714" s="58"/>
    </row>
    <row r="1715" spans="2:8">
      <c r="B1715" s="286"/>
      <c r="C1715" s="29"/>
      <c r="D1715" s="58"/>
      <c r="E1715" s="34"/>
      <c r="F1715" s="58"/>
      <c r="G1715" s="176"/>
      <c r="H1715" s="58"/>
    </row>
    <row r="1716" spans="2:8">
      <c r="B1716" s="286"/>
      <c r="C1716" s="29"/>
      <c r="D1716" s="58"/>
      <c r="E1716" s="34"/>
      <c r="F1716" s="58"/>
      <c r="G1716" s="176"/>
      <c r="H1716" s="58"/>
    </row>
    <row r="1717" spans="2:8">
      <c r="B1717" s="286"/>
      <c r="C1717" s="29"/>
      <c r="D1717" s="58"/>
      <c r="E1717" s="34"/>
      <c r="F1717" s="58"/>
      <c r="G1717" s="176"/>
      <c r="H1717" s="58"/>
    </row>
    <row r="1718" spans="2:8">
      <c r="B1718" s="286"/>
      <c r="C1718" s="29"/>
      <c r="D1718" s="58"/>
      <c r="E1718" s="34"/>
      <c r="F1718" s="58"/>
      <c r="G1718" s="176"/>
      <c r="H1718" s="58"/>
    </row>
    <row r="1719" spans="2:8">
      <c r="B1719" s="286"/>
      <c r="C1719" s="29"/>
      <c r="D1719" s="58"/>
      <c r="E1719" s="34"/>
      <c r="F1719" s="58"/>
      <c r="G1719" s="176"/>
      <c r="H1719" s="58"/>
    </row>
    <row r="1720" spans="2:8">
      <c r="B1720" s="286"/>
      <c r="C1720" s="29"/>
      <c r="D1720" s="58"/>
      <c r="E1720" s="34"/>
      <c r="F1720" s="58"/>
      <c r="G1720" s="176"/>
      <c r="H1720" s="58"/>
    </row>
    <row r="1721" spans="2:8">
      <c r="B1721" s="286"/>
      <c r="C1721" s="29"/>
      <c r="D1721" s="58"/>
      <c r="E1721" s="34"/>
      <c r="F1721" s="58"/>
      <c r="G1721" s="176"/>
      <c r="H1721" s="58"/>
    </row>
    <row r="1722" spans="2:8">
      <c r="B1722" s="286"/>
      <c r="C1722" s="29"/>
      <c r="D1722" s="58"/>
      <c r="E1722" s="34"/>
      <c r="F1722" s="58"/>
      <c r="G1722" s="176"/>
      <c r="H1722" s="58"/>
    </row>
    <row r="1723" spans="2:8">
      <c r="B1723" s="286"/>
      <c r="C1723" s="29"/>
      <c r="D1723" s="58"/>
      <c r="E1723" s="34"/>
      <c r="F1723" s="58"/>
      <c r="G1723" s="176"/>
      <c r="H1723" s="58"/>
    </row>
    <row r="1724" spans="2:8">
      <c r="B1724" s="286"/>
      <c r="C1724" s="29"/>
      <c r="D1724" s="58"/>
      <c r="E1724" s="34"/>
      <c r="F1724" s="58"/>
      <c r="G1724" s="176"/>
      <c r="H1724" s="58"/>
    </row>
    <row r="1725" spans="2:8">
      <c r="B1725" s="286"/>
      <c r="C1725" s="29"/>
      <c r="D1725" s="58"/>
      <c r="E1725" s="34"/>
      <c r="F1725" s="58"/>
      <c r="G1725" s="176"/>
      <c r="H1725" s="58"/>
    </row>
    <row r="1726" spans="2:8">
      <c r="B1726" s="286"/>
      <c r="C1726" s="29"/>
      <c r="D1726" s="58"/>
      <c r="E1726" s="34"/>
      <c r="F1726" s="58"/>
      <c r="G1726" s="176"/>
      <c r="H1726" s="58"/>
    </row>
    <row r="1727" spans="2:8">
      <c r="B1727" s="286"/>
      <c r="C1727" s="29"/>
      <c r="D1727" s="58"/>
      <c r="E1727" s="34"/>
      <c r="F1727" s="58"/>
      <c r="G1727" s="176"/>
      <c r="H1727" s="58"/>
    </row>
    <row r="1728" spans="2:8">
      <c r="B1728" s="286"/>
      <c r="C1728" s="29"/>
      <c r="D1728" s="58"/>
      <c r="E1728" s="34"/>
      <c r="F1728" s="58"/>
      <c r="G1728" s="176"/>
      <c r="H1728" s="58"/>
    </row>
    <row r="1729" spans="2:8">
      <c r="B1729" s="286"/>
      <c r="C1729" s="29"/>
      <c r="D1729" s="58"/>
      <c r="E1729" s="34"/>
      <c r="F1729" s="58"/>
      <c r="G1729" s="176"/>
      <c r="H1729" s="58"/>
    </row>
    <row r="1730" spans="2:8">
      <c r="B1730" s="286"/>
      <c r="C1730" s="29"/>
      <c r="D1730" s="58"/>
      <c r="E1730" s="34"/>
      <c r="F1730" s="58"/>
      <c r="G1730" s="176"/>
      <c r="H1730" s="58"/>
    </row>
    <row r="1731" spans="2:8">
      <c r="B1731" s="286"/>
      <c r="C1731" s="29"/>
      <c r="D1731" s="58"/>
      <c r="E1731" s="34"/>
      <c r="F1731" s="58"/>
      <c r="G1731" s="176"/>
      <c r="H1731" s="58"/>
    </row>
    <row r="1732" spans="2:8" ht="15.6" thickBot="1">
      <c r="B1732" s="2" t="s">
        <v>226</v>
      </c>
    </row>
    <row r="1733" spans="2:8" ht="29.25" customHeight="1">
      <c r="B1733" s="181"/>
      <c r="C1733" s="1086" t="s">
        <v>119</v>
      </c>
      <c r="D1733" s="1087"/>
      <c r="E1733" s="1086" t="s">
        <v>120</v>
      </c>
      <c r="F1733" s="1087"/>
      <c r="G1733" s="1088" t="s">
        <v>74</v>
      </c>
      <c r="H1733" s="1089"/>
    </row>
    <row r="1734" spans="2:8">
      <c r="B1734" s="182" t="s">
        <v>37</v>
      </c>
      <c r="C1734" s="95" t="s">
        <v>83</v>
      </c>
      <c r="D1734" s="95" t="s">
        <v>84</v>
      </c>
      <c r="E1734" s="95" t="s">
        <v>83</v>
      </c>
      <c r="F1734" s="95" t="s">
        <v>84</v>
      </c>
      <c r="G1734" s="95" t="s">
        <v>83</v>
      </c>
      <c r="H1734" s="96" t="s">
        <v>84</v>
      </c>
    </row>
    <row r="1735" spans="2:8">
      <c r="B1735" s="70" t="s">
        <v>76</v>
      </c>
      <c r="C1735" s="465">
        <v>9.4375595805529081E-2</v>
      </c>
      <c r="D1735" s="466">
        <v>99</v>
      </c>
      <c r="E1735" s="465">
        <v>5.4744525547445258E-2</v>
      </c>
      <c r="F1735" s="466">
        <v>375</v>
      </c>
      <c r="G1735" s="465">
        <v>4.1961756373937675E-2</v>
      </c>
      <c r="H1735" s="467">
        <v>474</v>
      </c>
    </row>
    <row r="1736" spans="2:8">
      <c r="B1736" s="70" t="s">
        <v>85</v>
      </c>
      <c r="C1736" s="468">
        <v>0.14680648236415633</v>
      </c>
      <c r="D1736" s="469">
        <v>154</v>
      </c>
      <c r="E1736" s="468">
        <v>0.13985401459854013</v>
      </c>
      <c r="F1736" s="469">
        <v>958</v>
      </c>
      <c r="G1736" s="468">
        <v>9.8441926345609068E-2</v>
      </c>
      <c r="H1736" s="470">
        <v>1112</v>
      </c>
    </row>
    <row r="1737" spans="2:8">
      <c r="B1737" s="70" t="s">
        <v>86</v>
      </c>
      <c r="C1737" s="468">
        <v>0.28217349857006674</v>
      </c>
      <c r="D1737" s="466">
        <v>296</v>
      </c>
      <c r="E1737" s="468">
        <v>0.22656934306569343</v>
      </c>
      <c r="F1737" s="469">
        <v>1552</v>
      </c>
      <c r="G1737" s="468">
        <v>0.16359773371104816</v>
      </c>
      <c r="H1737" s="470">
        <v>1848</v>
      </c>
    </row>
    <row r="1738" spans="2:8">
      <c r="B1738" s="73" t="s">
        <v>11</v>
      </c>
      <c r="C1738" s="471">
        <v>0.31458531935176359</v>
      </c>
      <c r="D1738" s="472">
        <v>330</v>
      </c>
      <c r="E1738" s="471">
        <v>0.30102189781021899</v>
      </c>
      <c r="F1738" s="472">
        <v>2062</v>
      </c>
      <c r="G1738" s="471">
        <v>0.21175637393767704</v>
      </c>
      <c r="H1738" s="473">
        <v>2392</v>
      </c>
    </row>
    <row r="1739" spans="2:8">
      <c r="B1739" s="73" t="s">
        <v>12</v>
      </c>
      <c r="C1739" s="471">
        <v>0.11058150619637751</v>
      </c>
      <c r="D1739" s="472">
        <v>116</v>
      </c>
      <c r="E1739" s="471">
        <v>0.12627737226277372</v>
      </c>
      <c r="F1739" s="472">
        <v>865</v>
      </c>
      <c r="G1739" s="471">
        <v>8.6844900849858353E-2</v>
      </c>
      <c r="H1739" s="473">
        <v>981</v>
      </c>
    </row>
    <row r="1740" spans="2:8">
      <c r="B1740" s="73" t="s">
        <v>13</v>
      </c>
      <c r="C1740" s="471">
        <v>3.2411820781696854E-2</v>
      </c>
      <c r="D1740" s="472">
        <v>34</v>
      </c>
      <c r="E1740" s="471">
        <v>5.5474452554744529E-2</v>
      </c>
      <c r="F1740" s="472">
        <v>380</v>
      </c>
      <c r="G1740" s="471">
        <v>3.6650141643059492E-2</v>
      </c>
      <c r="H1740" s="473">
        <v>414</v>
      </c>
    </row>
    <row r="1741" spans="2:8">
      <c r="B1741" s="73" t="s">
        <v>14</v>
      </c>
      <c r="C1741" s="471">
        <v>4.7664442326024788E-3</v>
      </c>
      <c r="D1741" s="472">
        <v>5</v>
      </c>
      <c r="E1741" s="471">
        <v>1.5474452554744526E-2</v>
      </c>
      <c r="F1741" s="472">
        <v>106</v>
      </c>
      <c r="G1741" s="471">
        <v>9.8264872521246459E-3</v>
      </c>
      <c r="H1741" s="473">
        <v>111</v>
      </c>
    </row>
    <row r="1742" spans="2:8">
      <c r="B1742" s="77" t="s">
        <v>77</v>
      </c>
      <c r="C1742" s="474">
        <v>9.5328884652049577E-3</v>
      </c>
      <c r="D1742" s="475">
        <v>10</v>
      </c>
      <c r="E1742" s="474">
        <v>6.9343065693430656E-2</v>
      </c>
      <c r="F1742" s="475">
        <v>475</v>
      </c>
      <c r="G1742" s="474">
        <v>4.2935552407932009E-2</v>
      </c>
      <c r="H1742" s="476">
        <v>485</v>
      </c>
    </row>
    <row r="1743" spans="2:8">
      <c r="B1743" s="80" t="s">
        <v>78</v>
      </c>
      <c r="C1743" s="474">
        <v>4.7664442326024788E-3</v>
      </c>
      <c r="D1743" s="475">
        <v>5</v>
      </c>
      <c r="E1743" s="474">
        <v>1.1240875912408759E-2</v>
      </c>
      <c r="F1743" s="475">
        <v>77</v>
      </c>
      <c r="G1743" s="474">
        <v>7.2592067988668553E-3</v>
      </c>
      <c r="H1743" s="477">
        <v>82</v>
      </c>
    </row>
    <row r="1744" spans="2:8">
      <c r="B1744" s="394" t="s">
        <v>123</v>
      </c>
      <c r="C1744" s="478"/>
      <c r="D1744" s="479"/>
      <c r="E1744" s="480"/>
      <c r="F1744" s="479"/>
      <c r="G1744" s="481">
        <v>7.5424929178470254E-2</v>
      </c>
      <c r="H1744" s="482">
        <v>852</v>
      </c>
    </row>
    <row r="1745" spans="2:8">
      <c r="B1745" s="394" t="s">
        <v>73</v>
      </c>
      <c r="C1745" s="478"/>
      <c r="D1745" s="479"/>
      <c r="E1745" s="480"/>
      <c r="F1745" s="479"/>
      <c r="G1745" s="481">
        <v>0.22530099150141644</v>
      </c>
      <c r="H1745" s="482">
        <v>2545</v>
      </c>
    </row>
    <row r="1746" spans="2:8" ht="15.6" thickBot="1">
      <c r="B1746" s="81" t="s">
        <v>87</v>
      </c>
      <c r="C1746" s="483"/>
      <c r="D1746" s="54">
        <v>1049</v>
      </c>
      <c r="E1746" s="90"/>
      <c r="F1746" s="54">
        <v>6850</v>
      </c>
      <c r="G1746" s="484"/>
      <c r="H1746" s="171">
        <v>11296</v>
      </c>
    </row>
    <row r="1747" spans="2:8">
      <c r="B1747" s="5" t="s">
        <v>8</v>
      </c>
    </row>
    <row r="1748" spans="2:8">
      <c r="B1748" s="286"/>
      <c r="C1748" s="29"/>
      <c r="D1748" s="58"/>
      <c r="E1748" s="34"/>
      <c r="F1748" s="58"/>
      <c r="G1748" s="176"/>
      <c r="H1748" s="58"/>
    </row>
    <row r="1749" spans="2:8">
      <c r="B1749" s="286"/>
      <c r="C1749" s="29"/>
      <c r="D1749" s="58"/>
      <c r="E1749" s="34"/>
      <c r="F1749" s="58"/>
      <c r="G1749" s="176"/>
      <c r="H1749" s="58"/>
    </row>
    <row r="1750" spans="2:8">
      <c r="B1750" s="286"/>
      <c r="C1750" s="29"/>
      <c r="D1750" s="58"/>
      <c r="E1750" s="34"/>
      <c r="F1750" s="58"/>
      <c r="G1750" s="176"/>
      <c r="H1750" s="58"/>
    </row>
    <row r="1751" spans="2:8">
      <c r="B1751" s="286"/>
      <c r="C1751" s="29"/>
      <c r="D1751" s="58"/>
      <c r="E1751" s="34"/>
      <c r="F1751" s="58"/>
      <c r="G1751" s="176"/>
      <c r="H1751" s="58"/>
    </row>
    <row r="1752" spans="2:8">
      <c r="B1752" s="286"/>
      <c r="C1752" s="29"/>
      <c r="D1752" s="58"/>
      <c r="E1752" s="34"/>
      <c r="F1752" s="58"/>
      <c r="G1752" s="176"/>
      <c r="H1752" s="58"/>
    </row>
    <row r="1753" spans="2:8">
      <c r="B1753" s="286"/>
      <c r="C1753" s="29"/>
      <c r="D1753" s="58"/>
      <c r="E1753" s="34"/>
      <c r="F1753" s="58"/>
      <c r="G1753" s="176"/>
      <c r="H1753" s="58"/>
    </row>
    <row r="1754" spans="2:8">
      <c r="B1754" s="286"/>
      <c r="C1754" s="29"/>
      <c r="D1754" s="58"/>
      <c r="E1754" s="34"/>
      <c r="F1754" s="58"/>
      <c r="G1754" s="176"/>
      <c r="H1754" s="58"/>
    </row>
    <row r="1755" spans="2:8">
      <c r="B1755" s="286"/>
      <c r="C1755" s="29"/>
      <c r="D1755" s="58"/>
      <c r="E1755" s="34"/>
      <c r="F1755" s="58"/>
      <c r="G1755" s="176"/>
      <c r="H1755" s="58"/>
    </row>
    <row r="1756" spans="2:8">
      <c r="B1756" s="286"/>
      <c r="C1756" s="29"/>
      <c r="D1756" s="58"/>
      <c r="E1756" s="34"/>
      <c r="F1756" s="58"/>
      <c r="G1756" s="176"/>
      <c r="H1756" s="58"/>
    </row>
    <row r="1757" spans="2:8">
      <c r="B1757" s="286"/>
      <c r="C1757" s="29"/>
      <c r="D1757" s="58"/>
      <c r="E1757" s="34"/>
      <c r="F1757" s="58"/>
      <c r="G1757" s="176"/>
      <c r="H1757" s="58"/>
    </row>
    <row r="1758" spans="2:8">
      <c r="B1758" s="286"/>
      <c r="C1758" s="29"/>
      <c r="D1758" s="58"/>
      <c r="E1758" s="34"/>
      <c r="F1758" s="58"/>
      <c r="G1758" s="176"/>
      <c r="H1758" s="58"/>
    </row>
    <row r="1759" spans="2:8">
      <c r="B1759" s="286"/>
      <c r="C1759" s="29"/>
      <c r="D1759" s="58"/>
      <c r="E1759" s="34"/>
      <c r="F1759" s="58"/>
      <c r="G1759" s="176"/>
      <c r="H1759" s="58"/>
    </row>
    <row r="1760" spans="2:8">
      <c r="B1760" s="286"/>
      <c r="C1760" s="29"/>
      <c r="D1760" s="58"/>
      <c r="E1760" s="34"/>
      <c r="F1760" s="58"/>
      <c r="G1760" s="176"/>
      <c r="H1760" s="58"/>
    </row>
    <row r="1761" spans="2:8">
      <c r="B1761" s="286"/>
      <c r="C1761" s="29"/>
      <c r="D1761" s="58"/>
      <c r="E1761" s="34"/>
      <c r="F1761" s="58"/>
      <c r="G1761" s="176"/>
      <c r="H1761" s="58"/>
    </row>
    <row r="1762" spans="2:8">
      <c r="B1762" s="286"/>
      <c r="C1762" s="29"/>
      <c r="D1762" s="58"/>
      <c r="E1762" s="34"/>
      <c r="F1762" s="58"/>
      <c r="G1762" s="176"/>
      <c r="H1762" s="58"/>
    </row>
    <row r="1763" spans="2:8">
      <c r="B1763" s="286"/>
      <c r="C1763" s="29"/>
      <c r="D1763" s="58"/>
      <c r="E1763" s="34"/>
      <c r="F1763" s="58"/>
      <c r="G1763" s="176"/>
      <c r="H1763" s="58"/>
    </row>
    <row r="1764" spans="2:8">
      <c r="B1764" s="286"/>
      <c r="C1764" s="29"/>
      <c r="D1764" s="58"/>
      <c r="E1764" s="34"/>
      <c r="F1764" s="58"/>
      <c r="G1764" s="176"/>
      <c r="H1764" s="58"/>
    </row>
    <row r="1765" spans="2:8">
      <c r="B1765" s="286"/>
      <c r="C1765" s="29"/>
      <c r="D1765" s="58"/>
      <c r="E1765" s="34"/>
      <c r="F1765" s="58"/>
      <c r="G1765" s="176"/>
      <c r="H1765" s="58"/>
    </row>
    <row r="1766" spans="2:8">
      <c r="B1766" s="286"/>
      <c r="C1766" s="29"/>
      <c r="D1766" s="58"/>
      <c r="E1766" s="34"/>
      <c r="F1766" s="58"/>
      <c r="G1766" s="176"/>
      <c r="H1766" s="58"/>
    </row>
    <row r="1767" spans="2:8">
      <c r="B1767" s="286"/>
      <c r="C1767" s="29"/>
      <c r="D1767" s="58"/>
      <c r="E1767" s="34"/>
      <c r="F1767" s="58"/>
      <c r="G1767" s="176"/>
      <c r="H1767" s="58"/>
    </row>
    <row r="1768" spans="2:8" ht="15.6" thickBot="1">
      <c r="B1768" s="2" t="s">
        <v>227</v>
      </c>
      <c r="C1768" s="29"/>
      <c r="D1768" s="58"/>
      <c r="E1768" s="34"/>
      <c r="F1768" s="58"/>
      <c r="G1768" s="176"/>
      <c r="H1768" s="58"/>
    </row>
    <row r="1769" spans="2:8">
      <c r="B1769" s="485" t="s">
        <v>37</v>
      </c>
      <c r="C1769" s="1091" t="s">
        <v>119</v>
      </c>
      <c r="D1769" s="1092"/>
      <c r="E1769" s="1091" t="s">
        <v>120</v>
      </c>
      <c r="F1769" s="1092"/>
      <c r="G1769" s="1093" t="s">
        <v>70</v>
      </c>
      <c r="H1769" s="1094"/>
    </row>
    <row r="1770" spans="2:8">
      <c r="B1770" s="178" t="s">
        <v>126</v>
      </c>
      <c r="C1770" s="159" t="s">
        <v>83</v>
      </c>
      <c r="D1770" s="159" t="s">
        <v>84</v>
      </c>
      <c r="E1770" s="159" t="s">
        <v>83</v>
      </c>
      <c r="F1770" s="159" t="s">
        <v>84</v>
      </c>
      <c r="G1770" s="159" t="s">
        <v>83</v>
      </c>
      <c r="H1770" s="179" t="s">
        <v>84</v>
      </c>
    </row>
    <row r="1771" spans="2:8">
      <c r="B1771" s="486" t="s">
        <v>148</v>
      </c>
      <c r="C1771" s="487">
        <v>0</v>
      </c>
      <c r="D1771" s="488">
        <v>0</v>
      </c>
      <c r="E1771" s="487">
        <v>1.3259668508287293E-2</v>
      </c>
      <c r="F1771" s="488">
        <v>84</v>
      </c>
      <c r="G1771" s="487">
        <v>1.276207839562443E-2</v>
      </c>
      <c r="H1771" s="489">
        <v>84</v>
      </c>
    </row>
    <row r="1772" spans="2:8">
      <c r="B1772" s="490" t="s">
        <v>149</v>
      </c>
      <c r="C1772" s="491">
        <v>4.048582995951417E-3</v>
      </c>
      <c r="D1772" s="488">
        <v>1</v>
      </c>
      <c r="E1772" s="491">
        <v>1.0102604577742699E-2</v>
      </c>
      <c r="F1772" s="488">
        <v>64</v>
      </c>
      <c r="G1772" s="491">
        <v>9.8754178061379524E-3</v>
      </c>
      <c r="H1772" s="492">
        <v>65</v>
      </c>
    </row>
    <row r="1773" spans="2:8">
      <c r="B1773" s="490" t="s">
        <v>150</v>
      </c>
      <c r="C1773" s="491">
        <v>4.048582995951417E-3</v>
      </c>
      <c r="D1773" s="488">
        <v>1</v>
      </c>
      <c r="E1773" s="491">
        <v>1.8942383583267562E-3</v>
      </c>
      <c r="F1773" s="488">
        <v>12</v>
      </c>
      <c r="G1773" s="491">
        <v>1.9750835612275903E-3</v>
      </c>
      <c r="H1773" s="492">
        <v>13</v>
      </c>
    </row>
    <row r="1774" spans="2:8">
      <c r="B1774" s="490" t="s">
        <v>151</v>
      </c>
      <c r="C1774" s="491">
        <v>8.0971659919028341E-3</v>
      </c>
      <c r="D1774" s="488">
        <v>2</v>
      </c>
      <c r="E1774" s="491">
        <v>6.4719810576164168E-3</v>
      </c>
      <c r="F1774" s="488">
        <v>41</v>
      </c>
      <c r="G1774" s="491">
        <v>6.5329687025220294E-3</v>
      </c>
      <c r="H1774" s="492">
        <v>43</v>
      </c>
    </row>
    <row r="1775" spans="2:8">
      <c r="B1775" s="490" t="s">
        <v>152</v>
      </c>
      <c r="C1775" s="491">
        <v>0</v>
      </c>
      <c r="D1775" s="488">
        <v>0</v>
      </c>
      <c r="E1775" s="491">
        <v>1.7363851617995265E-3</v>
      </c>
      <c r="F1775" s="488">
        <v>11</v>
      </c>
      <c r="G1775" s="491">
        <v>1.6712245518079611E-3</v>
      </c>
      <c r="H1775" s="492">
        <v>11</v>
      </c>
    </row>
    <row r="1776" spans="2:8">
      <c r="B1776" s="490" t="s">
        <v>153</v>
      </c>
      <c r="C1776" s="491">
        <v>0.95951417004048578</v>
      </c>
      <c r="D1776" s="488">
        <v>237</v>
      </c>
      <c r="E1776" s="491">
        <v>0.94206787687450666</v>
      </c>
      <c r="F1776" s="488">
        <v>5968</v>
      </c>
      <c r="G1776" s="491">
        <v>0.94272257672439985</v>
      </c>
      <c r="H1776" s="492">
        <v>6205</v>
      </c>
    </row>
    <row r="1777" spans="2:8">
      <c r="B1777" s="490" t="s">
        <v>121</v>
      </c>
      <c r="C1777" s="491">
        <v>8.0971659919028341E-3</v>
      </c>
      <c r="D1777" s="488">
        <v>2</v>
      </c>
      <c r="E1777" s="491">
        <v>1.0576164167324388E-2</v>
      </c>
      <c r="F1777" s="488">
        <v>67</v>
      </c>
      <c r="G1777" s="491">
        <v>1.0483135824977211E-2</v>
      </c>
      <c r="H1777" s="492">
        <v>69</v>
      </c>
    </row>
    <row r="1778" spans="2:8">
      <c r="B1778" s="490" t="s">
        <v>123</v>
      </c>
      <c r="C1778" s="491">
        <v>1.6194331983805668E-2</v>
      </c>
      <c r="D1778" s="488">
        <v>4</v>
      </c>
      <c r="E1778" s="491">
        <v>1.3891081294396212E-2</v>
      </c>
      <c r="F1778" s="488">
        <v>88</v>
      </c>
      <c r="G1778" s="491">
        <v>1.3977514433302947E-2</v>
      </c>
      <c r="H1778" s="492">
        <v>92</v>
      </c>
    </row>
    <row r="1779" spans="2:8" ht="15.6" thickBot="1">
      <c r="B1779" s="117" t="s">
        <v>70</v>
      </c>
      <c r="C1779" s="493"/>
      <c r="D1779" s="494">
        <v>247</v>
      </c>
      <c r="E1779" s="495"/>
      <c r="F1779" s="494">
        <v>6335</v>
      </c>
      <c r="G1779" s="496"/>
      <c r="H1779" s="497">
        <v>6582</v>
      </c>
    </row>
    <row r="1780" spans="2:8">
      <c r="B1780" s="286"/>
      <c r="C1780" s="29"/>
      <c r="D1780" s="58"/>
      <c r="E1780" s="34"/>
      <c r="F1780" s="58"/>
      <c r="G1780" s="176"/>
      <c r="H1780" s="58"/>
    </row>
    <row r="1781" spans="2:8">
      <c r="B1781" s="286"/>
      <c r="C1781" s="29"/>
      <c r="D1781" s="58"/>
      <c r="E1781" s="34"/>
      <c r="F1781" s="58"/>
      <c r="G1781" s="176"/>
      <c r="H1781" s="58"/>
    </row>
    <row r="1782" spans="2:8">
      <c r="B1782" s="286"/>
      <c r="C1782" s="29"/>
      <c r="D1782" s="58"/>
      <c r="E1782" s="34"/>
      <c r="F1782" s="58"/>
      <c r="G1782" s="176"/>
      <c r="H1782" s="58"/>
    </row>
    <row r="1783" spans="2:8">
      <c r="B1783" s="286"/>
      <c r="C1783" s="29"/>
      <c r="D1783" s="58"/>
      <c r="E1783" s="34"/>
      <c r="F1783" s="58"/>
      <c r="G1783" s="176"/>
      <c r="H1783" s="58"/>
    </row>
    <row r="1784" spans="2:8">
      <c r="B1784" s="286"/>
      <c r="C1784" s="29"/>
      <c r="D1784" s="58"/>
      <c r="E1784" s="34"/>
      <c r="F1784" s="58"/>
      <c r="G1784" s="176"/>
      <c r="H1784" s="58"/>
    </row>
    <row r="1785" spans="2:8">
      <c r="B1785" s="286"/>
      <c r="C1785" s="29"/>
      <c r="D1785" s="58"/>
      <c r="E1785" s="34"/>
      <c r="F1785" s="58"/>
      <c r="G1785" s="176"/>
      <c r="H1785" s="58"/>
    </row>
    <row r="1786" spans="2:8">
      <c r="B1786" s="286"/>
      <c r="C1786" s="29"/>
      <c r="D1786" s="58"/>
      <c r="E1786" s="34"/>
      <c r="F1786" s="58"/>
      <c r="G1786" s="176"/>
      <c r="H1786" s="58"/>
    </row>
    <row r="1787" spans="2:8">
      <c r="B1787" s="286"/>
      <c r="C1787" s="29"/>
      <c r="D1787" s="58"/>
      <c r="E1787" s="34"/>
      <c r="F1787" s="58"/>
      <c r="G1787" s="176"/>
      <c r="H1787" s="58"/>
    </row>
    <row r="1788" spans="2:8">
      <c r="B1788" s="286"/>
      <c r="C1788" s="29"/>
      <c r="D1788" s="58"/>
      <c r="E1788" s="34"/>
      <c r="F1788" s="58"/>
      <c r="G1788" s="176"/>
      <c r="H1788" s="58"/>
    </row>
    <row r="1789" spans="2:8">
      <c r="B1789" s="286"/>
      <c r="C1789" s="29"/>
      <c r="D1789" s="58"/>
      <c r="E1789" s="34"/>
      <c r="F1789" s="58"/>
      <c r="G1789" s="176"/>
      <c r="H1789" s="58"/>
    </row>
    <row r="1790" spans="2:8">
      <c r="B1790" s="286"/>
      <c r="C1790" s="29"/>
      <c r="D1790" s="58"/>
      <c r="E1790" s="34"/>
      <c r="F1790" s="58"/>
      <c r="G1790" s="176"/>
      <c r="H1790" s="58"/>
    </row>
    <row r="1791" spans="2:8">
      <c r="B1791" s="286"/>
      <c r="C1791" s="29"/>
      <c r="D1791" s="58"/>
      <c r="E1791" s="34"/>
      <c r="F1791" s="58"/>
      <c r="G1791" s="176"/>
      <c r="H1791" s="58"/>
    </row>
    <row r="1792" spans="2:8">
      <c r="B1792" s="286"/>
      <c r="C1792" s="29"/>
      <c r="D1792" s="58"/>
      <c r="E1792" s="34"/>
      <c r="F1792" s="58"/>
      <c r="G1792" s="176"/>
      <c r="H1792" s="58"/>
    </row>
    <row r="1793" spans="2:8">
      <c r="B1793" s="286"/>
      <c r="C1793" s="29"/>
      <c r="D1793" s="58"/>
      <c r="E1793" s="34"/>
      <c r="F1793" s="58"/>
      <c r="G1793" s="176"/>
      <c r="H1793" s="58"/>
    </row>
    <row r="1794" spans="2:8">
      <c r="B1794" s="286"/>
      <c r="C1794" s="29"/>
      <c r="D1794" s="58"/>
      <c r="E1794" s="34"/>
      <c r="F1794" s="58"/>
      <c r="G1794" s="176"/>
      <c r="H1794" s="58"/>
    </row>
    <row r="1795" spans="2:8">
      <c r="B1795" s="286"/>
      <c r="C1795" s="29"/>
      <c r="D1795" s="58"/>
      <c r="E1795" s="34"/>
      <c r="F1795" s="58"/>
      <c r="G1795" s="176"/>
      <c r="H1795" s="58"/>
    </row>
    <row r="1796" spans="2:8">
      <c r="B1796" s="286"/>
      <c r="C1796" s="29"/>
      <c r="D1796" s="58"/>
      <c r="E1796" s="34"/>
      <c r="F1796" s="58"/>
      <c r="G1796" s="176"/>
      <c r="H1796" s="58"/>
    </row>
    <row r="1797" spans="2:8">
      <c r="B1797" s="286"/>
      <c r="C1797" s="29"/>
      <c r="D1797" s="58"/>
      <c r="E1797" s="34"/>
      <c r="F1797" s="58"/>
      <c r="G1797" s="176"/>
      <c r="H1797" s="58"/>
    </row>
    <row r="1798" spans="2:8">
      <c r="B1798" s="286"/>
      <c r="C1798" s="29"/>
      <c r="D1798" s="58"/>
      <c r="E1798" s="34"/>
      <c r="F1798" s="58"/>
      <c r="G1798" s="176"/>
      <c r="H1798" s="58"/>
    </row>
    <row r="1799" spans="2:8">
      <c r="B1799" s="286"/>
      <c r="C1799" s="29"/>
      <c r="D1799" s="58"/>
      <c r="E1799" s="34"/>
      <c r="F1799" s="58"/>
      <c r="G1799" s="176"/>
      <c r="H1799" s="58"/>
    </row>
    <row r="1800" spans="2:8" ht="15.6" thickBot="1">
      <c r="B1800" s="2" t="s">
        <v>228</v>
      </c>
      <c r="C1800" s="29"/>
      <c r="D1800" s="58"/>
      <c r="E1800" s="34"/>
      <c r="F1800" s="58"/>
      <c r="G1800" s="176"/>
      <c r="H1800" s="58"/>
    </row>
    <row r="1801" spans="2:8">
      <c r="B1801" s="485" t="s">
        <v>37</v>
      </c>
      <c r="C1801" s="1091" t="s">
        <v>119</v>
      </c>
      <c r="D1801" s="1092"/>
      <c r="E1801" s="1091" t="s">
        <v>120</v>
      </c>
      <c r="F1801" s="1092"/>
      <c r="G1801" s="1093" t="s">
        <v>70</v>
      </c>
      <c r="H1801" s="1094"/>
    </row>
    <row r="1802" spans="2:8">
      <c r="B1802" s="178" t="s">
        <v>127</v>
      </c>
      <c r="C1802" s="159" t="s">
        <v>83</v>
      </c>
      <c r="D1802" s="159" t="s">
        <v>84</v>
      </c>
      <c r="E1802" s="159" t="s">
        <v>83</v>
      </c>
      <c r="F1802" s="159" t="s">
        <v>84</v>
      </c>
      <c r="G1802" s="159" t="s">
        <v>83</v>
      </c>
      <c r="H1802" s="179" t="s">
        <v>84</v>
      </c>
    </row>
    <row r="1803" spans="2:8">
      <c r="B1803" s="160" t="s">
        <v>148</v>
      </c>
      <c r="C1803" s="498">
        <v>7.3649754500818331E-3</v>
      </c>
      <c r="D1803" s="488">
        <v>9</v>
      </c>
      <c r="E1803" s="487">
        <v>1.6609392898052692E-2</v>
      </c>
      <c r="F1803" s="488">
        <v>58</v>
      </c>
      <c r="G1803" s="487">
        <v>1.4212982605006363E-2</v>
      </c>
      <c r="H1803" s="489">
        <v>67</v>
      </c>
    </row>
    <row r="1804" spans="2:8">
      <c r="B1804" s="160" t="s">
        <v>149</v>
      </c>
      <c r="C1804" s="498">
        <v>6.5466448445171853E-3</v>
      </c>
      <c r="D1804" s="488">
        <v>8</v>
      </c>
      <c r="E1804" s="487">
        <v>1.4032073310423826E-2</v>
      </c>
      <c r="F1804" s="488">
        <v>49</v>
      </c>
      <c r="G1804" s="487">
        <v>1.2091641917691982E-2</v>
      </c>
      <c r="H1804" s="492">
        <v>57</v>
      </c>
    </row>
    <row r="1805" spans="2:8">
      <c r="B1805" s="160" t="s">
        <v>150</v>
      </c>
      <c r="C1805" s="498">
        <v>1.6366612111292963E-3</v>
      </c>
      <c r="D1805" s="488">
        <v>2</v>
      </c>
      <c r="E1805" s="487">
        <v>4.0091638029782356E-3</v>
      </c>
      <c r="F1805" s="488">
        <v>14</v>
      </c>
      <c r="G1805" s="487">
        <v>3.3941450997030122E-3</v>
      </c>
      <c r="H1805" s="492">
        <v>16</v>
      </c>
    </row>
    <row r="1806" spans="2:8">
      <c r="B1806" s="160" t="s">
        <v>151</v>
      </c>
      <c r="C1806" s="498">
        <v>4.9099836333878887E-3</v>
      </c>
      <c r="D1806" s="488">
        <v>6</v>
      </c>
      <c r="E1806" s="487">
        <v>9.1638029782359683E-3</v>
      </c>
      <c r="F1806" s="488">
        <v>32</v>
      </c>
      <c r="G1806" s="487">
        <v>8.0610946117946544E-3</v>
      </c>
      <c r="H1806" s="492">
        <v>38</v>
      </c>
    </row>
    <row r="1807" spans="2:8">
      <c r="B1807" s="160" t="s">
        <v>152</v>
      </c>
      <c r="C1807" s="498">
        <v>1.6366612111292963E-3</v>
      </c>
      <c r="D1807" s="488">
        <v>2</v>
      </c>
      <c r="E1807" s="487">
        <v>6.0137457044673543E-3</v>
      </c>
      <c r="F1807" s="488">
        <v>21</v>
      </c>
      <c r="G1807" s="487">
        <v>4.8790835808230799E-3</v>
      </c>
      <c r="H1807" s="492">
        <v>23</v>
      </c>
    </row>
    <row r="1808" spans="2:8">
      <c r="B1808" s="160" t="s">
        <v>153</v>
      </c>
      <c r="C1808" s="498">
        <v>0.96808510638297873</v>
      </c>
      <c r="D1808" s="488">
        <v>1183</v>
      </c>
      <c r="E1808" s="487">
        <v>0.92840778923253153</v>
      </c>
      <c r="F1808" s="488">
        <v>3242</v>
      </c>
      <c r="G1808" s="487">
        <v>0.93869325413661431</v>
      </c>
      <c r="H1808" s="492">
        <v>4425</v>
      </c>
    </row>
    <row r="1809" spans="2:8">
      <c r="B1809" s="160" t="s">
        <v>121</v>
      </c>
      <c r="C1809" s="498">
        <v>4.9099836333878887E-3</v>
      </c>
      <c r="D1809" s="488">
        <v>6</v>
      </c>
      <c r="E1809" s="487">
        <v>1.2313860252004582E-2</v>
      </c>
      <c r="F1809" s="488">
        <v>43</v>
      </c>
      <c r="G1809" s="487">
        <v>1.0394569367840474E-2</v>
      </c>
      <c r="H1809" s="492">
        <v>49</v>
      </c>
    </row>
    <row r="1810" spans="2:8">
      <c r="B1810" s="160" t="s">
        <v>123</v>
      </c>
      <c r="C1810" s="498">
        <v>4.9099836333878887E-3</v>
      </c>
      <c r="D1810" s="488">
        <v>6</v>
      </c>
      <c r="E1810" s="487">
        <v>9.4501718213058413E-3</v>
      </c>
      <c r="F1810" s="488">
        <v>33</v>
      </c>
      <c r="G1810" s="487">
        <v>8.2732286805260926E-3</v>
      </c>
      <c r="H1810" s="492">
        <v>39</v>
      </c>
    </row>
    <row r="1811" spans="2:8" ht="15.6" thickBot="1">
      <c r="B1811" s="295" t="s">
        <v>70</v>
      </c>
      <c r="C1811" s="499"/>
      <c r="D1811" s="494">
        <v>1222</v>
      </c>
      <c r="E1811" s="495"/>
      <c r="F1811" s="494">
        <v>3492</v>
      </c>
      <c r="G1811" s="496"/>
      <c r="H1811" s="497">
        <v>4714</v>
      </c>
    </row>
    <row r="1812" spans="2:8" ht="15.75" customHeight="1"/>
    <row r="1813" spans="2:8" ht="15.75" customHeight="1"/>
    <row r="1814" spans="2:8" ht="15.75" customHeight="1"/>
    <row r="1815" spans="2:8" ht="15.75" customHeight="1"/>
    <row r="1816" spans="2:8" ht="15.75" customHeight="1"/>
    <row r="1817" spans="2:8" ht="15.75" customHeight="1"/>
    <row r="1818" spans="2:8" ht="15.75" customHeight="1"/>
    <row r="1819" spans="2:8" ht="15.75" customHeight="1"/>
    <row r="1820" spans="2:8" ht="15.75" customHeight="1"/>
    <row r="1821" spans="2:8" ht="15.75" customHeight="1"/>
    <row r="1822" spans="2:8" ht="15.75" customHeight="1"/>
    <row r="1823" spans="2:8" ht="15.75" customHeight="1"/>
    <row r="1824" spans="2:8" ht="15.75" customHeight="1"/>
    <row r="1825" spans="2:6" ht="15.75" customHeight="1"/>
    <row r="1826" spans="2:6" ht="15.75" customHeight="1"/>
    <row r="1827" spans="2:6" ht="15.75" customHeight="1"/>
    <row r="1828" spans="2:6" ht="15.75" customHeight="1"/>
    <row r="1829" spans="2:6" ht="15.75" customHeight="1"/>
    <row r="1830" spans="2:6" ht="15.75" customHeight="1"/>
    <row r="1831" spans="2:6" ht="15.75" customHeight="1"/>
    <row r="1832" spans="2:6" ht="15.6" thickBot="1">
      <c r="B1832" s="2" t="s">
        <v>229</v>
      </c>
    </row>
    <row r="1833" spans="2:6">
      <c r="B1833" s="485" t="s">
        <v>230</v>
      </c>
      <c r="C1833" s="1091" t="s">
        <v>223</v>
      </c>
      <c r="D1833" s="1092"/>
      <c r="E1833" s="1095" t="s">
        <v>224</v>
      </c>
      <c r="F1833" s="1096"/>
    </row>
    <row r="1834" spans="2:6">
      <c r="B1834" s="178" t="s">
        <v>23</v>
      </c>
      <c r="C1834" s="159" t="s">
        <v>83</v>
      </c>
      <c r="D1834" s="159" t="s">
        <v>84</v>
      </c>
      <c r="E1834" s="159" t="s">
        <v>83</v>
      </c>
      <c r="F1834" s="179" t="s">
        <v>84</v>
      </c>
    </row>
    <row r="1835" spans="2:6">
      <c r="B1835" s="3" t="s">
        <v>104</v>
      </c>
      <c r="C1835" s="202">
        <v>2.722940776038121E-3</v>
      </c>
      <c r="D1835" s="203">
        <v>4</v>
      </c>
      <c r="E1835" s="202">
        <v>5.0574946575760657E-2</v>
      </c>
      <c r="F1835" s="189">
        <v>497</v>
      </c>
    </row>
    <row r="1836" spans="2:6">
      <c r="B1836" s="3" t="s">
        <v>0</v>
      </c>
      <c r="C1836" s="202">
        <v>3.4717494894486042E-2</v>
      </c>
      <c r="D1836" s="203">
        <v>51</v>
      </c>
      <c r="E1836" s="202">
        <v>0.13340795766765035</v>
      </c>
      <c r="F1836" s="189">
        <v>1311</v>
      </c>
    </row>
    <row r="1837" spans="2:6">
      <c r="B1837" s="3" t="s">
        <v>1</v>
      </c>
      <c r="C1837" s="202">
        <v>0.17358747447243023</v>
      </c>
      <c r="D1837" s="203">
        <v>255</v>
      </c>
      <c r="E1837" s="202">
        <v>0.16709066856619517</v>
      </c>
      <c r="F1837" s="189">
        <v>1642</v>
      </c>
    </row>
    <row r="1838" spans="2:6">
      <c r="B1838" s="3" t="s">
        <v>2</v>
      </c>
      <c r="C1838" s="202">
        <v>0.2607215793056501</v>
      </c>
      <c r="D1838" s="203">
        <v>383</v>
      </c>
      <c r="E1838" s="202">
        <v>0.13452732268240561</v>
      </c>
      <c r="F1838" s="189">
        <v>1322</v>
      </c>
    </row>
    <row r="1839" spans="2:6">
      <c r="B1839" s="3" t="s">
        <v>3</v>
      </c>
      <c r="C1839" s="202">
        <v>0.21715452688904016</v>
      </c>
      <c r="D1839" s="203">
        <v>319</v>
      </c>
      <c r="E1839" s="202">
        <v>0.13839422000610563</v>
      </c>
      <c r="F1839" s="189">
        <v>1360</v>
      </c>
    </row>
    <row r="1840" spans="2:6">
      <c r="B1840" s="3" t="s">
        <v>4</v>
      </c>
      <c r="C1840" s="202">
        <v>0.11708645336963922</v>
      </c>
      <c r="D1840" s="203">
        <v>172</v>
      </c>
      <c r="E1840" s="202">
        <v>0.14266815915335301</v>
      </c>
      <c r="F1840" s="189">
        <v>1402</v>
      </c>
    </row>
    <row r="1841" spans="1:8">
      <c r="B1841" s="3" t="s">
        <v>5</v>
      </c>
      <c r="C1841" s="202">
        <v>6.4669843430905372E-2</v>
      </c>
      <c r="D1841" s="203">
        <v>95</v>
      </c>
      <c r="E1841" s="202">
        <v>0.11346290831382924</v>
      </c>
      <c r="F1841" s="189">
        <v>1115</v>
      </c>
    </row>
    <row r="1842" spans="1:8">
      <c r="B1842" s="3" t="s">
        <v>6</v>
      </c>
      <c r="C1842" s="202">
        <v>5.3778080326752895E-2</v>
      </c>
      <c r="D1842" s="203">
        <v>79</v>
      </c>
      <c r="E1842" s="202">
        <v>8.4359417930192332E-2</v>
      </c>
      <c r="F1842" s="189">
        <v>829</v>
      </c>
    </row>
    <row r="1843" spans="1:8">
      <c r="B1843" s="3" t="s">
        <v>7</v>
      </c>
      <c r="C1843" s="202">
        <v>6.2627637848876788E-2</v>
      </c>
      <c r="D1843" s="203">
        <v>92</v>
      </c>
      <c r="E1843" s="202">
        <v>3.3479189986771143E-2</v>
      </c>
      <c r="F1843" s="189">
        <v>329</v>
      </c>
    </row>
    <row r="1844" spans="1:8">
      <c r="B1844" s="3" t="s">
        <v>105</v>
      </c>
      <c r="C1844" s="202">
        <v>1.2933968686181076E-2</v>
      </c>
      <c r="D1844" s="203">
        <v>19</v>
      </c>
      <c r="E1844" s="202">
        <v>2.0352091177368472E-3</v>
      </c>
      <c r="F1844" s="189">
        <v>20</v>
      </c>
    </row>
    <row r="1845" spans="1:8" ht="15.6" thickBot="1">
      <c r="B1845" s="205" t="s">
        <v>70</v>
      </c>
      <c r="C1845" s="196"/>
      <c r="D1845" s="206">
        <v>1469</v>
      </c>
      <c r="E1845" s="196"/>
      <c r="F1845" s="197">
        <v>9827</v>
      </c>
    </row>
    <row r="1846" spans="1:8">
      <c r="A1846" s="66" t="s">
        <v>80</v>
      </c>
      <c r="B1846" s="286"/>
      <c r="C1846" s="29"/>
      <c r="D1846" s="58"/>
      <c r="E1846" s="34"/>
      <c r="F1846" s="58"/>
      <c r="G1846" s="176"/>
      <c r="H1846" s="58"/>
    </row>
    <row r="1847" spans="1:8">
      <c r="A1847" s="66"/>
      <c r="B1847" s="286"/>
      <c r="C1847" s="29"/>
      <c r="D1847" s="58"/>
      <c r="E1847" s="34"/>
      <c r="F1847" s="58"/>
      <c r="G1847" s="176"/>
      <c r="H1847" s="58"/>
    </row>
    <row r="1848" spans="1:8">
      <c r="A1848" s="66"/>
      <c r="B1848" s="286"/>
      <c r="C1848" s="29"/>
      <c r="D1848" s="58"/>
      <c r="E1848" s="34"/>
      <c r="F1848" s="58"/>
      <c r="G1848" s="176"/>
      <c r="H1848" s="58"/>
    </row>
    <row r="1849" spans="1:8">
      <c r="A1849" s="66"/>
      <c r="B1849" s="286"/>
      <c r="C1849" s="29"/>
      <c r="D1849" s="58"/>
      <c r="E1849" s="34"/>
      <c r="F1849" s="58"/>
      <c r="G1849" s="176"/>
      <c r="H1849" s="58"/>
    </row>
    <row r="1850" spans="1:8">
      <c r="A1850" s="66"/>
      <c r="B1850" s="286"/>
      <c r="C1850" s="29"/>
      <c r="D1850" s="58"/>
      <c r="E1850" s="34"/>
      <c r="F1850" s="58"/>
      <c r="G1850" s="176"/>
      <c r="H1850" s="58"/>
    </row>
    <row r="1851" spans="1:8">
      <c r="A1851" s="66"/>
      <c r="B1851" s="286"/>
      <c r="C1851" s="29"/>
      <c r="D1851" s="58"/>
      <c r="E1851" s="34"/>
      <c r="F1851" s="58"/>
      <c r="G1851" s="176"/>
      <c r="H1851" s="58"/>
    </row>
    <row r="1852" spans="1:8">
      <c r="A1852" s="66"/>
      <c r="B1852" s="286"/>
      <c r="C1852" s="29"/>
      <c r="D1852" s="58"/>
      <c r="E1852" s="34"/>
      <c r="F1852" s="58"/>
      <c r="G1852" s="176"/>
      <c r="H1852" s="58"/>
    </row>
    <row r="1853" spans="1:8">
      <c r="A1853" s="66"/>
      <c r="B1853" s="286"/>
      <c r="C1853" s="29"/>
      <c r="D1853" s="58"/>
      <c r="E1853" s="34"/>
      <c r="F1853" s="58"/>
      <c r="G1853" s="176"/>
      <c r="H1853" s="58"/>
    </row>
    <row r="1854" spans="1:8">
      <c r="A1854" s="66"/>
      <c r="B1854" s="286"/>
      <c r="C1854" s="29"/>
      <c r="D1854" s="58"/>
      <c r="E1854" s="34"/>
      <c r="F1854" s="58"/>
      <c r="G1854" s="176"/>
      <c r="H1854" s="58"/>
    </row>
    <row r="1855" spans="1:8">
      <c r="A1855" s="66"/>
      <c r="B1855" s="286"/>
      <c r="C1855" s="29"/>
      <c r="D1855" s="58"/>
      <c r="E1855" s="34"/>
      <c r="F1855" s="58"/>
      <c r="G1855" s="176"/>
      <c r="H1855" s="58"/>
    </row>
    <row r="1856" spans="1:8">
      <c r="A1856" s="66"/>
      <c r="B1856" s="286"/>
      <c r="C1856" s="29"/>
      <c r="D1856" s="58"/>
      <c r="E1856" s="34"/>
      <c r="F1856" s="58"/>
      <c r="G1856" s="176"/>
      <c r="H1856" s="58"/>
    </row>
    <row r="1857" spans="1:8">
      <c r="A1857" s="66"/>
      <c r="B1857" s="286"/>
      <c r="C1857" s="29"/>
      <c r="D1857" s="58"/>
      <c r="E1857" s="34"/>
      <c r="F1857" s="58"/>
      <c r="G1857" s="176"/>
      <c r="H1857" s="58"/>
    </row>
    <row r="1858" spans="1:8">
      <c r="A1858" s="66"/>
      <c r="B1858" s="286"/>
      <c r="C1858" s="29"/>
      <c r="D1858" s="58"/>
      <c r="E1858" s="34"/>
      <c r="F1858" s="58"/>
      <c r="G1858" s="176"/>
      <c r="H1858" s="58"/>
    </row>
    <row r="1859" spans="1:8">
      <c r="A1859" s="66"/>
      <c r="B1859" s="286"/>
      <c r="C1859" s="29"/>
      <c r="D1859" s="58"/>
      <c r="E1859" s="34"/>
      <c r="F1859" s="58"/>
      <c r="G1859" s="176"/>
      <c r="H1859" s="58"/>
    </row>
    <row r="1860" spans="1:8">
      <c r="A1860" s="66"/>
      <c r="B1860" s="286"/>
      <c r="C1860" s="29"/>
      <c r="D1860" s="58"/>
      <c r="E1860" s="34"/>
      <c r="F1860" s="58"/>
      <c r="G1860" s="176"/>
      <c r="H1860" s="58"/>
    </row>
    <row r="1861" spans="1:8">
      <c r="A1861" s="66"/>
      <c r="B1861" s="286"/>
      <c r="C1861" s="29"/>
      <c r="D1861" s="58"/>
      <c r="E1861" s="34"/>
      <c r="F1861" s="58"/>
      <c r="G1861" s="176"/>
      <c r="H1861" s="58"/>
    </row>
    <row r="1862" spans="1:8">
      <c r="A1862" s="66"/>
      <c r="B1862" s="286"/>
      <c r="C1862" s="29"/>
      <c r="D1862" s="58"/>
      <c r="E1862" s="34"/>
      <c r="F1862" s="58"/>
      <c r="G1862" s="176"/>
      <c r="H1862" s="58"/>
    </row>
    <row r="1863" spans="1:8">
      <c r="A1863" s="66"/>
      <c r="B1863" s="286"/>
      <c r="C1863" s="29"/>
      <c r="D1863" s="58"/>
      <c r="E1863" s="34"/>
      <c r="F1863" s="58"/>
      <c r="G1863" s="176"/>
      <c r="H1863" s="58"/>
    </row>
    <row r="1864" spans="1:8">
      <c r="A1864" s="66"/>
      <c r="B1864" s="286"/>
      <c r="C1864" s="29"/>
      <c r="D1864" s="58"/>
      <c r="E1864" s="34"/>
      <c r="F1864" s="58"/>
      <c r="G1864" s="176"/>
      <c r="H1864" s="58"/>
    </row>
    <row r="1865" spans="1:8">
      <c r="A1865" s="66"/>
      <c r="B1865" s="286"/>
      <c r="C1865" s="29"/>
      <c r="D1865" s="58"/>
      <c r="E1865" s="34"/>
      <c r="F1865" s="58"/>
      <c r="G1865" s="176"/>
      <c r="H1865" s="58"/>
    </row>
    <row r="1866" spans="1:8" ht="15.6" thickBot="1">
      <c r="B1866" s="2" t="s">
        <v>231</v>
      </c>
    </row>
    <row r="1867" spans="1:8" ht="30" customHeight="1">
      <c r="B1867" s="181"/>
      <c r="C1867" s="1086" t="s">
        <v>103</v>
      </c>
      <c r="D1867" s="1090"/>
      <c r="E1867" s="1097" t="s">
        <v>232</v>
      </c>
      <c r="F1867" s="1089"/>
    </row>
    <row r="1868" spans="1:8">
      <c r="B1868" s="182" t="s">
        <v>233</v>
      </c>
      <c r="C1868" s="95" t="s">
        <v>83</v>
      </c>
      <c r="D1868" s="96" t="s">
        <v>84</v>
      </c>
      <c r="E1868" s="500" t="s">
        <v>83</v>
      </c>
      <c r="F1868" s="96" t="s">
        <v>84</v>
      </c>
    </row>
    <row r="1869" spans="1:8">
      <c r="B1869" s="160" t="s">
        <v>119</v>
      </c>
      <c r="C1869" s="87">
        <v>0.34567478002513996</v>
      </c>
      <c r="D1869" s="52">
        <v>3025</v>
      </c>
      <c r="E1869" s="501">
        <v>0.26779390934844194</v>
      </c>
      <c r="F1869" s="356">
        <v>3025</v>
      </c>
    </row>
    <row r="1870" spans="1:8">
      <c r="B1870" s="160" t="s">
        <v>120</v>
      </c>
      <c r="C1870" s="87">
        <v>0.4554908010513084</v>
      </c>
      <c r="D1870" s="52">
        <v>3986</v>
      </c>
      <c r="E1870" s="502">
        <v>0.35286827195467424</v>
      </c>
      <c r="F1870" s="104">
        <v>3986</v>
      </c>
    </row>
    <row r="1871" spans="1:8">
      <c r="B1871" s="160" t="s">
        <v>123</v>
      </c>
      <c r="C1871" s="87">
        <v>0.19883441892355158</v>
      </c>
      <c r="D1871" s="52">
        <v>1740</v>
      </c>
      <c r="E1871" s="502">
        <v>0.15403682719546744</v>
      </c>
      <c r="F1871" s="104">
        <v>1740</v>
      </c>
    </row>
    <row r="1872" spans="1:8">
      <c r="B1872" s="163" t="s">
        <v>73</v>
      </c>
      <c r="C1872" s="503"/>
      <c r="D1872" s="503"/>
      <c r="E1872" s="502">
        <v>0.22530099150141644</v>
      </c>
      <c r="F1872" s="104">
        <v>2545</v>
      </c>
    </row>
    <row r="1873" spans="2:6" ht="15.6" thickBot="1">
      <c r="B1873" s="295" t="s">
        <v>70</v>
      </c>
      <c r="C1873" s="169"/>
      <c r="D1873" s="171">
        <v>8751</v>
      </c>
      <c r="E1873" s="504"/>
      <c r="F1873" s="107">
        <v>11296</v>
      </c>
    </row>
    <row r="1874" spans="2:6">
      <c r="B1874" s="286"/>
      <c r="C1874" s="34"/>
      <c r="D1874" s="58"/>
      <c r="E1874" s="31"/>
      <c r="F1874" s="31"/>
    </row>
    <row r="1875" spans="2:6">
      <c r="B1875" s="286"/>
      <c r="C1875" s="34"/>
      <c r="D1875" s="58"/>
      <c r="E1875" s="31"/>
      <c r="F1875" s="31"/>
    </row>
    <row r="1876" spans="2:6">
      <c r="B1876" s="286"/>
      <c r="C1876" s="34"/>
      <c r="D1876" s="58"/>
      <c r="E1876" s="31"/>
      <c r="F1876" s="31"/>
    </row>
    <row r="1877" spans="2:6">
      <c r="B1877" s="286"/>
      <c r="C1877" s="34"/>
      <c r="D1877" s="58"/>
      <c r="E1877" s="31"/>
      <c r="F1877" s="31"/>
    </row>
    <row r="1878" spans="2:6">
      <c r="B1878" s="286"/>
      <c r="C1878" s="34"/>
      <c r="D1878" s="58"/>
      <c r="E1878" s="31"/>
      <c r="F1878" s="31"/>
    </row>
    <row r="1879" spans="2:6">
      <c r="B1879" s="286"/>
      <c r="C1879" s="34"/>
      <c r="D1879" s="58"/>
      <c r="E1879" s="31"/>
      <c r="F1879" s="31"/>
    </row>
    <row r="1880" spans="2:6">
      <c r="B1880" s="286"/>
      <c r="C1880" s="34"/>
      <c r="D1880" s="58"/>
      <c r="E1880" s="31"/>
      <c r="F1880" s="31"/>
    </row>
    <row r="1881" spans="2:6">
      <c r="B1881" s="286"/>
      <c r="C1881" s="34"/>
      <c r="D1881" s="58"/>
      <c r="E1881" s="31"/>
      <c r="F1881" s="31"/>
    </row>
    <row r="1882" spans="2:6">
      <c r="B1882" s="286"/>
      <c r="C1882" s="34"/>
      <c r="D1882" s="58"/>
      <c r="E1882" s="31"/>
      <c r="F1882" s="31"/>
    </row>
    <row r="1883" spans="2:6">
      <c r="B1883" s="286"/>
      <c r="C1883" s="34"/>
      <c r="D1883" s="58"/>
      <c r="E1883" s="31"/>
      <c r="F1883" s="31"/>
    </row>
    <row r="1884" spans="2:6">
      <c r="B1884" s="286"/>
      <c r="C1884" s="34"/>
      <c r="D1884" s="58"/>
      <c r="E1884" s="31"/>
      <c r="F1884" s="31"/>
    </row>
    <row r="1885" spans="2:6">
      <c r="B1885" s="286"/>
      <c r="C1885" s="34"/>
      <c r="D1885" s="58"/>
      <c r="E1885" s="31"/>
      <c r="F1885" s="31"/>
    </row>
    <row r="1886" spans="2:6">
      <c r="B1886" s="286"/>
      <c r="C1886" s="34"/>
      <c r="D1886" s="58"/>
      <c r="E1886" s="31"/>
      <c r="F1886" s="31"/>
    </row>
    <row r="1887" spans="2:6">
      <c r="B1887" s="286"/>
      <c r="C1887" s="34"/>
      <c r="D1887" s="58"/>
      <c r="E1887" s="31"/>
      <c r="F1887" s="31"/>
    </row>
    <row r="1888" spans="2:6">
      <c r="B1888" s="286"/>
      <c r="C1888" s="34"/>
      <c r="D1888" s="58"/>
      <c r="E1888" s="31"/>
      <c r="F1888" s="31"/>
    </row>
    <row r="1889" spans="2:8">
      <c r="B1889" s="286"/>
      <c r="C1889" s="34"/>
      <c r="D1889" s="58"/>
      <c r="E1889" s="31"/>
      <c r="F1889" s="31"/>
    </row>
    <row r="1890" spans="2:8">
      <c r="B1890" s="286"/>
      <c r="C1890" s="34"/>
      <c r="D1890" s="58"/>
      <c r="E1890" s="31"/>
      <c r="F1890" s="31"/>
    </row>
    <row r="1891" spans="2:8">
      <c r="B1891" s="286"/>
      <c r="C1891" s="34"/>
      <c r="D1891" s="58"/>
      <c r="E1891" s="31"/>
      <c r="F1891" s="31"/>
    </row>
    <row r="1892" spans="2:8">
      <c r="B1892" s="286"/>
      <c r="C1892" s="34"/>
      <c r="D1892" s="58"/>
      <c r="E1892" s="31"/>
      <c r="F1892" s="31"/>
    </row>
    <row r="1893" spans="2:8">
      <c r="B1893" s="286"/>
      <c r="C1893" s="34"/>
      <c r="D1893" s="58"/>
      <c r="E1893" s="31"/>
      <c r="F1893" s="31"/>
    </row>
    <row r="1894" spans="2:8" ht="15.6" thickBot="1">
      <c r="B1894" s="2" t="s">
        <v>234</v>
      </c>
    </row>
    <row r="1895" spans="2:8">
      <c r="B1895" s="181"/>
      <c r="C1895" s="1086" t="s">
        <v>126</v>
      </c>
      <c r="D1895" s="1087"/>
      <c r="E1895" s="1086" t="s">
        <v>127</v>
      </c>
      <c r="F1895" s="1087"/>
      <c r="G1895" s="1086" t="s">
        <v>121</v>
      </c>
      <c r="H1895" s="1090"/>
    </row>
    <row r="1896" spans="2:8">
      <c r="B1896" s="182" t="s">
        <v>233</v>
      </c>
      <c r="C1896" s="95" t="s">
        <v>83</v>
      </c>
      <c r="D1896" s="95" t="s">
        <v>84</v>
      </c>
      <c r="E1896" s="95" t="s">
        <v>83</v>
      </c>
      <c r="F1896" s="95" t="s">
        <v>84</v>
      </c>
      <c r="G1896" s="95" t="s">
        <v>83</v>
      </c>
      <c r="H1896" s="96" t="s">
        <v>84</v>
      </c>
    </row>
    <row r="1897" spans="2:8">
      <c r="B1897" s="160" t="s">
        <v>119</v>
      </c>
      <c r="C1897" s="87">
        <v>0.31179834780766785</v>
      </c>
      <c r="D1897" s="51">
        <v>1472</v>
      </c>
      <c r="E1897" s="87">
        <v>0.40086090933548563</v>
      </c>
      <c r="F1897" s="51">
        <v>1490</v>
      </c>
      <c r="G1897" s="87">
        <v>0.2012779552715655</v>
      </c>
      <c r="H1897" s="52">
        <v>63</v>
      </c>
    </row>
    <row r="1898" spans="2:8">
      <c r="B1898" s="160" t="s">
        <v>120</v>
      </c>
      <c r="C1898" s="87">
        <v>0.49883499258631647</v>
      </c>
      <c r="D1898" s="51">
        <v>2355</v>
      </c>
      <c r="E1898" s="87">
        <v>0.41323648103309119</v>
      </c>
      <c r="F1898" s="51">
        <v>1536</v>
      </c>
      <c r="G1898" s="87">
        <v>0.30351437699680511</v>
      </c>
      <c r="H1898" s="52">
        <v>95</v>
      </c>
    </row>
    <row r="1899" spans="2:8">
      <c r="B1899" s="160" t="s">
        <v>123</v>
      </c>
      <c r="C1899" s="87">
        <v>0.18936665960601567</v>
      </c>
      <c r="D1899" s="51">
        <v>894</v>
      </c>
      <c r="E1899" s="87">
        <v>0.18590260963142319</v>
      </c>
      <c r="F1899" s="51">
        <v>691</v>
      </c>
      <c r="G1899" s="87">
        <v>0.49520766773162939</v>
      </c>
      <c r="H1899" s="52">
        <v>155</v>
      </c>
    </row>
    <row r="1900" spans="2:8" ht="15.6" thickBot="1">
      <c r="B1900" s="295" t="s">
        <v>70</v>
      </c>
      <c r="C1900" s="90"/>
      <c r="D1900" s="54">
        <v>4721</v>
      </c>
      <c r="E1900" s="169"/>
      <c r="F1900" s="54">
        <v>3717</v>
      </c>
      <c r="G1900" s="54"/>
      <c r="H1900" s="171">
        <v>313</v>
      </c>
    </row>
    <row r="1901" spans="2:8">
      <c r="B1901" s="286"/>
      <c r="C1901" s="29"/>
      <c r="D1901" s="58"/>
      <c r="E1901" s="34"/>
      <c r="F1901" s="58"/>
      <c r="G1901" s="176"/>
      <c r="H1901" s="58"/>
    </row>
    <row r="1902" spans="2:8">
      <c r="B1902" s="286"/>
      <c r="C1902" s="29"/>
      <c r="D1902" s="58"/>
      <c r="E1902" s="34"/>
      <c r="F1902" s="58"/>
      <c r="G1902" s="176"/>
      <c r="H1902" s="58"/>
    </row>
    <row r="1903" spans="2:8">
      <c r="B1903" s="286"/>
      <c r="C1903" s="29"/>
      <c r="D1903" s="58"/>
      <c r="E1903" s="34"/>
      <c r="F1903" s="58"/>
      <c r="G1903" s="176"/>
      <c r="H1903" s="58"/>
    </row>
    <row r="1904" spans="2:8">
      <c r="B1904" s="286"/>
      <c r="C1904" s="29"/>
      <c r="D1904" s="58"/>
      <c r="E1904" s="34"/>
      <c r="F1904" s="58"/>
      <c r="G1904" s="176"/>
      <c r="H1904" s="58"/>
    </row>
    <row r="1905" spans="2:8">
      <c r="B1905" s="286"/>
      <c r="C1905" s="29"/>
      <c r="D1905" s="58"/>
      <c r="E1905" s="34"/>
      <c r="F1905" s="58"/>
      <c r="G1905" s="176"/>
      <c r="H1905" s="58"/>
    </row>
    <row r="1906" spans="2:8">
      <c r="B1906" s="286"/>
      <c r="C1906" s="29"/>
      <c r="D1906" s="58"/>
      <c r="E1906" s="34"/>
      <c r="F1906" s="58"/>
      <c r="G1906" s="176"/>
      <c r="H1906" s="58"/>
    </row>
    <row r="1907" spans="2:8">
      <c r="B1907" s="286"/>
      <c r="C1907" s="29"/>
      <c r="D1907" s="58"/>
      <c r="E1907" s="34"/>
      <c r="F1907" s="58"/>
      <c r="G1907" s="176"/>
      <c r="H1907" s="58"/>
    </row>
    <row r="1908" spans="2:8">
      <c r="B1908" s="286"/>
      <c r="C1908" s="29"/>
      <c r="D1908" s="58"/>
      <c r="E1908" s="34"/>
      <c r="F1908" s="58"/>
      <c r="G1908" s="176"/>
      <c r="H1908" s="58"/>
    </row>
    <row r="1909" spans="2:8">
      <c r="B1909" s="286"/>
      <c r="C1909" s="29"/>
      <c r="D1909" s="58"/>
      <c r="E1909" s="34"/>
      <c r="F1909" s="58"/>
      <c r="G1909" s="176"/>
      <c r="H1909" s="58"/>
    </row>
    <row r="1910" spans="2:8">
      <c r="B1910" s="286"/>
      <c r="C1910" s="29"/>
      <c r="D1910" s="58"/>
      <c r="E1910" s="34"/>
      <c r="F1910" s="58"/>
      <c r="G1910" s="176"/>
      <c r="H1910" s="58"/>
    </row>
    <row r="1911" spans="2:8">
      <c r="B1911" s="286"/>
      <c r="C1911" s="29"/>
      <c r="D1911" s="58"/>
      <c r="E1911" s="34"/>
      <c r="F1911" s="58"/>
      <c r="G1911" s="176"/>
      <c r="H1911" s="58"/>
    </row>
    <row r="1912" spans="2:8">
      <c r="B1912" s="286"/>
      <c r="C1912" s="29"/>
      <c r="D1912" s="58"/>
      <c r="E1912" s="34"/>
      <c r="F1912" s="58"/>
      <c r="G1912" s="176"/>
      <c r="H1912" s="58"/>
    </row>
    <row r="1913" spans="2:8">
      <c r="B1913" s="286"/>
      <c r="C1913" s="29"/>
      <c r="D1913" s="58"/>
      <c r="E1913" s="34"/>
      <c r="F1913" s="58"/>
      <c r="G1913" s="176"/>
      <c r="H1913" s="58"/>
    </row>
    <row r="1914" spans="2:8">
      <c r="B1914" s="286"/>
      <c r="C1914" s="29"/>
      <c r="D1914" s="58"/>
      <c r="E1914" s="34"/>
      <c r="F1914" s="58"/>
      <c r="G1914" s="176"/>
      <c r="H1914" s="58"/>
    </row>
    <row r="1915" spans="2:8">
      <c r="B1915" s="286"/>
      <c r="C1915" s="29"/>
      <c r="D1915" s="58"/>
      <c r="E1915" s="34"/>
      <c r="F1915" s="58"/>
      <c r="G1915" s="176"/>
      <c r="H1915" s="58"/>
    </row>
    <row r="1916" spans="2:8">
      <c r="B1916" s="286"/>
      <c r="C1916" s="29"/>
      <c r="D1916" s="58"/>
      <c r="E1916" s="34"/>
      <c r="F1916" s="58"/>
      <c r="G1916" s="176"/>
      <c r="H1916" s="58"/>
    </row>
    <row r="1917" spans="2:8">
      <c r="B1917" s="286"/>
      <c r="C1917" s="29"/>
      <c r="D1917" s="58"/>
      <c r="E1917" s="34"/>
      <c r="F1917" s="58"/>
      <c r="G1917" s="176"/>
      <c r="H1917" s="58"/>
    </row>
    <row r="1918" spans="2:8">
      <c r="B1918" s="286"/>
      <c r="C1918" s="29"/>
      <c r="D1918" s="58"/>
      <c r="E1918" s="34"/>
      <c r="F1918" s="58"/>
      <c r="G1918" s="176"/>
      <c r="H1918" s="58"/>
    </row>
    <row r="1919" spans="2:8">
      <c r="B1919" s="286"/>
      <c r="C1919" s="29"/>
      <c r="D1919" s="58"/>
      <c r="E1919" s="34"/>
      <c r="F1919" s="58"/>
      <c r="G1919" s="176"/>
      <c r="H1919" s="58"/>
    </row>
    <row r="1920" spans="2:8">
      <c r="B1920" s="286"/>
      <c r="C1920" s="29"/>
      <c r="D1920" s="58"/>
      <c r="E1920" s="34"/>
      <c r="F1920" s="58"/>
      <c r="G1920" s="176"/>
      <c r="H1920" s="58"/>
    </row>
    <row r="1921" spans="2:8" ht="15.6" thickBot="1">
      <c r="B1921" s="2" t="s">
        <v>235</v>
      </c>
      <c r="H1921" s="505">
        <v>1</v>
      </c>
    </row>
    <row r="1922" spans="2:8">
      <c r="B1922" s="181"/>
      <c r="C1922" s="1086" t="s">
        <v>119</v>
      </c>
      <c r="D1922" s="1087"/>
      <c r="E1922" s="1086" t="s">
        <v>120</v>
      </c>
      <c r="F1922" s="1087"/>
      <c r="G1922" s="1088" t="s">
        <v>123</v>
      </c>
      <c r="H1922" s="1089"/>
    </row>
    <row r="1923" spans="2:8">
      <c r="B1923" s="182" t="s">
        <v>233</v>
      </c>
      <c r="C1923" s="95" t="s">
        <v>83</v>
      </c>
      <c r="D1923" s="95" t="s">
        <v>84</v>
      </c>
      <c r="E1923" s="95" t="s">
        <v>83</v>
      </c>
      <c r="F1923" s="95" t="s">
        <v>84</v>
      </c>
      <c r="G1923" s="95" t="s">
        <v>83</v>
      </c>
      <c r="H1923" s="96" t="s">
        <v>84</v>
      </c>
    </row>
    <row r="1924" spans="2:8">
      <c r="B1924" s="70" t="s">
        <v>76</v>
      </c>
      <c r="C1924" s="465">
        <v>7.5702479338842971E-2</v>
      </c>
      <c r="D1924" s="466">
        <v>229</v>
      </c>
      <c r="E1924" s="465">
        <v>4.6914199698946314E-2</v>
      </c>
      <c r="F1924" s="466">
        <v>187</v>
      </c>
      <c r="G1924" s="465">
        <v>5.6896551724137934E-2</v>
      </c>
      <c r="H1924" s="467">
        <v>99</v>
      </c>
    </row>
    <row r="1925" spans="2:8">
      <c r="B1925" s="70" t="s">
        <v>85</v>
      </c>
      <c r="C1925" s="468">
        <v>0.17752066115702481</v>
      </c>
      <c r="D1925" s="469">
        <v>537</v>
      </c>
      <c r="E1925" s="468">
        <v>0.1053687907676869</v>
      </c>
      <c r="F1925" s="469">
        <v>420</v>
      </c>
      <c r="G1925" s="468">
        <v>0.14655172413793102</v>
      </c>
      <c r="H1925" s="470">
        <v>255</v>
      </c>
    </row>
    <row r="1926" spans="2:8">
      <c r="B1926" s="70" t="s">
        <v>86</v>
      </c>
      <c r="C1926" s="468">
        <v>0.27933884297520661</v>
      </c>
      <c r="D1926" s="469">
        <v>845</v>
      </c>
      <c r="E1926" s="468">
        <v>0.19041645760160561</v>
      </c>
      <c r="F1926" s="469">
        <v>759</v>
      </c>
      <c r="G1926" s="468">
        <v>0.25114942528735634</v>
      </c>
      <c r="H1926" s="470">
        <v>437</v>
      </c>
    </row>
    <row r="1927" spans="2:8">
      <c r="B1927" s="73" t="s">
        <v>11</v>
      </c>
      <c r="C1927" s="471">
        <v>0.29322314049586778</v>
      </c>
      <c r="D1927" s="472">
        <v>887</v>
      </c>
      <c r="E1927" s="471">
        <v>0.31234320120421477</v>
      </c>
      <c r="F1927" s="472">
        <v>1245</v>
      </c>
      <c r="G1927" s="471">
        <v>0.26609195402298852</v>
      </c>
      <c r="H1927" s="473">
        <v>463</v>
      </c>
    </row>
    <row r="1928" spans="2:8">
      <c r="B1928" s="73" t="s">
        <v>12</v>
      </c>
      <c r="C1928" s="471">
        <v>0.11206611570247933</v>
      </c>
      <c r="D1928" s="472">
        <v>339</v>
      </c>
      <c r="E1928" s="471">
        <v>0.13672854992473657</v>
      </c>
      <c r="F1928" s="472">
        <v>545</v>
      </c>
      <c r="G1928" s="471">
        <v>0.10459770114942529</v>
      </c>
      <c r="H1928" s="473">
        <v>182</v>
      </c>
    </row>
    <row r="1929" spans="2:8">
      <c r="B1929" s="73" t="s">
        <v>13</v>
      </c>
      <c r="C1929" s="471">
        <v>3.4710743801652892E-2</v>
      </c>
      <c r="D1929" s="472">
        <v>105</v>
      </c>
      <c r="E1929" s="471">
        <v>7.2252885097842445E-2</v>
      </c>
      <c r="F1929" s="472">
        <v>288</v>
      </c>
      <c r="G1929" s="471">
        <v>2.8735632183908046E-2</v>
      </c>
      <c r="H1929" s="473">
        <v>50</v>
      </c>
    </row>
    <row r="1930" spans="2:8">
      <c r="B1930" s="73" t="s">
        <v>14</v>
      </c>
      <c r="C1930" s="471">
        <v>6.6115702479338841E-3</v>
      </c>
      <c r="D1930" s="472">
        <v>20</v>
      </c>
      <c r="E1930" s="471">
        <v>2.0822880080280982E-2</v>
      </c>
      <c r="F1930" s="472">
        <v>83</v>
      </c>
      <c r="G1930" s="471">
        <v>7.4712643678160919E-3</v>
      </c>
      <c r="H1930" s="473">
        <v>13</v>
      </c>
    </row>
    <row r="1931" spans="2:8">
      <c r="B1931" s="77" t="s">
        <v>77</v>
      </c>
      <c r="C1931" s="474">
        <v>8.9256198347107442E-3</v>
      </c>
      <c r="D1931" s="475">
        <v>27</v>
      </c>
      <c r="E1931" s="474">
        <v>0.10436527847466132</v>
      </c>
      <c r="F1931" s="475">
        <v>416</v>
      </c>
      <c r="G1931" s="474">
        <v>0.12758620689655173</v>
      </c>
      <c r="H1931" s="476">
        <v>222</v>
      </c>
    </row>
    <row r="1932" spans="2:8">
      <c r="B1932" s="80" t="s">
        <v>78</v>
      </c>
      <c r="C1932" s="474">
        <v>1.1900826446280991E-2</v>
      </c>
      <c r="D1932" s="475">
        <v>36</v>
      </c>
      <c r="E1932" s="474">
        <v>1.0787757150025088E-2</v>
      </c>
      <c r="F1932" s="475">
        <v>43</v>
      </c>
      <c r="G1932" s="474">
        <v>1.0919540229885057E-2</v>
      </c>
      <c r="H1932" s="477">
        <v>19</v>
      </c>
    </row>
    <row r="1933" spans="2:8" ht="15.6" thickBot="1">
      <c r="B1933" s="81" t="s">
        <v>87</v>
      </c>
      <c r="C1933" s="483"/>
      <c r="D1933" s="54">
        <v>3025</v>
      </c>
      <c r="E1933" s="90"/>
      <c r="F1933" s="54">
        <v>3986</v>
      </c>
      <c r="G1933" s="484"/>
      <c r="H1933" s="171">
        <v>1740</v>
      </c>
    </row>
    <row r="1934" spans="2:8">
      <c r="B1934" s="5" t="s">
        <v>8</v>
      </c>
      <c r="C1934" s="29"/>
      <c r="D1934" s="58"/>
      <c r="E1934" s="29"/>
      <c r="F1934" s="58"/>
      <c r="G1934" s="67"/>
      <c r="H1934" s="58"/>
    </row>
    <row r="1935" spans="2:8">
      <c r="B1935" s="5"/>
      <c r="C1935" s="29"/>
      <c r="D1935" s="58"/>
      <c r="E1935" s="29"/>
      <c r="F1935" s="58"/>
      <c r="G1935" s="67"/>
      <c r="H1935" s="58"/>
    </row>
    <row r="1936" spans="2:8">
      <c r="B1936" s="5"/>
      <c r="C1936" s="29"/>
      <c r="D1936" s="58"/>
      <c r="E1936" s="29"/>
      <c r="F1936" s="58"/>
      <c r="G1936" s="67"/>
      <c r="H1936" s="58"/>
    </row>
    <row r="1937" spans="2:8">
      <c r="B1937" s="5"/>
      <c r="C1937" s="29"/>
      <c r="D1937" s="58"/>
      <c r="E1937" s="29"/>
      <c r="F1937" s="58"/>
      <c r="G1937" s="67"/>
      <c r="H1937" s="58"/>
    </row>
    <row r="1938" spans="2:8">
      <c r="B1938" s="5"/>
      <c r="C1938" s="29"/>
      <c r="D1938" s="58"/>
      <c r="E1938" s="29"/>
      <c r="F1938" s="58"/>
      <c r="G1938" s="67"/>
      <c r="H1938" s="58"/>
    </row>
    <row r="1939" spans="2:8">
      <c r="B1939" s="5"/>
      <c r="C1939" s="29"/>
      <c r="D1939" s="58"/>
      <c r="E1939" s="29"/>
      <c r="F1939" s="58"/>
      <c r="G1939" s="67"/>
      <c r="H1939" s="58"/>
    </row>
    <row r="1940" spans="2:8">
      <c r="B1940" s="5"/>
      <c r="C1940" s="29"/>
      <c r="D1940" s="58"/>
      <c r="E1940" s="29"/>
      <c r="F1940" s="58"/>
      <c r="G1940" s="67"/>
      <c r="H1940" s="58"/>
    </row>
    <row r="1941" spans="2:8">
      <c r="B1941" s="5"/>
      <c r="C1941" s="29"/>
      <c r="D1941" s="58"/>
      <c r="E1941" s="29"/>
      <c r="F1941" s="58"/>
      <c r="G1941" s="67"/>
      <c r="H1941" s="58"/>
    </row>
    <row r="1942" spans="2:8">
      <c r="B1942" s="5"/>
      <c r="C1942" s="29"/>
      <c r="D1942" s="58"/>
      <c r="E1942" s="29"/>
      <c r="F1942" s="58"/>
      <c r="G1942" s="67"/>
      <c r="H1942" s="58"/>
    </row>
    <row r="1943" spans="2:8">
      <c r="B1943" s="5"/>
      <c r="C1943" s="29"/>
      <c r="D1943" s="58"/>
      <c r="E1943" s="29"/>
      <c r="F1943" s="58"/>
      <c r="G1943" s="67"/>
      <c r="H1943" s="58"/>
    </row>
    <row r="1944" spans="2:8">
      <c r="B1944" s="5"/>
      <c r="C1944" s="29"/>
      <c r="D1944" s="58"/>
      <c r="E1944" s="29"/>
      <c r="F1944" s="58"/>
      <c r="G1944" s="67"/>
      <c r="H1944" s="58"/>
    </row>
    <row r="1945" spans="2:8">
      <c r="B1945" s="5"/>
      <c r="C1945" s="29"/>
      <c r="D1945" s="58"/>
      <c r="E1945" s="29"/>
      <c r="F1945" s="58"/>
      <c r="G1945" s="67"/>
      <c r="H1945" s="58"/>
    </row>
    <row r="1946" spans="2:8">
      <c r="B1946" s="5"/>
      <c r="C1946" s="29"/>
      <c r="D1946" s="58"/>
      <c r="E1946" s="29"/>
      <c r="F1946" s="58"/>
      <c r="G1946" s="67"/>
      <c r="H1946" s="58"/>
    </row>
    <row r="1947" spans="2:8">
      <c r="B1947" s="5"/>
      <c r="C1947" s="29"/>
      <c r="D1947" s="58"/>
      <c r="E1947" s="29"/>
      <c r="F1947" s="58"/>
      <c r="G1947" s="67"/>
      <c r="H1947" s="58"/>
    </row>
    <row r="1948" spans="2:8">
      <c r="B1948" s="5"/>
      <c r="C1948" s="29"/>
      <c r="D1948" s="58"/>
      <c r="E1948" s="29"/>
      <c r="F1948" s="58"/>
      <c r="G1948" s="67"/>
      <c r="H1948" s="58"/>
    </row>
    <row r="1949" spans="2:8">
      <c r="B1949" s="5"/>
      <c r="C1949" s="29"/>
      <c r="D1949" s="58"/>
      <c r="E1949" s="29"/>
      <c r="F1949" s="58"/>
      <c r="G1949" s="67"/>
      <c r="H1949" s="58"/>
    </row>
    <row r="1950" spans="2:8">
      <c r="B1950" s="5"/>
      <c r="C1950" s="29"/>
      <c r="D1950" s="58"/>
      <c r="E1950" s="29"/>
      <c r="F1950" s="58"/>
      <c r="G1950" s="67"/>
      <c r="H1950" s="58"/>
    </row>
    <row r="1951" spans="2:8">
      <c r="B1951" s="5"/>
      <c r="C1951" s="29"/>
      <c r="D1951" s="58"/>
      <c r="E1951" s="29"/>
      <c r="F1951" s="58"/>
      <c r="G1951" s="67"/>
      <c r="H1951" s="58"/>
    </row>
    <row r="1952" spans="2:8">
      <c r="B1952" s="5"/>
      <c r="C1952" s="29"/>
      <c r="D1952" s="58"/>
      <c r="E1952" s="29"/>
      <c r="F1952" s="58"/>
      <c r="G1952" s="67"/>
      <c r="H1952" s="58"/>
    </row>
    <row r="1953" spans="2:8">
      <c r="B1953" s="5"/>
      <c r="C1953" s="29"/>
      <c r="D1953" s="58"/>
      <c r="E1953" s="29"/>
      <c r="F1953" s="58"/>
      <c r="G1953" s="67"/>
      <c r="H1953" s="58"/>
    </row>
    <row r="1954" spans="2:8">
      <c r="B1954" s="5"/>
      <c r="C1954" s="29"/>
      <c r="D1954" s="58"/>
      <c r="E1954" s="29"/>
      <c r="F1954" s="58"/>
      <c r="G1954" s="67"/>
      <c r="H1954" s="58"/>
    </row>
    <row r="1955" spans="2:8" ht="15.6" thickBot="1">
      <c r="B1955" s="5" t="s">
        <v>236</v>
      </c>
      <c r="C1955" s="29"/>
      <c r="D1955" s="58"/>
      <c r="E1955" s="29"/>
      <c r="F1955" s="58"/>
      <c r="G1955" s="506">
        <v>1</v>
      </c>
      <c r="H1955" s="58"/>
    </row>
    <row r="1956" spans="2:8">
      <c r="B1956" s="181"/>
      <c r="C1956" s="1086" t="s">
        <v>119</v>
      </c>
      <c r="D1956" s="1087"/>
      <c r="E1956" s="1086" t="s">
        <v>120</v>
      </c>
      <c r="F1956" s="1087"/>
      <c r="G1956" s="1088" t="s">
        <v>123</v>
      </c>
      <c r="H1956" s="1089"/>
    </row>
    <row r="1957" spans="2:8">
      <c r="B1957" s="182" t="s">
        <v>23</v>
      </c>
      <c r="C1957" s="95" t="s">
        <v>83</v>
      </c>
      <c r="D1957" s="95" t="s">
        <v>84</v>
      </c>
      <c r="E1957" s="95" t="s">
        <v>83</v>
      </c>
      <c r="F1957" s="95" t="s">
        <v>84</v>
      </c>
      <c r="G1957" s="95" t="s">
        <v>83</v>
      </c>
      <c r="H1957" s="96" t="s">
        <v>84</v>
      </c>
    </row>
    <row r="1958" spans="2:8">
      <c r="B1958" s="3" t="s">
        <v>104</v>
      </c>
      <c r="C1958" s="87">
        <v>4.1322314049586778E-2</v>
      </c>
      <c r="D1958" s="51">
        <v>125</v>
      </c>
      <c r="E1958" s="87">
        <v>2.5087807325639738E-2</v>
      </c>
      <c r="F1958" s="51">
        <v>100</v>
      </c>
      <c r="G1958" s="87">
        <v>7.2988505747126439E-2</v>
      </c>
      <c r="H1958" s="52">
        <v>127</v>
      </c>
    </row>
    <row r="1959" spans="2:8">
      <c r="B1959" s="3" t="s">
        <v>0</v>
      </c>
      <c r="C1959" s="87">
        <v>0.11900826446280992</v>
      </c>
      <c r="D1959" s="51">
        <v>360</v>
      </c>
      <c r="E1959" s="87">
        <v>0.11364776718514802</v>
      </c>
      <c r="F1959" s="51">
        <v>453</v>
      </c>
      <c r="G1959" s="87">
        <v>0.1528735632183908</v>
      </c>
      <c r="H1959" s="52">
        <v>266</v>
      </c>
    </row>
    <row r="1960" spans="2:8">
      <c r="B1960" s="3" t="s">
        <v>1</v>
      </c>
      <c r="C1960" s="87">
        <v>0.16859504132231404</v>
      </c>
      <c r="D1960" s="51">
        <v>510</v>
      </c>
      <c r="E1960" s="87">
        <v>0.17486201705970897</v>
      </c>
      <c r="F1960" s="51">
        <v>697</v>
      </c>
      <c r="G1960" s="87">
        <v>0.17873563218390803</v>
      </c>
      <c r="H1960" s="52">
        <v>311</v>
      </c>
    </row>
    <row r="1961" spans="2:8">
      <c r="B1961" s="3" t="s">
        <v>2</v>
      </c>
      <c r="C1961" s="87">
        <v>0.16859504132231404</v>
      </c>
      <c r="D1961" s="51">
        <v>510</v>
      </c>
      <c r="E1961" s="87">
        <v>0.14701455092824886</v>
      </c>
      <c r="F1961" s="51">
        <v>586</v>
      </c>
      <c r="G1961" s="87">
        <v>0.14540229885057471</v>
      </c>
      <c r="H1961" s="52">
        <v>253</v>
      </c>
    </row>
    <row r="1962" spans="2:8">
      <c r="B1962" s="3" t="s">
        <v>3</v>
      </c>
      <c r="C1962" s="87">
        <v>0.15834710743801653</v>
      </c>
      <c r="D1962" s="51">
        <v>479</v>
      </c>
      <c r="E1962" s="87">
        <v>0.15604616156547918</v>
      </c>
      <c r="F1962" s="51">
        <v>622</v>
      </c>
      <c r="G1962" s="87">
        <v>0.14252873563218391</v>
      </c>
      <c r="H1962" s="52">
        <v>248</v>
      </c>
    </row>
    <row r="1963" spans="2:8">
      <c r="B1963" s="3" t="s">
        <v>4</v>
      </c>
      <c r="C1963" s="87">
        <v>0.12694214876033058</v>
      </c>
      <c r="D1963" s="51">
        <v>384</v>
      </c>
      <c r="E1963" s="87">
        <v>0.15353738083291521</v>
      </c>
      <c r="F1963" s="51">
        <v>612</v>
      </c>
      <c r="G1963" s="87">
        <v>0.11379310344827587</v>
      </c>
      <c r="H1963" s="52">
        <v>198</v>
      </c>
    </row>
    <row r="1964" spans="2:8">
      <c r="B1964" s="3" t="s">
        <v>5</v>
      </c>
      <c r="C1964" s="87">
        <v>0.10115702479338844</v>
      </c>
      <c r="D1964" s="51">
        <v>306</v>
      </c>
      <c r="E1964" s="87">
        <v>0.11791269443050677</v>
      </c>
      <c r="F1964" s="51">
        <v>470</v>
      </c>
      <c r="G1964" s="87">
        <v>8.0459770114942528E-2</v>
      </c>
      <c r="H1964" s="52">
        <v>140</v>
      </c>
    </row>
    <row r="1965" spans="2:8">
      <c r="B1965" s="3" t="s">
        <v>6</v>
      </c>
      <c r="C1965" s="87">
        <v>7.5702479338842971E-2</v>
      </c>
      <c r="D1965" s="51">
        <v>229</v>
      </c>
      <c r="E1965" s="87">
        <v>7.802308078273959E-2</v>
      </c>
      <c r="F1965" s="51">
        <v>311</v>
      </c>
      <c r="G1965" s="87">
        <v>7.8160919540229884E-2</v>
      </c>
      <c r="H1965" s="52">
        <v>136</v>
      </c>
    </row>
    <row r="1966" spans="2:8">
      <c r="B1966" s="3" t="s">
        <v>7</v>
      </c>
      <c r="C1966" s="87">
        <v>3.6694214876033054E-2</v>
      </c>
      <c r="D1966" s="51">
        <v>111</v>
      </c>
      <c r="E1966" s="87">
        <v>3.161063723030607E-2</v>
      </c>
      <c r="F1966" s="51">
        <v>126</v>
      </c>
      <c r="G1966" s="87">
        <v>3.3333333333333333E-2</v>
      </c>
      <c r="H1966" s="52">
        <v>58</v>
      </c>
    </row>
    <row r="1967" spans="2:8">
      <c r="B1967" s="3" t="s">
        <v>105</v>
      </c>
      <c r="C1967" s="87">
        <v>3.6363636363636364E-3</v>
      </c>
      <c r="D1967" s="51">
        <v>11</v>
      </c>
      <c r="E1967" s="87">
        <v>2.2579026593075764E-3</v>
      </c>
      <c r="F1967" s="51">
        <v>9</v>
      </c>
      <c r="G1967" s="87">
        <v>1.7241379310344827E-3</v>
      </c>
      <c r="H1967" s="52">
        <v>3</v>
      </c>
    </row>
    <row r="1968" spans="2:8" ht="15.6" thickBot="1">
      <c r="B1968" s="205" t="s">
        <v>70</v>
      </c>
      <c r="C1968" s="196"/>
      <c r="D1968" s="206">
        <v>3025</v>
      </c>
      <c r="E1968" s="196"/>
      <c r="F1968" s="206">
        <v>3986</v>
      </c>
      <c r="G1968" s="196"/>
      <c r="H1968" s="197">
        <v>1740</v>
      </c>
    </row>
    <row r="1969" spans="2:8">
      <c r="B1969" s="209"/>
      <c r="C1969" s="31"/>
      <c r="D1969" s="31"/>
      <c r="E1969" s="31"/>
      <c r="F1969" s="31"/>
      <c r="G1969" s="31"/>
      <c r="H1969" s="31"/>
    </row>
    <row r="1970" spans="2:8">
      <c r="B1970" s="209"/>
      <c r="C1970" s="31"/>
      <c r="D1970" s="31"/>
      <c r="E1970" s="31"/>
      <c r="F1970" s="31"/>
      <c r="G1970" s="31"/>
      <c r="H1970" s="31"/>
    </row>
    <row r="1971" spans="2:8">
      <c r="B1971" s="209"/>
      <c r="C1971" s="31"/>
      <c r="D1971" s="31"/>
      <c r="E1971" s="31"/>
      <c r="F1971" s="31"/>
      <c r="G1971" s="31"/>
      <c r="H1971" s="31"/>
    </row>
    <row r="1972" spans="2:8">
      <c r="B1972" s="209"/>
      <c r="C1972" s="31"/>
      <c r="D1972" s="31"/>
      <c r="E1972" s="31"/>
      <c r="F1972" s="31"/>
      <c r="G1972" s="31"/>
      <c r="H1972" s="31"/>
    </row>
    <row r="1973" spans="2:8">
      <c r="B1973" s="209"/>
      <c r="C1973" s="31"/>
      <c r="D1973" s="31"/>
      <c r="E1973" s="31"/>
      <c r="F1973" s="31"/>
      <c r="G1973" s="31"/>
      <c r="H1973" s="31"/>
    </row>
    <row r="1974" spans="2:8">
      <c r="B1974" s="209"/>
      <c r="C1974" s="31"/>
      <c r="D1974" s="31"/>
      <c r="E1974" s="31"/>
      <c r="F1974" s="31"/>
      <c r="G1974" s="31"/>
      <c r="H1974" s="31"/>
    </row>
    <row r="1975" spans="2:8">
      <c r="B1975" s="209"/>
      <c r="C1975" s="31"/>
      <c r="D1975" s="31"/>
      <c r="E1975" s="31"/>
      <c r="F1975" s="31"/>
      <c r="G1975" s="31"/>
      <c r="H1975" s="31"/>
    </row>
    <row r="1976" spans="2:8">
      <c r="B1976" s="209"/>
      <c r="C1976" s="31"/>
      <c r="D1976" s="31"/>
      <c r="E1976" s="31"/>
      <c r="F1976" s="31"/>
      <c r="G1976" s="31"/>
      <c r="H1976" s="31"/>
    </row>
    <row r="1977" spans="2:8">
      <c r="B1977" s="209"/>
      <c r="C1977" s="31"/>
      <c r="D1977" s="31"/>
      <c r="E1977" s="31"/>
      <c r="F1977" s="31"/>
      <c r="G1977" s="31"/>
      <c r="H1977" s="31"/>
    </row>
    <row r="1978" spans="2:8">
      <c r="B1978" s="209"/>
      <c r="C1978" s="31"/>
      <c r="D1978" s="31"/>
      <c r="E1978" s="31"/>
      <c r="F1978" s="31"/>
      <c r="G1978" s="31"/>
      <c r="H1978" s="31"/>
    </row>
    <row r="1979" spans="2:8">
      <c r="B1979" s="209"/>
      <c r="C1979" s="31"/>
      <c r="D1979" s="31"/>
      <c r="E1979" s="31"/>
      <c r="F1979" s="31"/>
      <c r="G1979" s="31"/>
      <c r="H1979" s="31"/>
    </row>
    <row r="1980" spans="2:8">
      <c r="B1980" s="209"/>
      <c r="C1980" s="31"/>
      <c r="D1980" s="31"/>
      <c r="E1980" s="31"/>
      <c r="F1980" s="31"/>
      <c r="G1980" s="31"/>
      <c r="H1980" s="31"/>
    </row>
    <row r="1981" spans="2:8">
      <c r="B1981" s="209"/>
      <c r="C1981" s="31"/>
      <c r="D1981" s="31"/>
      <c r="E1981" s="31"/>
      <c r="F1981" s="31"/>
      <c r="G1981" s="31"/>
      <c r="H1981" s="31"/>
    </row>
    <row r="1982" spans="2:8">
      <c r="B1982" s="209"/>
      <c r="C1982" s="31"/>
      <c r="D1982" s="31"/>
      <c r="E1982" s="31"/>
      <c r="F1982" s="31"/>
      <c r="G1982" s="31"/>
      <c r="H1982" s="31"/>
    </row>
    <row r="1983" spans="2:8">
      <c r="B1983" s="209"/>
      <c r="C1983" s="31"/>
      <c r="D1983" s="31"/>
      <c r="E1983" s="31"/>
      <c r="F1983" s="31"/>
      <c r="G1983" s="31"/>
      <c r="H1983" s="31"/>
    </row>
    <row r="1984" spans="2:8">
      <c r="B1984" s="209"/>
      <c r="C1984" s="31"/>
      <c r="D1984" s="31"/>
      <c r="E1984" s="31"/>
      <c r="F1984" s="31"/>
      <c r="G1984" s="31"/>
      <c r="H1984" s="31"/>
    </row>
    <row r="1985" spans="1:8">
      <c r="B1985" s="209"/>
      <c r="C1985" s="31"/>
      <c r="D1985" s="31"/>
      <c r="E1985" s="31"/>
      <c r="F1985" s="31"/>
      <c r="G1985" s="31"/>
      <c r="H1985" s="31"/>
    </row>
    <row r="1986" spans="1:8">
      <c r="B1986" s="209"/>
      <c r="C1986" s="31"/>
      <c r="D1986" s="31"/>
      <c r="E1986" s="31"/>
      <c r="F1986" s="31"/>
      <c r="G1986" s="31"/>
      <c r="H1986" s="31"/>
    </row>
    <row r="1987" spans="1:8">
      <c r="B1987" s="209"/>
      <c r="C1987" s="31"/>
      <c r="D1987" s="31"/>
      <c r="E1987" s="31"/>
      <c r="F1987" s="31"/>
      <c r="G1987" s="31"/>
      <c r="H1987" s="31"/>
    </row>
    <row r="1988" spans="1:8" ht="15.6" thickBot="1">
      <c r="B1988" s="5" t="s">
        <v>237</v>
      </c>
      <c r="C1988" s="31"/>
      <c r="D1988" s="31"/>
      <c r="E1988" s="31"/>
      <c r="F1988" s="31"/>
      <c r="G1988" s="507">
        <v>1</v>
      </c>
      <c r="H1988" s="31"/>
    </row>
    <row r="1989" spans="1:8">
      <c r="B1989" s="181"/>
      <c r="C1989" s="1086" t="s">
        <v>119</v>
      </c>
      <c r="D1989" s="1087"/>
      <c r="E1989" s="1086" t="s">
        <v>120</v>
      </c>
      <c r="F1989" s="1087"/>
      <c r="G1989" s="1088" t="s">
        <v>123</v>
      </c>
      <c r="H1989" s="1089"/>
    </row>
    <row r="1990" spans="1:8">
      <c r="B1990" s="182" t="s">
        <v>32</v>
      </c>
      <c r="C1990" s="95" t="s">
        <v>83</v>
      </c>
      <c r="D1990" s="95" t="s">
        <v>84</v>
      </c>
      <c r="E1990" s="95" t="s">
        <v>83</v>
      </c>
      <c r="F1990" s="95" t="s">
        <v>84</v>
      </c>
      <c r="G1990" s="95" t="s">
        <v>83</v>
      </c>
      <c r="H1990" s="96" t="s">
        <v>84</v>
      </c>
    </row>
    <row r="1991" spans="1:8">
      <c r="B1991" s="160" t="s">
        <v>148</v>
      </c>
      <c r="C1991" s="87">
        <v>1.9504132231404958E-2</v>
      </c>
      <c r="D1991" s="203">
        <v>59</v>
      </c>
      <c r="E1991" s="87">
        <v>9.7842448569994984E-3</v>
      </c>
      <c r="F1991" s="203">
        <v>39</v>
      </c>
      <c r="G1991" s="87">
        <v>1.4942528735632184E-2</v>
      </c>
      <c r="H1991" s="189">
        <v>26</v>
      </c>
    </row>
    <row r="1992" spans="1:8">
      <c r="B1992" s="160" t="s">
        <v>149</v>
      </c>
      <c r="C1992" s="87">
        <v>1.4214876033057851E-2</v>
      </c>
      <c r="D1992" s="203">
        <v>43</v>
      </c>
      <c r="E1992" s="87">
        <v>7.2754641244355241E-3</v>
      </c>
      <c r="F1992" s="203">
        <v>29</v>
      </c>
      <c r="G1992" s="87">
        <v>1.264367816091954E-2</v>
      </c>
      <c r="H1992" s="189">
        <v>22</v>
      </c>
    </row>
    <row r="1993" spans="1:8">
      <c r="B1993" s="160" t="s">
        <v>150</v>
      </c>
      <c r="C1993" s="87">
        <v>3.6363636363636364E-3</v>
      </c>
      <c r="D1993" s="203">
        <v>11</v>
      </c>
      <c r="E1993" s="87">
        <v>7.5263421976919217E-4</v>
      </c>
      <c r="F1993" s="203">
        <v>3</v>
      </c>
      <c r="G1993" s="87">
        <v>6.32183908045977E-3</v>
      </c>
      <c r="H1993" s="189">
        <v>11</v>
      </c>
    </row>
    <row r="1994" spans="1:8">
      <c r="B1994" s="160" t="s">
        <v>151</v>
      </c>
      <c r="C1994" s="87">
        <v>9.9173553719008266E-4</v>
      </c>
      <c r="D1994" s="203">
        <v>3</v>
      </c>
      <c r="E1994" s="87">
        <v>2.007024586051179E-3</v>
      </c>
      <c r="F1994" s="203">
        <v>8</v>
      </c>
      <c r="G1994" s="87">
        <v>0</v>
      </c>
      <c r="H1994" s="189">
        <v>0</v>
      </c>
    </row>
    <row r="1995" spans="1:8">
      <c r="B1995" s="160" t="s">
        <v>152</v>
      </c>
      <c r="C1995" s="87">
        <v>1.9173553719008266E-2</v>
      </c>
      <c r="D1995" s="203">
        <v>58</v>
      </c>
      <c r="E1995" s="87">
        <v>1.0787757150025088E-2</v>
      </c>
      <c r="F1995" s="203">
        <v>43</v>
      </c>
      <c r="G1995" s="87">
        <v>1.3793103448275862E-2</v>
      </c>
      <c r="H1995" s="189">
        <v>24</v>
      </c>
    </row>
    <row r="1996" spans="1:8">
      <c r="B1996" s="160" t="s">
        <v>153</v>
      </c>
      <c r="C1996" s="87">
        <v>0.90512396694214881</v>
      </c>
      <c r="D1996" s="203">
        <v>2738</v>
      </c>
      <c r="E1996" s="87">
        <v>0.92824887104867038</v>
      </c>
      <c r="F1996" s="203">
        <v>3700</v>
      </c>
      <c r="G1996" s="87">
        <v>0.82758620689655171</v>
      </c>
      <c r="H1996" s="189">
        <v>1440</v>
      </c>
    </row>
    <row r="1997" spans="1:8">
      <c r="B1997" s="160" t="s">
        <v>121</v>
      </c>
      <c r="C1997" s="87">
        <v>3.7355371900826446E-2</v>
      </c>
      <c r="D1997" s="203">
        <v>113</v>
      </c>
      <c r="E1997" s="87">
        <v>4.1144004014049169E-2</v>
      </c>
      <c r="F1997" s="203">
        <v>164</v>
      </c>
      <c r="G1997" s="87">
        <v>0.12471264367816091</v>
      </c>
      <c r="H1997" s="189">
        <v>217</v>
      </c>
    </row>
    <row r="1998" spans="1:8">
      <c r="B1998" s="160" t="s">
        <v>123</v>
      </c>
      <c r="C1998" s="87">
        <v>0</v>
      </c>
      <c r="D1998" s="203">
        <v>0</v>
      </c>
      <c r="E1998" s="87">
        <v>0</v>
      </c>
      <c r="F1998" s="203">
        <v>0</v>
      </c>
      <c r="G1998" s="87">
        <v>0</v>
      </c>
      <c r="H1998" s="189">
        <v>0</v>
      </c>
    </row>
    <row r="1999" spans="1:8" ht="15.6" thickBot="1">
      <c r="B1999" s="295" t="s">
        <v>70</v>
      </c>
      <c r="C1999" s="196"/>
      <c r="D1999" s="206">
        <v>3025</v>
      </c>
      <c r="E1999" s="220"/>
      <c r="F1999" s="206">
        <v>3986</v>
      </c>
      <c r="G1999" s="220"/>
      <c r="H1999" s="197">
        <v>1740</v>
      </c>
    </row>
    <row r="2000" spans="1:8">
      <c r="A2000" s="66" t="s">
        <v>80</v>
      </c>
      <c r="B2000" s="209"/>
    </row>
    <row r="2001" spans="1:2">
      <c r="A2001" s="66"/>
      <c r="B2001" s="209"/>
    </row>
    <row r="2002" spans="1:2">
      <c r="A2002" s="66"/>
      <c r="B2002" s="209"/>
    </row>
    <row r="2003" spans="1:2">
      <c r="A2003" s="66"/>
      <c r="B2003" s="209"/>
    </row>
    <row r="2004" spans="1:2">
      <c r="A2004" s="66"/>
      <c r="B2004" s="209"/>
    </row>
    <row r="2005" spans="1:2">
      <c r="A2005" s="66"/>
      <c r="B2005" s="209"/>
    </row>
    <row r="2006" spans="1:2">
      <c r="A2006" s="66"/>
      <c r="B2006" s="209"/>
    </row>
    <row r="2007" spans="1:2">
      <c r="A2007" s="66"/>
      <c r="B2007" s="209"/>
    </row>
    <row r="2008" spans="1:2">
      <c r="A2008" s="66"/>
      <c r="B2008" s="209"/>
    </row>
    <row r="2009" spans="1:2">
      <c r="A2009" s="66"/>
      <c r="B2009" s="209"/>
    </row>
    <row r="2010" spans="1:2">
      <c r="A2010" s="66"/>
      <c r="B2010" s="209"/>
    </row>
    <row r="2011" spans="1:2">
      <c r="A2011" s="66"/>
      <c r="B2011" s="209"/>
    </row>
    <row r="2012" spans="1:2">
      <c r="A2012" s="66"/>
      <c r="B2012" s="209"/>
    </row>
    <row r="2013" spans="1:2">
      <c r="A2013" s="66"/>
      <c r="B2013" s="209"/>
    </row>
    <row r="2014" spans="1:2">
      <c r="A2014" s="66"/>
      <c r="B2014" s="209"/>
    </row>
    <row r="2015" spans="1:2">
      <c r="A2015" s="66"/>
      <c r="B2015" s="209"/>
    </row>
    <row r="2016" spans="1:2">
      <c r="A2016" s="66"/>
      <c r="B2016" s="209"/>
    </row>
    <row r="2017" spans="1:11">
      <c r="A2017" s="66"/>
      <c r="B2017" s="209"/>
    </row>
    <row r="2018" spans="1:11">
      <c r="A2018" s="66"/>
      <c r="B2018" s="209"/>
    </row>
    <row r="2019" spans="1:11">
      <c r="A2019" s="66"/>
      <c r="B2019" s="209"/>
    </row>
    <row r="2020" spans="1:11" ht="15.6" thickBot="1">
      <c r="B2020" s="2" t="s">
        <v>238</v>
      </c>
    </row>
    <row r="2021" spans="1:11" ht="45">
      <c r="B2021" s="22" t="s">
        <v>82</v>
      </c>
      <c r="C2021" s="508" t="s">
        <v>239</v>
      </c>
      <c r="D2021" s="509" t="s">
        <v>240</v>
      </c>
      <c r="E2021" s="509" t="s">
        <v>241</v>
      </c>
      <c r="F2021" s="509" t="s">
        <v>242</v>
      </c>
      <c r="G2021" s="509" t="s">
        <v>243</v>
      </c>
      <c r="H2021" s="509" t="s">
        <v>244</v>
      </c>
      <c r="I2021" s="86" t="s">
        <v>107</v>
      </c>
    </row>
    <row r="2022" spans="1:11">
      <c r="B2022" s="70" t="s">
        <v>76</v>
      </c>
      <c r="C2022" s="510">
        <v>194</v>
      </c>
      <c r="D2022" s="510">
        <v>114</v>
      </c>
      <c r="E2022" s="510">
        <v>111</v>
      </c>
      <c r="F2022" s="510">
        <v>161</v>
      </c>
      <c r="G2022" s="510">
        <v>87</v>
      </c>
      <c r="H2022" s="510">
        <v>70</v>
      </c>
      <c r="I2022" s="511">
        <v>737</v>
      </c>
    </row>
    <row r="2023" spans="1:11">
      <c r="B2023" s="70" t="s">
        <v>85</v>
      </c>
      <c r="C2023" s="510">
        <v>435</v>
      </c>
      <c r="D2023" s="510">
        <v>238</v>
      </c>
      <c r="E2023" s="510">
        <v>178</v>
      </c>
      <c r="F2023" s="510">
        <v>323</v>
      </c>
      <c r="G2023" s="510">
        <v>294</v>
      </c>
      <c r="H2023" s="510">
        <v>201</v>
      </c>
      <c r="I2023" s="511">
        <v>1669</v>
      </c>
    </row>
    <row r="2024" spans="1:11">
      <c r="B2024" s="70" t="s">
        <v>86</v>
      </c>
      <c r="C2024" s="510">
        <v>253</v>
      </c>
      <c r="D2024" s="510">
        <v>145</v>
      </c>
      <c r="E2024" s="510">
        <v>424</v>
      </c>
      <c r="F2024" s="510">
        <v>740</v>
      </c>
      <c r="G2024" s="510">
        <v>587</v>
      </c>
      <c r="H2024" s="510">
        <v>470</v>
      </c>
      <c r="I2024" s="511">
        <v>2619</v>
      </c>
    </row>
    <row r="2025" spans="1:11">
      <c r="B2025" s="73" t="s">
        <v>11</v>
      </c>
      <c r="C2025" s="512">
        <v>185</v>
      </c>
      <c r="D2025" s="512">
        <v>74</v>
      </c>
      <c r="E2025" s="512">
        <v>370</v>
      </c>
      <c r="F2025" s="512">
        <v>956</v>
      </c>
      <c r="G2025" s="512">
        <v>950</v>
      </c>
      <c r="H2025" s="512">
        <v>653</v>
      </c>
      <c r="I2025" s="513">
        <v>3188</v>
      </c>
    </row>
    <row r="2026" spans="1:11">
      <c r="B2026" s="73" t="s">
        <v>12</v>
      </c>
      <c r="C2026" s="512">
        <v>54</v>
      </c>
      <c r="D2026" s="512">
        <v>21</v>
      </c>
      <c r="E2026" s="512">
        <v>120</v>
      </c>
      <c r="F2026" s="512">
        <v>295</v>
      </c>
      <c r="G2026" s="512">
        <v>467</v>
      </c>
      <c r="H2026" s="512">
        <v>336</v>
      </c>
      <c r="I2026" s="513">
        <v>1293</v>
      </c>
    </row>
    <row r="2027" spans="1:11">
      <c r="B2027" s="73" t="s">
        <v>13</v>
      </c>
      <c r="C2027" s="512">
        <v>1</v>
      </c>
      <c r="D2027" s="512">
        <v>8</v>
      </c>
      <c r="E2027" s="512">
        <v>32</v>
      </c>
      <c r="F2027" s="512">
        <v>76</v>
      </c>
      <c r="G2027" s="512">
        <v>175</v>
      </c>
      <c r="H2027" s="512">
        <v>225</v>
      </c>
      <c r="I2027" s="513">
        <v>517</v>
      </c>
    </row>
    <row r="2028" spans="1:11">
      <c r="B2028" s="73" t="s">
        <v>14</v>
      </c>
      <c r="C2028" s="512">
        <v>6</v>
      </c>
      <c r="D2028" s="512">
        <v>0</v>
      </c>
      <c r="E2028" s="512">
        <v>13</v>
      </c>
      <c r="F2028" s="512">
        <v>23</v>
      </c>
      <c r="G2028" s="512">
        <v>40</v>
      </c>
      <c r="H2028" s="512">
        <v>61</v>
      </c>
      <c r="I2028" s="513">
        <v>143</v>
      </c>
    </row>
    <row r="2029" spans="1:11">
      <c r="B2029" s="77" t="s">
        <v>77</v>
      </c>
      <c r="C2029" s="514">
        <v>60</v>
      </c>
      <c r="D2029" s="514">
        <v>35</v>
      </c>
      <c r="E2029" s="514">
        <v>88</v>
      </c>
      <c r="F2029" s="514">
        <v>188</v>
      </c>
      <c r="G2029" s="514">
        <v>242</v>
      </c>
      <c r="H2029" s="514">
        <v>399</v>
      </c>
      <c r="I2029" s="515">
        <v>1012</v>
      </c>
    </row>
    <row r="2030" spans="1:11">
      <c r="B2030" s="80" t="s">
        <v>78</v>
      </c>
      <c r="C2030" s="514">
        <v>26</v>
      </c>
      <c r="D2030" s="514">
        <v>5</v>
      </c>
      <c r="E2030" s="514">
        <v>26</v>
      </c>
      <c r="F2030" s="514">
        <v>20</v>
      </c>
      <c r="G2030" s="514">
        <v>22</v>
      </c>
      <c r="H2030" s="514">
        <v>19</v>
      </c>
      <c r="I2030" s="515">
        <v>118</v>
      </c>
    </row>
    <row r="2031" spans="1:11" ht="15.6" thickBot="1">
      <c r="B2031" s="81" t="s">
        <v>87</v>
      </c>
      <c r="C2031" s="516">
        <v>1214</v>
      </c>
      <c r="D2031" s="516">
        <v>640</v>
      </c>
      <c r="E2031" s="517">
        <v>1362</v>
      </c>
      <c r="F2031" s="517">
        <v>2782</v>
      </c>
      <c r="G2031" s="517">
        <v>2864</v>
      </c>
      <c r="H2031" s="516">
        <v>2434</v>
      </c>
      <c r="I2031" s="518">
        <v>11296</v>
      </c>
      <c r="K2031" s="519"/>
    </row>
    <row r="2032" spans="1:11">
      <c r="B2032" s="5" t="s">
        <v>8</v>
      </c>
    </row>
    <row r="2033" spans="2:2">
      <c r="B2033" s="5"/>
    </row>
    <row r="2034" spans="2:2">
      <c r="B2034" s="5"/>
    </row>
    <row r="2035" spans="2:2">
      <c r="B2035" s="5"/>
    </row>
    <row r="2036" spans="2:2">
      <c r="B2036" s="5"/>
    </row>
    <row r="2037" spans="2:2">
      <c r="B2037" s="5"/>
    </row>
    <row r="2038" spans="2:2">
      <c r="B2038" s="5"/>
    </row>
    <row r="2039" spans="2:2">
      <c r="B2039" s="5"/>
    </row>
    <row r="2040" spans="2:2">
      <c r="B2040" s="5"/>
    </row>
    <row r="2041" spans="2:2">
      <c r="B2041" s="5"/>
    </row>
    <row r="2042" spans="2:2">
      <c r="B2042" s="5"/>
    </row>
    <row r="2043" spans="2:2">
      <c r="B2043" s="5"/>
    </row>
    <row r="2044" spans="2:2">
      <c r="B2044" s="5"/>
    </row>
    <row r="2045" spans="2:2">
      <c r="B2045" s="5"/>
    </row>
    <row r="2046" spans="2:2">
      <c r="B2046" s="5"/>
    </row>
    <row r="2047" spans="2:2">
      <c r="B2047" s="5"/>
    </row>
    <row r="2048" spans="2:2">
      <c r="B2048" s="5"/>
    </row>
    <row r="2049" spans="2:9">
      <c r="B2049" s="5"/>
    </row>
    <row r="2050" spans="2:9">
      <c r="B2050" s="5"/>
    </row>
    <row r="2051" spans="2:9">
      <c r="B2051" s="5"/>
    </row>
    <row r="2052" spans="2:9">
      <c r="B2052" s="5"/>
    </row>
    <row r="2053" spans="2:9" ht="15.6" thickBot="1">
      <c r="B2053" s="2" t="s">
        <v>245</v>
      </c>
    </row>
    <row r="2054" spans="2:9" ht="45">
      <c r="B2054" s="22" t="s">
        <v>82</v>
      </c>
      <c r="C2054" s="508" t="s">
        <v>246</v>
      </c>
      <c r="D2054" s="509" t="s">
        <v>247</v>
      </c>
      <c r="E2054" s="509" t="s">
        <v>248</v>
      </c>
      <c r="F2054" s="509" t="s">
        <v>249</v>
      </c>
      <c r="G2054" s="509" t="s">
        <v>250</v>
      </c>
      <c r="H2054" s="509" t="s">
        <v>251</v>
      </c>
      <c r="I2054" s="86" t="s">
        <v>107</v>
      </c>
    </row>
    <row r="2055" spans="2:9">
      <c r="B2055" s="70" t="s">
        <v>252</v>
      </c>
      <c r="C2055" s="235">
        <v>0.15980230642504117</v>
      </c>
      <c r="D2055" s="235">
        <v>0.17812500000000001</v>
      </c>
      <c r="E2055" s="235">
        <v>8.1497797356828189E-2</v>
      </c>
      <c r="F2055" s="235">
        <v>5.7872034507548527E-2</v>
      </c>
      <c r="G2055" s="235">
        <v>3.0377094972067038E-2</v>
      </c>
      <c r="H2055" s="235">
        <v>2.8759244042728019E-2</v>
      </c>
      <c r="I2055" s="520">
        <v>6.52443342776204E-2</v>
      </c>
    </row>
    <row r="2056" spans="2:9">
      <c r="B2056" s="70" t="s">
        <v>85</v>
      </c>
      <c r="C2056" s="235">
        <v>0.35831960461285006</v>
      </c>
      <c r="D2056" s="235">
        <v>0.37187500000000001</v>
      </c>
      <c r="E2056" s="235">
        <v>0.13069016152716592</v>
      </c>
      <c r="F2056" s="235">
        <v>0.11610352264557872</v>
      </c>
      <c r="G2056" s="235">
        <v>0.1026536312849162</v>
      </c>
      <c r="H2056" s="235">
        <v>8.2580115036976168E-2</v>
      </c>
      <c r="I2056" s="520">
        <v>0.14775141643059489</v>
      </c>
    </row>
    <row r="2057" spans="2:9">
      <c r="B2057" s="70" t="s">
        <v>86</v>
      </c>
      <c r="C2057" s="235">
        <v>0.20840197693574958</v>
      </c>
      <c r="D2057" s="235">
        <v>0.2265625</v>
      </c>
      <c r="E2057" s="235">
        <v>0.31130690161527164</v>
      </c>
      <c r="F2057" s="235">
        <v>0.26599568655643424</v>
      </c>
      <c r="G2057" s="235">
        <v>0.20495810055865921</v>
      </c>
      <c r="H2057" s="235">
        <v>0.19309778142974526</v>
      </c>
      <c r="I2057" s="520">
        <v>0.23185198300283286</v>
      </c>
    </row>
    <row r="2058" spans="2:9">
      <c r="B2058" s="73" t="s">
        <v>11</v>
      </c>
      <c r="C2058" s="237">
        <v>0.15238879736408567</v>
      </c>
      <c r="D2058" s="237">
        <v>0.11562500000000001</v>
      </c>
      <c r="E2058" s="237">
        <v>0.27165932452276065</v>
      </c>
      <c r="F2058" s="237">
        <v>0.34363767074047447</v>
      </c>
      <c r="G2058" s="237">
        <v>0.33170391061452514</v>
      </c>
      <c r="H2058" s="237">
        <v>0.2682826622843057</v>
      </c>
      <c r="I2058" s="521">
        <v>0.28222379603399433</v>
      </c>
    </row>
    <row r="2059" spans="2:9">
      <c r="B2059" s="73" t="s">
        <v>12</v>
      </c>
      <c r="C2059" s="237">
        <v>4.4481054365733116E-2</v>
      </c>
      <c r="D2059" s="237">
        <v>3.2812500000000001E-2</v>
      </c>
      <c r="E2059" s="237">
        <v>8.8105726872246701E-2</v>
      </c>
      <c r="F2059" s="237">
        <v>0.10603882099209203</v>
      </c>
      <c r="G2059" s="237">
        <v>0.1630586592178771</v>
      </c>
      <c r="H2059" s="237">
        <v>0.13804437140509448</v>
      </c>
      <c r="I2059" s="521">
        <v>0.11446529745042493</v>
      </c>
    </row>
    <row r="2060" spans="2:9">
      <c r="B2060" s="73" t="s">
        <v>13</v>
      </c>
      <c r="C2060" s="237">
        <v>8.2372322899505767E-4</v>
      </c>
      <c r="D2060" s="237">
        <v>1.2500000000000001E-2</v>
      </c>
      <c r="E2060" s="237">
        <v>2.3494860499265784E-2</v>
      </c>
      <c r="F2060" s="237">
        <v>2.7318475916606758E-2</v>
      </c>
      <c r="G2060" s="237">
        <v>6.1103351955307264E-2</v>
      </c>
      <c r="H2060" s="237">
        <v>9.2440427280197204E-2</v>
      </c>
      <c r="I2060" s="521">
        <v>4.5768413597733711E-2</v>
      </c>
    </row>
    <row r="2061" spans="2:9">
      <c r="B2061" s="73" t="s">
        <v>14</v>
      </c>
      <c r="C2061" s="237">
        <v>4.9423393739703456E-3</v>
      </c>
      <c r="D2061" s="237">
        <v>0</v>
      </c>
      <c r="E2061" s="237">
        <v>9.544787077826725E-3</v>
      </c>
      <c r="F2061" s="237">
        <v>8.2674335010783605E-3</v>
      </c>
      <c r="G2061" s="237">
        <v>1.3966480446927373E-2</v>
      </c>
      <c r="H2061" s="237">
        <v>2.506162695152013E-2</v>
      </c>
      <c r="I2061" s="521">
        <v>1.2659348441926345E-2</v>
      </c>
    </row>
    <row r="2062" spans="2:9">
      <c r="B2062" s="77" t="s">
        <v>77</v>
      </c>
      <c r="C2062" s="239">
        <v>4.9423393739703461E-2</v>
      </c>
      <c r="D2062" s="239">
        <v>5.46875E-2</v>
      </c>
      <c r="E2062" s="239">
        <v>6.4610866372980913E-2</v>
      </c>
      <c r="F2062" s="239">
        <v>6.7577282530553562E-2</v>
      </c>
      <c r="G2062" s="239">
        <v>8.4497206703910616E-2</v>
      </c>
      <c r="H2062" s="239">
        <v>0.16392769104354971</v>
      </c>
      <c r="I2062" s="522">
        <v>8.9589235127478753E-2</v>
      </c>
    </row>
    <row r="2063" spans="2:9" ht="15" customHeight="1" thickBot="1">
      <c r="B2063" s="140" t="s">
        <v>78</v>
      </c>
      <c r="C2063" s="523">
        <v>2.1416803953871501E-2</v>
      </c>
      <c r="D2063" s="523">
        <v>7.8125E-3</v>
      </c>
      <c r="E2063" s="523">
        <v>1.908957415565345E-2</v>
      </c>
      <c r="F2063" s="523">
        <v>7.1890726096333572E-3</v>
      </c>
      <c r="G2063" s="523">
        <v>7.6815642458100556E-3</v>
      </c>
      <c r="H2063" s="523">
        <v>7.8060805258833195E-3</v>
      </c>
      <c r="I2063" s="524">
        <v>1.0446175637393768E-2</v>
      </c>
    </row>
    <row r="2064" spans="2:9">
      <c r="B2064" s="5" t="s">
        <v>8</v>
      </c>
    </row>
    <row r="2065" spans="1:1">
      <c r="A2065" s="66" t="s">
        <v>80</v>
      </c>
    </row>
    <row r="2066" spans="1:1">
      <c r="A2066" s="66"/>
    </row>
    <row r="2067" spans="1:1">
      <c r="A2067" s="66"/>
    </row>
    <row r="2068" spans="1:1">
      <c r="A2068" s="66"/>
    </row>
    <row r="2069" spans="1:1">
      <c r="A2069" s="66"/>
    </row>
    <row r="2070" spans="1:1">
      <c r="A2070" s="66"/>
    </row>
    <row r="2071" spans="1:1">
      <c r="A2071" s="66"/>
    </row>
    <row r="2072" spans="1:1">
      <c r="A2072" s="66"/>
    </row>
    <row r="2073" spans="1:1">
      <c r="A2073" s="66"/>
    </row>
    <row r="2074" spans="1:1">
      <c r="A2074" s="66"/>
    </row>
    <row r="2075" spans="1:1">
      <c r="A2075" s="66"/>
    </row>
    <row r="2076" spans="1:1">
      <c r="A2076" s="66"/>
    </row>
    <row r="2077" spans="1:1">
      <c r="A2077" s="66"/>
    </row>
    <row r="2078" spans="1:1">
      <c r="A2078" s="66"/>
    </row>
    <row r="2079" spans="1:1">
      <c r="A2079" s="66"/>
    </row>
    <row r="2080" spans="1:1">
      <c r="A2080" s="66"/>
    </row>
    <row r="2081" spans="1:1">
      <c r="A2081" s="66"/>
    </row>
    <row r="2082" spans="1:1">
      <c r="A2082" s="66"/>
    </row>
    <row r="2083" spans="1:1">
      <c r="A2083" s="66"/>
    </row>
  </sheetData>
  <customSheetViews>
    <customSheetView guid="{475BE465-DD65-4415-BF6C-6FC31F567C6A}" scale="70" showPageBreaks="1" printArea="1" view="pageBreakPreview">
      <rowBreaks count="15" manualBreakCount="15">
        <brk id="128" max="19" man="1"/>
        <brk id="266" max="19" man="1"/>
        <brk id="389" max="19" man="1"/>
        <brk id="487" max="19" man="1"/>
        <brk id="624" max="19" man="1"/>
        <brk id="743" max="19" man="1"/>
        <brk id="875" max="19" man="1"/>
        <brk id="974" max="19" man="1"/>
        <brk id="1124" max="19" man="1"/>
        <brk id="1264" max="19" man="1"/>
        <brk id="1396" max="19" man="1"/>
        <brk id="1539" max="19" man="1"/>
        <brk id="1686" max="19" man="1"/>
        <brk id="1831" max="19" man="1"/>
        <brk id="1987" max="19" man="1"/>
      </rowBreaks>
      <colBreaks count="1" manualBreakCount="1">
        <brk id="20" max="2093" man="1"/>
      </colBreaks>
      <pageMargins left="0.23622047244094491" right="0.23622047244094491" top="0.35433070866141736" bottom="0.27559055118110237" header="0.19685039370078741" footer="0.19685039370078741"/>
      <pageSetup paperSize="9" scale="34" orientation="portrait" horizontalDpi="200" verticalDpi="200" r:id="rId1"/>
      <headerFooter alignWithMargins="0">
        <oddFooter>Page &amp;P of &amp;N</oddFooter>
      </headerFooter>
    </customSheetView>
  </customSheetViews>
  <mergeCells count="128">
    <mergeCell ref="C1989:D1989"/>
    <mergeCell ref="E1989:F1989"/>
    <mergeCell ref="G1989:H1989"/>
    <mergeCell ref="G1895:H1895"/>
    <mergeCell ref="C1922:D1922"/>
    <mergeCell ref="E1922:F1922"/>
    <mergeCell ref="G1922:H1922"/>
    <mergeCell ref="C1956:D1956"/>
    <mergeCell ref="E1956:F1956"/>
    <mergeCell ref="G1956:H1956"/>
    <mergeCell ref="C1833:D1833"/>
    <mergeCell ref="E1833:F1833"/>
    <mergeCell ref="C1867:D1867"/>
    <mergeCell ref="E1867:F1867"/>
    <mergeCell ref="C1895:D1895"/>
    <mergeCell ref="E1895:F1895"/>
    <mergeCell ref="C1769:D1769"/>
    <mergeCell ref="E1769:F1769"/>
    <mergeCell ref="G1769:H1769"/>
    <mergeCell ref="C1801:D1801"/>
    <mergeCell ref="E1801:F1801"/>
    <mergeCell ref="G1801:H1801"/>
    <mergeCell ref="C1707:D1707"/>
    <mergeCell ref="E1707:F1707"/>
    <mergeCell ref="G1707:H1707"/>
    <mergeCell ref="C1733:D1733"/>
    <mergeCell ref="E1733:F1733"/>
    <mergeCell ref="G1733:H1733"/>
    <mergeCell ref="G1432:H1432"/>
    <mergeCell ref="L1540:M1540"/>
    <mergeCell ref="B1576:B1577"/>
    <mergeCell ref="C1576:D1576"/>
    <mergeCell ref="E1576:F1576"/>
    <mergeCell ref="C1641:D1641"/>
    <mergeCell ref="E1641:F1641"/>
    <mergeCell ref="G1641:H1641"/>
    <mergeCell ref="C1398:D1398"/>
    <mergeCell ref="E1398:F1398"/>
    <mergeCell ref="C1432:D1432"/>
    <mergeCell ref="E1432:F1432"/>
    <mergeCell ref="S1301:T1301"/>
    <mergeCell ref="C1332:D1332"/>
    <mergeCell ref="E1332:F1332"/>
    <mergeCell ref="G1332:H1332"/>
    <mergeCell ref="I1332:J1332"/>
    <mergeCell ref="K1332:L1332"/>
    <mergeCell ref="M1332:N1332"/>
    <mergeCell ref="O1332:P1332"/>
    <mergeCell ref="Q1332:R1332"/>
    <mergeCell ref="S1332:T1332"/>
    <mergeCell ref="C1301:D1301"/>
    <mergeCell ref="E1301:F1301"/>
    <mergeCell ref="G1301:H1301"/>
    <mergeCell ref="I1301:J1301"/>
    <mergeCell ref="K1301:L1301"/>
    <mergeCell ref="M1301:N1301"/>
    <mergeCell ref="O1301:P1301"/>
    <mergeCell ref="Q1301:R1301"/>
    <mergeCell ref="C1364:D1364"/>
    <mergeCell ref="E1364:F1364"/>
    <mergeCell ref="O1232:P1232"/>
    <mergeCell ref="Q1232:R1232"/>
    <mergeCell ref="S1232:T1232"/>
    <mergeCell ref="C1266:D1266"/>
    <mergeCell ref="E1266:F1266"/>
    <mergeCell ref="G1266:H1266"/>
    <mergeCell ref="I1266:J1266"/>
    <mergeCell ref="K1266:L1266"/>
    <mergeCell ref="M1266:N1266"/>
    <mergeCell ref="O1266:P1266"/>
    <mergeCell ref="C1232:D1232"/>
    <mergeCell ref="E1232:F1232"/>
    <mergeCell ref="G1232:H1232"/>
    <mergeCell ref="I1232:J1232"/>
    <mergeCell ref="K1232:L1232"/>
    <mergeCell ref="M1232:N1232"/>
    <mergeCell ref="Q1266:R1266"/>
    <mergeCell ref="S1266:T1266"/>
    <mergeCell ref="C1126:D1126"/>
    <mergeCell ref="E1126:F1126"/>
    <mergeCell ref="G1126:H1126"/>
    <mergeCell ref="C1160:D1160"/>
    <mergeCell ref="E1160:F1160"/>
    <mergeCell ref="G1160:H1160"/>
    <mergeCell ref="C1092:D1092"/>
    <mergeCell ref="E1092:F1092"/>
    <mergeCell ref="G1092:H1092"/>
    <mergeCell ref="C877:D877"/>
    <mergeCell ref="E877:F877"/>
    <mergeCell ref="G877:H877"/>
    <mergeCell ref="C907:D907"/>
    <mergeCell ref="E907:F907"/>
    <mergeCell ref="C940:D940"/>
    <mergeCell ref="E940:F940"/>
    <mergeCell ref="G940:H940"/>
    <mergeCell ref="B717:B718"/>
    <mergeCell ref="C717:D717"/>
    <mergeCell ref="E717:F717"/>
    <mergeCell ref="C813:D813"/>
    <mergeCell ref="E813:F813"/>
    <mergeCell ref="C847:D847"/>
    <mergeCell ref="E847:F847"/>
    <mergeCell ref="C626:D626"/>
    <mergeCell ref="E626:F626"/>
    <mergeCell ref="G626:H626"/>
    <mergeCell ref="C659:D659"/>
    <mergeCell ref="E659:F659"/>
    <mergeCell ref="G659:H659"/>
    <mergeCell ref="C519:D519"/>
    <mergeCell ref="E519:F519"/>
    <mergeCell ref="C559:D559"/>
    <mergeCell ref="E559:F559"/>
    <mergeCell ref="G559:H559"/>
    <mergeCell ref="C593:D593"/>
    <mergeCell ref="E593:F593"/>
    <mergeCell ref="G593:H593"/>
    <mergeCell ref="C459:D459"/>
    <mergeCell ref="E459:F459"/>
    <mergeCell ref="C489:D489"/>
    <mergeCell ref="E489:F489"/>
    <mergeCell ref="G489:H489"/>
    <mergeCell ref="I489:J489"/>
    <mergeCell ref="B234:B235"/>
    <mergeCell ref="C234:D234"/>
    <mergeCell ref="E234:F234"/>
    <mergeCell ref="C391:D391"/>
    <mergeCell ref="E391:F391"/>
    <mergeCell ref="G391:H391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370" location="ptr_Top" display="TOP"/>
    <hyperlink ref="A197" location="ptr_Top" display="TOP"/>
    <hyperlink ref="A165" location="ptr_Top" display="TOP"/>
    <hyperlink ref="A671" location="ptr_Top" display="TOP"/>
    <hyperlink ref="A952" location="ptr_Top" display="TOP"/>
    <hyperlink ref="A1411" location="ptr_Top" display="TOP"/>
    <hyperlink ref="A1555" location="ptr_Top" display="TOP"/>
    <hyperlink ref="A1620" location="ptr_Top" display="TOP"/>
    <hyperlink ref="A1846" location="ptr_Top" display="TOP"/>
    <hyperlink ref="A2000" location="ptr_Top" display="TOP"/>
    <hyperlink ref="A2065" location="ptr_Top" display="TOP"/>
    <hyperlink ref="A973" location="ptr_Top" display="TOP"/>
  </hyperlinks>
  <pageMargins left="0.23622047244094491" right="0.23622047244094491" top="0.35433070866141736" bottom="0.27559055118110237" header="0.19685039370078741" footer="0.19685039370078741"/>
  <pageSetup paperSize="9" scale="34" orientation="portrait" horizontalDpi="200" verticalDpi="200"/>
  <headerFooter alignWithMargins="0">
    <oddFooter>Page &amp;P of &amp;N</oddFooter>
  </headerFooter>
  <rowBreaks count="15" manualBreakCount="15">
    <brk id="128" max="19" man="1"/>
    <brk id="266" max="19" man="1"/>
    <brk id="389" max="19" man="1"/>
    <brk id="487" max="19" man="1"/>
    <brk id="624" max="19" man="1"/>
    <brk id="743" max="19" man="1"/>
    <brk id="875" max="19" man="1"/>
    <brk id="974" max="19" man="1"/>
    <brk id="1124" max="19" man="1"/>
    <brk id="1264" max="19" man="1"/>
    <brk id="1396" max="19" man="1"/>
    <brk id="1539" max="19" man="1"/>
    <brk id="1686" max="19" man="1"/>
    <brk id="1831" max="19" man="1"/>
    <brk id="1987" max="19" man="1"/>
  </rowBreaks>
  <colBreaks count="1" manualBreakCount="1">
    <brk id="20" max="209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zoomScale="70" zoomScaleNormal="70" workbookViewId="0"/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12295</v>
      </c>
    </row>
    <row r="18" spans="2:7">
      <c r="B18" s="27" t="s">
        <v>52</v>
      </c>
      <c r="C18" s="28"/>
      <c r="D18" s="28"/>
      <c r="E18" s="28"/>
      <c r="F18" s="28"/>
      <c r="G18" s="28" t="s">
        <v>369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1198</v>
      </c>
      <c r="D22" s="28"/>
      <c r="E22" s="28"/>
      <c r="F22" s="28"/>
      <c r="G22" s="28"/>
    </row>
    <row r="23" spans="2:7">
      <c r="B23" s="3" t="s">
        <v>57</v>
      </c>
      <c r="C23" s="951">
        <v>166</v>
      </c>
      <c r="D23" s="28"/>
      <c r="E23" s="28"/>
      <c r="F23" s="28"/>
      <c r="G23" s="28"/>
    </row>
    <row r="24" spans="2:7">
      <c r="B24" s="3" t="s">
        <v>58</v>
      </c>
      <c r="C24" s="951">
        <v>415</v>
      </c>
      <c r="D24" s="28"/>
      <c r="E24" s="28"/>
      <c r="F24" s="28"/>
      <c r="G24" s="28"/>
    </row>
    <row r="25" spans="2:7">
      <c r="B25" s="3" t="s">
        <v>59</v>
      </c>
      <c r="C25" s="951">
        <v>275</v>
      </c>
      <c r="D25" s="28"/>
      <c r="E25" s="28"/>
      <c r="F25" s="28"/>
      <c r="G25" s="28"/>
    </row>
    <row r="26" spans="2:7">
      <c r="B26" s="3" t="s">
        <v>60</v>
      </c>
      <c r="C26" s="951">
        <v>185</v>
      </c>
      <c r="D26" s="28"/>
      <c r="E26" s="28"/>
      <c r="F26" s="28"/>
      <c r="G26" s="28"/>
    </row>
    <row r="27" spans="2:7">
      <c r="B27" s="3" t="s">
        <v>61</v>
      </c>
      <c r="C27" s="951">
        <v>472</v>
      </c>
      <c r="D27" s="28"/>
      <c r="E27" s="28"/>
      <c r="F27" s="28"/>
      <c r="G27" s="28"/>
    </row>
    <row r="28" spans="2:7">
      <c r="B28" s="3" t="s">
        <v>62</v>
      </c>
      <c r="C28" s="951">
        <v>702</v>
      </c>
      <c r="D28" s="28"/>
      <c r="E28" s="28"/>
      <c r="F28" s="28"/>
      <c r="G28" s="28"/>
    </row>
    <row r="29" spans="2:7">
      <c r="B29" s="3" t="s">
        <v>63</v>
      </c>
      <c r="C29" s="951">
        <v>1919</v>
      </c>
      <c r="D29" s="28"/>
      <c r="E29" s="28"/>
      <c r="F29" s="28"/>
      <c r="G29" s="28"/>
    </row>
    <row r="30" spans="2:7">
      <c r="B30" s="3" t="s">
        <v>64</v>
      </c>
      <c r="C30" s="951">
        <v>1039</v>
      </c>
      <c r="D30" s="28"/>
      <c r="E30" s="28"/>
      <c r="F30" s="28"/>
      <c r="G30" s="28"/>
    </row>
    <row r="31" spans="2:7">
      <c r="B31" s="3" t="s">
        <v>65</v>
      </c>
      <c r="C31" s="951">
        <v>934</v>
      </c>
      <c r="D31" s="28"/>
      <c r="E31" s="28"/>
      <c r="F31" s="28"/>
      <c r="G31" s="28"/>
    </row>
    <row r="32" spans="2:7">
      <c r="B32" s="3" t="s">
        <v>66</v>
      </c>
      <c r="C32" s="951">
        <v>875</v>
      </c>
      <c r="D32" s="28"/>
      <c r="E32" s="28"/>
      <c r="F32" s="28"/>
      <c r="G32" s="28"/>
    </row>
    <row r="33" spans="2:7">
      <c r="B33" s="3" t="s">
        <v>67</v>
      </c>
      <c r="C33" s="951">
        <v>2034</v>
      </c>
      <c r="D33" s="28"/>
      <c r="E33" s="28"/>
      <c r="F33" s="28"/>
      <c r="G33" s="28"/>
    </row>
    <row r="34" spans="2:7">
      <c r="B34" s="3" t="s">
        <v>68</v>
      </c>
      <c r="C34" s="951">
        <v>926</v>
      </c>
      <c r="D34" s="28"/>
      <c r="E34" s="28"/>
      <c r="F34" s="28"/>
      <c r="G34" s="28"/>
    </row>
    <row r="35" spans="2:7">
      <c r="B35" s="3" t="s">
        <v>69</v>
      </c>
      <c r="C35" s="951">
        <v>1155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12295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897</v>
      </c>
      <c r="D40" s="40">
        <v>301</v>
      </c>
      <c r="E40" s="1055">
        <v>0.74874791318864775</v>
      </c>
      <c r="F40" s="28"/>
      <c r="G40" s="28"/>
    </row>
    <row r="41" spans="2:7">
      <c r="B41" s="3" t="s">
        <v>57</v>
      </c>
      <c r="C41" s="953">
        <v>137</v>
      </c>
      <c r="D41" s="40">
        <v>29</v>
      </c>
      <c r="E41" s="1055">
        <v>0.82530120481927716</v>
      </c>
      <c r="F41" s="28"/>
      <c r="G41" s="28"/>
    </row>
    <row r="42" spans="2:7">
      <c r="B42" s="3" t="s">
        <v>58</v>
      </c>
      <c r="C42" s="953">
        <v>320</v>
      </c>
      <c r="D42" s="40">
        <v>95</v>
      </c>
      <c r="E42" s="1055">
        <v>0.77108433734939763</v>
      </c>
      <c r="F42" s="28"/>
      <c r="G42" s="28"/>
    </row>
    <row r="43" spans="2:7">
      <c r="B43" s="3" t="s">
        <v>59</v>
      </c>
      <c r="C43" s="953">
        <v>232</v>
      </c>
      <c r="D43" s="40">
        <v>43</v>
      </c>
      <c r="E43" s="1055">
        <v>0.84363636363636363</v>
      </c>
      <c r="F43" s="28"/>
      <c r="G43" s="28"/>
    </row>
    <row r="44" spans="2:7">
      <c r="B44" s="3" t="s">
        <v>60</v>
      </c>
      <c r="C44" s="953">
        <v>165</v>
      </c>
      <c r="D44" s="40">
        <v>20</v>
      </c>
      <c r="E44" s="1055">
        <v>0.89189189189189189</v>
      </c>
      <c r="F44" s="28"/>
      <c r="G44" s="28"/>
    </row>
    <row r="45" spans="2:7">
      <c r="B45" s="3" t="s">
        <v>61</v>
      </c>
      <c r="C45" s="953">
        <v>385</v>
      </c>
      <c r="D45" s="40">
        <v>87</v>
      </c>
      <c r="E45" s="1055">
        <v>0.81567796610169496</v>
      </c>
      <c r="F45" s="28"/>
      <c r="G45" s="28"/>
    </row>
    <row r="46" spans="2:7">
      <c r="B46" s="3" t="s">
        <v>62</v>
      </c>
      <c r="C46" s="953">
        <v>576</v>
      </c>
      <c r="D46" s="40">
        <v>126</v>
      </c>
      <c r="E46" s="1055">
        <v>0.82051282051282048</v>
      </c>
      <c r="F46" s="28"/>
      <c r="G46" s="28"/>
    </row>
    <row r="47" spans="2:7">
      <c r="B47" s="3" t="s">
        <v>63</v>
      </c>
      <c r="C47" s="953">
        <v>1538</v>
      </c>
      <c r="D47" s="40">
        <v>381</v>
      </c>
      <c r="E47" s="1055">
        <v>0.80145909327774878</v>
      </c>
      <c r="F47" s="28"/>
      <c r="G47" s="28"/>
    </row>
    <row r="48" spans="2:7">
      <c r="B48" s="3" t="s">
        <v>64</v>
      </c>
      <c r="C48" s="953">
        <v>730</v>
      </c>
      <c r="D48" s="40">
        <v>309</v>
      </c>
      <c r="E48" s="1055">
        <v>0.70259865255052933</v>
      </c>
      <c r="F48" s="28"/>
      <c r="G48" s="28"/>
    </row>
    <row r="49" spans="2:12">
      <c r="B49" s="3" t="s">
        <v>65</v>
      </c>
      <c r="C49" s="953">
        <v>656</v>
      </c>
      <c r="D49" s="40">
        <v>278</v>
      </c>
      <c r="E49" s="1055">
        <v>0.70235546038543895</v>
      </c>
      <c r="F49" s="28"/>
      <c r="G49" s="28"/>
    </row>
    <row r="50" spans="2:12">
      <c r="B50" s="3" t="s">
        <v>66</v>
      </c>
      <c r="C50" s="953">
        <v>685</v>
      </c>
      <c r="D50" s="40">
        <v>190</v>
      </c>
      <c r="E50" s="1055">
        <v>0.78285714285714281</v>
      </c>
      <c r="F50" s="28"/>
      <c r="G50" s="28"/>
    </row>
    <row r="51" spans="2:12">
      <c r="B51" s="3" t="s">
        <v>67</v>
      </c>
      <c r="C51" s="953">
        <v>1582</v>
      </c>
      <c r="D51" s="40">
        <v>452</v>
      </c>
      <c r="E51" s="1055">
        <v>0.77777777777777779</v>
      </c>
      <c r="F51" s="28"/>
      <c r="G51" s="28"/>
    </row>
    <row r="52" spans="2:12">
      <c r="B52" s="3" t="s">
        <v>68</v>
      </c>
      <c r="C52" s="953">
        <v>660</v>
      </c>
      <c r="D52" s="40">
        <v>266</v>
      </c>
      <c r="E52" s="1055">
        <v>0.71274298056155505</v>
      </c>
      <c r="F52" s="28"/>
      <c r="G52" s="28"/>
    </row>
    <row r="53" spans="2:12">
      <c r="B53" s="3" t="s">
        <v>69</v>
      </c>
      <c r="C53" s="953">
        <v>799</v>
      </c>
      <c r="D53" s="40">
        <v>356</v>
      </c>
      <c r="E53" s="1055">
        <v>0.69177489177489182</v>
      </c>
      <c r="F53" s="28"/>
      <c r="G53" s="28"/>
    </row>
    <row r="54" spans="2:12" ht="15.6" thickBot="1">
      <c r="B54" s="32" t="s">
        <v>70</v>
      </c>
      <c r="C54" s="950">
        <v>9362</v>
      </c>
      <c r="D54" s="43">
        <v>2933</v>
      </c>
      <c r="E54" s="1054">
        <v>0.76144774298495321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63</v>
      </c>
      <c r="D58" s="51">
        <v>132</v>
      </c>
      <c r="E58" s="51">
        <v>251</v>
      </c>
      <c r="F58" s="51">
        <v>260</v>
      </c>
      <c r="G58" s="51">
        <v>66</v>
      </c>
      <c r="H58" s="51">
        <v>29</v>
      </c>
      <c r="I58" s="51">
        <v>8</v>
      </c>
      <c r="J58" s="51">
        <v>84</v>
      </c>
      <c r="K58" s="52">
        <v>4</v>
      </c>
      <c r="L58" s="1006">
        <v>897</v>
      </c>
    </row>
    <row r="59" spans="2:12">
      <c r="B59" s="3" t="s">
        <v>57</v>
      </c>
      <c r="C59" s="51">
        <v>0</v>
      </c>
      <c r="D59" s="51">
        <v>4</v>
      </c>
      <c r="E59" s="51">
        <v>22</v>
      </c>
      <c r="F59" s="51">
        <v>42</v>
      </c>
      <c r="G59" s="51">
        <v>36</v>
      </c>
      <c r="H59" s="51">
        <v>24</v>
      </c>
      <c r="I59" s="51">
        <v>8</v>
      </c>
      <c r="J59" s="51">
        <v>0</v>
      </c>
      <c r="K59" s="52">
        <v>1</v>
      </c>
      <c r="L59" s="1006">
        <v>137</v>
      </c>
    </row>
    <row r="60" spans="2:12">
      <c r="B60" s="3" t="s">
        <v>58</v>
      </c>
      <c r="C60" s="51">
        <v>1</v>
      </c>
      <c r="D60" s="51">
        <v>17</v>
      </c>
      <c r="E60" s="51">
        <v>25</v>
      </c>
      <c r="F60" s="51">
        <v>76</v>
      </c>
      <c r="G60" s="51">
        <v>129</v>
      </c>
      <c r="H60" s="51">
        <v>54</v>
      </c>
      <c r="I60" s="51">
        <v>11</v>
      </c>
      <c r="J60" s="51">
        <v>0</v>
      </c>
      <c r="K60" s="52">
        <v>7</v>
      </c>
      <c r="L60" s="1006">
        <v>320</v>
      </c>
    </row>
    <row r="61" spans="2:12">
      <c r="B61" s="3" t="s">
        <v>59</v>
      </c>
      <c r="C61" s="51">
        <v>0</v>
      </c>
      <c r="D61" s="51">
        <v>4</v>
      </c>
      <c r="E61" s="51">
        <v>40</v>
      </c>
      <c r="F61" s="51">
        <v>73</v>
      </c>
      <c r="G61" s="51">
        <v>74</v>
      </c>
      <c r="H61" s="51">
        <v>31</v>
      </c>
      <c r="I61" s="51">
        <v>8</v>
      </c>
      <c r="J61" s="51">
        <v>0</v>
      </c>
      <c r="K61" s="52">
        <v>2</v>
      </c>
      <c r="L61" s="1006">
        <v>232</v>
      </c>
    </row>
    <row r="62" spans="2:12">
      <c r="B62" s="3" t="s">
        <v>60</v>
      </c>
      <c r="C62" s="51">
        <v>0</v>
      </c>
      <c r="D62" s="51">
        <v>6</v>
      </c>
      <c r="E62" s="51">
        <v>21</v>
      </c>
      <c r="F62" s="51">
        <v>43</v>
      </c>
      <c r="G62" s="51">
        <v>45</v>
      </c>
      <c r="H62" s="51">
        <v>33</v>
      </c>
      <c r="I62" s="51">
        <v>11</v>
      </c>
      <c r="J62" s="51">
        <v>0</v>
      </c>
      <c r="K62" s="52">
        <v>6</v>
      </c>
      <c r="L62" s="1006">
        <v>165</v>
      </c>
    </row>
    <row r="63" spans="2:12">
      <c r="B63" s="3" t="s">
        <v>61</v>
      </c>
      <c r="C63" s="51">
        <v>38</v>
      </c>
      <c r="D63" s="51">
        <v>45</v>
      </c>
      <c r="E63" s="51">
        <v>56</v>
      </c>
      <c r="F63" s="51">
        <v>88</v>
      </c>
      <c r="G63" s="51">
        <v>92</v>
      </c>
      <c r="H63" s="51">
        <v>47</v>
      </c>
      <c r="I63" s="51">
        <v>16</v>
      </c>
      <c r="J63" s="51">
        <v>0</v>
      </c>
      <c r="K63" s="52">
        <v>3</v>
      </c>
      <c r="L63" s="1006">
        <v>385</v>
      </c>
    </row>
    <row r="64" spans="2:12">
      <c r="B64" s="3" t="s">
        <v>62</v>
      </c>
      <c r="C64" s="51">
        <v>99</v>
      </c>
      <c r="D64" s="51">
        <v>80</v>
      </c>
      <c r="E64" s="51">
        <v>72</v>
      </c>
      <c r="F64" s="51">
        <v>144</v>
      </c>
      <c r="G64" s="51">
        <v>118</v>
      </c>
      <c r="H64" s="51">
        <v>51</v>
      </c>
      <c r="I64" s="51">
        <v>12</v>
      </c>
      <c r="J64" s="51">
        <v>0</v>
      </c>
      <c r="K64" s="52">
        <v>0</v>
      </c>
      <c r="L64" s="1006">
        <v>576</v>
      </c>
    </row>
    <row r="65" spans="2:12">
      <c r="B65" s="3" t="s">
        <v>63</v>
      </c>
      <c r="C65" s="51">
        <v>184</v>
      </c>
      <c r="D65" s="51">
        <v>234</v>
      </c>
      <c r="E65" s="51">
        <v>261</v>
      </c>
      <c r="F65" s="51">
        <v>505</v>
      </c>
      <c r="G65" s="51">
        <v>272</v>
      </c>
      <c r="H65" s="51">
        <v>67</v>
      </c>
      <c r="I65" s="51">
        <v>11</v>
      </c>
      <c r="J65" s="51">
        <v>0</v>
      </c>
      <c r="K65" s="52">
        <v>4</v>
      </c>
      <c r="L65" s="1006">
        <v>1538</v>
      </c>
    </row>
    <row r="66" spans="2:12">
      <c r="B66" s="3" t="s">
        <v>64</v>
      </c>
      <c r="C66" s="51">
        <v>21</v>
      </c>
      <c r="D66" s="51">
        <v>122</v>
      </c>
      <c r="E66" s="51">
        <v>218</v>
      </c>
      <c r="F66" s="51">
        <v>253</v>
      </c>
      <c r="G66" s="51">
        <v>36</v>
      </c>
      <c r="H66" s="51">
        <v>27</v>
      </c>
      <c r="I66" s="51">
        <v>6</v>
      </c>
      <c r="J66" s="51">
        <v>43</v>
      </c>
      <c r="K66" s="52">
        <v>4</v>
      </c>
      <c r="L66" s="1006">
        <v>730</v>
      </c>
    </row>
    <row r="67" spans="2:12">
      <c r="B67" s="3" t="s">
        <v>65</v>
      </c>
      <c r="C67" s="51">
        <v>21</v>
      </c>
      <c r="D67" s="51">
        <v>123</v>
      </c>
      <c r="E67" s="51">
        <v>195</v>
      </c>
      <c r="F67" s="51">
        <v>214</v>
      </c>
      <c r="G67" s="51">
        <v>36</v>
      </c>
      <c r="H67" s="51">
        <v>20</v>
      </c>
      <c r="I67" s="51">
        <v>5</v>
      </c>
      <c r="J67" s="51">
        <v>35</v>
      </c>
      <c r="K67" s="52">
        <v>7</v>
      </c>
      <c r="L67" s="1006">
        <v>656</v>
      </c>
    </row>
    <row r="68" spans="2:12">
      <c r="B68" s="3" t="s">
        <v>66</v>
      </c>
      <c r="C68" s="51">
        <v>27</v>
      </c>
      <c r="D68" s="51">
        <v>96</v>
      </c>
      <c r="E68" s="51">
        <v>209</v>
      </c>
      <c r="F68" s="51">
        <v>182</v>
      </c>
      <c r="G68" s="51">
        <v>48</v>
      </c>
      <c r="H68" s="51">
        <v>17</v>
      </c>
      <c r="I68" s="51">
        <v>5</v>
      </c>
      <c r="J68" s="51">
        <v>70</v>
      </c>
      <c r="K68" s="52">
        <v>31</v>
      </c>
      <c r="L68" s="1006">
        <v>685</v>
      </c>
    </row>
    <row r="69" spans="2:12">
      <c r="B69" s="3" t="s">
        <v>67</v>
      </c>
      <c r="C69" s="51">
        <v>41</v>
      </c>
      <c r="D69" s="51">
        <v>233</v>
      </c>
      <c r="E69" s="51">
        <v>477</v>
      </c>
      <c r="F69" s="51">
        <v>515</v>
      </c>
      <c r="G69" s="51">
        <v>98</v>
      </c>
      <c r="H69" s="51">
        <v>44</v>
      </c>
      <c r="I69" s="51">
        <v>10</v>
      </c>
      <c r="J69" s="51">
        <v>138</v>
      </c>
      <c r="K69" s="52">
        <v>26</v>
      </c>
      <c r="L69" s="1006">
        <v>1582</v>
      </c>
    </row>
    <row r="70" spans="2:12">
      <c r="B70" s="3" t="s">
        <v>68</v>
      </c>
      <c r="C70" s="51">
        <v>32</v>
      </c>
      <c r="D70" s="51">
        <v>99</v>
      </c>
      <c r="E70" s="51">
        <v>216</v>
      </c>
      <c r="F70" s="51">
        <v>183</v>
      </c>
      <c r="G70" s="51">
        <v>30</v>
      </c>
      <c r="H70" s="51">
        <v>14</v>
      </c>
      <c r="I70" s="51">
        <v>3</v>
      </c>
      <c r="J70" s="51">
        <v>79</v>
      </c>
      <c r="K70" s="52">
        <v>4</v>
      </c>
      <c r="L70" s="1006">
        <v>660</v>
      </c>
    </row>
    <row r="71" spans="2:12" ht="15.6" thickBot="1">
      <c r="B71" s="3" t="s">
        <v>69</v>
      </c>
      <c r="C71" s="51">
        <v>47</v>
      </c>
      <c r="D71" s="51">
        <v>134</v>
      </c>
      <c r="E71" s="51">
        <v>240</v>
      </c>
      <c r="F71" s="51">
        <v>247</v>
      </c>
      <c r="G71" s="51">
        <v>57</v>
      </c>
      <c r="H71" s="51">
        <v>37</v>
      </c>
      <c r="I71" s="51">
        <v>9</v>
      </c>
      <c r="J71" s="51">
        <v>28</v>
      </c>
      <c r="K71" s="52">
        <v>0</v>
      </c>
      <c r="L71" s="1047">
        <v>799</v>
      </c>
    </row>
    <row r="72" spans="2:12" ht="16.2" thickTop="1" thickBot="1">
      <c r="B72" s="32" t="s">
        <v>70</v>
      </c>
      <c r="C72" s="54">
        <v>574</v>
      </c>
      <c r="D72" s="54">
        <v>1329</v>
      </c>
      <c r="E72" s="54">
        <v>2303</v>
      </c>
      <c r="F72" s="54">
        <v>2825</v>
      </c>
      <c r="G72" s="54">
        <v>1137</v>
      </c>
      <c r="H72" s="1046">
        <v>495</v>
      </c>
      <c r="I72" s="1046">
        <v>123</v>
      </c>
      <c r="J72" s="1046">
        <v>477</v>
      </c>
      <c r="K72" s="1050">
        <v>99</v>
      </c>
      <c r="L72" s="1044">
        <v>9362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73</v>
      </c>
      <c r="D76" s="51">
        <v>166</v>
      </c>
      <c r="E76" s="51">
        <v>328</v>
      </c>
      <c r="F76" s="51">
        <v>313</v>
      </c>
      <c r="G76" s="51">
        <v>73</v>
      </c>
      <c r="H76" s="51">
        <v>31</v>
      </c>
      <c r="I76" s="51">
        <v>9</v>
      </c>
      <c r="J76" s="51">
        <v>199</v>
      </c>
      <c r="K76" s="52">
        <v>6</v>
      </c>
      <c r="L76" s="1006">
        <v>1198</v>
      </c>
    </row>
    <row r="77" spans="2:12">
      <c r="B77" s="3" t="s">
        <v>57</v>
      </c>
      <c r="C77" s="51">
        <v>0</v>
      </c>
      <c r="D77" s="51">
        <v>7</v>
      </c>
      <c r="E77" s="51">
        <v>30</v>
      </c>
      <c r="F77" s="51">
        <v>51</v>
      </c>
      <c r="G77" s="51">
        <v>42</v>
      </c>
      <c r="H77" s="51">
        <v>27</v>
      </c>
      <c r="I77" s="51">
        <v>8</v>
      </c>
      <c r="J77" s="51">
        <v>0</v>
      </c>
      <c r="K77" s="52">
        <v>1</v>
      </c>
      <c r="L77" s="1006">
        <v>166</v>
      </c>
    </row>
    <row r="78" spans="2:12">
      <c r="B78" s="3" t="s">
        <v>58</v>
      </c>
      <c r="C78" s="51">
        <v>1</v>
      </c>
      <c r="D78" s="51">
        <v>22</v>
      </c>
      <c r="E78" s="51">
        <v>34</v>
      </c>
      <c r="F78" s="51">
        <v>94</v>
      </c>
      <c r="G78" s="51">
        <v>161</v>
      </c>
      <c r="H78" s="51">
        <v>71</v>
      </c>
      <c r="I78" s="51">
        <v>20</v>
      </c>
      <c r="J78" s="51">
        <v>0</v>
      </c>
      <c r="K78" s="52">
        <v>12</v>
      </c>
      <c r="L78" s="1006">
        <v>415</v>
      </c>
    </row>
    <row r="79" spans="2:12">
      <c r="B79" s="3" t="s">
        <v>59</v>
      </c>
      <c r="C79" s="51">
        <v>0</v>
      </c>
      <c r="D79" s="51">
        <v>6</v>
      </c>
      <c r="E79" s="51">
        <v>47</v>
      </c>
      <c r="F79" s="51">
        <v>91</v>
      </c>
      <c r="G79" s="51">
        <v>80</v>
      </c>
      <c r="H79" s="51">
        <v>39</v>
      </c>
      <c r="I79" s="51">
        <v>10</v>
      </c>
      <c r="J79" s="51">
        <v>0</v>
      </c>
      <c r="K79" s="52">
        <v>2</v>
      </c>
      <c r="L79" s="1006">
        <v>275</v>
      </c>
    </row>
    <row r="80" spans="2:12">
      <c r="B80" s="3" t="s">
        <v>60</v>
      </c>
      <c r="C80" s="51">
        <v>0</v>
      </c>
      <c r="D80" s="51">
        <v>8</v>
      </c>
      <c r="E80" s="51">
        <v>24</v>
      </c>
      <c r="F80" s="51">
        <v>45</v>
      </c>
      <c r="G80" s="51">
        <v>57</v>
      </c>
      <c r="H80" s="51">
        <v>39</v>
      </c>
      <c r="I80" s="51">
        <v>12</v>
      </c>
      <c r="J80" s="51">
        <v>0</v>
      </c>
      <c r="K80" s="52">
        <v>0</v>
      </c>
      <c r="L80" s="1006">
        <v>185</v>
      </c>
    </row>
    <row r="81" spans="1:12">
      <c r="B81" s="3" t="s">
        <v>61</v>
      </c>
      <c r="C81" s="51">
        <v>51</v>
      </c>
      <c r="D81" s="51">
        <v>54</v>
      </c>
      <c r="E81" s="51">
        <v>63</v>
      </c>
      <c r="F81" s="51">
        <v>117</v>
      </c>
      <c r="G81" s="51">
        <v>110</v>
      </c>
      <c r="H81" s="51">
        <v>55</v>
      </c>
      <c r="I81" s="51">
        <v>19</v>
      </c>
      <c r="J81" s="51">
        <v>0</v>
      </c>
      <c r="K81" s="52">
        <v>3</v>
      </c>
      <c r="L81" s="1006">
        <v>472</v>
      </c>
    </row>
    <row r="82" spans="1:12">
      <c r="B82" s="3" t="s">
        <v>62</v>
      </c>
      <c r="C82" s="51">
        <v>133</v>
      </c>
      <c r="D82" s="51">
        <v>106</v>
      </c>
      <c r="E82" s="51">
        <v>84</v>
      </c>
      <c r="F82" s="51">
        <v>162</v>
      </c>
      <c r="G82" s="51">
        <v>151</v>
      </c>
      <c r="H82" s="51">
        <v>54</v>
      </c>
      <c r="I82" s="51">
        <v>12</v>
      </c>
      <c r="J82" s="51">
        <v>0</v>
      </c>
      <c r="K82" s="52">
        <v>0</v>
      </c>
      <c r="L82" s="1006">
        <v>702</v>
      </c>
    </row>
    <row r="83" spans="1:12">
      <c r="B83" s="3" t="s">
        <v>63</v>
      </c>
      <c r="C83" s="51">
        <v>279</v>
      </c>
      <c r="D83" s="51">
        <v>300</v>
      </c>
      <c r="E83" s="51">
        <v>311</v>
      </c>
      <c r="F83" s="51">
        <v>596</v>
      </c>
      <c r="G83" s="51">
        <v>332</v>
      </c>
      <c r="H83" s="51">
        <v>76</v>
      </c>
      <c r="I83" s="51">
        <v>20</v>
      </c>
      <c r="J83" s="51">
        <v>0</v>
      </c>
      <c r="K83" s="52">
        <v>5</v>
      </c>
      <c r="L83" s="1006">
        <v>1919</v>
      </c>
    </row>
    <row r="84" spans="1:12">
      <c r="B84" s="3" t="s">
        <v>64</v>
      </c>
      <c r="C84" s="51">
        <v>28</v>
      </c>
      <c r="D84" s="51">
        <v>176</v>
      </c>
      <c r="E84" s="51">
        <v>293</v>
      </c>
      <c r="F84" s="51">
        <v>321</v>
      </c>
      <c r="G84" s="51">
        <v>41</v>
      </c>
      <c r="H84" s="51">
        <v>29</v>
      </c>
      <c r="I84" s="51">
        <v>6</v>
      </c>
      <c r="J84" s="51">
        <v>137</v>
      </c>
      <c r="K84" s="52">
        <v>8</v>
      </c>
      <c r="L84" s="1006">
        <v>1039</v>
      </c>
    </row>
    <row r="85" spans="1:12">
      <c r="B85" s="3" t="s">
        <v>65</v>
      </c>
      <c r="C85" s="51">
        <v>31</v>
      </c>
      <c r="D85" s="51">
        <v>175</v>
      </c>
      <c r="E85" s="51">
        <v>263</v>
      </c>
      <c r="F85" s="51">
        <v>281</v>
      </c>
      <c r="G85" s="51">
        <v>41</v>
      </c>
      <c r="H85" s="51">
        <v>21</v>
      </c>
      <c r="I85" s="51">
        <v>5</v>
      </c>
      <c r="J85" s="51">
        <v>109</v>
      </c>
      <c r="K85" s="52">
        <v>8</v>
      </c>
      <c r="L85" s="1006">
        <v>934</v>
      </c>
    </row>
    <row r="86" spans="1:12">
      <c r="B86" s="3" t="s">
        <v>66</v>
      </c>
      <c r="C86" s="51">
        <v>33</v>
      </c>
      <c r="D86" s="51">
        <v>124</v>
      </c>
      <c r="E86" s="51">
        <v>248</v>
      </c>
      <c r="F86" s="51">
        <v>215</v>
      </c>
      <c r="G86" s="51">
        <v>54</v>
      </c>
      <c r="H86" s="51">
        <v>17</v>
      </c>
      <c r="I86" s="51">
        <v>6</v>
      </c>
      <c r="J86" s="51">
        <v>139</v>
      </c>
      <c r="K86" s="52">
        <v>39</v>
      </c>
      <c r="L86" s="1006">
        <v>875</v>
      </c>
    </row>
    <row r="87" spans="1:12">
      <c r="B87" s="3" t="s">
        <v>67</v>
      </c>
      <c r="C87" s="51">
        <v>54</v>
      </c>
      <c r="D87" s="51">
        <v>323</v>
      </c>
      <c r="E87" s="51">
        <v>579</v>
      </c>
      <c r="F87" s="51">
        <v>583</v>
      </c>
      <c r="G87" s="51">
        <v>105</v>
      </c>
      <c r="H87" s="51">
        <v>41</v>
      </c>
      <c r="I87" s="51">
        <v>10</v>
      </c>
      <c r="J87" s="51">
        <v>306</v>
      </c>
      <c r="K87" s="52">
        <v>33</v>
      </c>
      <c r="L87" s="1006">
        <v>2034</v>
      </c>
    </row>
    <row r="88" spans="1:12">
      <c r="B88" s="3" t="s">
        <v>68</v>
      </c>
      <c r="C88" s="51">
        <v>51</v>
      </c>
      <c r="D88" s="51">
        <v>131</v>
      </c>
      <c r="E88" s="51">
        <v>310</v>
      </c>
      <c r="F88" s="51">
        <v>249</v>
      </c>
      <c r="G88" s="51">
        <v>36</v>
      </c>
      <c r="H88" s="51">
        <v>18</v>
      </c>
      <c r="I88" s="51">
        <v>5</v>
      </c>
      <c r="J88" s="51">
        <v>122</v>
      </c>
      <c r="K88" s="52">
        <v>4</v>
      </c>
      <c r="L88" s="1006">
        <v>926</v>
      </c>
    </row>
    <row r="89" spans="1:12" ht="15.6" thickBot="1">
      <c r="B89" s="3" t="s">
        <v>69</v>
      </c>
      <c r="C89" s="51">
        <v>65</v>
      </c>
      <c r="D89" s="51">
        <v>184</v>
      </c>
      <c r="E89" s="51">
        <v>330</v>
      </c>
      <c r="F89" s="51">
        <v>343</v>
      </c>
      <c r="G89" s="51">
        <v>80</v>
      </c>
      <c r="H89" s="51">
        <v>45</v>
      </c>
      <c r="I89" s="51">
        <v>11</v>
      </c>
      <c r="J89" s="51">
        <v>97</v>
      </c>
      <c r="K89" s="52">
        <v>0</v>
      </c>
      <c r="L89" s="1047">
        <v>1155</v>
      </c>
    </row>
    <row r="90" spans="1:12" ht="16.2" thickTop="1" thickBot="1">
      <c r="B90" s="32" t="s">
        <v>70</v>
      </c>
      <c r="C90" s="54">
        <v>799</v>
      </c>
      <c r="D90" s="54">
        <v>1782</v>
      </c>
      <c r="E90" s="54">
        <v>2944</v>
      </c>
      <c r="F90" s="54">
        <v>3461</v>
      </c>
      <c r="G90" s="54">
        <v>1363</v>
      </c>
      <c r="H90" s="1046">
        <v>563</v>
      </c>
      <c r="I90" s="1046">
        <v>153</v>
      </c>
      <c r="J90" s="1046">
        <v>1109</v>
      </c>
      <c r="K90" s="1045">
        <v>121</v>
      </c>
      <c r="L90" s="1044">
        <v>12295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6.498576657177714E-2</v>
      </c>
      <c r="D94" s="72">
        <v>799</v>
      </c>
    </row>
    <row r="95" spans="1:12">
      <c r="B95" s="70" t="s">
        <v>9</v>
      </c>
      <c r="C95" s="852">
        <v>0.14493696624644165</v>
      </c>
      <c r="D95" s="72">
        <v>1782</v>
      </c>
    </row>
    <row r="96" spans="1:12">
      <c r="B96" s="70" t="s">
        <v>10</v>
      </c>
      <c r="C96" s="852">
        <v>0.23944692964619765</v>
      </c>
      <c r="D96" s="72">
        <v>2944</v>
      </c>
    </row>
    <row r="97" spans="1:8">
      <c r="B97" s="73" t="s">
        <v>11</v>
      </c>
      <c r="C97" s="851">
        <v>0.28149654331028873</v>
      </c>
      <c r="D97" s="75">
        <v>3461</v>
      </c>
    </row>
    <row r="98" spans="1:8">
      <c r="B98" s="73" t="s">
        <v>12</v>
      </c>
      <c r="C98" s="850">
        <v>0.11085807238714925</v>
      </c>
      <c r="D98" s="75">
        <v>1363</v>
      </c>
    </row>
    <row r="99" spans="1:8">
      <c r="B99" s="73" t="s">
        <v>13</v>
      </c>
      <c r="C99" s="850">
        <v>4.5790971939812929E-2</v>
      </c>
      <c r="D99" s="75">
        <v>563</v>
      </c>
    </row>
    <row r="100" spans="1:8">
      <c r="B100" s="73" t="s">
        <v>14</v>
      </c>
      <c r="C100" s="850">
        <v>1.244408296055307E-2</v>
      </c>
      <c r="D100" s="75">
        <v>153</v>
      </c>
    </row>
    <row r="101" spans="1:8">
      <c r="B101" s="77" t="s">
        <v>77</v>
      </c>
      <c r="C101" s="849">
        <v>9.0199267995119972E-2</v>
      </c>
      <c r="D101" s="79">
        <v>1109</v>
      </c>
    </row>
    <row r="102" spans="1:8">
      <c r="B102" s="80" t="s">
        <v>78</v>
      </c>
      <c r="C102" s="849">
        <v>9.8413989426596182E-3</v>
      </c>
      <c r="D102" s="79">
        <v>121</v>
      </c>
    </row>
    <row r="103" spans="1:8" ht="15.6" thickBot="1">
      <c r="B103" s="81" t="s">
        <v>87</v>
      </c>
      <c r="C103" s="847"/>
      <c r="D103" s="846">
        <v>12295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87">
        <v>4.3999999999999997E-2</v>
      </c>
      <c r="D108" s="87">
        <v>3.9E-2</v>
      </c>
      <c r="E108" s="87">
        <v>2.3E-2</v>
      </c>
      <c r="F108" s="87">
        <v>3.7670341116222548E-2</v>
      </c>
      <c r="G108" s="87">
        <v>4.3350955673037823E-2</v>
      </c>
      <c r="H108" s="88">
        <v>533</v>
      </c>
    </row>
    <row r="109" spans="1:8">
      <c r="B109" s="3" t="s">
        <v>93</v>
      </c>
      <c r="C109" s="87">
        <v>0.13600000000000001</v>
      </c>
      <c r="D109" s="87">
        <v>0.13100000000000001</v>
      </c>
      <c r="E109" s="89">
        <v>0.112</v>
      </c>
      <c r="F109" s="87">
        <v>0.1226456036802361</v>
      </c>
      <c r="G109" s="87">
        <v>0.12094347295648637</v>
      </c>
      <c r="H109" s="88">
        <v>1487</v>
      </c>
    </row>
    <row r="110" spans="1:8">
      <c r="B110" s="3" t="s">
        <v>94</v>
      </c>
      <c r="C110" s="87">
        <v>0.158</v>
      </c>
      <c r="D110" s="87">
        <v>0.16200000000000001</v>
      </c>
      <c r="E110" s="89">
        <v>0.16800000000000001</v>
      </c>
      <c r="F110" s="87">
        <v>0.16986372710702197</v>
      </c>
      <c r="G110" s="87">
        <v>0.16917446116307441</v>
      </c>
      <c r="H110" s="88">
        <v>2080</v>
      </c>
    </row>
    <row r="111" spans="1:8">
      <c r="B111" s="3" t="s">
        <v>95</v>
      </c>
      <c r="C111" s="87">
        <v>0.14599999999999999</v>
      </c>
      <c r="D111" s="87">
        <v>0.14799999999999999</v>
      </c>
      <c r="E111" s="89">
        <v>0.156</v>
      </c>
      <c r="F111" s="87">
        <v>0.1580591962503255</v>
      </c>
      <c r="G111" s="87">
        <v>0.15250101667344448</v>
      </c>
      <c r="H111" s="88">
        <v>1875</v>
      </c>
    </row>
    <row r="112" spans="1:8">
      <c r="B112" s="3" t="s">
        <v>96</v>
      </c>
      <c r="C112" s="87">
        <v>0.15</v>
      </c>
      <c r="D112" s="87">
        <v>0.151</v>
      </c>
      <c r="E112" s="89">
        <v>0.155</v>
      </c>
      <c r="F112" s="87">
        <v>0.15536845759916673</v>
      </c>
      <c r="G112" s="87">
        <v>0.15095567303782026</v>
      </c>
      <c r="H112" s="88">
        <v>1856</v>
      </c>
    </row>
    <row r="113" spans="2:8">
      <c r="B113" s="3" t="s">
        <v>97</v>
      </c>
      <c r="C113" s="87">
        <v>0.121</v>
      </c>
      <c r="D113" s="87">
        <v>0.124</v>
      </c>
      <c r="E113" s="89">
        <v>0.13600000000000001</v>
      </c>
      <c r="F113" s="87">
        <v>0.13436333651592744</v>
      </c>
      <c r="G113" s="87">
        <v>0.13599023993493289</v>
      </c>
      <c r="H113" s="88">
        <v>1672</v>
      </c>
    </row>
    <row r="114" spans="2:8">
      <c r="B114" s="3" t="s">
        <v>98</v>
      </c>
      <c r="C114" s="87">
        <v>9.9000000000000005E-2</v>
      </c>
      <c r="D114" s="87">
        <v>0.1</v>
      </c>
      <c r="E114" s="87">
        <v>0.106</v>
      </c>
      <c r="F114" s="87">
        <v>0.10511240343720163</v>
      </c>
      <c r="G114" s="87">
        <v>0.10671004473363156</v>
      </c>
      <c r="H114" s="88">
        <v>1312</v>
      </c>
    </row>
    <row r="115" spans="2:8">
      <c r="B115" s="3" t="s">
        <v>99</v>
      </c>
      <c r="C115" s="87">
        <v>9.6000000000000002E-2</v>
      </c>
      <c r="D115" s="87">
        <v>9.5000000000000001E-2</v>
      </c>
      <c r="E115" s="87">
        <v>9.4E-2</v>
      </c>
      <c r="F115" s="87">
        <v>8.1676937765818941E-2</v>
      </c>
      <c r="G115" s="87">
        <v>8.1089873932492881E-2</v>
      </c>
      <c r="H115" s="88">
        <v>997</v>
      </c>
    </row>
    <row r="116" spans="2:8">
      <c r="B116" s="3" t="s">
        <v>100</v>
      </c>
      <c r="C116" s="87">
        <v>4.7E-2</v>
      </c>
      <c r="D116" s="87">
        <v>4.7E-2</v>
      </c>
      <c r="E116" s="87">
        <v>4.8000000000000001E-2</v>
      </c>
      <c r="F116" s="87">
        <v>3.37644301709921E-2</v>
      </c>
      <c r="G116" s="87">
        <v>3.6274908499389996E-2</v>
      </c>
      <c r="H116" s="88">
        <v>446</v>
      </c>
    </row>
    <row r="117" spans="2:8" ht="15.6" thickBot="1">
      <c r="B117" s="4" t="s">
        <v>101</v>
      </c>
      <c r="C117" s="90">
        <v>3.0000000000000001E-3</v>
      </c>
      <c r="D117" s="90">
        <v>4.0000000000000001E-3</v>
      </c>
      <c r="E117" s="90">
        <v>2E-3</v>
      </c>
      <c r="F117" s="90">
        <v>1.2151722940716952E-3</v>
      </c>
      <c r="G117" s="90">
        <v>3.0093533956893044E-3</v>
      </c>
      <c r="H117" s="91">
        <v>37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12295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369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128" t="s">
        <v>89</v>
      </c>
      <c r="C122" s="1086" t="s">
        <v>103</v>
      </c>
      <c r="D122" s="1087"/>
      <c r="E122" s="1088" t="s">
        <v>74</v>
      </c>
      <c r="F122" s="1089"/>
    </row>
    <row r="123" spans="2:8">
      <c r="B123" s="1129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4.0696432386242258E-2</v>
      </c>
      <c r="D124" s="1039">
        <v>381</v>
      </c>
      <c r="E124" s="1040">
        <v>3.098820658804392E-2</v>
      </c>
      <c r="F124" s="1039">
        <v>381</v>
      </c>
    </row>
    <row r="125" spans="2:8">
      <c r="B125" s="100" t="s">
        <v>0</v>
      </c>
      <c r="C125" s="1040">
        <v>0.12753685110019228</v>
      </c>
      <c r="D125" s="1039">
        <v>1194</v>
      </c>
      <c r="E125" s="1040">
        <v>9.7112647417649453E-2</v>
      </c>
      <c r="F125" s="1039">
        <v>1194</v>
      </c>
    </row>
    <row r="126" spans="2:8">
      <c r="B126" s="100" t="s">
        <v>1</v>
      </c>
      <c r="C126" s="1040">
        <v>0.17720572527237768</v>
      </c>
      <c r="D126" s="1039">
        <v>1659</v>
      </c>
      <c r="E126" s="1040">
        <v>0.13493289955266369</v>
      </c>
      <c r="F126" s="1039">
        <v>1659</v>
      </c>
    </row>
    <row r="127" spans="2:8">
      <c r="B127" s="100" t="s">
        <v>2</v>
      </c>
      <c r="C127" s="1040">
        <v>0.15733817560350352</v>
      </c>
      <c r="D127" s="1039">
        <v>1473</v>
      </c>
      <c r="E127" s="1040">
        <v>0.119804798698658</v>
      </c>
      <c r="F127" s="1039">
        <v>1473</v>
      </c>
    </row>
    <row r="128" spans="2:8">
      <c r="B128" s="100" t="s">
        <v>3</v>
      </c>
      <c r="C128" s="1040">
        <v>0.15594958342234566</v>
      </c>
      <c r="D128" s="1039">
        <v>1460</v>
      </c>
      <c r="E128" s="1040">
        <v>0.11874745831638878</v>
      </c>
      <c r="F128" s="1039">
        <v>1460</v>
      </c>
    </row>
    <row r="129" spans="2:13">
      <c r="B129" s="100" t="s">
        <v>4</v>
      </c>
      <c r="C129" s="1040">
        <v>0.13202307199316385</v>
      </c>
      <c r="D129" s="1039">
        <v>1236</v>
      </c>
      <c r="E129" s="1040">
        <v>0.10052867019113461</v>
      </c>
      <c r="F129" s="1039">
        <v>1236</v>
      </c>
    </row>
    <row r="130" spans="2:13">
      <c r="B130" s="100" t="s">
        <v>5</v>
      </c>
      <c r="C130" s="1040">
        <v>0.10286263618884854</v>
      </c>
      <c r="D130" s="1039">
        <v>963</v>
      </c>
      <c r="E130" s="1040">
        <v>7.8324522163481083E-2</v>
      </c>
      <c r="F130" s="1039">
        <v>963</v>
      </c>
    </row>
    <row r="131" spans="2:13">
      <c r="B131" s="100" t="s">
        <v>6</v>
      </c>
      <c r="C131" s="1040">
        <v>7.4663533433027132E-2</v>
      </c>
      <c r="D131" s="1039">
        <v>699</v>
      </c>
      <c r="E131" s="1040">
        <v>5.6852379015860106E-2</v>
      </c>
      <c r="F131" s="1039">
        <v>699</v>
      </c>
    </row>
    <row r="132" spans="2:13">
      <c r="B132" s="100" t="s">
        <v>7</v>
      </c>
      <c r="C132" s="1040">
        <v>2.9587694936979277E-2</v>
      </c>
      <c r="D132" s="1039">
        <v>277</v>
      </c>
      <c r="E132" s="1040">
        <v>2.2529483529890201E-2</v>
      </c>
      <c r="F132" s="1039">
        <v>277</v>
      </c>
    </row>
    <row r="133" spans="2:13">
      <c r="B133" s="100" t="s">
        <v>105</v>
      </c>
      <c r="C133" s="1040">
        <v>2.1362956633198035E-3</v>
      </c>
      <c r="D133" s="1039">
        <v>20</v>
      </c>
      <c r="E133" s="1040">
        <v>1.6266775111834079E-3</v>
      </c>
      <c r="F133" s="1039">
        <v>20</v>
      </c>
    </row>
    <row r="134" spans="2:13">
      <c r="B134" s="100" t="s">
        <v>73</v>
      </c>
      <c r="C134" s="906"/>
      <c r="D134" s="1038"/>
      <c r="E134" s="1037">
        <v>0.23855225701504676</v>
      </c>
      <c r="F134" s="833">
        <v>2933</v>
      </c>
    </row>
    <row r="135" spans="2:13" ht="15.6" thickBot="1">
      <c r="B135" s="105" t="s">
        <v>70</v>
      </c>
      <c r="C135" s="1036"/>
      <c r="D135" s="831">
        <v>9362</v>
      </c>
      <c r="E135" s="1035"/>
      <c r="F135" s="831">
        <v>12295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308</v>
      </c>
      <c r="D139" s="115">
        <v>341</v>
      </c>
      <c r="E139" s="115">
        <v>217</v>
      </c>
      <c r="F139" s="115">
        <v>133</v>
      </c>
      <c r="G139" s="115">
        <v>105</v>
      </c>
      <c r="H139" s="115">
        <v>74</v>
      </c>
      <c r="I139" s="115">
        <v>58</v>
      </c>
      <c r="J139" s="115">
        <v>33</v>
      </c>
      <c r="K139" s="115">
        <v>9</v>
      </c>
      <c r="L139" s="115">
        <v>0</v>
      </c>
      <c r="M139" s="116">
        <v>1278</v>
      </c>
    </row>
    <row r="140" spans="2:13">
      <c r="B140" s="114" t="s">
        <v>109</v>
      </c>
      <c r="C140" s="115">
        <v>117</v>
      </c>
      <c r="D140" s="115">
        <v>146</v>
      </c>
      <c r="E140" s="115">
        <v>64</v>
      </c>
      <c r="F140" s="115">
        <v>49</v>
      </c>
      <c r="G140" s="115">
        <v>41</v>
      </c>
      <c r="H140" s="115">
        <v>29</v>
      </c>
      <c r="I140" s="115">
        <v>21</v>
      </c>
      <c r="J140" s="115">
        <v>9</v>
      </c>
      <c r="K140" s="115">
        <v>3</v>
      </c>
      <c r="L140" s="115">
        <v>0</v>
      </c>
      <c r="M140" s="116">
        <v>479</v>
      </c>
    </row>
    <row r="141" spans="2:13">
      <c r="B141" s="114" t="s">
        <v>110</v>
      </c>
      <c r="C141" s="115">
        <v>88</v>
      </c>
      <c r="D141" s="115">
        <v>523</v>
      </c>
      <c r="E141" s="115">
        <v>353</v>
      </c>
      <c r="F141" s="115">
        <v>210</v>
      </c>
      <c r="G141" s="115">
        <v>146</v>
      </c>
      <c r="H141" s="115">
        <v>141</v>
      </c>
      <c r="I141" s="115">
        <v>83</v>
      </c>
      <c r="J141" s="115">
        <v>60</v>
      </c>
      <c r="K141" s="115">
        <v>26</v>
      </c>
      <c r="L141" s="115">
        <v>2</v>
      </c>
      <c r="M141" s="116">
        <v>1632</v>
      </c>
    </row>
    <row r="142" spans="2:13">
      <c r="B142" s="114" t="s">
        <v>111</v>
      </c>
      <c r="C142" s="115">
        <v>20</v>
      </c>
      <c r="D142" s="115">
        <v>462</v>
      </c>
      <c r="E142" s="115">
        <v>1034</v>
      </c>
      <c r="F142" s="115">
        <v>543</v>
      </c>
      <c r="G142" s="115">
        <v>373</v>
      </c>
      <c r="H142" s="115">
        <v>286</v>
      </c>
      <c r="I142" s="115">
        <v>184</v>
      </c>
      <c r="J142" s="115">
        <v>126</v>
      </c>
      <c r="K142" s="115">
        <v>75</v>
      </c>
      <c r="L142" s="115">
        <v>6</v>
      </c>
      <c r="M142" s="116">
        <v>3109</v>
      </c>
    </row>
    <row r="143" spans="2:13">
      <c r="B143" s="114" t="s">
        <v>112</v>
      </c>
      <c r="C143" s="115">
        <v>0</v>
      </c>
      <c r="D143" s="115">
        <v>15</v>
      </c>
      <c r="E143" s="115">
        <v>412</v>
      </c>
      <c r="F143" s="115">
        <v>895</v>
      </c>
      <c r="G143" s="115">
        <v>729</v>
      </c>
      <c r="H143" s="115">
        <v>435</v>
      </c>
      <c r="I143" s="115">
        <v>298</v>
      </c>
      <c r="J143" s="115">
        <v>200</v>
      </c>
      <c r="K143" s="115">
        <v>87</v>
      </c>
      <c r="L143" s="115">
        <v>10</v>
      </c>
      <c r="M143" s="116">
        <v>3081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45</v>
      </c>
      <c r="G144" s="115">
        <v>462</v>
      </c>
      <c r="H144" s="115">
        <v>707</v>
      </c>
      <c r="I144" s="115">
        <v>668</v>
      </c>
      <c r="J144" s="115">
        <v>569</v>
      </c>
      <c r="K144" s="115">
        <v>246</v>
      </c>
      <c r="L144" s="115">
        <v>19</v>
      </c>
      <c r="M144" s="116">
        <v>2716</v>
      </c>
    </row>
    <row r="145" spans="2:14" ht="15.6" thickBot="1">
      <c r="B145" s="117" t="s">
        <v>70</v>
      </c>
      <c r="C145" s="118">
        <v>533</v>
      </c>
      <c r="D145" s="118">
        <v>1487</v>
      </c>
      <c r="E145" s="118">
        <v>2080</v>
      </c>
      <c r="F145" s="118">
        <v>1875</v>
      </c>
      <c r="G145" s="118">
        <v>1856</v>
      </c>
      <c r="H145" s="118">
        <v>1672</v>
      </c>
      <c r="I145" s="118">
        <v>1312</v>
      </c>
      <c r="J145" s="118">
        <v>997</v>
      </c>
      <c r="K145" s="118">
        <v>446</v>
      </c>
      <c r="L145" s="118">
        <v>37</v>
      </c>
      <c r="M145" s="119">
        <v>12295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209</v>
      </c>
      <c r="D149" s="125">
        <v>260</v>
      </c>
      <c r="E149" s="125">
        <v>188</v>
      </c>
      <c r="F149" s="125">
        <v>115</v>
      </c>
      <c r="G149" s="125">
        <v>86</v>
      </c>
      <c r="H149" s="125">
        <v>54</v>
      </c>
      <c r="I149" s="125">
        <v>41</v>
      </c>
      <c r="J149" s="125">
        <v>23</v>
      </c>
      <c r="K149" s="125">
        <v>7</v>
      </c>
      <c r="L149" s="125">
        <v>0</v>
      </c>
      <c r="M149" s="116">
        <v>983</v>
      </c>
    </row>
    <row r="150" spans="2:14">
      <c r="B150" s="114" t="s">
        <v>109</v>
      </c>
      <c r="C150" s="125">
        <v>85</v>
      </c>
      <c r="D150" s="125">
        <v>111</v>
      </c>
      <c r="E150" s="125">
        <v>49</v>
      </c>
      <c r="F150" s="125">
        <v>37</v>
      </c>
      <c r="G150" s="125">
        <v>24</v>
      </c>
      <c r="H150" s="125">
        <v>23</v>
      </c>
      <c r="I150" s="125">
        <v>17</v>
      </c>
      <c r="J150" s="125">
        <v>7</v>
      </c>
      <c r="K150" s="125">
        <v>4</v>
      </c>
      <c r="L150" s="125">
        <v>0</v>
      </c>
      <c r="M150" s="116">
        <v>357</v>
      </c>
    </row>
    <row r="151" spans="2:14">
      <c r="B151" s="114" t="s">
        <v>110</v>
      </c>
      <c r="C151" s="125">
        <v>74</v>
      </c>
      <c r="D151" s="125">
        <v>436</v>
      </c>
      <c r="E151" s="125">
        <v>303</v>
      </c>
      <c r="F151" s="125">
        <v>182</v>
      </c>
      <c r="G151" s="125">
        <v>134</v>
      </c>
      <c r="H151" s="125">
        <v>128</v>
      </c>
      <c r="I151" s="125">
        <v>75</v>
      </c>
      <c r="J151" s="125">
        <v>49</v>
      </c>
      <c r="K151" s="125">
        <v>19</v>
      </c>
      <c r="L151" s="125">
        <v>2</v>
      </c>
      <c r="M151" s="116">
        <v>1402</v>
      </c>
    </row>
    <row r="152" spans="2:14">
      <c r="B152" s="114" t="s">
        <v>111</v>
      </c>
      <c r="C152" s="125">
        <v>13</v>
      </c>
      <c r="D152" s="125">
        <v>375</v>
      </c>
      <c r="E152" s="125">
        <v>804</v>
      </c>
      <c r="F152" s="125">
        <v>409</v>
      </c>
      <c r="G152" s="125">
        <v>293</v>
      </c>
      <c r="H152" s="125">
        <v>224</v>
      </c>
      <c r="I152" s="125">
        <v>145</v>
      </c>
      <c r="J152" s="125">
        <v>89</v>
      </c>
      <c r="K152" s="125">
        <v>47</v>
      </c>
      <c r="L152" s="125">
        <v>3</v>
      </c>
      <c r="M152" s="116">
        <v>2402</v>
      </c>
    </row>
    <row r="153" spans="2:14">
      <c r="B153" s="114" t="s">
        <v>112</v>
      </c>
      <c r="C153" s="125">
        <v>0</v>
      </c>
      <c r="D153" s="125">
        <v>12</v>
      </c>
      <c r="E153" s="125">
        <v>315</v>
      </c>
      <c r="F153" s="125">
        <v>692</v>
      </c>
      <c r="G153" s="125">
        <v>549</v>
      </c>
      <c r="H153" s="125">
        <v>302</v>
      </c>
      <c r="I153" s="125">
        <v>209</v>
      </c>
      <c r="J153" s="125">
        <v>145</v>
      </c>
      <c r="K153" s="125">
        <v>53</v>
      </c>
      <c r="L153" s="125">
        <v>7</v>
      </c>
      <c r="M153" s="116">
        <v>2284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38</v>
      </c>
      <c r="G154" s="125">
        <v>374</v>
      </c>
      <c r="H154" s="125">
        <v>505</v>
      </c>
      <c r="I154" s="125">
        <v>476</v>
      </c>
      <c r="J154" s="125">
        <v>386</v>
      </c>
      <c r="K154" s="125">
        <v>147</v>
      </c>
      <c r="L154" s="125">
        <v>8</v>
      </c>
      <c r="M154" s="116">
        <v>1934</v>
      </c>
    </row>
    <row r="155" spans="2:14" ht="15.6" thickBot="1">
      <c r="B155" s="117" t="s">
        <v>70</v>
      </c>
      <c r="C155" s="118">
        <v>381</v>
      </c>
      <c r="D155" s="118">
        <v>1194</v>
      </c>
      <c r="E155" s="118">
        <v>1659</v>
      </c>
      <c r="F155" s="118">
        <v>1473</v>
      </c>
      <c r="G155" s="118">
        <v>1460</v>
      </c>
      <c r="H155" s="118">
        <v>1236</v>
      </c>
      <c r="I155" s="118">
        <v>963</v>
      </c>
      <c r="J155" s="118">
        <v>699</v>
      </c>
      <c r="K155" s="118">
        <v>277</v>
      </c>
      <c r="L155" s="118">
        <v>20</v>
      </c>
      <c r="M155" s="119">
        <v>9362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0.18574108818011256</v>
      </c>
      <c r="D159" s="1031">
        <v>8.2716879623402823E-2</v>
      </c>
      <c r="E159" s="1031">
        <v>4.3749999999999997E-2</v>
      </c>
      <c r="F159" s="1031">
        <v>3.5200000000000002E-2</v>
      </c>
      <c r="G159" s="1031">
        <v>5.4418103448275863E-2</v>
      </c>
      <c r="H159" s="1031">
        <v>5.861244019138756E-2</v>
      </c>
      <c r="I159" s="1031">
        <v>7.0884146341463408E-2</v>
      </c>
      <c r="J159" s="1031">
        <v>8.5255767301905719E-2</v>
      </c>
      <c r="K159" s="1031">
        <v>8.744394618834081E-2</v>
      </c>
      <c r="L159" s="1030">
        <v>0.10810810810810811</v>
      </c>
      <c r="M159" s="1034">
        <v>6.498576657177714E-2</v>
      </c>
      <c r="N159" s="1016"/>
    </row>
    <row r="160" spans="2:14">
      <c r="B160" s="70" t="s">
        <v>9</v>
      </c>
      <c r="C160" s="1031">
        <v>0.47654784240150094</v>
      </c>
      <c r="D160" s="1031">
        <v>0.22125084061869535</v>
      </c>
      <c r="E160" s="1031">
        <v>0.13076923076923078</v>
      </c>
      <c r="F160" s="1031">
        <v>0.10666666666666667</v>
      </c>
      <c r="G160" s="1031">
        <v>9.2672413793103453E-2</v>
      </c>
      <c r="H160" s="1031">
        <v>0.11244019138755981</v>
      </c>
      <c r="I160" s="1031">
        <v>0.12195121951219512</v>
      </c>
      <c r="J160" s="1031">
        <v>0.1283851554663992</v>
      </c>
      <c r="K160" s="1031">
        <v>0.15695067264573992</v>
      </c>
      <c r="L160" s="1030">
        <v>0.24324324324324326</v>
      </c>
      <c r="M160" s="1029">
        <v>0.14493696624644165</v>
      </c>
      <c r="N160" s="1016"/>
    </row>
    <row r="161" spans="2:14">
      <c r="B161" s="70" t="s">
        <v>10</v>
      </c>
      <c r="C161" s="1031">
        <v>0.19324577861163228</v>
      </c>
      <c r="D161" s="1031">
        <v>0.37457969065232011</v>
      </c>
      <c r="E161" s="1031">
        <v>0.28605769230769229</v>
      </c>
      <c r="F161" s="1031">
        <v>0.23786666666666667</v>
      </c>
      <c r="G161" s="1031">
        <v>0.19989224137931033</v>
      </c>
      <c r="H161" s="1031">
        <v>0.19796650717703348</v>
      </c>
      <c r="I161" s="1031">
        <v>0.18292682926829268</v>
      </c>
      <c r="J161" s="1031">
        <v>0.20361083249749248</v>
      </c>
      <c r="K161" s="1031">
        <v>0.2085201793721973</v>
      </c>
      <c r="L161" s="1030">
        <v>0.13513513513513514</v>
      </c>
      <c r="M161" s="1029">
        <v>0.23944692964619765</v>
      </c>
      <c r="N161" s="1016"/>
    </row>
    <row r="162" spans="2:14">
      <c r="B162" s="73" t="s">
        <v>11</v>
      </c>
      <c r="C162" s="1027">
        <v>3.5647279549718573E-2</v>
      </c>
      <c r="D162" s="1027">
        <v>0.22595830531271016</v>
      </c>
      <c r="E162" s="1027">
        <v>0.37355769230769231</v>
      </c>
      <c r="F162" s="1027">
        <v>0.35413333333333336</v>
      </c>
      <c r="G162" s="1027">
        <v>0.31950431034482757</v>
      </c>
      <c r="H162" s="1027">
        <v>0.26973684210526316</v>
      </c>
      <c r="I162" s="1027">
        <v>0.25381097560975607</v>
      </c>
      <c r="J162" s="1027">
        <v>0.20361083249749248</v>
      </c>
      <c r="K162" s="1027">
        <v>0.1726457399103139</v>
      </c>
      <c r="L162" s="1026">
        <v>0.21621621621621623</v>
      </c>
      <c r="M162" s="1025">
        <v>0.28149654331028873</v>
      </c>
      <c r="N162" s="1016"/>
    </row>
    <row r="163" spans="2:14">
      <c r="B163" s="73" t="s">
        <v>12</v>
      </c>
      <c r="C163" s="1027">
        <v>0</v>
      </c>
      <c r="D163" s="1027">
        <v>2.3537323470073975E-2</v>
      </c>
      <c r="E163" s="1027">
        <v>9.9038461538461534E-2</v>
      </c>
      <c r="F163" s="1027">
        <v>0.15146666666666667</v>
      </c>
      <c r="G163" s="1027">
        <v>0.15571120689655171</v>
      </c>
      <c r="H163" s="1027">
        <v>0.14114832535885166</v>
      </c>
      <c r="I163" s="1027">
        <v>0.11661585365853659</v>
      </c>
      <c r="J163" s="1027">
        <v>0.1213640922768305</v>
      </c>
      <c r="K163" s="1027">
        <v>8.0717488789237665E-2</v>
      </c>
      <c r="L163" s="1026">
        <v>8.1081081081081086E-2</v>
      </c>
      <c r="M163" s="1025">
        <v>0.11085807238714925</v>
      </c>
      <c r="N163" s="1016"/>
    </row>
    <row r="164" spans="2:14">
      <c r="B164" s="73" t="s">
        <v>13</v>
      </c>
      <c r="C164" s="1027">
        <v>0</v>
      </c>
      <c r="D164" s="1027">
        <v>2.6899798251513113E-3</v>
      </c>
      <c r="E164" s="1027">
        <v>1.4423076923076924E-2</v>
      </c>
      <c r="F164" s="1027">
        <v>4.8533333333333331E-2</v>
      </c>
      <c r="G164" s="1027">
        <v>7.4892241379310345E-2</v>
      </c>
      <c r="H164" s="1027">
        <v>7.715311004784689E-2</v>
      </c>
      <c r="I164" s="1027">
        <v>7.3170731707317069E-2</v>
      </c>
      <c r="J164" s="1027">
        <v>6.318956870611836E-2</v>
      </c>
      <c r="K164" s="1027">
        <v>2.2421524663677129E-2</v>
      </c>
      <c r="L164" s="1026">
        <v>2.7027027027027029E-2</v>
      </c>
      <c r="M164" s="1025">
        <v>4.5790971939812929E-2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1.4423076923076924E-3</v>
      </c>
      <c r="F165" s="1027">
        <v>9.0666666666666673E-3</v>
      </c>
      <c r="G165" s="1027">
        <v>1.6163793103448277E-2</v>
      </c>
      <c r="H165" s="1027">
        <v>2.1531100478468901E-2</v>
      </c>
      <c r="I165" s="1027">
        <v>2.972560975609756E-2</v>
      </c>
      <c r="J165" s="1027">
        <v>2.4072216649949848E-2</v>
      </c>
      <c r="K165" s="1027">
        <v>8.9686098654708519E-3</v>
      </c>
      <c r="L165" s="1026">
        <v>0</v>
      </c>
      <c r="M165" s="1025">
        <v>1.244408296055307E-2</v>
      </c>
      <c r="N165" s="1016"/>
    </row>
    <row r="166" spans="2:14">
      <c r="B166" s="77" t="s">
        <v>77</v>
      </c>
      <c r="C166" s="1023">
        <v>6.3789868667917443E-2</v>
      </c>
      <c r="D166" s="1023">
        <v>5.2454606590450571E-2</v>
      </c>
      <c r="E166" s="1023">
        <v>4.7596153846153844E-2</v>
      </c>
      <c r="F166" s="1023">
        <v>5.4933333333333334E-2</v>
      </c>
      <c r="G166" s="1023">
        <v>7.7047413793103453E-2</v>
      </c>
      <c r="H166" s="1023">
        <v>0.11303827751196172</v>
      </c>
      <c r="I166" s="1023">
        <v>0.1402439024390244</v>
      </c>
      <c r="J166" s="1023">
        <v>0.15947843530591777</v>
      </c>
      <c r="K166" s="1023">
        <v>0.2556053811659193</v>
      </c>
      <c r="L166" s="1022">
        <v>0.16216216216216217</v>
      </c>
      <c r="M166" s="1021">
        <v>9.0199267995119972E-2</v>
      </c>
      <c r="N166" s="1016"/>
    </row>
    <row r="167" spans="2:14" ht="15.6" thickBot="1">
      <c r="B167" s="140" t="s">
        <v>78</v>
      </c>
      <c r="C167" s="1019">
        <v>4.5028142589118199E-2</v>
      </c>
      <c r="D167" s="1019">
        <v>1.6812373907195696E-2</v>
      </c>
      <c r="E167" s="1019">
        <v>3.3653846153846156E-3</v>
      </c>
      <c r="F167" s="1019">
        <v>2.1333333333333334E-3</v>
      </c>
      <c r="G167" s="1019">
        <v>9.6982758620689658E-3</v>
      </c>
      <c r="H167" s="1019">
        <v>8.3732057416267946E-3</v>
      </c>
      <c r="I167" s="1019">
        <v>1.0670731707317074E-2</v>
      </c>
      <c r="J167" s="1019">
        <v>1.1033099297893681E-2</v>
      </c>
      <c r="K167" s="1019">
        <v>6.7264573991031393E-3</v>
      </c>
      <c r="L167" s="1018">
        <v>2.7027027027027029E-2</v>
      </c>
      <c r="M167" s="1017">
        <v>9.8413989426596182E-3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99</v>
      </c>
      <c r="D172" s="878">
        <v>123</v>
      </c>
      <c r="E172" s="878">
        <v>91</v>
      </c>
      <c r="F172" s="878">
        <v>66</v>
      </c>
      <c r="G172" s="878">
        <v>101</v>
      </c>
      <c r="H172" s="878">
        <v>98</v>
      </c>
      <c r="I172" s="878">
        <v>93</v>
      </c>
      <c r="J172" s="878">
        <v>85</v>
      </c>
      <c r="K172" s="878">
        <v>39</v>
      </c>
      <c r="L172" s="915">
        <v>4</v>
      </c>
      <c r="M172" s="146">
        <v>799</v>
      </c>
    </row>
    <row r="173" spans="2:14">
      <c r="B173" s="70" t="s">
        <v>9</v>
      </c>
      <c r="C173" s="878">
        <v>254</v>
      </c>
      <c r="D173" s="878">
        <v>329</v>
      </c>
      <c r="E173" s="878">
        <v>272</v>
      </c>
      <c r="F173" s="878">
        <v>200</v>
      </c>
      <c r="G173" s="878">
        <v>172</v>
      </c>
      <c r="H173" s="878">
        <v>188</v>
      </c>
      <c r="I173" s="878">
        <v>160</v>
      </c>
      <c r="J173" s="878">
        <v>128</v>
      </c>
      <c r="K173" s="878">
        <v>70</v>
      </c>
      <c r="L173" s="915">
        <v>9</v>
      </c>
      <c r="M173" s="146">
        <v>1782</v>
      </c>
    </row>
    <row r="174" spans="2:14">
      <c r="B174" s="70" t="s">
        <v>10</v>
      </c>
      <c r="C174" s="878">
        <v>103</v>
      </c>
      <c r="D174" s="878">
        <v>557</v>
      </c>
      <c r="E174" s="878">
        <v>595</v>
      </c>
      <c r="F174" s="878">
        <v>446</v>
      </c>
      <c r="G174" s="878">
        <v>371</v>
      </c>
      <c r="H174" s="878">
        <v>331</v>
      </c>
      <c r="I174" s="878">
        <v>240</v>
      </c>
      <c r="J174" s="878">
        <v>203</v>
      </c>
      <c r="K174" s="878">
        <v>93</v>
      </c>
      <c r="L174" s="915">
        <v>5</v>
      </c>
      <c r="M174" s="146">
        <v>2944</v>
      </c>
    </row>
    <row r="175" spans="2:14">
      <c r="B175" s="73" t="s">
        <v>11</v>
      </c>
      <c r="C175" s="874">
        <v>19</v>
      </c>
      <c r="D175" s="874">
        <v>336</v>
      </c>
      <c r="E175" s="874">
        <v>777</v>
      </c>
      <c r="F175" s="874">
        <v>664</v>
      </c>
      <c r="G175" s="874">
        <v>593</v>
      </c>
      <c r="H175" s="874">
        <v>451</v>
      </c>
      <c r="I175" s="874">
        <v>333</v>
      </c>
      <c r="J175" s="874">
        <v>203</v>
      </c>
      <c r="K175" s="874">
        <v>77</v>
      </c>
      <c r="L175" s="913">
        <v>8</v>
      </c>
      <c r="M175" s="149">
        <v>3461</v>
      </c>
    </row>
    <row r="176" spans="2:14">
      <c r="B176" s="73" t="s">
        <v>12</v>
      </c>
      <c r="C176" s="874">
        <v>0</v>
      </c>
      <c r="D176" s="874">
        <v>35</v>
      </c>
      <c r="E176" s="874">
        <v>206</v>
      </c>
      <c r="F176" s="874">
        <v>284</v>
      </c>
      <c r="G176" s="874">
        <v>289</v>
      </c>
      <c r="H176" s="874">
        <v>236</v>
      </c>
      <c r="I176" s="874">
        <v>153</v>
      </c>
      <c r="J176" s="874">
        <v>121</v>
      </c>
      <c r="K176" s="874">
        <v>36</v>
      </c>
      <c r="L176" s="913">
        <v>3</v>
      </c>
      <c r="M176" s="149">
        <v>1363</v>
      </c>
    </row>
    <row r="177" spans="1:26">
      <c r="B177" s="73" t="s">
        <v>13</v>
      </c>
      <c r="C177" s="874">
        <v>0</v>
      </c>
      <c r="D177" s="874">
        <v>4</v>
      </c>
      <c r="E177" s="874">
        <v>30</v>
      </c>
      <c r="F177" s="874">
        <v>91</v>
      </c>
      <c r="G177" s="874">
        <v>139</v>
      </c>
      <c r="H177" s="874">
        <v>129</v>
      </c>
      <c r="I177" s="874">
        <v>96</v>
      </c>
      <c r="J177" s="874">
        <v>63</v>
      </c>
      <c r="K177" s="874">
        <v>10</v>
      </c>
      <c r="L177" s="913">
        <v>1</v>
      </c>
      <c r="M177" s="149">
        <v>563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3</v>
      </c>
      <c r="F178" s="874">
        <v>17</v>
      </c>
      <c r="G178" s="874">
        <v>30</v>
      </c>
      <c r="H178" s="874">
        <v>36</v>
      </c>
      <c r="I178" s="874">
        <v>39</v>
      </c>
      <c r="J178" s="874">
        <v>24</v>
      </c>
      <c r="K178" s="874">
        <v>4</v>
      </c>
      <c r="L178" s="913">
        <v>0</v>
      </c>
      <c r="M178" s="149">
        <v>153</v>
      </c>
      <c r="W178" s="819"/>
      <c r="X178" s="819"/>
      <c r="Y178" s="819"/>
      <c r="Z178" s="819"/>
    </row>
    <row r="179" spans="1:26">
      <c r="B179" s="77" t="s">
        <v>77</v>
      </c>
      <c r="C179" s="911">
        <v>34</v>
      </c>
      <c r="D179" s="911">
        <v>78</v>
      </c>
      <c r="E179" s="911">
        <v>99</v>
      </c>
      <c r="F179" s="911">
        <v>103</v>
      </c>
      <c r="G179" s="911">
        <v>143</v>
      </c>
      <c r="H179" s="911">
        <v>189</v>
      </c>
      <c r="I179" s="911">
        <v>184</v>
      </c>
      <c r="J179" s="911">
        <v>159</v>
      </c>
      <c r="K179" s="911">
        <v>114</v>
      </c>
      <c r="L179" s="910">
        <v>6</v>
      </c>
      <c r="M179" s="152">
        <v>1109</v>
      </c>
      <c r="W179" s="819"/>
      <c r="X179" s="819"/>
      <c r="Y179" s="819"/>
      <c r="Z179" s="819"/>
    </row>
    <row r="180" spans="1:26">
      <c r="B180" s="77" t="s">
        <v>78</v>
      </c>
      <c r="C180" s="911">
        <v>24</v>
      </c>
      <c r="D180" s="911">
        <v>25</v>
      </c>
      <c r="E180" s="911">
        <v>7</v>
      </c>
      <c r="F180" s="911">
        <v>4</v>
      </c>
      <c r="G180" s="911">
        <v>18</v>
      </c>
      <c r="H180" s="911">
        <v>14</v>
      </c>
      <c r="I180" s="911">
        <v>14</v>
      </c>
      <c r="J180" s="911">
        <v>11</v>
      </c>
      <c r="K180" s="911">
        <v>3</v>
      </c>
      <c r="L180" s="910">
        <v>1</v>
      </c>
      <c r="M180" s="152">
        <v>121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533</v>
      </c>
      <c r="D181" s="879">
        <v>1487</v>
      </c>
      <c r="E181" s="1015">
        <v>2080</v>
      </c>
      <c r="F181" s="1015">
        <v>1875</v>
      </c>
      <c r="G181" s="1015">
        <v>1856</v>
      </c>
      <c r="H181" s="879">
        <v>1672</v>
      </c>
      <c r="I181" s="879">
        <v>1312</v>
      </c>
      <c r="J181" s="879">
        <v>997</v>
      </c>
      <c r="K181" s="879">
        <v>446</v>
      </c>
      <c r="L181" s="879">
        <v>37</v>
      </c>
      <c r="M181" s="855">
        <v>12295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91" t="s">
        <v>118</v>
      </c>
      <c r="D185" s="1092"/>
      <c r="E185" s="1086" t="s">
        <v>103</v>
      </c>
      <c r="F185" s="1087"/>
      <c r="G185" s="1088" t="s">
        <v>74</v>
      </c>
      <c r="H185" s="1089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4.8800325335502234E-3</v>
      </c>
      <c r="D187" s="51">
        <v>60</v>
      </c>
      <c r="E187" s="87">
        <v>0.12956633198034609</v>
      </c>
      <c r="F187" s="51">
        <v>1213</v>
      </c>
      <c r="G187" s="845">
        <v>9.8657991053273691E-2</v>
      </c>
      <c r="H187" s="52">
        <v>1213</v>
      </c>
      <c r="W187" s="819"/>
      <c r="X187" s="819"/>
      <c r="Y187" s="819"/>
      <c r="Z187" s="819"/>
    </row>
    <row r="188" spans="1:26">
      <c r="B188" s="160" t="s">
        <v>120</v>
      </c>
      <c r="C188" s="87">
        <v>0.42098413989426597</v>
      </c>
      <c r="D188" s="51">
        <v>5176</v>
      </c>
      <c r="E188" s="87">
        <v>0.80858790856654561</v>
      </c>
      <c r="F188" s="51">
        <v>7570</v>
      </c>
      <c r="G188" s="845">
        <v>0.61569743798291987</v>
      </c>
      <c r="H188" s="52">
        <v>7570</v>
      </c>
      <c r="W188" s="819"/>
      <c r="X188" s="819"/>
      <c r="Y188" s="819"/>
      <c r="Z188" s="819"/>
    </row>
    <row r="189" spans="1:26">
      <c r="B189" s="162" t="s">
        <v>122</v>
      </c>
      <c r="C189" s="87">
        <v>0</v>
      </c>
      <c r="D189" s="51">
        <v>0</v>
      </c>
      <c r="E189" s="87">
        <v>6.1845759453108308E-2</v>
      </c>
      <c r="F189" s="51">
        <v>579</v>
      </c>
      <c r="G189" s="845">
        <v>4.7092313948759658E-2</v>
      </c>
      <c r="H189" s="52">
        <v>579</v>
      </c>
    </row>
    <row r="190" spans="1:26">
      <c r="B190" s="160" t="s">
        <v>123</v>
      </c>
      <c r="C190" s="87">
        <v>0.57413582757218384</v>
      </c>
      <c r="D190" s="51">
        <v>7059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0.23855225701504676</v>
      </c>
      <c r="H191" s="167">
        <v>2933</v>
      </c>
    </row>
    <row r="192" spans="1:26" ht="15.6" thickBot="1">
      <c r="B192" s="168" t="s">
        <v>70</v>
      </c>
      <c r="C192" s="90"/>
      <c r="D192" s="54">
        <v>12295</v>
      </c>
      <c r="E192" s="169"/>
      <c r="F192" s="54">
        <v>9362</v>
      </c>
      <c r="G192" s="844"/>
      <c r="H192" s="171">
        <v>12295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91" t="s">
        <v>126</v>
      </c>
      <c r="D196" s="1092"/>
      <c r="E196" s="1091" t="s">
        <v>127</v>
      </c>
      <c r="F196" s="1122"/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5.0111358574610248E-3</v>
      </c>
      <c r="D198" s="51">
        <v>36</v>
      </c>
      <c r="E198" s="87">
        <v>4.6957542555272937E-3</v>
      </c>
      <c r="F198" s="52">
        <v>24</v>
      </c>
    </row>
    <row r="199" spans="2:10">
      <c r="B199" s="160" t="s">
        <v>120</v>
      </c>
      <c r="C199" s="87">
        <v>0.39685412026726058</v>
      </c>
      <c r="D199" s="51">
        <v>2851</v>
      </c>
      <c r="E199" s="87">
        <v>0.4549011935042066</v>
      </c>
      <c r="F199" s="52">
        <v>2325</v>
      </c>
    </row>
    <row r="200" spans="2:10">
      <c r="B200" s="162" t="s">
        <v>122</v>
      </c>
      <c r="C200" s="87">
        <v>0</v>
      </c>
      <c r="D200" s="51">
        <v>0</v>
      </c>
      <c r="E200" s="87">
        <v>0</v>
      </c>
      <c r="F200" s="52">
        <v>0</v>
      </c>
    </row>
    <row r="201" spans="2:10">
      <c r="B201" s="160" t="s">
        <v>123</v>
      </c>
      <c r="C201" s="87">
        <v>0.59813474387527843</v>
      </c>
      <c r="D201" s="51">
        <v>4297</v>
      </c>
      <c r="E201" s="87">
        <v>0.54040305224026608</v>
      </c>
      <c r="F201" s="52">
        <v>2762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7184</v>
      </c>
      <c r="E203" s="169"/>
      <c r="F203" s="171">
        <v>5111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6" t="s">
        <v>126</v>
      </c>
      <c r="D207" s="1087"/>
      <c r="E207" s="1086" t="s">
        <v>127</v>
      </c>
      <c r="F207" s="1087"/>
      <c r="G207" s="1086" t="s">
        <v>121</v>
      </c>
      <c r="H207" s="1090"/>
      <c r="I207" s="1135" t="s">
        <v>74</v>
      </c>
      <c r="J207" s="1089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0.13367037411526794</v>
      </c>
      <c r="D209" s="51">
        <v>661</v>
      </c>
      <c r="E209" s="87">
        <v>0.13200589970501475</v>
      </c>
      <c r="F209" s="51">
        <v>537</v>
      </c>
      <c r="G209" s="87">
        <v>4.2979942693409739E-2</v>
      </c>
      <c r="H209" s="52">
        <v>15</v>
      </c>
      <c r="I209" s="1011">
        <v>9.8657991053273691E-2</v>
      </c>
      <c r="J209" s="52">
        <v>1213</v>
      </c>
    </row>
    <row r="210" spans="2:10">
      <c r="B210" s="160" t="s">
        <v>120</v>
      </c>
      <c r="C210" s="87">
        <v>0.82628918099089987</v>
      </c>
      <c r="D210" s="51">
        <v>4086</v>
      </c>
      <c r="E210" s="87">
        <v>0.84070796460176989</v>
      </c>
      <c r="F210" s="51">
        <v>3420</v>
      </c>
      <c r="G210" s="87">
        <v>0.18338108882521489</v>
      </c>
      <c r="H210" s="52">
        <v>64</v>
      </c>
      <c r="I210" s="1011">
        <v>0.61569743798291987</v>
      </c>
      <c r="J210" s="52">
        <v>7570</v>
      </c>
    </row>
    <row r="211" spans="2:10">
      <c r="B211" s="162" t="s">
        <v>122</v>
      </c>
      <c r="C211" s="87">
        <v>4.0040444893832156E-2</v>
      </c>
      <c r="D211" s="51">
        <v>198</v>
      </c>
      <c r="E211" s="87">
        <v>2.7286135693215339E-2</v>
      </c>
      <c r="F211" s="51">
        <v>111</v>
      </c>
      <c r="G211" s="87">
        <v>0.77363896848137537</v>
      </c>
      <c r="H211" s="52">
        <v>270</v>
      </c>
      <c r="I211" s="1011">
        <v>4.7092313948759658E-2</v>
      </c>
      <c r="J211" s="52">
        <v>579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0.23855225701504676</v>
      </c>
      <c r="J213" s="167">
        <v>2933</v>
      </c>
    </row>
    <row r="214" spans="2:10" ht="15.6" thickBot="1">
      <c r="B214" s="168" t="s">
        <v>70</v>
      </c>
      <c r="C214" s="90"/>
      <c r="D214" s="54">
        <v>4945</v>
      </c>
      <c r="E214" s="90"/>
      <c r="F214" s="54">
        <v>4068</v>
      </c>
      <c r="G214" s="169"/>
      <c r="H214" s="171">
        <v>349</v>
      </c>
      <c r="I214" s="1009"/>
      <c r="J214" s="171">
        <v>12295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</row>
    <row r="218" spans="2:10" ht="36.75" customHeight="1">
      <c r="B218" s="181"/>
      <c r="C218" s="1088" t="s">
        <v>130</v>
      </c>
      <c r="D218" s="1136"/>
      <c r="E218" s="1088" t="s">
        <v>74</v>
      </c>
      <c r="F218" s="1089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 ht="45">
      <c r="B220" s="187" t="s">
        <v>132</v>
      </c>
      <c r="C220" s="188">
        <v>1.9547105319376201E-2</v>
      </c>
      <c r="D220" s="51">
        <v>183</v>
      </c>
      <c r="E220" s="87">
        <v>1.4884099227328182E-2</v>
      </c>
      <c r="F220" s="817">
        <v>183</v>
      </c>
    </row>
    <row r="221" spans="2:10" ht="30">
      <c r="B221" s="114" t="s">
        <v>133</v>
      </c>
      <c r="C221" s="188">
        <v>8.5451826532792138E-4</v>
      </c>
      <c r="D221" s="51">
        <v>8</v>
      </c>
      <c r="E221" s="87">
        <v>6.506710044733631E-4</v>
      </c>
      <c r="F221" s="817">
        <v>8</v>
      </c>
    </row>
    <row r="222" spans="2:10">
      <c r="B222" s="114" t="s">
        <v>134</v>
      </c>
      <c r="C222" s="188">
        <v>3.3967101046784874E-2</v>
      </c>
      <c r="D222" s="51">
        <v>318</v>
      </c>
      <c r="E222" s="87">
        <v>2.5864172427816187E-2</v>
      </c>
      <c r="F222" s="817">
        <v>318</v>
      </c>
    </row>
    <row r="223" spans="2:10" ht="30">
      <c r="B223" s="114" t="s">
        <v>135</v>
      </c>
      <c r="C223" s="188">
        <v>1.7410809656056399E-2</v>
      </c>
      <c r="D223" s="51">
        <v>163</v>
      </c>
      <c r="E223" s="87">
        <v>1.3257421716144774E-2</v>
      </c>
      <c r="F223" s="817">
        <v>163</v>
      </c>
    </row>
    <row r="224" spans="2:10">
      <c r="B224" s="114" t="s">
        <v>136</v>
      </c>
      <c r="C224" s="188">
        <v>2.7771843623157445E-3</v>
      </c>
      <c r="D224" s="51">
        <v>26</v>
      </c>
      <c r="E224" s="87">
        <v>2.1146807645384303E-3</v>
      </c>
      <c r="F224" s="817">
        <v>26</v>
      </c>
    </row>
    <row r="225" spans="2:41">
      <c r="B225" s="114" t="s">
        <v>137</v>
      </c>
      <c r="C225" s="188">
        <v>1.239051484725486E-2</v>
      </c>
      <c r="D225" s="51">
        <v>116</v>
      </c>
      <c r="E225" s="87">
        <v>9.4347295648637662E-3</v>
      </c>
      <c r="F225" s="817">
        <v>116</v>
      </c>
    </row>
    <row r="226" spans="2:41">
      <c r="B226" s="114" t="s">
        <v>138</v>
      </c>
      <c r="C226" s="188">
        <v>5.7679982909634693E-3</v>
      </c>
      <c r="D226" s="51">
        <v>54</v>
      </c>
      <c r="E226" s="87">
        <v>4.3920292801952017E-3</v>
      </c>
      <c r="F226" s="817">
        <v>54</v>
      </c>
    </row>
    <row r="227" spans="2:41">
      <c r="B227" s="114" t="s">
        <v>139</v>
      </c>
      <c r="C227" s="188">
        <v>1.3138218329416791E-2</v>
      </c>
      <c r="D227" s="51">
        <v>123</v>
      </c>
      <c r="E227" s="87">
        <v>1.0004066693777958E-2</v>
      </c>
      <c r="F227" s="817">
        <v>123</v>
      </c>
    </row>
    <row r="228" spans="2:41">
      <c r="B228" s="114" t="s">
        <v>140</v>
      </c>
      <c r="C228" s="188">
        <v>1.7303994872890409E-2</v>
      </c>
      <c r="D228" s="51">
        <v>162</v>
      </c>
      <c r="E228" s="87">
        <v>1.3176087840585604E-2</v>
      </c>
      <c r="F228" s="817">
        <v>162</v>
      </c>
    </row>
    <row r="229" spans="2:41">
      <c r="B229" s="114" t="s">
        <v>141</v>
      </c>
      <c r="C229" s="188">
        <v>3.3112582781456954E-3</v>
      </c>
      <c r="D229" s="51">
        <v>31</v>
      </c>
      <c r="E229" s="87">
        <v>2.5213501423342823E-3</v>
      </c>
      <c r="F229" s="817">
        <v>31</v>
      </c>
    </row>
    <row r="230" spans="2:41">
      <c r="B230" s="114" t="s">
        <v>121</v>
      </c>
      <c r="C230" s="188">
        <v>6.3661610766930138E-2</v>
      </c>
      <c r="D230" s="51">
        <v>596</v>
      </c>
      <c r="E230" s="87">
        <v>4.8474989833265557E-2</v>
      </c>
      <c r="F230" s="817">
        <v>596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1.2817773979918821E-3</v>
      </c>
      <c r="D231" s="51">
        <v>12</v>
      </c>
      <c r="E231" s="87">
        <v>9.7600650671004477E-4</v>
      </c>
      <c r="F231" s="817">
        <v>12</v>
      </c>
    </row>
    <row r="232" spans="2:41">
      <c r="B232" s="191" t="s">
        <v>143</v>
      </c>
      <c r="C232" s="188">
        <v>0.80858790856654561</v>
      </c>
      <c r="D232" s="51">
        <v>7570</v>
      </c>
      <c r="E232" s="87">
        <v>0.61569743798291987</v>
      </c>
      <c r="F232" s="817">
        <v>7570</v>
      </c>
      <c r="Z232" s="965"/>
      <c r="AA232" s="965"/>
    </row>
    <row r="233" spans="2:41">
      <c r="B233" s="163" t="s">
        <v>73</v>
      </c>
      <c r="C233" s="192"/>
      <c r="D233" s="193"/>
      <c r="E233" s="87">
        <v>0.23855225701504676</v>
      </c>
      <c r="F233" s="817">
        <v>2933</v>
      </c>
      <c r="X233" s="965"/>
      <c r="Y233" s="965"/>
    </row>
    <row r="234" spans="2:41" ht="15.6" thickBot="1">
      <c r="B234" s="194" t="s">
        <v>70</v>
      </c>
      <c r="C234" s="195"/>
      <c r="D234" s="54">
        <v>9362</v>
      </c>
      <c r="E234" s="816"/>
      <c r="F234" s="813">
        <v>12295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131" t="s">
        <v>119</v>
      </c>
      <c r="D237" s="1132"/>
      <c r="E237" s="1132" t="s">
        <v>120</v>
      </c>
      <c r="F237" s="1132"/>
      <c r="G237" s="1137" t="s">
        <v>121</v>
      </c>
      <c r="H237" s="1124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3.5449299258037921E-2</v>
      </c>
      <c r="D239" s="818">
        <v>43</v>
      </c>
      <c r="E239" s="838">
        <v>4.3461030383091147E-2</v>
      </c>
      <c r="F239" s="818">
        <v>329</v>
      </c>
      <c r="G239" s="838">
        <v>1.5544041450777202E-2</v>
      </c>
      <c r="H239" s="1007">
        <v>9</v>
      </c>
      <c r="I239" s="1006">
        <v>381</v>
      </c>
    </row>
    <row r="240" spans="2:41">
      <c r="B240" s="3" t="s">
        <v>0</v>
      </c>
      <c r="C240" s="838">
        <v>0.10222588623248145</v>
      </c>
      <c r="D240" s="818">
        <v>124</v>
      </c>
      <c r="E240" s="838">
        <v>0.13421400264200792</v>
      </c>
      <c r="F240" s="818">
        <v>1016</v>
      </c>
      <c r="G240" s="838">
        <v>9.3264248704663211E-2</v>
      </c>
      <c r="H240" s="1007">
        <v>54</v>
      </c>
      <c r="I240" s="1006">
        <v>1194</v>
      </c>
    </row>
    <row r="241" spans="2:197">
      <c r="B241" s="3" t="s">
        <v>1</v>
      </c>
      <c r="C241" s="838">
        <v>0.14839241549876339</v>
      </c>
      <c r="D241" s="818">
        <v>180</v>
      </c>
      <c r="E241" s="838">
        <v>0.18428005284015853</v>
      </c>
      <c r="F241" s="818">
        <v>1395</v>
      </c>
      <c r="G241" s="838">
        <v>0.14507772020725387</v>
      </c>
      <c r="H241" s="1007">
        <v>84</v>
      </c>
      <c r="I241" s="1006">
        <v>1659</v>
      </c>
    </row>
    <row r="242" spans="2:197">
      <c r="B242" s="3" t="s">
        <v>2</v>
      </c>
      <c r="C242" s="838">
        <v>0.13107996702390767</v>
      </c>
      <c r="D242" s="818">
        <v>159</v>
      </c>
      <c r="E242" s="838">
        <v>0.1620871862615588</v>
      </c>
      <c r="F242" s="818">
        <v>1227</v>
      </c>
      <c r="G242" s="838">
        <v>0.15025906735751296</v>
      </c>
      <c r="H242" s="1007">
        <v>87</v>
      </c>
      <c r="I242" s="1006">
        <v>1473</v>
      </c>
    </row>
    <row r="243" spans="2:197">
      <c r="B243" s="3" t="s">
        <v>3</v>
      </c>
      <c r="C243" s="838">
        <v>0.14344600164880461</v>
      </c>
      <c r="D243" s="818">
        <v>174</v>
      </c>
      <c r="E243" s="838">
        <v>0.15561426684280052</v>
      </c>
      <c r="F243" s="818">
        <v>1178</v>
      </c>
      <c r="G243" s="838">
        <v>0.18652849740932642</v>
      </c>
      <c r="H243" s="1007">
        <v>108</v>
      </c>
      <c r="I243" s="1006">
        <v>1460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0.14014839241549876</v>
      </c>
      <c r="D244" s="818">
        <v>170</v>
      </c>
      <c r="E244" s="838">
        <v>0.12932628797886395</v>
      </c>
      <c r="F244" s="818">
        <v>979</v>
      </c>
      <c r="G244" s="838">
        <v>0.15025906735751296</v>
      </c>
      <c r="H244" s="1007">
        <v>87</v>
      </c>
      <c r="I244" s="1006">
        <v>1236</v>
      </c>
    </row>
    <row r="245" spans="2:197">
      <c r="B245" s="3" t="s">
        <v>5</v>
      </c>
      <c r="C245" s="838">
        <v>0.13767518549051938</v>
      </c>
      <c r="D245" s="818">
        <v>167</v>
      </c>
      <c r="E245" s="838">
        <v>9.5376486129458385E-2</v>
      </c>
      <c r="F245" s="818">
        <v>722</v>
      </c>
      <c r="G245" s="838">
        <v>0.12780656303972365</v>
      </c>
      <c r="H245" s="1007">
        <v>74</v>
      </c>
      <c r="I245" s="1006">
        <v>963</v>
      </c>
    </row>
    <row r="246" spans="2:197">
      <c r="B246" s="3" t="s">
        <v>6</v>
      </c>
      <c r="C246" s="838">
        <v>0.1145919208573784</v>
      </c>
      <c r="D246" s="818">
        <v>139</v>
      </c>
      <c r="E246" s="838">
        <v>6.7503302509907534E-2</v>
      </c>
      <c r="F246" s="818">
        <v>511</v>
      </c>
      <c r="G246" s="838">
        <v>8.46286701208981E-2</v>
      </c>
      <c r="H246" s="1007">
        <v>49</v>
      </c>
      <c r="I246" s="1006">
        <v>699</v>
      </c>
    </row>
    <row r="247" spans="2:197">
      <c r="B247" s="3" t="s">
        <v>7</v>
      </c>
      <c r="C247" s="838">
        <v>4.3693322341302555E-2</v>
      </c>
      <c r="D247" s="818">
        <v>53</v>
      </c>
      <c r="E247" s="838">
        <v>2.6155878467635403E-2</v>
      </c>
      <c r="F247" s="818">
        <v>198</v>
      </c>
      <c r="G247" s="838">
        <v>4.4905008635578586E-2</v>
      </c>
      <c r="H247" s="1007">
        <v>26</v>
      </c>
      <c r="I247" s="1006">
        <v>277</v>
      </c>
      <c r="W247" s="965"/>
    </row>
    <row r="248" spans="2:197">
      <c r="B248" s="3" t="s">
        <v>105</v>
      </c>
      <c r="C248" s="838">
        <v>3.2976092333058533E-3</v>
      </c>
      <c r="D248" s="818">
        <v>4</v>
      </c>
      <c r="E248" s="838">
        <v>1.9815059445178335E-3</v>
      </c>
      <c r="F248" s="818">
        <v>15</v>
      </c>
      <c r="G248" s="838">
        <v>1.7271157167530224E-3</v>
      </c>
      <c r="H248" s="1007">
        <v>1</v>
      </c>
      <c r="I248" s="1006">
        <v>20</v>
      </c>
    </row>
    <row r="249" spans="2:197" ht="15.6" thickBot="1">
      <c r="B249" s="821" t="s">
        <v>70</v>
      </c>
      <c r="C249" s="816"/>
      <c r="D249" s="815">
        <v>1213</v>
      </c>
      <c r="E249" s="816"/>
      <c r="F249" s="815">
        <v>7570</v>
      </c>
      <c r="G249" s="816"/>
      <c r="H249" s="1005">
        <v>579</v>
      </c>
      <c r="I249" s="957">
        <v>9362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131" t="s">
        <v>119</v>
      </c>
      <c r="D252" s="1132"/>
      <c r="E252" s="1132" t="s">
        <v>120</v>
      </c>
      <c r="F252" s="1132"/>
      <c r="G252" s="1137" t="s">
        <v>121</v>
      </c>
      <c r="H252" s="1124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8.9035449299258038E-2</v>
      </c>
      <c r="D254" s="818">
        <v>108</v>
      </c>
      <c r="E254" s="838">
        <v>5.7859973579920738E-2</v>
      </c>
      <c r="F254" s="818">
        <v>438</v>
      </c>
      <c r="G254" s="838">
        <v>4.8359240069084632E-2</v>
      </c>
      <c r="H254" s="1007">
        <v>28</v>
      </c>
      <c r="I254" s="1006">
        <v>574</v>
      </c>
    </row>
    <row r="255" spans="2:197">
      <c r="B255" s="3" t="s">
        <v>9</v>
      </c>
      <c r="C255" s="838">
        <v>0.14591920857378401</v>
      </c>
      <c r="D255" s="818">
        <v>177</v>
      </c>
      <c r="E255" s="838">
        <v>0.14253632760898283</v>
      </c>
      <c r="F255" s="818">
        <v>1079</v>
      </c>
      <c r="G255" s="838">
        <v>0.12607944732297063</v>
      </c>
      <c r="H255" s="1007">
        <v>73</v>
      </c>
      <c r="I255" s="1006">
        <v>1329</v>
      </c>
    </row>
    <row r="256" spans="2:197">
      <c r="B256" s="3" t="s">
        <v>10</v>
      </c>
      <c r="C256" s="838">
        <v>0.24237427864798022</v>
      </c>
      <c r="D256" s="818">
        <v>294</v>
      </c>
      <c r="E256" s="838">
        <v>0.24346103038309114</v>
      </c>
      <c r="F256" s="818">
        <v>1843</v>
      </c>
      <c r="G256" s="838">
        <v>0.28670120898100171</v>
      </c>
      <c r="H256" s="1007">
        <v>166</v>
      </c>
      <c r="I256" s="1006">
        <v>2303</v>
      </c>
    </row>
    <row r="257" spans="2:197">
      <c r="B257" s="3" t="s">
        <v>11</v>
      </c>
      <c r="C257" s="838">
        <v>0.29266281945589445</v>
      </c>
      <c r="D257" s="818">
        <v>355</v>
      </c>
      <c r="E257" s="838">
        <v>0.30092470277410832</v>
      </c>
      <c r="F257" s="818">
        <v>2278</v>
      </c>
      <c r="G257" s="838">
        <v>0.33160621761658032</v>
      </c>
      <c r="H257" s="1007">
        <v>192</v>
      </c>
      <c r="I257" s="1006">
        <v>2825</v>
      </c>
    </row>
    <row r="258" spans="2:197">
      <c r="B258" s="3" t="s">
        <v>12</v>
      </c>
      <c r="C258" s="838">
        <v>0.11376751854905194</v>
      </c>
      <c r="D258" s="818">
        <v>138</v>
      </c>
      <c r="E258" s="838">
        <v>0.12351387054161163</v>
      </c>
      <c r="F258" s="818">
        <v>935</v>
      </c>
      <c r="G258" s="838">
        <v>0.11053540587219343</v>
      </c>
      <c r="H258" s="1007">
        <v>64</v>
      </c>
      <c r="I258" s="1006">
        <v>1137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4.6990931574608409E-2</v>
      </c>
      <c r="D259" s="818">
        <v>57</v>
      </c>
      <c r="E259" s="838">
        <v>5.5746367239101716E-2</v>
      </c>
      <c r="F259" s="818">
        <v>422</v>
      </c>
      <c r="G259" s="838">
        <v>2.7633851468048358E-2</v>
      </c>
      <c r="H259" s="1007">
        <v>16</v>
      </c>
      <c r="I259" s="1006">
        <v>495</v>
      </c>
    </row>
    <row r="260" spans="2:197">
      <c r="B260" s="3" t="s">
        <v>14</v>
      </c>
      <c r="C260" s="838">
        <v>1.5663643858202802E-2</v>
      </c>
      <c r="D260" s="818">
        <v>19</v>
      </c>
      <c r="E260" s="838">
        <v>1.3210039630118891E-2</v>
      </c>
      <c r="F260" s="818">
        <v>100</v>
      </c>
      <c r="G260" s="838">
        <v>6.9084628670120895E-3</v>
      </c>
      <c r="H260" s="1007">
        <v>4</v>
      </c>
      <c r="I260" s="1006">
        <v>123</v>
      </c>
    </row>
    <row r="261" spans="2:197">
      <c r="B261" s="3" t="s">
        <v>77</v>
      </c>
      <c r="C261" s="838">
        <v>4.3693322341302555E-2</v>
      </c>
      <c r="D261" s="818">
        <v>53</v>
      </c>
      <c r="E261" s="838">
        <v>5.2179656538969617E-2</v>
      </c>
      <c r="F261" s="818">
        <v>395</v>
      </c>
      <c r="G261" s="838">
        <v>5.0086355785837651E-2</v>
      </c>
      <c r="H261" s="1007">
        <v>29</v>
      </c>
      <c r="I261" s="1006">
        <v>477</v>
      </c>
    </row>
    <row r="262" spans="2:197">
      <c r="B262" s="3" t="s">
        <v>78</v>
      </c>
      <c r="C262" s="838">
        <v>9.8928276999175595E-3</v>
      </c>
      <c r="D262" s="818">
        <v>12</v>
      </c>
      <c r="E262" s="838">
        <v>1.0568031704095112E-2</v>
      </c>
      <c r="F262" s="818">
        <v>80</v>
      </c>
      <c r="G262" s="838">
        <v>1.2089810017271158E-2</v>
      </c>
      <c r="H262" s="1007">
        <v>7</v>
      </c>
      <c r="I262" s="1006">
        <v>99</v>
      </c>
      <c r="W262" s="965"/>
    </row>
    <row r="263" spans="2:197" ht="15.6" thickBot="1">
      <c r="B263" s="821" t="s">
        <v>70</v>
      </c>
      <c r="C263" s="816"/>
      <c r="D263" s="815">
        <v>1213</v>
      </c>
      <c r="E263" s="816"/>
      <c r="F263" s="815">
        <v>7570</v>
      </c>
      <c r="G263" s="816"/>
      <c r="H263" s="1005">
        <v>579</v>
      </c>
      <c r="I263" s="957">
        <v>9362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91" t="s">
        <v>123</v>
      </c>
      <c r="H266" s="1122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1.6666666666666666E-2</v>
      </c>
      <c r="D268" s="1004">
        <v>1</v>
      </c>
      <c r="E268" s="928">
        <v>1.0239567233384853E-2</v>
      </c>
      <c r="F268" s="818">
        <v>53</v>
      </c>
      <c r="G268" s="928">
        <v>1.3741323133588328E-2</v>
      </c>
      <c r="H268" s="817">
        <v>97</v>
      </c>
      <c r="I268" s="817">
        <v>151</v>
      </c>
    </row>
    <row r="269" spans="2:197">
      <c r="B269" s="216" t="s">
        <v>149</v>
      </c>
      <c r="C269" s="928">
        <v>0</v>
      </c>
      <c r="D269" s="1004">
        <v>0</v>
      </c>
      <c r="E269" s="928">
        <v>6.5687789799072646E-3</v>
      </c>
      <c r="F269" s="818">
        <v>34</v>
      </c>
      <c r="G269" s="928">
        <v>1.2324691882702932E-2</v>
      </c>
      <c r="H269" s="817">
        <v>87</v>
      </c>
      <c r="I269" s="817">
        <v>121</v>
      </c>
    </row>
    <row r="270" spans="2:197">
      <c r="B270" s="216" t="s">
        <v>150</v>
      </c>
      <c r="C270" s="928">
        <v>0</v>
      </c>
      <c r="D270" s="1004">
        <v>0</v>
      </c>
      <c r="E270" s="928">
        <v>2.8979907264296756E-3</v>
      </c>
      <c r="F270" s="818">
        <v>15</v>
      </c>
      <c r="G270" s="928">
        <v>2.4082731265051708E-3</v>
      </c>
      <c r="H270" s="817">
        <v>17</v>
      </c>
      <c r="I270" s="817">
        <v>32</v>
      </c>
    </row>
    <row r="271" spans="2:197">
      <c r="B271" s="216" t="s">
        <v>151</v>
      </c>
      <c r="C271" s="928">
        <v>0</v>
      </c>
      <c r="D271" s="1004">
        <v>0</v>
      </c>
      <c r="E271" s="928">
        <v>2.8979907264296756E-3</v>
      </c>
      <c r="F271" s="818">
        <v>15</v>
      </c>
      <c r="G271" s="928">
        <v>9.9164187561977622E-3</v>
      </c>
      <c r="H271" s="817">
        <v>70</v>
      </c>
      <c r="I271" s="817">
        <v>85</v>
      </c>
    </row>
    <row r="272" spans="2:197">
      <c r="B272" s="216" t="s">
        <v>152</v>
      </c>
      <c r="C272" s="928">
        <v>0</v>
      </c>
      <c r="D272" s="1004">
        <v>0</v>
      </c>
      <c r="E272" s="928">
        <v>3.2843894899536323E-3</v>
      </c>
      <c r="F272" s="818">
        <v>17</v>
      </c>
      <c r="G272" s="928">
        <v>2.833262501770789E-3</v>
      </c>
      <c r="H272" s="817">
        <v>20</v>
      </c>
      <c r="I272" s="817">
        <v>37</v>
      </c>
    </row>
    <row r="273" spans="2:9">
      <c r="B273" s="216" t="s">
        <v>153</v>
      </c>
      <c r="C273" s="928">
        <v>0.98333333333333328</v>
      </c>
      <c r="D273" s="1004">
        <v>59</v>
      </c>
      <c r="E273" s="928">
        <v>0.9698608964451314</v>
      </c>
      <c r="F273" s="818">
        <v>5020</v>
      </c>
      <c r="G273" s="928">
        <v>0.92151862870094914</v>
      </c>
      <c r="H273" s="817">
        <v>6505</v>
      </c>
      <c r="I273" s="817">
        <v>11584</v>
      </c>
    </row>
    <row r="274" spans="2:9">
      <c r="B274" s="216" t="s">
        <v>121</v>
      </c>
      <c r="C274" s="928">
        <v>0</v>
      </c>
      <c r="D274" s="1004">
        <v>0</v>
      </c>
      <c r="E274" s="928">
        <v>3.2843894899536323E-3</v>
      </c>
      <c r="F274" s="818">
        <v>17</v>
      </c>
      <c r="G274" s="928">
        <v>1.6007933135004957E-2</v>
      </c>
      <c r="H274" s="817">
        <v>113</v>
      </c>
      <c r="I274" s="817">
        <v>130</v>
      </c>
    </row>
    <row r="275" spans="2:9">
      <c r="B275" s="216" t="s">
        <v>123</v>
      </c>
      <c r="C275" s="928">
        <v>0</v>
      </c>
      <c r="D275" s="1004">
        <v>0</v>
      </c>
      <c r="E275" s="928">
        <v>9.6599690880989182E-4</v>
      </c>
      <c r="F275" s="818">
        <v>5</v>
      </c>
      <c r="G275" s="928">
        <v>2.1249468763280918E-2</v>
      </c>
      <c r="H275" s="817">
        <v>150</v>
      </c>
      <c r="I275" s="817">
        <v>155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60</v>
      </c>
      <c r="E277" s="814"/>
      <c r="F277" s="815">
        <v>5176</v>
      </c>
      <c r="G277" s="814"/>
      <c r="H277" s="813">
        <v>7059</v>
      </c>
      <c r="I277" s="813">
        <v>12295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132" t="s">
        <v>119</v>
      </c>
      <c r="D280" s="1132"/>
      <c r="E280" s="1132" t="s">
        <v>120</v>
      </c>
      <c r="F280" s="1132"/>
      <c r="G280" s="1086" t="s">
        <v>121</v>
      </c>
      <c r="H280" s="1090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1.236603462489695E-2</v>
      </c>
      <c r="D282" s="818">
        <v>15</v>
      </c>
      <c r="E282" s="928">
        <v>1.4531043593130779E-2</v>
      </c>
      <c r="F282" s="818">
        <v>110</v>
      </c>
      <c r="G282" s="928">
        <v>3.4542314335060447E-3</v>
      </c>
      <c r="H282" s="817">
        <v>2</v>
      </c>
      <c r="I282" s="858"/>
    </row>
    <row r="283" spans="2:9">
      <c r="B283" s="216" t="s">
        <v>149</v>
      </c>
      <c r="C283" s="928">
        <v>4.1220115416323163E-3</v>
      </c>
      <c r="D283" s="818">
        <v>5</v>
      </c>
      <c r="E283" s="928">
        <v>1.1624834874504624E-2</v>
      </c>
      <c r="F283" s="818">
        <v>88</v>
      </c>
      <c r="G283" s="928">
        <v>1.7271157167530224E-3</v>
      </c>
      <c r="H283" s="817">
        <v>1</v>
      </c>
      <c r="I283" s="858"/>
    </row>
    <row r="284" spans="2:9">
      <c r="B284" s="216" t="s">
        <v>150</v>
      </c>
      <c r="C284" s="928">
        <v>8.2440230832646333E-4</v>
      </c>
      <c r="D284" s="818">
        <v>1</v>
      </c>
      <c r="E284" s="928">
        <v>3.4346103038309117E-3</v>
      </c>
      <c r="F284" s="818">
        <v>26</v>
      </c>
      <c r="G284" s="928">
        <v>3.4542314335060447E-3</v>
      </c>
      <c r="H284" s="817">
        <v>2</v>
      </c>
      <c r="I284" s="858"/>
    </row>
    <row r="285" spans="2:9">
      <c r="B285" s="216" t="s">
        <v>151</v>
      </c>
      <c r="C285" s="928">
        <v>1.6488046166529267E-3</v>
      </c>
      <c r="D285" s="818">
        <v>2</v>
      </c>
      <c r="E285" s="928">
        <v>9.2470277410832238E-4</v>
      </c>
      <c r="F285" s="818">
        <v>7</v>
      </c>
      <c r="G285" s="928">
        <v>1.7271157167530224E-3</v>
      </c>
      <c r="H285" s="817">
        <v>1</v>
      </c>
      <c r="I285" s="858"/>
    </row>
    <row r="286" spans="2:9">
      <c r="B286" s="216" t="s">
        <v>152</v>
      </c>
      <c r="C286" s="928">
        <v>1.7312448474855729E-2</v>
      </c>
      <c r="D286" s="818">
        <v>21</v>
      </c>
      <c r="E286" s="928">
        <v>1.3474240422721268E-2</v>
      </c>
      <c r="F286" s="818">
        <v>102</v>
      </c>
      <c r="G286" s="928">
        <v>1.3816925734024179E-2</v>
      </c>
      <c r="H286" s="817">
        <v>8</v>
      </c>
      <c r="I286" s="858"/>
    </row>
    <row r="287" spans="2:9">
      <c r="B287" s="216" t="s">
        <v>153</v>
      </c>
      <c r="C287" s="928">
        <v>0.93899422918384168</v>
      </c>
      <c r="D287" s="818">
        <v>1139</v>
      </c>
      <c r="E287" s="928">
        <v>0.93540290620871858</v>
      </c>
      <c r="F287" s="818">
        <v>7081</v>
      </c>
      <c r="G287" s="928">
        <v>0.34542314335060448</v>
      </c>
      <c r="H287" s="817">
        <v>200</v>
      </c>
      <c r="I287" s="858"/>
    </row>
    <row r="288" spans="2:9">
      <c r="B288" s="216" t="s">
        <v>121</v>
      </c>
      <c r="C288" s="928">
        <v>2.47320692497939E-2</v>
      </c>
      <c r="D288" s="818">
        <v>30</v>
      </c>
      <c r="E288" s="928">
        <v>2.0607661822985467E-2</v>
      </c>
      <c r="F288" s="818">
        <v>156</v>
      </c>
      <c r="G288" s="928">
        <v>0.63039723661485314</v>
      </c>
      <c r="H288" s="817">
        <v>365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1213</v>
      </c>
      <c r="E291" s="814"/>
      <c r="F291" s="815">
        <v>7570</v>
      </c>
      <c r="G291" s="814"/>
      <c r="H291" s="813">
        <v>579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87">
        <v>0.59799999999999998</v>
      </c>
      <c r="D295" s="87">
        <v>0.59099999999999997</v>
      </c>
      <c r="E295" s="87">
        <v>0.59699999999999998</v>
      </c>
      <c r="F295" s="87">
        <v>0.59491363596909985</v>
      </c>
      <c r="G295" s="87">
        <v>0.58430256201708008</v>
      </c>
      <c r="H295" s="52">
        <v>7184</v>
      </c>
    </row>
    <row r="296" spans="1:253" ht="15.6" thickBot="1">
      <c r="B296" s="4" t="s">
        <v>127</v>
      </c>
      <c r="C296" s="90">
        <v>0.40200000000000002</v>
      </c>
      <c r="D296" s="90">
        <v>0.40899999999999997</v>
      </c>
      <c r="E296" s="90">
        <v>0.40300000000000002</v>
      </c>
      <c r="F296" s="90">
        <v>0.40508636403090009</v>
      </c>
      <c r="G296" s="90">
        <v>0.41569743798291986</v>
      </c>
      <c r="H296" s="167">
        <v>5111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12295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128" t="s">
        <v>28</v>
      </c>
      <c r="C301" s="1086" t="s">
        <v>103</v>
      </c>
      <c r="D301" s="1087"/>
      <c r="E301" s="1088" t="s">
        <v>74</v>
      </c>
      <c r="F301" s="1089"/>
    </row>
    <row r="302" spans="1:253">
      <c r="B302" s="1129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0.52819910275582138</v>
      </c>
      <c r="D303" s="1000">
        <v>4945</v>
      </c>
      <c r="E303" s="996">
        <v>0.40219601464009758</v>
      </c>
      <c r="F303" s="999">
        <v>4945</v>
      </c>
    </row>
    <row r="304" spans="1:253">
      <c r="B304" s="160" t="s">
        <v>127</v>
      </c>
      <c r="C304" s="996">
        <v>0.434522537919248</v>
      </c>
      <c r="D304" s="818">
        <v>4068</v>
      </c>
      <c r="E304" s="996">
        <v>0.33086620577470516</v>
      </c>
      <c r="F304" s="817">
        <v>4068</v>
      </c>
    </row>
    <row r="305" spans="1:253" s="965" customFormat="1">
      <c r="A305" s="795"/>
      <c r="B305" s="160" t="s">
        <v>121</v>
      </c>
      <c r="C305" s="996">
        <v>3.7278359324930573E-2</v>
      </c>
      <c r="D305" s="818">
        <v>349</v>
      </c>
      <c r="E305" s="996">
        <v>2.8385522570150468E-2</v>
      </c>
      <c r="F305" s="817">
        <v>349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0.23855225701504676</v>
      </c>
      <c r="F306" s="817">
        <v>2933</v>
      </c>
    </row>
    <row r="307" spans="1:253" ht="15.6" thickBot="1">
      <c r="B307" s="168" t="s">
        <v>70</v>
      </c>
      <c r="C307" s="816"/>
      <c r="D307" s="815">
        <v>9362</v>
      </c>
      <c r="E307" s="816"/>
      <c r="F307" s="813">
        <v>12295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4.2873051224944322E-2</v>
      </c>
      <c r="D311" s="878">
        <v>308</v>
      </c>
      <c r="E311" s="801">
        <v>9.6067305810995887E-2</v>
      </c>
      <c r="F311" s="877">
        <v>491</v>
      </c>
    </row>
    <row r="312" spans="1:253">
      <c r="B312" s="70" t="s">
        <v>9</v>
      </c>
      <c r="C312" s="801">
        <v>0.11664810690423162</v>
      </c>
      <c r="D312" s="878">
        <v>838</v>
      </c>
      <c r="E312" s="801">
        <v>0.18469966738407356</v>
      </c>
      <c r="F312" s="877">
        <v>944</v>
      </c>
    </row>
    <row r="313" spans="1:253">
      <c r="B313" s="70" t="s">
        <v>10</v>
      </c>
      <c r="C313" s="801">
        <v>0.22035077951002227</v>
      </c>
      <c r="D313" s="878">
        <v>1583</v>
      </c>
      <c r="E313" s="801">
        <v>0.2662883975738603</v>
      </c>
      <c r="F313" s="877">
        <v>1361</v>
      </c>
    </row>
    <row r="314" spans="1:253">
      <c r="B314" s="73" t="s">
        <v>11</v>
      </c>
      <c r="C314" s="800">
        <v>0.27004454342984407</v>
      </c>
      <c r="D314" s="874">
        <v>1940</v>
      </c>
      <c r="E314" s="800">
        <v>0.29759342594404226</v>
      </c>
      <c r="F314" s="873">
        <v>1521</v>
      </c>
    </row>
    <row r="315" spans="1:253">
      <c r="B315" s="73" t="s">
        <v>12</v>
      </c>
      <c r="C315" s="800">
        <v>0.11831848552338529</v>
      </c>
      <c r="D315" s="874">
        <v>850</v>
      </c>
      <c r="E315" s="800">
        <v>0.10037174721189591</v>
      </c>
      <c r="F315" s="873">
        <v>513</v>
      </c>
    </row>
    <row r="316" spans="1:253">
      <c r="B316" s="73" t="s">
        <v>13</v>
      </c>
      <c r="C316" s="800">
        <v>5.3034521158129178E-2</v>
      </c>
      <c r="D316" s="874">
        <v>381</v>
      </c>
      <c r="E316" s="800">
        <v>3.5609469771081981E-2</v>
      </c>
      <c r="F316" s="873">
        <v>182</v>
      </c>
    </row>
    <row r="317" spans="1:253" ht="30" customHeight="1">
      <c r="B317" s="73" t="s">
        <v>14</v>
      </c>
      <c r="C317" s="800">
        <v>1.5172605790645879E-2</v>
      </c>
      <c r="D317" s="874">
        <v>109</v>
      </c>
      <c r="E317" s="800">
        <v>8.6088828018000395E-3</v>
      </c>
      <c r="F317" s="873">
        <v>44</v>
      </c>
    </row>
    <row r="318" spans="1:253">
      <c r="B318" s="77" t="s">
        <v>77</v>
      </c>
      <c r="C318" s="799">
        <v>0.15089086859688197</v>
      </c>
      <c r="D318" s="911">
        <v>1084</v>
      </c>
      <c r="E318" s="799">
        <v>4.891410682840931E-3</v>
      </c>
      <c r="F318" s="995">
        <v>25</v>
      </c>
    </row>
    <row r="319" spans="1:253">
      <c r="B319" s="77" t="s">
        <v>78</v>
      </c>
      <c r="C319" s="799">
        <v>1.2667037861915368E-2</v>
      </c>
      <c r="D319" s="911">
        <v>91</v>
      </c>
      <c r="E319" s="799">
        <v>5.869692819409118E-3</v>
      </c>
      <c r="F319" s="995">
        <v>30</v>
      </c>
    </row>
    <row r="320" spans="1:253" ht="15.6" thickBot="1">
      <c r="B320" s="153" t="s">
        <v>70</v>
      </c>
      <c r="C320" s="884"/>
      <c r="D320" s="879">
        <v>7184</v>
      </c>
      <c r="E320" s="916"/>
      <c r="F320" s="846">
        <v>5111</v>
      </c>
    </row>
    <row r="321" spans="2:22">
      <c r="B321" s="5" t="s">
        <v>8</v>
      </c>
      <c r="C321" s="819"/>
      <c r="D321" s="994"/>
      <c r="E321" s="819"/>
      <c r="F321" s="994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0.38548185231539422</v>
      </c>
      <c r="D325" s="990">
        <v>308</v>
      </c>
      <c r="E325" s="989">
        <v>0.61451814768460578</v>
      </c>
      <c r="F325" s="988">
        <v>491</v>
      </c>
    </row>
    <row r="326" spans="2:22">
      <c r="B326" s="251" t="s">
        <v>9</v>
      </c>
      <c r="C326" s="991">
        <v>0.47025813692480362</v>
      </c>
      <c r="D326" s="990">
        <v>838</v>
      </c>
      <c r="E326" s="989">
        <v>0.52974186307519644</v>
      </c>
      <c r="F326" s="988">
        <v>944</v>
      </c>
    </row>
    <row r="327" spans="2:22">
      <c r="B327" s="251" t="s">
        <v>10</v>
      </c>
      <c r="C327" s="991">
        <v>0.53770380434782605</v>
      </c>
      <c r="D327" s="990">
        <v>1583</v>
      </c>
      <c r="E327" s="989">
        <v>0.46229619565217389</v>
      </c>
      <c r="F327" s="988">
        <v>1361</v>
      </c>
    </row>
    <row r="328" spans="2:22">
      <c r="B328" s="252" t="s">
        <v>165</v>
      </c>
      <c r="C328" s="987">
        <v>0.49393665158371042</v>
      </c>
      <c r="D328" s="986">
        <v>2729</v>
      </c>
      <c r="E328" s="985">
        <v>0.50606334841628964</v>
      </c>
      <c r="F328" s="984">
        <v>2796</v>
      </c>
    </row>
    <row r="329" spans="2:22">
      <c r="B329" s="257" t="s">
        <v>11</v>
      </c>
      <c r="C329" s="983">
        <v>0.56053163825483965</v>
      </c>
      <c r="D329" s="982">
        <v>1940</v>
      </c>
      <c r="E329" s="981">
        <v>0.43946836174516035</v>
      </c>
      <c r="F329" s="980">
        <v>1521</v>
      </c>
    </row>
    <row r="330" spans="2:22">
      <c r="B330" s="257" t="s">
        <v>12</v>
      </c>
      <c r="C330" s="983">
        <v>0.62362435803374905</v>
      </c>
      <c r="D330" s="982">
        <v>850</v>
      </c>
      <c r="E330" s="981">
        <v>0.3763756419662509</v>
      </c>
      <c r="F330" s="980">
        <v>513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0.67673179396092364</v>
      </c>
      <c r="D331" s="982">
        <v>381</v>
      </c>
      <c r="E331" s="981">
        <v>0.32326820603907636</v>
      </c>
      <c r="F331" s="980">
        <v>182</v>
      </c>
    </row>
    <row r="332" spans="2:22">
      <c r="B332" s="257" t="s">
        <v>14</v>
      </c>
      <c r="C332" s="983">
        <v>0.71241830065359479</v>
      </c>
      <c r="D332" s="982">
        <v>109</v>
      </c>
      <c r="E332" s="981">
        <v>0.28758169934640521</v>
      </c>
      <c r="F332" s="980">
        <v>44</v>
      </c>
    </row>
    <row r="333" spans="2:22">
      <c r="B333" s="262" t="s">
        <v>166</v>
      </c>
      <c r="C333" s="979">
        <v>0.59205776173285196</v>
      </c>
      <c r="D333" s="978">
        <v>3280</v>
      </c>
      <c r="E333" s="977">
        <v>0.40794223826714804</v>
      </c>
      <c r="F333" s="976">
        <v>2260</v>
      </c>
    </row>
    <row r="334" spans="2:22">
      <c r="B334" s="80" t="s">
        <v>77</v>
      </c>
      <c r="C334" s="975">
        <v>0.97745716862037868</v>
      </c>
      <c r="D334" s="974">
        <v>1084</v>
      </c>
      <c r="E334" s="973">
        <v>2.2542831379621282E-2</v>
      </c>
      <c r="F334" s="972">
        <v>25</v>
      </c>
    </row>
    <row r="335" spans="2:22">
      <c r="B335" s="80" t="s">
        <v>78</v>
      </c>
      <c r="C335" s="975">
        <v>0.75206611570247939</v>
      </c>
      <c r="D335" s="974">
        <v>91</v>
      </c>
      <c r="E335" s="973">
        <v>0.24793388429752067</v>
      </c>
      <c r="F335" s="972">
        <v>30</v>
      </c>
    </row>
    <row r="336" spans="2:22" ht="15.6" thickBot="1">
      <c r="B336" s="271" t="s">
        <v>167</v>
      </c>
      <c r="C336" s="971">
        <v>0.95528455284552849</v>
      </c>
      <c r="D336" s="970">
        <v>1175</v>
      </c>
      <c r="E336" s="969">
        <v>4.4715447154471545E-2</v>
      </c>
      <c r="F336" s="968">
        <v>55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30" t="s">
        <v>126</v>
      </c>
      <c r="D340" s="1095"/>
      <c r="E340" s="1095" t="s">
        <v>127</v>
      </c>
      <c r="F340" s="1096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3.4242761692650336E-2</v>
      </c>
      <c r="D342" s="818">
        <v>246</v>
      </c>
      <c r="E342" s="838">
        <v>5.6153394639013893E-2</v>
      </c>
      <c r="F342" s="817">
        <v>287</v>
      </c>
      <c r="G342" s="959">
        <v>533</v>
      </c>
    </row>
    <row r="343" spans="1:16">
      <c r="B343" s="3" t="s">
        <v>0</v>
      </c>
      <c r="C343" s="838">
        <v>0.10119710467706014</v>
      </c>
      <c r="D343" s="818">
        <v>727</v>
      </c>
      <c r="E343" s="838">
        <v>0.14869888475836432</v>
      </c>
      <c r="F343" s="817">
        <v>760</v>
      </c>
      <c r="G343" s="959">
        <v>1487</v>
      </c>
    </row>
    <row r="344" spans="1:16">
      <c r="B344" s="3" t="s">
        <v>1</v>
      </c>
      <c r="C344" s="838">
        <v>0.13711024498886415</v>
      </c>
      <c r="D344" s="818">
        <v>985</v>
      </c>
      <c r="E344" s="838">
        <v>0.21424378790843279</v>
      </c>
      <c r="F344" s="817">
        <v>1095</v>
      </c>
      <c r="G344" s="959">
        <v>2080</v>
      </c>
    </row>
    <row r="345" spans="1:16">
      <c r="B345" s="3" t="s">
        <v>2</v>
      </c>
      <c r="C345" s="838">
        <v>0.13223830734966593</v>
      </c>
      <c r="D345" s="818">
        <v>950</v>
      </c>
      <c r="E345" s="838">
        <v>0.18098219526511447</v>
      </c>
      <c r="F345" s="817">
        <v>925</v>
      </c>
      <c r="G345" s="959">
        <v>1875</v>
      </c>
    </row>
    <row r="346" spans="1:16">
      <c r="B346" s="3" t="s">
        <v>3</v>
      </c>
      <c r="C346" s="838">
        <v>0.15367483296213807</v>
      </c>
      <c r="D346" s="818">
        <v>1104</v>
      </c>
      <c r="E346" s="838">
        <v>0.14713363333985521</v>
      </c>
      <c r="F346" s="817">
        <v>752</v>
      </c>
      <c r="G346" s="959">
        <v>1856</v>
      </c>
    </row>
    <row r="347" spans="1:16">
      <c r="B347" s="3" t="s">
        <v>4</v>
      </c>
      <c r="C347" s="838">
        <v>0.15311804008908686</v>
      </c>
      <c r="D347" s="818">
        <v>1100</v>
      </c>
      <c r="E347" s="838">
        <v>0.11191547642340051</v>
      </c>
      <c r="F347" s="817">
        <v>572</v>
      </c>
      <c r="G347" s="959">
        <v>1672</v>
      </c>
    </row>
    <row r="348" spans="1:16">
      <c r="B348" s="3" t="s">
        <v>5</v>
      </c>
      <c r="C348" s="838">
        <v>0.13001113585746102</v>
      </c>
      <c r="D348" s="818">
        <v>934</v>
      </c>
      <c r="E348" s="838">
        <v>7.3958129524554883E-2</v>
      </c>
      <c r="F348" s="817">
        <v>378</v>
      </c>
      <c r="G348" s="959">
        <v>1312</v>
      </c>
    </row>
    <row r="349" spans="1:16">
      <c r="B349" s="3" t="s">
        <v>6</v>
      </c>
      <c r="C349" s="838">
        <v>0.102728285077951</v>
      </c>
      <c r="D349" s="818">
        <v>738</v>
      </c>
      <c r="E349" s="838">
        <v>5.067501467423205E-2</v>
      </c>
      <c r="F349" s="817">
        <v>259</v>
      </c>
      <c r="G349" s="959">
        <v>997</v>
      </c>
    </row>
    <row r="350" spans="1:16">
      <c r="B350" s="3" t="s">
        <v>7</v>
      </c>
      <c r="C350" s="838">
        <v>5.1781737193763923E-2</v>
      </c>
      <c r="D350" s="818">
        <v>372</v>
      </c>
      <c r="E350" s="838">
        <v>1.4478575621209158E-2</v>
      </c>
      <c r="F350" s="817">
        <v>74</v>
      </c>
      <c r="G350" s="959">
        <v>446</v>
      </c>
    </row>
    <row r="351" spans="1:16">
      <c r="B351" s="3" t="s">
        <v>105</v>
      </c>
      <c r="C351" s="838">
        <v>3.8975501113585748E-3</v>
      </c>
      <c r="D351" s="818">
        <v>28</v>
      </c>
      <c r="E351" s="838">
        <v>1.7609078458227353E-3</v>
      </c>
      <c r="F351" s="817">
        <v>9</v>
      </c>
      <c r="G351" s="959">
        <v>37</v>
      </c>
    </row>
    <row r="352" spans="1:16" ht="15.75" customHeight="1" thickBot="1">
      <c r="B352" s="821" t="s">
        <v>70</v>
      </c>
      <c r="C352" s="816"/>
      <c r="D352" s="815">
        <v>7184</v>
      </c>
      <c r="E352" s="816"/>
      <c r="F352" s="813">
        <v>5111</v>
      </c>
      <c r="G352" s="957">
        <v>12295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30" t="s">
        <v>126</v>
      </c>
      <c r="D355" s="1095"/>
      <c r="E355" s="1095" t="s">
        <v>127</v>
      </c>
      <c r="F355" s="1096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8.7834075723830729E-2</v>
      </c>
      <c r="D357" s="115">
        <v>631</v>
      </c>
      <c r="E357" s="964">
        <v>0.1265897084719233</v>
      </c>
      <c r="F357" s="833">
        <v>647</v>
      </c>
      <c r="G357" s="959">
        <v>1278</v>
      </c>
    </row>
    <row r="358" spans="1:8">
      <c r="B358" s="114" t="s">
        <v>109</v>
      </c>
      <c r="C358" s="964">
        <v>3.5077951002227173E-2</v>
      </c>
      <c r="D358" s="115">
        <v>252</v>
      </c>
      <c r="E358" s="964">
        <v>4.4414009000195653E-2</v>
      </c>
      <c r="F358" s="833">
        <v>227</v>
      </c>
      <c r="G358" s="959">
        <v>479</v>
      </c>
    </row>
    <row r="359" spans="1:8">
      <c r="B359" s="114" t="s">
        <v>110</v>
      </c>
      <c r="C359" s="964">
        <v>0.11901447661469933</v>
      </c>
      <c r="D359" s="115">
        <v>855</v>
      </c>
      <c r="E359" s="964">
        <v>0.15202504402269615</v>
      </c>
      <c r="F359" s="833">
        <v>777</v>
      </c>
      <c r="G359" s="959">
        <v>1632</v>
      </c>
    </row>
    <row r="360" spans="1:8">
      <c r="B360" s="114" t="s">
        <v>111</v>
      </c>
      <c r="C360" s="964">
        <v>0.2302338530066815</v>
      </c>
      <c r="D360" s="115">
        <v>1654</v>
      </c>
      <c r="E360" s="964">
        <v>0.28468010174134223</v>
      </c>
      <c r="F360" s="833">
        <v>1455</v>
      </c>
      <c r="G360" s="959">
        <v>3109</v>
      </c>
    </row>
    <row r="361" spans="1:8">
      <c r="B361" s="114" t="s">
        <v>112</v>
      </c>
      <c r="C361" s="964">
        <v>0.24471046770601337</v>
      </c>
      <c r="D361" s="115">
        <v>1758</v>
      </c>
      <c r="E361" s="964">
        <v>0.25885345333594206</v>
      </c>
      <c r="F361" s="833">
        <v>1323</v>
      </c>
      <c r="G361" s="959">
        <v>3081</v>
      </c>
    </row>
    <row r="362" spans="1:8">
      <c r="B362" s="114" t="s">
        <v>113</v>
      </c>
      <c r="C362" s="964">
        <v>0.28312917594654791</v>
      </c>
      <c r="D362" s="115">
        <v>2034</v>
      </c>
      <c r="E362" s="964">
        <v>0.13343768342790061</v>
      </c>
      <c r="F362" s="833">
        <v>682</v>
      </c>
      <c r="G362" s="959">
        <v>2716</v>
      </c>
    </row>
    <row r="363" spans="1:8" ht="15.6" thickBot="1">
      <c r="B363" s="117" t="s">
        <v>70</v>
      </c>
      <c r="C363" s="284"/>
      <c r="D363" s="118">
        <v>7184</v>
      </c>
      <c r="E363" s="963"/>
      <c r="F363" s="831">
        <v>5111</v>
      </c>
      <c r="G363" s="957">
        <v>12295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131" t="s">
        <v>126</v>
      </c>
      <c r="D366" s="1132"/>
      <c r="E366" s="1132" t="s">
        <v>127</v>
      </c>
      <c r="F366" s="1132"/>
      <c r="G366" s="1132" t="s">
        <v>121</v>
      </c>
      <c r="H366" s="1133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8.8776541961577346E-2</v>
      </c>
      <c r="D368" s="293">
        <v>439</v>
      </c>
      <c r="E368" s="961">
        <v>0.12954768928220256</v>
      </c>
      <c r="F368" s="293">
        <v>527</v>
      </c>
      <c r="G368" s="961">
        <v>4.8710601719197708E-2</v>
      </c>
      <c r="H368" s="962">
        <v>17</v>
      </c>
    </row>
    <row r="369" spans="2:9">
      <c r="B369" s="162" t="s">
        <v>109</v>
      </c>
      <c r="C369" s="961">
        <v>3.5793731041456014E-2</v>
      </c>
      <c r="D369" s="293">
        <v>177</v>
      </c>
      <c r="E369" s="961">
        <v>4.2527040314650932E-2</v>
      </c>
      <c r="F369" s="293">
        <v>173</v>
      </c>
      <c r="G369" s="961">
        <v>2.0057306590257881E-2</v>
      </c>
      <c r="H369" s="951">
        <v>7</v>
      </c>
    </row>
    <row r="370" spans="2:9">
      <c r="B370" s="162" t="s">
        <v>110</v>
      </c>
      <c r="C370" s="961">
        <v>0.1365015166835187</v>
      </c>
      <c r="D370" s="293">
        <v>675</v>
      </c>
      <c r="E370" s="961">
        <v>0.16715830875122911</v>
      </c>
      <c r="F370" s="293">
        <v>680</v>
      </c>
      <c r="G370" s="961">
        <v>0.1346704871060172</v>
      </c>
      <c r="H370" s="951">
        <v>47</v>
      </c>
    </row>
    <row r="371" spans="2:9">
      <c r="B371" s="162" t="s">
        <v>111</v>
      </c>
      <c r="C371" s="961">
        <v>0.22891809908998989</v>
      </c>
      <c r="D371" s="293">
        <v>1132</v>
      </c>
      <c r="E371" s="961">
        <v>0.28785644051130777</v>
      </c>
      <c r="F371" s="293">
        <v>1171</v>
      </c>
      <c r="G371" s="961">
        <v>0.28366762177650429</v>
      </c>
      <c r="H371" s="951">
        <v>99</v>
      </c>
    </row>
    <row r="372" spans="2:9">
      <c r="B372" s="162" t="s">
        <v>112</v>
      </c>
      <c r="C372" s="961">
        <v>0.23943377148634984</v>
      </c>
      <c r="D372" s="293">
        <v>1184</v>
      </c>
      <c r="E372" s="961">
        <v>0.24754178957718781</v>
      </c>
      <c r="F372" s="293">
        <v>1007</v>
      </c>
      <c r="G372" s="961">
        <v>0.26647564469914042</v>
      </c>
      <c r="H372" s="951">
        <v>93</v>
      </c>
    </row>
    <row r="373" spans="2:9">
      <c r="B373" s="162" t="s">
        <v>113</v>
      </c>
      <c r="C373" s="961">
        <v>0.27057633973710821</v>
      </c>
      <c r="D373" s="293">
        <v>1338</v>
      </c>
      <c r="E373" s="961">
        <v>0.12536873156342182</v>
      </c>
      <c r="F373" s="293">
        <v>510</v>
      </c>
      <c r="G373" s="961">
        <v>0.24641833810888253</v>
      </c>
      <c r="H373" s="951">
        <v>86</v>
      </c>
    </row>
    <row r="374" spans="2:9" ht="15.6" thickBot="1">
      <c r="B374" s="295" t="s">
        <v>70</v>
      </c>
      <c r="C374" s="296"/>
      <c r="D374" s="297">
        <v>4945</v>
      </c>
      <c r="E374" s="296"/>
      <c r="F374" s="297">
        <v>4068</v>
      </c>
      <c r="G374" s="949"/>
      <c r="H374" s="948">
        <v>349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34" t="s">
        <v>126</v>
      </c>
      <c r="D377" s="1095"/>
      <c r="E377" s="1095" t="s">
        <v>127</v>
      </c>
      <c r="F377" s="1096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1.1692650334075724E-2</v>
      </c>
      <c r="D379" s="953">
        <v>84</v>
      </c>
      <c r="E379" s="952">
        <v>1.3108980630013697E-2</v>
      </c>
      <c r="F379" s="951">
        <v>67</v>
      </c>
      <c r="G379" s="959">
        <v>151</v>
      </c>
    </row>
    <row r="380" spans="2:9">
      <c r="B380" s="216" t="s">
        <v>149</v>
      </c>
      <c r="C380" s="960">
        <v>9.1870824053452114E-3</v>
      </c>
      <c r="D380" s="953">
        <v>66</v>
      </c>
      <c r="E380" s="952">
        <v>1.0761103502250048E-2</v>
      </c>
      <c r="F380" s="951">
        <v>55</v>
      </c>
      <c r="G380" s="959">
        <v>121</v>
      </c>
    </row>
    <row r="381" spans="2:9">
      <c r="B381" s="216" t="s">
        <v>150</v>
      </c>
      <c r="C381" s="960">
        <v>1.9487750556792874E-3</v>
      </c>
      <c r="D381" s="953">
        <v>14</v>
      </c>
      <c r="E381" s="952">
        <v>3.5218156916454707E-3</v>
      </c>
      <c r="F381" s="951">
        <v>18</v>
      </c>
      <c r="G381" s="959">
        <v>32</v>
      </c>
    </row>
    <row r="382" spans="2:9">
      <c r="B382" s="216" t="s">
        <v>151</v>
      </c>
      <c r="C382" s="960">
        <v>6.2639198218262804E-3</v>
      </c>
      <c r="D382" s="953">
        <v>45</v>
      </c>
      <c r="E382" s="952">
        <v>7.82625709254549E-3</v>
      </c>
      <c r="F382" s="951">
        <v>40</v>
      </c>
      <c r="G382" s="959">
        <v>85</v>
      </c>
    </row>
    <row r="383" spans="2:9">
      <c r="B383" s="216" t="s">
        <v>152</v>
      </c>
      <c r="C383" s="960">
        <v>1.809576837416481E-3</v>
      </c>
      <c r="D383" s="953">
        <v>13</v>
      </c>
      <c r="E383" s="952">
        <v>4.6957542555272937E-3</v>
      </c>
      <c r="F383" s="951">
        <v>24</v>
      </c>
      <c r="G383" s="959">
        <v>37</v>
      </c>
    </row>
    <row r="384" spans="2:9">
      <c r="B384" s="216" t="s">
        <v>153</v>
      </c>
      <c r="C384" s="960">
        <v>0.94376391982182628</v>
      </c>
      <c r="D384" s="953">
        <v>6780</v>
      </c>
      <c r="E384" s="952">
        <v>0.9399334768147134</v>
      </c>
      <c r="F384" s="951">
        <v>4804</v>
      </c>
      <c r="G384" s="959">
        <v>11584</v>
      </c>
    </row>
    <row r="385" spans="2:10">
      <c r="B385" s="216" t="s">
        <v>121</v>
      </c>
      <c r="C385" s="960">
        <v>1.0718262806236081E-2</v>
      </c>
      <c r="D385" s="953">
        <v>77</v>
      </c>
      <c r="E385" s="952">
        <v>1.0369790647622775E-2</v>
      </c>
      <c r="F385" s="951">
        <v>53</v>
      </c>
      <c r="G385" s="959">
        <v>130</v>
      </c>
    </row>
    <row r="386" spans="2:10">
      <c r="B386" s="216" t="s">
        <v>123</v>
      </c>
      <c r="C386" s="960">
        <v>1.4615812917594655E-2</v>
      </c>
      <c r="D386" s="953">
        <v>105</v>
      </c>
      <c r="E386" s="952">
        <v>9.7828213656818621E-3</v>
      </c>
      <c r="F386" s="951">
        <v>50</v>
      </c>
      <c r="G386" s="959">
        <v>155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7184</v>
      </c>
      <c r="E388" s="949"/>
      <c r="F388" s="948">
        <v>5111</v>
      </c>
      <c r="G388" s="957">
        <v>12295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132" t="s">
        <v>126</v>
      </c>
      <c r="D391" s="1132"/>
      <c r="E391" s="1132" t="s">
        <v>127</v>
      </c>
      <c r="F391" s="1132"/>
      <c r="G391" s="1086" t="s">
        <v>121</v>
      </c>
      <c r="H391" s="1090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1.3751263902932255E-2</v>
      </c>
      <c r="D393" s="953">
        <v>68</v>
      </c>
      <c r="E393" s="952">
        <v>1.4503441494591937E-2</v>
      </c>
      <c r="F393" s="953">
        <v>59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1.0515672396359959E-2</v>
      </c>
      <c r="D394" s="953">
        <v>52</v>
      </c>
      <c r="E394" s="952">
        <v>1.0324483775811209E-2</v>
      </c>
      <c r="F394" s="953">
        <v>42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2.6289180990899897E-3</v>
      </c>
      <c r="D395" s="953">
        <v>13</v>
      </c>
      <c r="E395" s="952">
        <v>3.9331366764995086E-3</v>
      </c>
      <c r="F395" s="953">
        <v>16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8.0889787664307382E-4</v>
      </c>
      <c r="D396" s="953">
        <v>4</v>
      </c>
      <c r="E396" s="952">
        <v>1.2291052114060963E-3</v>
      </c>
      <c r="F396" s="953">
        <v>5</v>
      </c>
      <c r="G396" s="952">
        <v>2.8653295128939827E-3</v>
      </c>
      <c r="H396" s="951">
        <v>1</v>
      </c>
      <c r="I396" s="858"/>
      <c r="J396" s="858"/>
    </row>
    <row r="397" spans="2:10">
      <c r="B397" s="216" t="s">
        <v>152</v>
      </c>
      <c r="C397" s="952">
        <v>1.1729019211324571E-2</v>
      </c>
      <c r="D397" s="953">
        <v>58</v>
      </c>
      <c r="E397" s="952">
        <v>1.7944936086529008E-2</v>
      </c>
      <c r="F397" s="953">
        <v>73</v>
      </c>
      <c r="G397" s="952">
        <v>0</v>
      </c>
      <c r="H397" s="951">
        <v>0</v>
      </c>
      <c r="I397" s="858"/>
      <c r="J397" s="858"/>
    </row>
    <row r="398" spans="2:10">
      <c r="B398" s="216" t="s">
        <v>153</v>
      </c>
      <c r="C398" s="952">
        <v>0.92962588473205254</v>
      </c>
      <c r="D398" s="953">
        <v>4597</v>
      </c>
      <c r="E398" s="952">
        <v>0.93461160275319566</v>
      </c>
      <c r="F398" s="953">
        <v>3802</v>
      </c>
      <c r="G398" s="952">
        <v>6.0171919770773637E-2</v>
      </c>
      <c r="H398" s="951">
        <v>21</v>
      </c>
      <c r="I398" s="858"/>
      <c r="J398" s="858"/>
    </row>
    <row r="399" spans="2:10">
      <c r="B399" s="216" t="s">
        <v>121</v>
      </c>
      <c r="C399" s="952">
        <v>3.0940343781597573E-2</v>
      </c>
      <c r="D399" s="953">
        <v>153</v>
      </c>
      <c r="E399" s="952">
        <v>1.7453294001966567E-2</v>
      </c>
      <c r="F399" s="953">
        <v>71</v>
      </c>
      <c r="G399" s="952">
        <v>0.93696275071633239</v>
      </c>
      <c r="H399" s="951">
        <v>327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4945</v>
      </c>
      <c r="E402" s="949"/>
      <c r="F402" s="950">
        <v>4068</v>
      </c>
      <c r="G402" s="949"/>
      <c r="H402" s="948">
        <v>349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098" t="s">
        <v>30</v>
      </c>
      <c r="C405" s="1086" t="s">
        <v>103</v>
      </c>
      <c r="D405" s="1087"/>
      <c r="E405" s="1088" t="s">
        <v>74</v>
      </c>
      <c r="F405" s="1089"/>
    </row>
    <row r="406" spans="1:10">
      <c r="B406" s="1099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5.1910299003322263E-4</v>
      </c>
      <c r="D407" s="51">
        <v>5</v>
      </c>
      <c r="E407" s="308">
        <v>4.0666937779585197E-4</v>
      </c>
      <c r="F407" s="817">
        <v>5</v>
      </c>
    </row>
    <row r="408" spans="1:10">
      <c r="B408" s="160" t="s">
        <v>333</v>
      </c>
      <c r="C408" s="87">
        <v>0.76910299003322258</v>
      </c>
      <c r="D408" s="51">
        <v>7408</v>
      </c>
      <c r="E408" s="308">
        <v>0.60252135014233432</v>
      </c>
      <c r="F408" s="817">
        <v>7408</v>
      </c>
    </row>
    <row r="409" spans="1:10">
      <c r="B409" s="160" t="s">
        <v>121</v>
      </c>
      <c r="C409" s="87">
        <v>4.3604651162790699E-2</v>
      </c>
      <c r="D409" s="51">
        <v>420</v>
      </c>
      <c r="E409" s="308">
        <v>3.4160227734851563E-2</v>
      </c>
      <c r="F409" s="817">
        <v>420</v>
      </c>
    </row>
    <row r="410" spans="1:10">
      <c r="B410" s="160" t="s">
        <v>366</v>
      </c>
      <c r="C410" s="87">
        <v>0.18677325581395349</v>
      </c>
      <c r="D410" s="51">
        <v>1799</v>
      </c>
      <c r="E410" s="308">
        <v>0.14631964213094753</v>
      </c>
      <c r="F410" s="817">
        <v>1799</v>
      </c>
    </row>
    <row r="411" spans="1:10">
      <c r="B411" s="160" t="s">
        <v>73</v>
      </c>
      <c r="C411" s="678"/>
      <c r="D411" s="193"/>
      <c r="E411" s="308">
        <v>0.21659211061407077</v>
      </c>
      <c r="F411" s="817">
        <v>2663</v>
      </c>
    </row>
    <row r="412" spans="1:10" ht="15.6" thickBot="1">
      <c r="B412" s="168" t="s">
        <v>70</v>
      </c>
      <c r="C412" s="169"/>
      <c r="D412" s="54">
        <v>9632</v>
      </c>
      <c r="E412" s="676"/>
      <c r="F412" s="813">
        <v>12295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3.7820252135014235E-2</v>
      </c>
      <c r="H416" s="944">
        <v>465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/>
      <c r="D421" s="947"/>
      <c r="E421" s="947"/>
      <c r="F421" s="946"/>
      <c r="G421" s="945">
        <v>3.4648230988206588E-2</v>
      </c>
      <c r="H421" s="944">
        <v>426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0.12903225806451613</v>
      </c>
      <c r="D426" s="322">
        <v>60</v>
      </c>
    </row>
    <row r="427" spans="2:20">
      <c r="B427" s="70" t="s">
        <v>9</v>
      </c>
      <c r="C427" s="852">
        <v>0.15913978494623657</v>
      </c>
      <c r="D427" s="322">
        <v>74</v>
      </c>
    </row>
    <row r="428" spans="2:20">
      <c r="B428" s="70" t="s">
        <v>10</v>
      </c>
      <c r="C428" s="852">
        <v>0.30752688172043013</v>
      </c>
      <c r="D428" s="322">
        <v>143</v>
      </c>
    </row>
    <row r="429" spans="2:20">
      <c r="B429" s="73" t="s">
        <v>11</v>
      </c>
      <c r="C429" s="850">
        <v>0.24086021505376345</v>
      </c>
      <c r="D429" s="323">
        <v>112</v>
      </c>
    </row>
    <row r="430" spans="2:20">
      <c r="B430" s="73" t="s">
        <v>12</v>
      </c>
      <c r="C430" s="850">
        <v>9.4623655913978491E-2</v>
      </c>
      <c r="D430" s="323">
        <v>44</v>
      </c>
    </row>
    <row r="431" spans="2:20">
      <c r="B431" s="73" t="s">
        <v>13</v>
      </c>
      <c r="C431" s="850">
        <v>1.5053763440860216E-2</v>
      </c>
      <c r="D431" s="323">
        <v>7</v>
      </c>
    </row>
    <row r="432" spans="2:20">
      <c r="B432" s="73" t="s">
        <v>14</v>
      </c>
      <c r="C432" s="850">
        <v>8.6021505376344086E-3</v>
      </c>
      <c r="D432" s="323">
        <v>4</v>
      </c>
    </row>
    <row r="433" spans="2:4">
      <c r="B433" s="77" t="s">
        <v>77</v>
      </c>
      <c r="C433" s="849">
        <v>3.870967741935484E-2</v>
      </c>
      <c r="D433" s="324">
        <v>18</v>
      </c>
    </row>
    <row r="434" spans="2:4">
      <c r="B434" s="80" t="s">
        <v>78</v>
      </c>
      <c r="C434" s="849">
        <v>6.4516129032258064E-3</v>
      </c>
      <c r="D434" s="324">
        <v>3</v>
      </c>
    </row>
    <row r="435" spans="2:4" ht="15.6" thickBot="1">
      <c r="B435" s="81" t="s">
        <v>87</v>
      </c>
      <c r="C435" s="933"/>
      <c r="D435" s="932">
        <v>465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0.12206572769953052</v>
      </c>
      <c r="D441" s="322">
        <v>52</v>
      </c>
    </row>
    <row r="442" spans="2:4">
      <c r="B442" s="70" t="s">
        <v>9</v>
      </c>
      <c r="C442" s="852">
        <v>0.15492957746478872</v>
      </c>
      <c r="D442" s="322">
        <v>66</v>
      </c>
    </row>
    <row r="443" spans="2:4">
      <c r="B443" s="70" t="s">
        <v>10</v>
      </c>
      <c r="C443" s="852">
        <v>0.30751173708920188</v>
      </c>
      <c r="D443" s="322">
        <v>131</v>
      </c>
    </row>
    <row r="444" spans="2:4">
      <c r="B444" s="73" t="s">
        <v>11</v>
      </c>
      <c r="C444" s="850">
        <v>0.24882629107981222</v>
      </c>
      <c r="D444" s="323">
        <v>106</v>
      </c>
    </row>
    <row r="445" spans="2:4">
      <c r="B445" s="73" t="s">
        <v>12</v>
      </c>
      <c r="C445" s="850">
        <v>0.10093896713615023</v>
      </c>
      <c r="D445" s="323">
        <v>43</v>
      </c>
    </row>
    <row r="446" spans="2:4">
      <c r="B446" s="73" t="s">
        <v>13</v>
      </c>
      <c r="C446" s="850">
        <v>1.6431924882629109E-2</v>
      </c>
      <c r="D446" s="323">
        <v>7</v>
      </c>
    </row>
    <row r="447" spans="2:4">
      <c r="B447" s="73" t="s">
        <v>14</v>
      </c>
      <c r="C447" s="850">
        <v>7.0422535211267607E-3</v>
      </c>
      <c r="D447" s="323">
        <v>3</v>
      </c>
    </row>
    <row r="448" spans="2:4">
      <c r="B448" s="77" t="s">
        <v>77</v>
      </c>
      <c r="C448" s="849">
        <v>3.5211267605633804E-2</v>
      </c>
      <c r="D448" s="324">
        <v>15</v>
      </c>
    </row>
    <row r="449" spans="2:8">
      <c r="B449" s="80" t="s">
        <v>78</v>
      </c>
      <c r="C449" s="849">
        <v>7.0422535211267607E-3</v>
      </c>
      <c r="D449" s="324">
        <v>3</v>
      </c>
    </row>
    <row r="450" spans="2:8" ht="15.6" thickBot="1">
      <c r="B450" s="81" t="s">
        <v>87</v>
      </c>
      <c r="C450" s="933"/>
      <c r="D450" s="932">
        <v>426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23" t="s">
        <v>126</v>
      </c>
      <c r="D454" s="1108"/>
      <c r="E454" s="1108" t="s">
        <v>127</v>
      </c>
      <c r="F454" s="1117"/>
      <c r="G454" s="1118" t="s">
        <v>70</v>
      </c>
      <c r="H454" s="1119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0.10638297872340426</v>
      </c>
      <c r="D456" s="335">
        <v>25</v>
      </c>
      <c r="E456" s="852">
        <v>0.15217391304347827</v>
      </c>
      <c r="F456" s="336">
        <v>35</v>
      </c>
      <c r="G456" s="852">
        <v>0.12903225806451613</v>
      </c>
      <c r="H456" s="322">
        <v>60</v>
      </c>
    </row>
    <row r="457" spans="2:8">
      <c r="B457" s="70" t="s">
        <v>9</v>
      </c>
      <c r="C457" s="852">
        <v>0.1276595744680851</v>
      </c>
      <c r="D457" s="335">
        <v>30</v>
      </c>
      <c r="E457" s="852">
        <v>0.19130434782608696</v>
      </c>
      <c r="F457" s="335">
        <v>44</v>
      </c>
      <c r="G457" s="852">
        <v>0.15913978494623657</v>
      </c>
      <c r="H457" s="322">
        <v>74</v>
      </c>
    </row>
    <row r="458" spans="2:8">
      <c r="B458" s="70" t="s">
        <v>10</v>
      </c>
      <c r="C458" s="852">
        <v>0.31489361702127661</v>
      </c>
      <c r="D458" s="335">
        <v>74</v>
      </c>
      <c r="E458" s="852">
        <v>0.3</v>
      </c>
      <c r="F458" s="335">
        <v>69</v>
      </c>
      <c r="G458" s="852">
        <v>0.30752688172043013</v>
      </c>
      <c r="H458" s="322">
        <v>143</v>
      </c>
    </row>
    <row r="459" spans="2:8">
      <c r="B459" s="73" t="s">
        <v>11</v>
      </c>
      <c r="C459" s="850">
        <v>0.22553191489361701</v>
      </c>
      <c r="D459" s="337">
        <v>53</v>
      </c>
      <c r="E459" s="850">
        <v>0.2565217391304348</v>
      </c>
      <c r="F459" s="337">
        <v>59</v>
      </c>
      <c r="G459" s="850">
        <v>0.24086021505376345</v>
      </c>
      <c r="H459" s="323">
        <v>112</v>
      </c>
    </row>
    <row r="460" spans="2:8">
      <c r="B460" s="73" t="s">
        <v>12</v>
      </c>
      <c r="C460" s="850">
        <v>0.1276595744680851</v>
      </c>
      <c r="D460" s="337">
        <v>30</v>
      </c>
      <c r="E460" s="850">
        <v>6.0869565217391307E-2</v>
      </c>
      <c r="F460" s="337">
        <v>14</v>
      </c>
      <c r="G460" s="850">
        <v>9.4623655913978491E-2</v>
      </c>
      <c r="H460" s="323">
        <v>44</v>
      </c>
    </row>
    <row r="461" spans="2:8">
      <c r="B461" s="73" t="s">
        <v>13</v>
      </c>
      <c r="C461" s="850">
        <v>1.276595744680851E-2</v>
      </c>
      <c r="D461" s="337">
        <v>3</v>
      </c>
      <c r="E461" s="850">
        <v>1.7391304347826087E-2</v>
      </c>
      <c r="F461" s="337">
        <v>4</v>
      </c>
      <c r="G461" s="850">
        <v>1.5053763440860216E-2</v>
      </c>
      <c r="H461" s="323">
        <v>7</v>
      </c>
    </row>
    <row r="462" spans="2:8">
      <c r="B462" s="73" t="s">
        <v>14</v>
      </c>
      <c r="C462" s="850">
        <v>8.5106382978723406E-3</v>
      </c>
      <c r="D462" s="337">
        <v>2</v>
      </c>
      <c r="E462" s="850">
        <v>8.6956521739130436E-3</v>
      </c>
      <c r="F462" s="337">
        <v>2</v>
      </c>
      <c r="G462" s="850">
        <v>8.6021505376344086E-3</v>
      </c>
      <c r="H462" s="323">
        <v>4</v>
      </c>
    </row>
    <row r="463" spans="2:8">
      <c r="B463" s="77" t="s">
        <v>77</v>
      </c>
      <c r="C463" s="849">
        <v>7.2340425531914887E-2</v>
      </c>
      <c r="D463" s="338">
        <v>17</v>
      </c>
      <c r="E463" s="849">
        <v>4.3478260869565218E-3</v>
      </c>
      <c r="F463" s="338">
        <v>1</v>
      </c>
      <c r="G463" s="849">
        <v>3.870967741935484E-2</v>
      </c>
      <c r="H463" s="324">
        <v>18</v>
      </c>
    </row>
    <row r="464" spans="2:8">
      <c r="B464" s="80" t="s">
        <v>78</v>
      </c>
      <c r="C464" s="849">
        <v>4.2553191489361703E-3</v>
      </c>
      <c r="D464" s="338">
        <v>1</v>
      </c>
      <c r="E464" s="849">
        <v>8.6956521739130436E-3</v>
      </c>
      <c r="F464" s="338">
        <v>2</v>
      </c>
      <c r="G464" s="849">
        <v>6.4516129032258064E-3</v>
      </c>
      <c r="H464" s="324">
        <v>3</v>
      </c>
    </row>
    <row r="465" spans="2:8" ht="15.6" thickBot="1">
      <c r="B465" s="81" t="s">
        <v>87</v>
      </c>
      <c r="C465" s="933"/>
      <c r="D465" s="935">
        <v>235</v>
      </c>
      <c r="E465" s="933"/>
      <c r="F465" s="934">
        <v>230</v>
      </c>
      <c r="G465" s="933"/>
      <c r="H465" s="932">
        <v>465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20" t="s">
        <v>126</v>
      </c>
      <c r="D469" s="1121"/>
      <c r="E469" s="1108" t="s">
        <v>127</v>
      </c>
      <c r="F469" s="1117"/>
      <c r="G469" s="1118" t="s">
        <v>70</v>
      </c>
      <c r="H469" s="1119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9.90990990990991E-2</v>
      </c>
      <c r="D471" s="335">
        <v>22</v>
      </c>
      <c r="E471" s="852">
        <v>0.14705882352941177</v>
      </c>
      <c r="F471" s="336">
        <v>30</v>
      </c>
      <c r="G471" s="852">
        <v>0.12206572769953052</v>
      </c>
      <c r="H471" s="322">
        <v>52</v>
      </c>
    </row>
    <row r="472" spans="2:8">
      <c r="B472" s="70" t="s">
        <v>9</v>
      </c>
      <c r="C472" s="852">
        <v>0.12612612612612611</v>
      </c>
      <c r="D472" s="335">
        <v>28</v>
      </c>
      <c r="E472" s="852">
        <v>0.18627450980392157</v>
      </c>
      <c r="F472" s="335">
        <v>38</v>
      </c>
      <c r="G472" s="852">
        <v>0.15492957746478872</v>
      </c>
      <c r="H472" s="322">
        <v>66</v>
      </c>
    </row>
    <row r="473" spans="2:8">
      <c r="B473" s="70" t="s">
        <v>10</v>
      </c>
      <c r="C473" s="852">
        <v>0.31531531531531531</v>
      </c>
      <c r="D473" s="335">
        <v>70</v>
      </c>
      <c r="E473" s="852">
        <v>0.29901960784313725</v>
      </c>
      <c r="F473" s="335">
        <v>61</v>
      </c>
      <c r="G473" s="852">
        <v>0.30751173708920188</v>
      </c>
      <c r="H473" s="322">
        <v>131</v>
      </c>
    </row>
    <row r="474" spans="2:8">
      <c r="B474" s="73" t="s">
        <v>11</v>
      </c>
      <c r="C474" s="850">
        <v>0.23423423423423423</v>
      </c>
      <c r="D474" s="337">
        <v>52</v>
      </c>
      <c r="E474" s="850">
        <v>0.26470588235294118</v>
      </c>
      <c r="F474" s="337">
        <v>54</v>
      </c>
      <c r="G474" s="850">
        <v>0.24882629107981222</v>
      </c>
      <c r="H474" s="323">
        <v>106</v>
      </c>
    </row>
    <row r="475" spans="2:8">
      <c r="B475" s="73" t="s">
        <v>12</v>
      </c>
      <c r="C475" s="850">
        <v>0.13513513513513514</v>
      </c>
      <c r="D475" s="337">
        <v>30</v>
      </c>
      <c r="E475" s="850">
        <v>6.3725490196078427E-2</v>
      </c>
      <c r="F475" s="337">
        <v>13</v>
      </c>
      <c r="G475" s="850">
        <v>0.10093896713615023</v>
      </c>
      <c r="H475" s="323">
        <v>43</v>
      </c>
    </row>
    <row r="476" spans="2:8">
      <c r="B476" s="73" t="s">
        <v>13</v>
      </c>
      <c r="C476" s="850">
        <v>1.3513513513513514E-2</v>
      </c>
      <c r="D476" s="337">
        <v>3</v>
      </c>
      <c r="E476" s="850">
        <v>1.9607843137254902E-2</v>
      </c>
      <c r="F476" s="337">
        <v>4</v>
      </c>
      <c r="G476" s="850">
        <v>1.6431924882629109E-2</v>
      </c>
      <c r="H476" s="323">
        <v>7</v>
      </c>
    </row>
    <row r="477" spans="2:8">
      <c r="B477" s="73" t="s">
        <v>14</v>
      </c>
      <c r="C477" s="850">
        <v>4.5045045045045045E-3</v>
      </c>
      <c r="D477" s="337">
        <v>1</v>
      </c>
      <c r="E477" s="850">
        <v>9.8039215686274508E-3</v>
      </c>
      <c r="F477" s="337">
        <v>2</v>
      </c>
      <c r="G477" s="850">
        <v>7.0422535211267607E-3</v>
      </c>
      <c r="H477" s="323">
        <v>3</v>
      </c>
    </row>
    <row r="478" spans="2:8">
      <c r="B478" s="77" t="s">
        <v>77</v>
      </c>
      <c r="C478" s="849">
        <v>6.7567567567567571E-2</v>
      </c>
      <c r="D478" s="338">
        <v>15</v>
      </c>
      <c r="E478" s="849">
        <v>0</v>
      </c>
      <c r="F478" s="338">
        <v>0</v>
      </c>
      <c r="G478" s="849">
        <v>3.5211267605633804E-2</v>
      </c>
      <c r="H478" s="324">
        <v>15</v>
      </c>
    </row>
    <row r="479" spans="2:8">
      <c r="B479" s="80" t="s">
        <v>78</v>
      </c>
      <c r="C479" s="849">
        <v>4.5045045045045045E-3</v>
      </c>
      <c r="D479" s="338">
        <v>1</v>
      </c>
      <c r="E479" s="849">
        <v>9.8039215686274508E-3</v>
      </c>
      <c r="F479" s="338">
        <v>2</v>
      </c>
      <c r="G479" s="849">
        <v>7.0422535211267607E-3</v>
      </c>
      <c r="H479" s="324">
        <v>3</v>
      </c>
    </row>
    <row r="480" spans="2:8" ht="15.6" thickBot="1">
      <c r="B480" s="81" t="s">
        <v>87</v>
      </c>
      <c r="C480" s="933"/>
      <c r="D480" s="935">
        <v>222</v>
      </c>
      <c r="E480" s="933"/>
      <c r="F480" s="934">
        <v>204</v>
      </c>
      <c r="G480" s="933"/>
      <c r="H480" s="932">
        <v>426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17" t="s">
        <v>118</v>
      </c>
      <c r="D484" s="1123"/>
      <c r="E484" s="1124" t="s">
        <v>103</v>
      </c>
      <c r="F484" s="1125"/>
      <c r="G484" s="1126" t="s">
        <v>74</v>
      </c>
      <c r="H484" s="1127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1.228141520943473E-2</v>
      </c>
      <c r="D486" s="929">
        <v>151</v>
      </c>
      <c r="E486" s="930">
        <v>1.3565477462080752E-2</v>
      </c>
      <c r="F486" s="929">
        <v>127</v>
      </c>
      <c r="G486" s="925">
        <v>1.032940219601464E-2</v>
      </c>
      <c r="H486" s="924">
        <v>127</v>
      </c>
    </row>
    <row r="487" spans="2:8">
      <c r="B487" s="216" t="s">
        <v>149</v>
      </c>
      <c r="C487" s="928">
        <v>9.8413989426596182E-3</v>
      </c>
      <c r="D487" s="926">
        <v>121</v>
      </c>
      <c r="E487" s="927">
        <v>1.0040589617603077E-2</v>
      </c>
      <c r="F487" s="926">
        <v>94</v>
      </c>
      <c r="G487" s="925">
        <v>7.645384302562017E-3</v>
      </c>
      <c r="H487" s="924">
        <v>94</v>
      </c>
    </row>
    <row r="488" spans="2:8">
      <c r="B488" s="216" t="s">
        <v>150</v>
      </c>
      <c r="C488" s="928">
        <v>2.6026840178934524E-3</v>
      </c>
      <c r="D488" s="926">
        <v>32</v>
      </c>
      <c r="E488" s="927">
        <v>3.097628711813715E-3</v>
      </c>
      <c r="F488" s="926">
        <v>29</v>
      </c>
      <c r="G488" s="925">
        <v>2.3586823912159416E-3</v>
      </c>
      <c r="H488" s="924">
        <v>29</v>
      </c>
    </row>
    <row r="489" spans="2:8">
      <c r="B489" s="216" t="s">
        <v>151</v>
      </c>
      <c r="C489" s="928">
        <v>6.9133794225294835E-3</v>
      </c>
      <c r="D489" s="926">
        <v>85</v>
      </c>
      <c r="E489" s="927">
        <v>1.0681478316599017E-3</v>
      </c>
      <c r="F489" s="926">
        <v>10</v>
      </c>
      <c r="G489" s="925">
        <v>8.1333875559170394E-4</v>
      </c>
      <c r="H489" s="924">
        <v>10</v>
      </c>
    </row>
    <row r="490" spans="2:8">
      <c r="B490" s="216" t="s">
        <v>152</v>
      </c>
      <c r="C490" s="928">
        <v>3.0093533956893044E-3</v>
      </c>
      <c r="D490" s="926">
        <v>37</v>
      </c>
      <c r="E490" s="927">
        <v>1.3992736594744712E-2</v>
      </c>
      <c r="F490" s="926">
        <v>131</v>
      </c>
      <c r="G490" s="925">
        <v>1.0654737698251322E-2</v>
      </c>
      <c r="H490" s="924">
        <v>131</v>
      </c>
    </row>
    <row r="491" spans="2:8">
      <c r="B491" s="216" t="s">
        <v>153</v>
      </c>
      <c r="C491" s="928">
        <v>0.94217161447742981</v>
      </c>
      <c r="D491" s="926">
        <v>11584</v>
      </c>
      <c r="E491" s="927">
        <v>0.89938047425763723</v>
      </c>
      <c r="F491" s="926">
        <v>8420</v>
      </c>
      <c r="G491" s="925">
        <v>0.68483123220821474</v>
      </c>
      <c r="H491" s="924">
        <v>8420</v>
      </c>
    </row>
    <row r="492" spans="2:8">
      <c r="B492" s="216" t="s">
        <v>121</v>
      </c>
      <c r="C492" s="928">
        <v>1.0573403822692151E-2</v>
      </c>
      <c r="D492" s="926">
        <v>130</v>
      </c>
      <c r="E492" s="927">
        <v>5.8854945524460585E-2</v>
      </c>
      <c r="F492" s="926">
        <v>551</v>
      </c>
      <c r="G492" s="925">
        <v>4.4814965433102885E-2</v>
      </c>
      <c r="H492" s="924">
        <v>551</v>
      </c>
    </row>
    <row r="493" spans="2:8">
      <c r="B493" s="353" t="s">
        <v>123</v>
      </c>
      <c r="C493" s="922">
        <v>1.2606750711671411E-2</v>
      </c>
      <c r="D493" s="923">
        <v>155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0.23855225701504676</v>
      </c>
      <c r="H494" s="918">
        <v>2933</v>
      </c>
    </row>
    <row r="495" spans="2:8" ht="15.6" thickBot="1">
      <c r="B495" s="362" t="s">
        <v>70</v>
      </c>
      <c r="C495" s="884"/>
      <c r="D495" s="917">
        <v>12295</v>
      </c>
      <c r="E495" s="884"/>
      <c r="F495" s="917">
        <v>9362</v>
      </c>
      <c r="G495" s="916"/>
      <c r="H495" s="846">
        <v>12295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2" t="s">
        <v>148</v>
      </c>
      <c r="D498" s="1113"/>
      <c r="E498" s="1112" t="s">
        <v>149</v>
      </c>
      <c r="F498" s="1113"/>
      <c r="G498" s="1112" t="s">
        <v>150</v>
      </c>
      <c r="H498" s="1113"/>
      <c r="I498" s="1112" t="s">
        <v>151</v>
      </c>
      <c r="J498" s="1113"/>
      <c r="K498" s="1112" t="s">
        <v>152</v>
      </c>
      <c r="L498" s="1113"/>
      <c r="M498" s="1112" t="s">
        <v>153</v>
      </c>
      <c r="N498" s="1113"/>
      <c r="O498" s="1112" t="s">
        <v>121</v>
      </c>
      <c r="P498" s="1113"/>
      <c r="Q498" s="1112" t="s">
        <v>123</v>
      </c>
      <c r="R498" s="1114"/>
      <c r="S498" s="1101" t="s">
        <v>191</v>
      </c>
      <c r="T498" s="1115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0.15231788079470199</v>
      </c>
      <c r="D500" s="878">
        <v>23</v>
      </c>
      <c r="E500" s="801">
        <v>0.13223140495867769</v>
      </c>
      <c r="F500" s="878">
        <v>16</v>
      </c>
      <c r="G500" s="801">
        <v>9.375E-2</v>
      </c>
      <c r="H500" s="878">
        <v>3</v>
      </c>
      <c r="I500" s="801">
        <v>7.0588235294117646E-2</v>
      </c>
      <c r="J500" s="878">
        <v>6</v>
      </c>
      <c r="K500" s="801">
        <v>0.10810810810810811</v>
      </c>
      <c r="L500" s="878">
        <v>4</v>
      </c>
      <c r="M500" s="801">
        <v>6.2241022099447513E-2</v>
      </c>
      <c r="N500" s="878">
        <v>721</v>
      </c>
      <c r="O500" s="801">
        <v>0.11538461538461539</v>
      </c>
      <c r="P500" s="878">
        <v>15</v>
      </c>
      <c r="Q500" s="801">
        <v>7.0967741935483872E-2</v>
      </c>
      <c r="R500" s="915">
        <v>11</v>
      </c>
      <c r="S500" s="904">
        <v>6.498576657177714E-2</v>
      </c>
      <c r="T500" s="914">
        <v>799</v>
      </c>
    </row>
    <row r="501" spans="2:20">
      <c r="B501" s="70" t="s">
        <v>9</v>
      </c>
      <c r="C501" s="801">
        <v>0.19867549668874171</v>
      </c>
      <c r="D501" s="878">
        <v>30</v>
      </c>
      <c r="E501" s="801">
        <v>0.18181818181818182</v>
      </c>
      <c r="F501" s="878">
        <v>22</v>
      </c>
      <c r="G501" s="801">
        <v>9.375E-2</v>
      </c>
      <c r="H501" s="878">
        <v>3</v>
      </c>
      <c r="I501" s="801">
        <v>0.11764705882352941</v>
      </c>
      <c r="J501" s="878">
        <v>10</v>
      </c>
      <c r="K501" s="801">
        <v>2.7027027027027029E-2</v>
      </c>
      <c r="L501" s="878">
        <v>1</v>
      </c>
      <c r="M501" s="801">
        <v>0.14399171270718231</v>
      </c>
      <c r="N501" s="878">
        <v>1668</v>
      </c>
      <c r="O501" s="801">
        <v>0.11538461538461539</v>
      </c>
      <c r="P501" s="878">
        <v>15</v>
      </c>
      <c r="Q501" s="801">
        <v>0.2129032258064516</v>
      </c>
      <c r="R501" s="915">
        <v>33</v>
      </c>
      <c r="S501" s="904">
        <v>0.14493696624644165</v>
      </c>
      <c r="T501" s="914">
        <v>1782</v>
      </c>
    </row>
    <row r="502" spans="2:20">
      <c r="B502" s="70" t="s">
        <v>10</v>
      </c>
      <c r="C502" s="801">
        <v>0.24503311258278146</v>
      </c>
      <c r="D502" s="878">
        <v>37</v>
      </c>
      <c r="E502" s="801">
        <v>0.31404958677685951</v>
      </c>
      <c r="F502" s="878">
        <v>38</v>
      </c>
      <c r="G502" s="801">
        <v>0.46875</v>
      </c>
      <c r="H502" s="878">
        <v>15</v>
      </c>
      <c r="I502" s="801">
        <v>0.32941176470588235</v>
      </c>
      <c r="J502" s="878">
        <v>28</v>
      </c>
      <c r="K502" s="801">
        <v>0.35135135135135137</v>
      </c>
      <c r="L502" s="878">
        <v>13</v>
      </c>
      <c r="M502" s="801">
        <v>0.23782803867403315</v>
      </c>
      <c r="N502" s="878">
        <v>2755</v>
      </c>
      <c r="O502" s="801">
        <v>0.2153846153846154</v>
      </c>
      <c r="P502" s="878">
        <v>28</v>
      </c>
      <c r="Q502" s="801">
        <v>0.19354838709677419</v>
      </c>
      <c r="R502" s="915">
        <v>30</v>
      </c>
      <c r="S502" s="904">
        <v>0.23944692964619765</v>
      </c>
      <c r="T502" s="914">
        <v>2944</v>
      </c>
    </row>
    <row r="503" spans="2:20">
      <c r="B503" s="73" t="s">
        <v>11</v>
      </c>
      <c r="C503" s="800">
        <v>0.25827814569536423</v>
      </c>
      <c r="D503" s="874">
        <v>39</v>
      </c>
      <c r="E503" s="800">
        <v>0.27272727272727271</v>
      </c>
      <c r="F503" s="874">
        <v>33</v>
      </c>
      <c r="G503" s="800">
        <v>0.15625</v>
      </c>
      <c r="H503" s="874">
        <v>5</v>
      </c>
      <c r="I503" s="800">
        <v>0.22352941176470589</v>
      </c>
      <c r="J503" s="874">
        <v>19</v>
      </c>
      <c r="K503" s="800">
        <v>0.27027027027027029</v>
      </c>
      <c r="L503" s="874">
        <v>10</v>
      </c>
      <c r="M503" s="800">
        <v>0.28340814917127072</v>
      </c>
      <c r="N503" s="874">
        <v>3283</v>
      </c>
      <c r="O503" s="800">
        <v>0.3</v>
      </c>
      <c r="P503" s="874">
        <v>39</v>
      </c>
      <c r="Q503" s="800">
        <v>0.2129032258064516</v>
      </c>
      <c r="R503" s="913">
        <v>33</v>
      </c>
      <c r="S503" s="899">
        <v>0.28149654331028873</v>
      </c>
      <c r="T503" s="912">
        <v>3461</v>
      </c>
    </row>
    <row r="504" spans="2:20">
      <c r="B504" s="73" t="s">
        <v>12</v>
      </c>
      <c r="C504" s="800">
        <v>8.6092715231788075E-2</v>
      </c>
      <c r="D504" s="874">
        <v>13</v>
      </c>
      <c r="E504" s="800">
        <v>4.9586776859504134E-2</v>
      </c>
      <c r="F504" s="874">
        <v>6</v>
      </c>
      <c r="G504" s="800">
        <v>0.15625</v>
      </c>
      <c r="H504" s="874">
        <v>5</v>
      </c>
      <c r="I504" s="800">
        <v>0.17647058823529413</v>
      </c>
      <c r="J504" s="874">
        <v>15</v>
      </c>
      <c r="K504" s="800">
        <v>0.10810810810810811</v>
      </c>
      <c r="L504" s="874">
        <v>4</v>
      </c>
      <c r="M504" s="800">
        <v>0.11213743093922653</v>
      </c>
      <c r="N504" s="874">
        <v>1299</v>
      </c>
      <c r="O504" s="800">
        <v>0.1076923076923077</v>
      </c>
      <c r="P504" s="874">
        <v>14</v>
      </c>
      <c r="Q504" s="800">
        <v>4.5161290322580643E-2</v>
      </c>
      <c r="R504" s="913">
        <v>7</v>
      </c>
      <c r="S504" s="899">
        <v>0.11085807238714925</v>
      </c>
      <c r="T504" s="912">
        <v>1363</v>
      </c>
    </row>
    <row r="505" spans="2:20">
      <c r="B505" s="73" t="s">
        <v>13</v>
      </c>
      <c r="C505" s="800">
        <v>1.9867549668874173E-2</v>
      </c>
      <c r="D505" s="874">
        <v>3</v>
      </c>
      <c r="E505" s="800">
        <v>0</v>
      </c>
      <c r="F505" s="874">
        <v>0</v>
      </c>
      <c r="G505" s="800">
        <v>0</v>
      </c>
      <c r="H505" s="874">
        <v>0</v>
      </c>
      <c r="I505" s="800">
        <v>2.3529411764705882E-2</v>
      </c>
      <c r="J505" s="874">
        <v>2</v>
      </c>
      <c r="K505" s="800">
        <v>5.4054054054054057E-2</v>
      </c>
      <c r="L505" s="874">
        <v>2</v>
      </c>
      <c r="M505" s="800">
        <v>4.7220303867403314E-2</v>
      </c>
      <c r="N505" s="874">
        <v>547</v>
      </c>
      <c r="O505" s="800">
        <v>5.3846153846153849E-2</v>
      </c>
      <c r="P505" s="874">
        <v>7</v>
      </c>
      <c r="Q505" s="800">
        <v>1.2903225806451613E-2</v>
      </c>
      <c r="R505" s="913">
        <v>2</v>
      </c>
      <c r="S505" s="899">
        <v>4.5790971939812929E-2</v>
      </c>
      <c r="T505" s="912">
        <v>563</v>
      </c>
    </row>
    <row r="506" spans="2:20">
      <c r="B506" s="73" t="s">
        <v>14</v>
      </c>
      <c r="C506" s="800">
        <v>6.6225165562913907E-3</v>
      </c>
      <c r="D506" s="874">
        <v>1</v>
      </c>
      <c r="E506" s="800">
        <v>0</v>
      </c>
      <c r="F506" s="874">
        <v>0</v>
      </c>
      <c r="G506" s="800">
        <v>0</v>
      </c>
      <c r="H506" s="874">
        <v>0</v>
      </c>
      <c r="I506" s="800">
        <v>1.1764705882352941E-2</v>
      </c>
      <c r="J506" s="874">
        <v>1</v>
      </c>
      <c r="K506" s="800">
        <v>2.7027027027027029E-2</v>
      </c>
      <c r="L506" s="874">
        <v>1</v>
      </c>
      <c r="M506" s="800">
        <v>1.2689917127071824E-2</v>
      </c>
      <c r="N506" s="874">
        <v>147</v>
      </c>
      <c r="O506" s="800">
        <v>7.6923076923076927E-3</v>
      </c>
      <c r="P506" s="874">
        <v>1</v>
      </c>
      <c r="Q506" s="800">
        <v>1.2903225806451613E-2</v>
      </c>
      <c r="R506" s="913">
        <v>2</v>
      </c>
      <c r="S506" s="899">
        <v>1.244408296055307E-2</v>
      </c>
      <c r="T506" s="912">
        <v>153</v>
      </c>
    </row>
    <row r="507" spans="2:20">
      <c r="B507" s="77" t="s">
        <v>77</v>
      </c>
      <c r="C507" s="799">
        <v>2.6490066225165563E-2</v>
      </c>
      <c r="D507" s="911">
        <v>4</v>
      </c>
      <c r="E507" s="799">
        <v>4.1322314049586778E-2</v>
      </c>
      <c r="F507" s="911">
        <v>5</v>
      </c>
      <c r="G507" s="799">
        <v>0</v>
      </c>
      <c r="H507" s="911">
        <v>0</v>
      </c>
      <c r="I507" s="799">
        <v>4.7058823529411764E-2</v>
      </c>
      <c r="J507" s="911">
        <v>4</v>
      </c>
      <c r="K507" s="799">
        <v>5.4054054054054057E-2</v>
      </c>
      <c r="L507" s="911">
        <v>2</v>
      </c>
      <c r="M507" s="799">
        <v>9.0642265193370167E-2</v>
      </c>
      <c r="N507" s="911">
        <v>1050</v>
      </c>
      <c r="O507" s="799">
        <v>8.461538461538462E-2</v>
      </c>
      <c r="P507" s="911">
        <v>11</v>
      </c>
      <c r="Q507" s="799">
        <v>0.2129032258064516</v>
      </c>
      <c r="R507" s="910">
        <v>33</v>
      </c>
      <c r="S507" s="894">
        <v>9.0199267995119972E-2</v>
      </c>
      <c r="T507" s="909">
        <v>1109</v>
      </c>
    </row>
    <row r="508" spans="2:20">
      <c r="B508" s="80" t="s">
        <v>78</v>
      </c>
      <c r="C508" s="799">
        <v>6.6225165562913907E-3</v>
      </c>
      <c r="D508" s="911">
        <v>1</v>
      </c>
      <c r="E508" s="799">
        <v>8.2644628099173556E-3</v>
      </c>
      <c r="F508" s="911">
        <v>1</v>
      </c>
      <c r="G508" s="799">
        <v>3.125E-2</v>
      </c>
      <c r="H508" s="911">
        <v>1</v>
      </c>
      <c r="I508" s="799">
        <v>0</v>
      </c>
      <c r="J508" s="911">
        <v>0</v>
      </c>
      <c r="K508" s="799">
        <v>0</v>
      </c>
      <c r="L508" s="911">
        <v>0</v>
      </c>
      <c r="M508" s="799">
        <v>9.8411602209944743E-3</v>
      </c>
      <c r="N508" s="911">
        <v>114</v>
      </c>
      <c r="O508" s="799">
        <v>0</v>
      </c>
      <c r="P508" s="911">
        <v>0</v>
      </c>
      <c r="Q508" s="799">
        <v>2.5806451612903226E-2</v>
      </c>
      <c r="R508" s="910">
        <v>4</v>
      </c>
      <c r="S508" s="894">
        <v>9.8413989426596182E-3</v>
      </c>
      <c r="T508" s="909">
        <v>121</v>
      </c>
    </row>
    <row r="509" spans="2:20" ht="15.6" thickBot="1">
      <c r="B509" s="81" t="s">
        <v>87</v>
      </c>
      <c r="C509" s="866"/>
      <c r="D509" s="879">
        <v>151</v>
      </c>
      <c r="E509" s="866"/>
      <c r="F509" s="879">
        <v>121</v>
      </c>
      <c r="G509" s="866"/>
      <c r="H509" s="879">
        <v>32</v>
      </c>
      <c r="I509" s="866"/>
      <c r="J509" s="879">
        <v>85</v>
      </c>
      <c r="K509" s="866"/>
      <c r="L509" s="879">
        <v>37</v>
      </c>
      <c r="M509" s="866"/>
      <c r="N509" s="879">
        <v>11584</v>
      </c>
      <c r="O509" s="866"/>
      <c r="P509" s="879">
        <v>130</v>
      </c>
      <c r="Q509" s="866"/>
      <c r="R509" s="879">
        <v>155</v>
      </c>
      <c r="S509" s="377"/>
      <c r="T509" s="908">
        <v>12295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03" t="s">
        <v>148</v>
      </c>
      <c r="D513" s="1104"/>
      <c r="E513" s="1103" t="s">
        <v>149</v>
      </c>
      <c r="F513" s="1104"/>
      <c r="G513" s="1103" t="s">
        <v>150</v>
      </c>
      <c r="H513" s="1104"/>
      <c r="I513" s="1103" t="s">
        <v>151</v>
      </c>
      <c r="J513" s="1104"/>
      <c r="K513" s="1103" t="s">
        <v>152</v>
      </c>
      <c r="L513" s="1104"/>
      <c r="M513" s="1103" t="s">
        <v>153</v>
      </c>
      <c r="N513" s="1104"/>
      <c r="O513" s="1103" t="s">
        <v>121</v>
      </c>
      <c r="P513" s="1104"/>
      <c r="Q513" s="1103" t="s">
        <v>123</v>
      </c>
      <c r="R513" s="1105"/>
      <c r="S513" s="1106" t="s">
        <v>191</v>
      </c>
      <c r="T513" s="111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0.15748031496062992</v>
      </c>
      <c r="D515" s="906">
        <v>20</v>
      </c>
      <c r="E515" s="801">
        <v>0.11702127659574468</v>
      </c>
      <c r="F515" s="906">
        <v>11</v>
      </c>
      <c r="G515" s="801">
        <v>0.10344827586206896</v>
      </c>
      <c r="H515" s="907">
        <v>3</v>
      </c>
      <c r="I515" s="801">
        <v>0.2</v>
      </c>
      <c r="J515" s="906">
        <v>2</v>
      </c>
      <c r="K515" s="801">
        <v>4.5801526717557252E-2</v>
      </c>
      <c r="L515" s="906">
        <v>6</v>
      </c>
      <c r="M515" s="801">
        <v>6.1045130641330166E-2</v>
      </c>
      <c r="N515" s="906">
        <v>514</v>
      </c>
      <c r="O515" s="801">
        <v>3.2667876588021776E-2</v>
      </c>
      <c r="P515" s="906">
        <v>18</v>
      </c>
      <c r="Q515" s="801"/>
      <c r="R515" s="905">
        <v>0</v>
      </c>
      <c r="S515" s="904">
        <v>4.6685644570963809E-2</v>
      </c>
      <c r="T515" s="903">
        <v>574</v>
      </c>
    </row>
    <row r="516" spans="2:20">
      <c r="B516" s="70" t="s">
        <v>9</v>
      </c>
      <c r="C516" s="801">
        <v>0.16535433070866143</v>
      </c>
      <c r="D516" s="906">
        <v>21</v>
      </c>
      <c r="E516" s="801">
        <v>0.21276595744680851</v>
      </c>
      <c r="F516" s="906">
        <v>20</v>
      </c>
      <c r="G516" s="801">
        <v>0.10344827586206896</v>
      </c>
      <c r="H516" s="907">
        <v>3</v>
      </c>
      <c r="I516" s="801">
        <v>0</v>
      </c>
      <c r="J516" s="906">
        <v>0</v>
      </c>
      <c r="K516" s="801">
        <v>0.11450381679389313</v>
      </c>
      <c r="L516" s="906">
        <v>15</v>
      </c>
      <c r="M516" s="801">
        <v>0.14299287410926365</v>
      </c>
      <c r="N516" s="906">
        <v>1204</v>
      </c>
      <c r="O516" s="801">
        <v>0.11978221415607986</v>
      </c>
      <c r="P516" s="906">
        <v>66</v>
      </c>
      <c r="Q516" s="801"/>
      <c r="R516" s="905">
        <v>0</v>
      </c>
      <c r="S516" s="904">
        <v>0.10809272061813746</v>
      </c>
      <c r="T516" s="903">
        <v>1329</v>
      </c>
    </row>
    <row r="517" spans="2:20">
      <c r="B517" s="70" t="s">
        <v>10</v>
      </c>
      <c r="C517" s="801">
        <v>0.27559055118110237</v>
      </c>
      <c r="D517" s="906">
        <v>35</v>
      </c>
      <c r="E517" s="801">
        <v>0.28723404255319152</v>
      </c>
      <c r="F517" s="906">
        <v>27</v>
      </c>
      <c r="G517" s="801">
        <v>0.48275862068965519</v>
      </c>
      <c r="H517" s="907">
        <v>14</v>
      </c>
      <c r="I517" s="801">
        <v>0.2</v>
      </c>
      <c r="J517" s="906">
        <v>2</v>
      </c>
      <c r="K517" s="801">
        <v>0.36641221374045801</v>
      </c>
      <c r="L517" s="906">
        <v>48</v>
      </c>
      <c r="M517" s="801">
        <v>0.23931116389548693</v>
      </c>
      <c r="N517" s="906">
        <v>2015</v>
      </c>
      <c r="O517" s="801">
        <v>0.29401088929219599</v>
      </c>
      <c r="P517" s="906">
        <v>162</v>
      </c>
      <c r="Q517" s="801"/>
      <c r="R517" s="905">
        <v>0</v>
      </c>
      <c r="S517" s="904">
        <v>0.18731191541276943</v>
      </c>
      <c r="T517" s="903">
        <v>2303</v>
      </c>
    </row>
    <row r="518" spans="2:20">
      <c r="B518" s="73" t="s">
        <v>11</v>
      </c>
      <c r="C518" s="800">
        <v>0.29921259842519687</v>
      </c>
      <c r="D518" s="901">
        <v>38</v>
      </c>
      <c r="E518" s="800">
        <v>0.27659574468085107</v>
      </c>
      <c r="F518" s="901">
        <v>26</v>
      </c>
      <c r="G518" s="800">
        <v>0.10344827586206896</v>
      </c>
      <c r="H518" s="902">
        <v>3</v>
      </c>
      <c r="I518" s="800">
        <v>0.1</v>
      </c>
      <c r="J518" s="901">
        <v>1</v>
      </c>
      <c r="K518" s="800">
        <v>0.29007633587786258</v>
      </c>
      <c r="L518" s="901">
        <v>38</v>
      </c>
      <c r="M518" s="800">
        <v>0.29904988123515441</v>
      </c>
      <c r="N518" s="901">
        <v>2518</v>
      </c>
      <c r="O518" s="800">
        <v>0.36479128856624321</v>
      </c>
      <c r="P518" s="901">
        <v>201</v>
      </c>
      <c r="Q518" s="800"/>
      <c r="R518" s="900">
        <v>0</v>
      </c>
      <c r="S518" s="899">
        <v>0.22976819845465637</v>
      </c>
      <c r="T518" s="898">
        <v>2825</v>
      </c>
    </row>
    <row r="519" spans="2:20">
      <c r="B519" s="73" t="s">
        <v>12</v>
      </c>
      <c r="C519" s="800">
        <v>7.0866141732283464E-2</v>
      </c>
      <c r="D519" s="901">
        <v>9</v>
      </c>
      <c r="E519" s="800">
        <v>6.3829787234042548E-2</v>
      </c>
      <c r="F519" s="901">
        <v>6</v>
      </c>
      <c r="G519" s="800">
        <v>0.17241379310344829</v>
      </c>
      <c r="H519" s="902">
        <v>5</v>
      </c>
      <c r="I519" s="800">
        <v>0.4</v>
      </c>
      <c r="J519" s="901">
        <v>4</v>
      </c>
      <c r="K519" s="800">
        <v>0.13740458015267176</v>
      </c>
      <c r="L519" s="901">
        <v>18</v>
      </c>
      <c r="M519" s="800">
        <v>0.12220902612826604</v>
      </c>
      <c r="N519" s="901">
        <v>1029</v>
      </c>
      <c r="O519" s="800">
        <v>0.11978221415607986</v>
      </c>
      <c r="P519" s="901">
        <v>66</v>
      </c>
      <c r="Q519" s="800"/>
      <c r="R519" s="900">
        <v>0</v>
      </c>
      <c r="S519" s="899">
        <v>9.2476616510776738E-2</v>
      </c>
      <c r="T519" s="898">
        <v>1137</v>
      </c>
    </row>
    <row r="520" spans="2:20">
      <c r="B520" s="73" t="s">
        <v>13</v>
      </c>
      <c r="C520" s="800">
        <v>1.5748031496062992E-2</v>
      </c>
      <c r="D520" s="901">
        <v>2</v>
      </c>
      <c r="E520" s="800">
        <v>0</v>
      </c>
      <c r="F520" s="901">
        <v>0</v>
      </c>
      <c r="G520" s="800">
        <v>0</v>
      </c>
      <c r="H520" s="902">
        <v>0</v>
      </c>
      <c r="I520" s="800">
        <v>0</v>
      </c>
      <c r="J520" s="901">
        <v>0</v>
      </c>
      <c r="K520" s="800">
        <v>1.5267175572519083E-2</v>
      </c>
      <c r="L520" s="901">
        <v>2</v>
      </c>
      <c r="M520" s="800">
        <v>5.5819477434679333E-2</v>
      </c>
      <c r="N520" s="901">
        <v>470</v>
      </c>
      <c r="O520" s="800">
        <v>3.8112522686025406E-2</v>
      </c>
      <c r="P520" s="901">
        <v>21</v>
      </c>
      <c r="Q520" s="800"/>
      <c r="R520" s="900">
        <v>0</v>
      </c>
      <c r="S520" s="899">
        <v>4.0260268401789347E-2</v>
      </c>
      <c r="T520" s="898">
        <v>495</v>
      </c>
    </row>
    <row r="521" spans="2:20" ht="30" customHeight="1">
      <c r="B521" s="73" t="s">
        <v>14</v>
      </c>
      <c r="C521" s="800">
        <v>7.874015748031496E-3</v>
      </c>
      <c r="D521" s="901">
        <v>1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7.6335877862595417E-3</v>
      </c>
      <c r="L521" s="901">
        <v>1</v>
      </c>
      <c r="M521" s="800">
        <v>1.4133016627078384E-2</v>
      </c>
      <c r="N521" s="901">
        <v>119</v>
      </c>
      <c r="O521" s="800">
        <v>3.629764065335753E-3</v>
      </c>
      <c r="P521" s="901">
        <v>2</v>
      </c>
      <c r="Q521" s="800"/>
      <c r="R521" s="900">
        <v>0</v>
      </c>
      <c r="S521" s="899">
        <v>1.0004066693777958E-2</v>
      </c>
      <c r="T521" s="898">
        <v>123</v>
      </c>
    </row>
    <row r="522" spans="2:20">
      <c r="B522" s="77" t="s">
        <v>77</v>
      </c>
      <c r="C522" s="799">
        <v>0</v>
      </c>
      <c r="D522" s="896">
        <v>0</v>
      </c>
      <c r="E522" s="799">
        <v>3.1914893617021274E-2</v>
      </c>
      <c r="F522" s="896">
        <v>3</v>
      </c>
      <c r="G522" s="799">
        <v>0</v>
      </c>
      <c r="H522" s="897">
        <v>0</v>
      </c>
      <c r="I522" s="799">
        <v>0.1</v>
      </c>
      <c r="J522" s="896">
        <v>1</v>
      </c>
      <c r="K522" s="799">
        <v>2.2900763358778626E-2</v>
      </c>
      <c r="L522" s="896">
        <v>3</v>
      </c>
      <c r="M522" s="799">
        <v>5.4988123515439427E-2</v>
      </c>
      <c r="N522" s="896">
        <v>463</v>
      </c>
      <c r="O522" s="799">
        <v>1.2704174228675136E-2</v>
      </c>
      <c r="P522" s="896">
        <v>7</v>
      </c>
      <c r="Q522" s="799"/>
      <c r="R522" s="895">
        <v>0</v>
      </c>
      <c r="S522" s="894">
        <v>3.8796258641724278E-2</v>
      </c>
      <c r="T522" s="893">
        <v>477</v>
      </c>
    </row>
    <row r="523" spans="2:20">
      <c r="B523" s="80" t="s">
        <v>78</v>
      </c>
      <c r="C523" s="799">
        <v>7.874015748031496E-3</v>
      </c>
      <c r="D523" s="896">
        <v>1</v>
      </c>
      <c r="E523" s="799">
        <v>1.0638297872340425E-2</v>
      </c>
      <c r="F523" s="896">
        <v>1</v>
      </c>
      <c r="G523" s="799">
        <v>3.4482758620689655E-2</v>
      </c>
      <c r="H523" s="897">
        <v>1</v>
      </c>
      <c r="I523" s="799">
        <v>0</v>
      </c>
      <c r="J523" s="896">
        <v>0</v>
      </c>
      <c r="K523" s="799">
        <v>0</v>
      </c>
      <c r="L523" s="896">
        <v>0</v>
      </c>
      <c r="M523" s="799">
        <v>1.0451306413301662E-2</v>
      </c>
      <c r="N523" s="896">
        <v>88</v>
      </c>
      <c r="O523" s="799">
        <v>1.4519056261343012E-2</v>
      </c>
      <c r="P523" s="896">
        <v>8</v>
      </c>
      <c r="Q523" s="799"/>
      <c r="R523" s="895">
        <v>0</v>
      </c>
      <c r="S523" s="894">
        <v>8.052053680357869E-3</v>
      </c>
      <c r="T523" s="893">
        <v>99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0.23855225701504676</v>
      </c>
      <c r="T524" s="886">
        <v>2933</v>
      </c>
    </row>
    <row r="525" spans="2:20" ht="15.6" thickBot="1">
      <c r="B525" s="81" t="s">
        <v>87</v>
      </c>
      <c r="C525" s="884"/>
      <c r="D525" s="866">
        <v>127</v>
      </c>
      <c r="E525" s="866"/>
      <c r="F525" s="866">
        <v>94</v>
      </c>
      <c r="G525" s="884"/>
      <c r="H525" s="885">
        <v>29</v>
      </c>
      <c r="I525" s="884"/>
      <c r="J525" s="866">
        <v>10</v>
      </c>
      <c r="K525" s="884"/>
      <c r="L525" s="866">
        <v>131</v>
      </c>
      <c r="M525" s="884"/>
      <c r="N525" s="866">
        <v>8420</v>
      </c>
      <c r="O525" s="866"/>
      <c r="P525" s="866">
        <v>551</v>
      </c>
      <c r="Q525" s="866"/>
      <c r="R525" s="866">
        <v>0</v>
      </c>
      <c r="S525" s="377"/>
      <c r="T525" s="883">
        <v>12295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2" t="s">
        <v>148</v>
      </c>
      <c r="D529" s="1113"/>
      <c r="E529" s="1112" t="s">
        <v>149</v>
      </c>
      <c r="F529" s="1113"/>
      <c r="G529" s="1112" t="s">
        <v>150</v>
      </c>
      <c r="H529" s="1113"/>
      <c r="I529" s="1112" t="s">
        <v>151</v>
      </c>
      <c r="J529" s="1113"/>
      <c r="K529" s="1112" t="s">
        <v>152</v>
      </c>
      <c r="L529" s="1113"/>
      <c r="M529" s="1112" t="s">
        <v>153</v>
      </c>
      <c r="N529" s="1113"/>
      <c r="O529" s="1112" t="s">
        <v>121</v>
      </c>
      <c r="P529" s="1113"/>
      <c r="Q529" s="1112" t="s">
        <v>123</v>
      </c>
      <c r="R529" s="1114"/>
      <c r="S529" s="1101" t="s">
        <v>191</v>
      </c>
      <c r="T529" s="1102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0.2185430463576159</v>
      </c>
      <c r="D531" s="878">
        <v>33</v>
      </c>
      <c r="E531" s="801">
        <v>0.1487603305785124</v>
      </c>
      <c r="F531" s="878">
        <v>18</v>
      </c>
      <c r="G531" s="801">
        <v>0.15625</v>
      </c>
      <c r="H531" s="878">
        <v>5</v>
      </c>
      <c r="I531" s="801">
        <v>0.17647058823529413</v>
      </c>
      <c r="J531" s="878">
        <v>15</v>
      </c>
      <c r="K531" s="801">
        <v>0.13513513513513514</v>
      </c>
      <c r="L531" s="878">
        <v>5</v>
      </c>
      <c r="M531" s="801">
        <v>9.9274861878453038E-2</v>
      </c>
      <c r="N531" s="878">
        <v>1150</v>
      </c>
      <c r="O531" s="801">
        <v>0.11538461538461539</v>
      </c>
      <c r="P531" s="878">
        <v>15</v>
      </c>
      <c r="Q531" s="801">
        <v>0.23870967741935484</v>
      </c>
      <c r="R531" s="877">
        <v>37</v>
      </c>
      <c r="S531" s="876">
        <v>0.10394469296461976</v>
      </c>
      <c r="T531" s="875">
        <v>1278</v>
      </c>
      <c r="U531" s="861"/>
    </row>
    <row r="532" spans="2:21">
      <c r="B532" s="70" t="s">
        <v>109</v>
      </c>
      <c r="C532" s="801">
        <v>5.2980132450331126E-2</v>
      </c>
      <c r="D532" s="878">
        <v>8</v>
      </c>
      <c r="E532" s="801">
        <v>4.1322314049586778E-2</v>
      </c>
      <c r="F532" s="878">
        <v>5</v>
      </c>
      <c r="G532" s="801">
        <v>3.125E-2</v>
      </c>
      <c r="H532" s="878">
        <v>1</v>
      </c>
      <c r="I532" s="801">
        <v>8.2352941176470587E-2</v>
      </c>
      <c r="J532" s="878">
        <v>7</v>
      </c>
      <c r="K532" s="801">
        <v>0</v>
      </c>
      <c r="L532" s="878">
        <v>0</v>
      </c>
      <c r="M532" s="801">
        <v>3.7292817679558013E-2</v>
      </c>
      <c r="N532" s="878">
        <v>432</v>
      </c>
      <c r="O532" s="801">
        <v>9.2307692307692313E-2</v>
      </c>
      <c r="P532" s="878">
        <v>12</v>
      </c>
      <c r="Q532" s="801">
        <v>9.0322580645161285E-2</v>
      </c>
      <c r="R532" s="877">
        <v>14</v>
      </c>
      <c r="S532" s="876">
        <v>3.8958926392842617E-2</v>
      </c>
      <c r="T532" s="875">
        <v>479</v>
      </c>
      <c r="U532" s="861"/>
    </row>
    <row r="533" spans="2:21">
      <c r="B533" s="70" t="s">
        <v>110</v>
      </c>
      <c r="C533" s="801">
        <v>0.23841059602649006</v>
      </c>
      <c r="D533" s="878">
        <v>36</v>
      </c>
      <c r="E533" s="801">
        <v>0.37190082644628097</v>
      </c>
      <c r="F533" s="878">
        <v>45</v>
      </c>
      <c r="G533" s="801">
        <v>0.25</v>
      </c>
      <c r="H533" s="878">
        <v>8</v>
      </c>
      <c r="I533" s="801">
        <v>0.21176470588235294</v>
      </c>
      <c r="J533" s="878">
        <v>18</v>
      </c>
      <c r="K533" s="801">
        <v>0.16216216216216217</v>
      </c>
      <c r="L533" s="878">
        <v>6</v>
      </c>
      <c r="M533" s="801">
        <v>0.12681284530386741</v>
      </c>
      <c r="N533" s="878">
        <v>1469</v>
      </c>
      <c r="O533" s="801">
        <v>0.2</v>
      </c>
      <c r="P533" s="878">
        <v>26</v>
      </c>
      <c r="Q533" s="801">
        <v>0.15483870967741936</v>
      </c>
      <c r="R533" s="877">
        <v>24</v>
      </c>
      <c r="S533" s="876">
        <v>0.13273688491256608</v>
      </c>
      <c r="T533" s="875">
        <v>1632</v>
      </c>
      <c r="U533" s="861"/>
    </row>
    <row r="534" spans="2:21">
      <c r="B534" s="73" t="s">
        <v>111</v>
      </c>
      <c r="C534" s="800">
        <v>0.26490066225165565</v>
      </c>
      <c r="D534" s="874">
        <v>40</v>
      </c>
      <c r="E534" s="800">
        <v>0.26446280991735538</v>
      </c>
      <c r="F534" s="874">
        <v>32</v>
      </c>
      <c r="G534" s="800">
        <v>0.40625</v>
      </c>
      <c r="H534" s="874">
        <v>13</v>
      </c>
      <c r="I534" s="800">
        <v>0.25882352941176473</v>
      </c>
      <c r="J534" s="874">
        <v>22</v>
      </c>
      <c r="K534" s="800">
        <v>0.40540540540540543</v>
      </c>
      <c r="L534" s="874">
        <v>15</v>
      </c>
      <c r="M534" s="800">
        <v>0.25258977900552487</v>
      </c>
      <c r="N534" s="874">
        <v>2926</v>
      </c>
      <c r="O534" s="800">
        <v>0.33076923076923076</v>
      </c>
      <c r="P534" s="874">
        <v>43</v>
      </c>
      <c r="Q534" s="800">
        <v>0.11612903225806452</v>
      </c>
      <c r="R534" s="873">
        <v>18</v>
      </c>
      <c r="S534" s="872">
        <v>0.25286701911346077</v>
      </c>
      <c r="T534" s="871">
        <v>3109</v>
      </c>
      <c r="U534" s="861"/>
    </row>
    <row r="535" spans="2:21">
      <c r="B535" s="73" t="s">
        <v>112</v>
      </c>
      <c r="C535" s="800">
        <v>0.15894039735099338</v>
      </c>
      <c r="D535" s="874">
        <v>24</v>
      </c>
      <c r="E535" s="800">
        <v>9.9173553719008267E-2</v>
      </c>
      <c r="F535" s="874">
        <v>12</v>
      </c>
      <c r="G535" s="800">
        <v>0.15625</v>
      </c>
      <c r="H535" s="874">
        <v>5</v>
      </c>
      <c r="I535" s="800">
        <v>0.10588235294117647</v>
      </c>
      <c r="J535" s="874">
        <v>9</v>
      </c>
      <c r="K535" s="800">
        <v>0.21621621621621623</v>
      </c>
      <c r="L535" s="874">
        <v>8</v>
      </c>
      <c r="M535" s="800">
        <v>0.25664709944751379</v>
      </c>
      <c r="N535" s="874">
        <v>2973</v>
      </c>
      <c r="O535" s="800">
        <v>0.16923076923076924</v>
      </c>
      <c r="P535" s="874">
        <v>22</v>
      </c>
      <c r="Q535" s="800">
        <v>0.18064516129032257</v>
      </c>
      <c r="R535" s="873">
        <v>28</v>
      </c>
      <c r="S535" s="872">
        <v>0.25058967059780396</v>
      </c>
      <c r="T535" s="871">
        <v>3081</v>
      </c>
      <c r="U535" s="861"/>
    </row>
    <row r="536" spans="2:21">
      <c r="B536" s="73" t="s">
        <v>113</v>
      </c>
      <c r="C536" s="800">
        <v>6.6225165562913912E-2</v>
      </c>
      <c r="D536" s="874">
        <v>10</v>
      </c>
      <c r="E536" s="800">
        <v>7.43801652892562E-2</v>
      </c>
      <c r="F536" s="874">
        <v>9</v>
      </c>
      <c r="G536" s="800">
        <v>0</v>
      </c>
      <c r="H536" s="874">
        <v>0</v>
      </c>
      <c r="I536" s="800">
        <v>0.16470588235294117</v>
      </c>
      <c r="J536" s="874">
        <v>14</v>
      </c>
      <c r="K536" s="800">
        <v>8.1081081081081086E-2</v>
      </c>
      <c r="L536" s="874">
        <v>3</v>
      </c>
      <c r="M536" s="800">
        <v>0.22738259668508287</v>
      </c>
      <c r="N536" s="874">
        <v>2634</v>
      </c>
      <c r="O536" s="800">
        <v>9.2307692307692313E-2</v>
      </c>
      <c r="P536" s="874">
        <v>12</v>
      </c>
      <c r="Q536" s="800">
        <v>0.21935483870967742</v>
      </c>
      <c r="R536" s="873">
        <v>34</v>
      </c>
      <c r="S536" s="872">
        <v>0.22090280601870679</v>
      </c>
      <c r="T536" s="871">
        <v>2716</v>
      </c>
      <c r="U536" s="861"/>
    </row>
    <row r="537" spans="2:21" ht="15.6" thickBot="1">
      <c r="B537" s="81" t="s">
        <v>87</v>
      </c>
      <c r="C537" s="866"/>
      <c r="D537" s="879">
        <v>151</v>
      </c>
      <c r="E537" s="866"/>
      <c r="F537" s="879">
        <v>121</v>
      </c>
      <c r="G537" s="866"/>
      <c r="H537" s="879">
        <v>32</v>
      </c>
      <c r="I537" s="866"/>
      <c r="J537" s="879">
        <v>85</v>
      </c>
      <c r="K537" s="866"/>
      <c r="L537" s="879">
        <v>37</v>
      </c>
      <c r="M537" s="866"/>
      <c r="N537" s="879">
        <v>11584</v>
      </c>
      <c r="O537" s="866"/>
      <c r="P537" s="879">
        <v>130</v>
      </c>
      <c r="Q537" s="866"/>
      <c r="R537" s="865">
        <v>155</v>
      </c>
      <c r="S537" s="866"/>
      <c r="T537" s="865">
        <v>12295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03" t="s">
        <v>148</v>
      </c>
      <c r="D541" s="1104"/>
      <c r="E541" s="1103" t="s">
        <v>149</v>
      </c>
      <c r="F541" s="1104"/>
      <c r="G541" s="1103" t="s">
        <v>150</v>
      </c>
      <c r="H541" s="1104"/>
      <c r="I541" s="1103" t="s">
        <v>151</v>
      </c>
      <c r="J541" s="1104"/>
      <c r="K541" s="1103" t="s">
        <v>152</v>
      </c>
      <c r="L541" s="1104"/>
      <c r="M541" s="1103" t="s">
        <v>153</v>
      </c>
      <c r="N541" s="1104"/>
      <c r="O541" s="1103" t="s">
        <v>121</v>
      </c>
      <c r="P541" s="1104"/>
      <c r="Q541" s="1103" t="s">
        <v>123</v>
      </c>
      <c r="R541" s="1105"/>
      <c r="S541" s="1106" t="s">
        <v>191</v>
      </c>
      <c r="T541" s="1107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0.2283464566929134</v>
      </c>
      <c r="D543" s="878">
        <v>29</v>
      </c>
      <c r="E543" s="801">
        <v>0.14893617021276595</v>
      </c>
      <c r="F543" s="878">
        <v>14</v>
      </c>
      <c r="G543" s="801">
        <v>0.13793103448275862</v>
      </c>
      <c r="H543" s="878">
        <v>4</v>
      </c>
      <c r="I543" s="801">
        <v>0</v>
      </c>
      <c r="J543" s="878">
        <v>0</v>
      </c>
      <c r="K543" s="801">
        <v>0.15267175572519084</v>
      </c>
      <c r="L543" s="878">
        <v>20</v>
      </c>
      <c r="M543" s="801">
        <v>0.10593824228028503</v>
      </c>
      <c r="N543" s="878">
        <v>892</v>
      </c>
      <c r="O543" s="801">
        <v>4.3557168784029036E-2</v>
      </c>
      <c r="P543" s="878">
        <v>24</v>
      </c>
      <c r="Q543" s="801"/>
      <c r="R543" s="877">
        <v>0</v>
      </c>
      <c r="S543" s="876">
        <v>7.9951199674664492E-2</v>
      </c>
      <c r="T543" s="875">
        <v>983</v>
      </c>
      <c r="U543" s="861"/>
    </row>
    <row r="544" spans="2:21">
      <c r="B544" s="70" t="s">
        <v>109</v>
      </c>
      <c r="C544" s="801">
        <v>3.937007874015748E-2</v>
      </c>
      <c r="D544" s="878">
        <v>5</v>
      </c>
      <c r="E544" s="801">
        <v>3.1914893617021274E-2</v>
      </c>
      <c r="F544" s="878">
        <v>3</v>
      </c>
      <c r="G544" s="801">
        <v>6.8965517241379309E-2</v>
      </c>
      <c r="H544" s="878">
        <v>2</v>
      </c>
      <c r="I544" s="801">
        <v>0</v>
      </c>
      <c r="J544" s="878">
        <v>0</v>
      </c>
      <c r="K544" s="801">
        <v>9.1603053435114504E-2</v>
      </c>
      <c r="L544" s="878">
        <v>12</v>
      </c>
      <c r="M544" s="801">
        <v>3.8717339667458432E-2</v>
      </c>
      <c r="N544" s="878">
        <v>326</v>
      </c>
      <c r="O544" s="801">
        <v>1.6333938294010888E-2</v>
      </c>
      <c r="P544" s="878">
        <v>9</v>
      </c>
      <c r="Q544" s="801"/>
      <c r="R544" s="877">
        <v>0</v>
      </c>
      <c r="S544" s="876">
        <v>2.9036193574623829E-2</v>
      </c>
      <c r="T544" s="875">
        <v>357</v>
      </c>
      <c r="U544" s="861"/>
    </row>
    <row r="545" spans="2:21">
      <c r="B545" s="70" t="s">
        <v>110</v>
      </c>
      <c r="C545" s="801">
        <v>0.24409448818897639</v>
      </c>
      <c r="D545" s="878">
        <v>31</v>
      </c>
      <c r="E545" s="801">
        <v>0.38297872340425532</v>
      </c>
      <c r="F545" s="878">
        <v>36</v>
      </c>
      <c r="G545" s="801">
        <v>0.2413793103448276</v>
      </c>
      <c r="H545" s="878">
        <v>7</v>
      </c>
      <c r="I545" s="801">
        <v>0</v>
      </c>
      <c r="J545" s="878">
        <v>0</v>
      </c>
      <c r="K545" s="801">
        <v>0.19083969465648856</v>
      </c>
      <c r="L545" s="878">
        <v>25</v>
      </c>
      <c r="M545" s="801">
        <v>0.14536817102137767</v>
      </c>
      <c r="N545" s="878">
        <v>1224</v>
      </c>
      <c r="O545" s="801">
        <v>0.14337568058076225</v>
      </c>
      <c r="P545" s="878">
        <v>79</v>
      </c>
      <c r="Q545" s="801"/>
      <c r="R545" s="877">
        <v>0</v>
      </c>
      <c r="S545" s="876">
        <v>0.11403009353395689</v>
      </c>
      <c r="T545" s="875">
        <v>1402</v>
      </c>
      <c r="U545" s="861"/>
    </row>
    <row r="546" spans="2:21">
      <c r="B546" s="73" t="s">
        <v>111</v>
      </c>
      <c r="C546" s="800">
        <v>0.23622047244094488</v>
      </c>
      <c r="D546" s="874">
        <v>30</v>
      </c>
      <c r="E546" s="800">
        <v>0.26595744680851063</v>
      </c>
      <c r="F546" s="874">
        <v>25</v>
      </c>
      <c r="G546" s="800">
        <v>0.41379310344827586</v>
      </c>
      <c r="H546" s="874">
        <v>12</v>
      </c>
      <c r="I546" s="800">
        <v>0.4</v>
      </c>
      <c r="J546" s="874">
        <v>4</v>
      </c>
      <c r="K546" s="800">
        <v>0.32061068702290074</v>
      </c>
      <c r="L546" s="874">
        <v>42</v>
      </c>
      <c r="M546" s="800">
        <v>0.25320665083135391</v>
      </c>
      <c r="N546" s="874">
        <v>2132</v>
      </c>
      <c r="O546" s="800">
        <v>0.28493647912885661</v>
      </c>
      <c r="P546" s="874">
        <v>157</v>
      </c>
      <c r="Q546" s="800"/>
      <c r="R546" s="873">
        <v>0</v>
      </c>
      <c r="S546" s="872">
        <v>0.19536396909312728</v>
      </c>
      <c r="T546" s="871">
        <v>2402</v>
      </c>
      <c r="U546" s="861"/>
    </row>
    <row r="547" spans="2:21">
      <c r="B547" s="73" t="s">
        <v>112</v>
      </c>
      <c r="C547" s="800">
        <v>0.18110236220472442</v>
      </c>
      <c r="D547" s="874">
        <v>23</v>
      </c>
      <c r="E547" s="800">
        <v>9.5744680851063829E-2</v>
      </c>
      <c r="F547" s="874">
        <v>9</v>
      </c>
      <c r="G547" s="800">
        <v>0.13793103448275862</v>
      </c>
      <c r="H547" s="874">
        <v>4</v>
      </c>
      <c r="I547" s="800">
        <v>0.3</v>
      </c>
      <c r="J547" s="874">
        <v>3</v>
      </c>
      <c r="K547" s="800">
        <v>0.15267175572519084</v>
      </c>
      <c r="L547" s="874">
        <v>20</v>
      </c>
      <c r="M547" s="800">
        <v>0.24619952494061759</v>
      </c>
      <c r="N547" s="874">
        <v>2073</v>
      </c>
      <c r="O547" s="800">
        <v>0.27586206896551724</v>
      </c>
      <c r="P547" s="874">
        <v>152</v>
      </c>
      <c r="Q547" s="800"/>
      <c r="R547" s="873">
        <v>0</v>
      </c>
      <c r="S547" s="872">
        <v>0.18576657177714517</v>
      </c>
      <c r="T547" s="871">
        <v>2284</v>
      </c>
      <c r="U547" s="861"/>
    </row>
    <row r="548" spans="2:21">
      <c r="B548" s="73" t="s">
        <v>113</v>
      </c>
      <c r="C548" s="800">
        <v>7.0866141732283464E-2</v>
      </c>
      <c r="D548" s="874">
        <v>9</v>
      </c>
      <c r="E548" s="800">
        <v>7.4468085106382975E-2</v>
      </c>
      <c r="F548" s="874">
        <v>7</v>
      </c>
      <c r="G548" s="800">
        <v>0</v>
      </c>
      <c r="H548" s="874">
        <v>0</v>
      </c>
      <c r="I548" s="800">
        <v>0.3</v>
      </c>
      <c r="J548" s="874">
        <v>3</v>
      </c>
      <c r="K548" s="800">
        <v>9.1603053435114504E-2</v>
      </c>
      <c r="L548" s="874">
        <v>12</v>
      </c>
      <c r="M548" s="800">
        <v>0.21057007125890737</v>
      </c>
      <c r="N548" s="874">
        <v>1773</v>
      </c>
      <c r="O548" s="800">
        <v>0.23593466424682397</v>
      </c>
      <c r="P548" s="874">
        <v>130</v>
      </c>
      <c r="Q548" s="800"/>
      <c r="R548" s="873">
        <v>0</v>
      </c>
      <c r="S548" s="872">
        <v>0.15729971533143555</v>
      </c>
      <c r="T548" s="871">
        <v>1934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0.23855225701504676</v>
      </c>
      <c r="T549" s="867">
        <v>2933</v>
      </c>
      <c r="U549" s="861"/>
    </row>
    <row r="550" spans="2:21" ht="15.6" thickBot="1">
      <c r="B550" s="423" t="s">
        <v>87</v>
      </c>
      <c r="C550" s="814"/>
      <c r="D550" s="815">
        <v>127</v>
      </c>
      <c r="E550" s="814"/>
      <c r="F550" s="815">
        <v>94</v>
      </c>
      <c r="G550" s="814"/>
      <c r="H550" s="815">
        <v>29</v>
      </c>
      <c r="I550" s="814"/>
      <c r="J550" s="815">
        <v>10</v>
      </c>
      <c r="K550" s="814"/>
      <c r="L550" s="815">
        <v>131</v>
      </c>
      <c r="M550" s="814"/>
      <c r="N550" s="815">
        <v>8420</v>
      </c>
      <c r="O550" s="814"/>
      <c r="P550" s="815">
        <v>551</v>
      </c>
      <c r="Q550" s="814"/>
      <c r="R550" s="813">
        <v>0</v>
      </c>
      <c r="S550" s="866"/>
      <c r="T550" s="865">
        <v>12295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8" t="s">
        <v>181</v>
      </c>
      <c r="D554" s="1109"/>
      <c r="E554" s="1095" t="s">
        <v>196</v>
      </c>
      <c r="F554" s="1096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4.0860215053763443E-2</v>
      </c>
      <c r="D556" s="818">
        <v>19</v>
      </c>
      <c r="E556" s="838">
        <v>4.344885883347422E-2</v>
      </c>
      <c r="F556" s="860">
        <v>514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0.19569892473118281</v>
      </c>
      <c r="D557" s="818">
        <v>91</v>
      </c>
      <c r="E557" s="838">
        <v>0.1180050718512257</v>
      </c>
      <c r="F557" s="860">
        <v>1396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0.22580645161290322</v>
      </c>
      <c r="D558" s="818">
        <v>105</v>
      </c>
      <c r="E558" s="838">
        <v>0.16694843617920541</v>
      </c>
      <c r="F558" s="860">
        <v>1975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0.19784946236559139</v>
      </c>
      <c r="D559" s="818">
        <v>92</v>
      </c>
      <c r="E559" s="838">
        <v>0.1507185122569738</v>
      </c>
      <c r="F559" s="860">
        <v>1783</v>
      </c>
    </row>
    <row r="560" spans="2:21">
      <c r="B560" s="3" t="s">
        <v>3</v>
      </c>
      <c r="C560" s="838">
        <v>0.11397849462365592</v>
      </c>
      <c r="D560" s="818">
        <v>53</v>
      </c>
      <c r="E560" s="838">
        <v>0.15240912933220627</v>
      </c>
      <c r="F560" s="860">
        <v>1803</v>
      </c>
    </row>
    <row r="561" spans="2:7">
      <c r="B561" s="3" t="s">
        <v>4</v>
      </c>
      <c r="C561" s="838">
        <v>0.10967741935483871</v>
      </c>
      <c r="D561" s="818">
        <v>51</v>
      </c>
      <c r="E561" s="838">
        <v>0.13702451394759088</v>
      </c>
      <c r="F561" s="860">
        <v>1621</v>
      </c>
    </row>
    <row r="562" spans="2:7">
      <c r="B562" s="3" t="s">
        <v>5</v>
      </c>
      <c r="C562" s="838">
        <v>6.4516129032258063E-2</v>
      </c>
      <c r="D562" s="818">
        <v>30</v>
      </c>
      <c r="E562" s="838">
        <v>0.10836855452240067</v>
      </c>
      <c r="F562" s="860">
        <v>1282</v>
      </c>
    </row>
    <row r="563" spans="2:7">
      <c r="B563" s="3" t="s">
        <v>6</v>
      </c>
      <c r="C563" s="838">
        <v>3.4408602150537634E-2</v>
      </c>
      <c r="D563" s="818">
        <v>16</v>
      </c>
      <c r="E563" s="838">
        <v>8.2924767540152156E-2</v>
      </c>
      <c r="F563" s="860">
        <v>981</v>
      </c>
    </row>
    <row r="564" spans="2:7">
      <c r="B564" s="3" t="s">
        <v>7</v>
      </c>
      <c r="C564" s="838">
        <v>1.5053763440860216E-2</v>
      </c>
      <c r="D564" s="818">
        <v>7</v>
      </c>
      <c r="E564" s="838">
        <v>3.7109044801352492E-2</v>
      </c>
      <c r="F564" s="860">
        <v>439</v>
      </c>
    </row>
    <row r="565" spans="2:7">
      <c r="B565" s="3" t="s">
        <v>105</v>
      </c>
      <c r="C565" s="838">
        <v>2.1505376344086021E-3</v>
      </c>
      <c r="D565" s="818">
        <v>1</v>
      </c>
      <c r="E565" s="838">
        <v>3.0431107354184279E-3</v>
      </c>
      <c r="F565" s="860">
        <v>36</v>
      </c>
    </row>
    <row r="566" spans="2:7" ht="15.6" thickBot="1">
      <c r="B566" s="821" t="s">
        <v>70</v>
      </c>
      <c r="C566" s="816"/>
      <c r="D566" s="815">
        <v>465</v>
      </c>
      <c r="E566" s="816"/>
      <c r="F566" s="859">
        <v>11830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8" t="s">
        <v>181</v>
      </c>
      <c r="D569" s="1109"/>
      <c r="E569" s="1095" t="s">
        <v>196</v>
      </c>
      <c r="F569" s="1096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4.0860215053763443E-2</v>
      </c>
      <c r="D571" s="818">
        <v>19</v>
      </c>
      <c r="E571" s="838">
        <v>4.344885883347422E-2</v>
      </c>
      <c r="F571" s="817">
        <v>514</v>
      </c>
    </row>
    <row r="572" spans="2:7">
      <c r="B572" s="3" t="s">
        <v>0</v>
      </c>
      <c r="C572" s="838">
        <v>0.17849462365591398</v>
      </c>
      <c r="D572" s="818">
        <v>83</v>
      </c>
      <c r="E572" s="838">
        <v>0.11868131868131868</v>
      </c>
      <c r="F572" s="817">
        <v>1404</v>
      </c>
    </row>
    <row r="573" spans="2:7">
      <c r="B573" s="3" t="s">
        <v>1</v>
      </c>
      <c r="C573" s="838">
        <v>0.17634408602150536</v>
      </c>
      <c r="D573" s="818">
        <v>82</v>
      </c>
      <c r="E573" s="838">
        <v>0.16889264581572275</v>
      </c>
      <c r="F573" s="817">
        <v>1998</v>
      </c>
    </row>
    <row r="574" spans="2:7">
      <c r="B574" s="3" t="s">
        <v>2</v>
      </c>
      <c r="C574" s="838">
        <v>0.18494623655913978</v>
      </c>
      <c r="D574" s="818">
        <v>86</v>
      </c>
      <c r="E574" s="838">
        <v>0.15122569737954353</v>
      </c>
      <c r="F574" s="817">
        <v>1789</v>
      </c>
    </row>
    <row r="575" spans="2:7">
      <c r="B575" s="3" t="s">
        <v>3</v>
      </c>
      <c r="C575" s="838">
        <v>0.10967741935483871</v>
      </c>
      <c r="D575" s="818">
        <v>51</v>
      </c>
      <c r="E575" s="838">
        <v>0.1525781910397295</v>
      </c>
      <c r="F575" s="817">
        <v>1805</v>
      </c>
    </row>
    <row r="576" spans="2:7">
      <c r="B576" s="3" t="s">
        <v>4</v>
      </c>
      <c r="C576" s="838">
        <v>0.10967741935483871</v>
      </c>
      <c r="D576" s="818">
        <v>51</v>
      </c>
      <c r="E576" s="838">
        <v>0.13702451394759088</v>
      </c>
      <c r="F576" s="817">
        <v>1621</v>
      </c>
    </row>
    <row r="577" spans="1:8">
      <c r="B577" s="3" t="s">
        <v>5</v>
      </c>
      <c r="C577" s="838">
        <v>6.4516129032258063E-2</v>
      </c>
      <c r="D577" s="818">
        <v>30</v>
      </c>
      <c r="E577" s="838">
        <v>0.10836855452240067</v>
      </c>
      <c r="F577" s="817">
        <v>1282</v>
      </c>
    </row>
    <row r="578" spans="1:8">
      <c r="B578" s="3" t="s">
        <v>6</v>
      </c>
      <c r="C578" s="838">
        <v>3.4408602150537634E-2</v>
      </c>
      <c r="D578" s="818">
        <v>16</v>
      </c>
      <c r="E578" s="838">
        <v>8.2924767540152156E-2</v>
      </c>
      <c r="F578" s="817">
        <v>981</v>
      </c>
    </row>
    <row r="579" spans="1:8">
      <c r="B579" s="3" t="s">
        <v>7</v>
      </c>
      <c r="C579" s="838">
        <v>1.5053763440860216E-2</v>
      </c>
      <c r="D579" s="818">
        <v>7</v>
      </c>
      <c r="E579" s="838">
        <v>3.7109044801352492E-2</v>
      </c>
      <c r="F579" s="817">
        <v>439</v>
      </c>
    </row>
    <row r="580" spans="1:8">
      <c r="B580" s="3" t="s">
        <v>105</v>
      </c>
      <c r="C580" s="838">
        <v>2.1505376344086021E-3</v>
      </c>
      <c r="D580" s="818">
        <v>1</v>
      </c>
      <c r="E580" s="838">
        <v>3.0431107354184279E-3</v>
      </c>
      <c r="F580" s="817">
        <v>36</v>
      </c>
    </row>
    <row r="581" spans="1:8" ht="15.6" thickBot="1">
      <c r="B581" s="821" t="s">
        <v>70</v>
      </c>
      <c r="C581" s="816"/>
      <c r="D581" s="815">
        <v>426</v>
      </c>
      <c r="E581" s="816"/>
      <c r="F581" s="813">
        <v>11869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91" t="s">
        <v>118</v>
      </c>
      <c r="D584" s="1138"/>
      <c r="E584" s="1086" t="s">
        <v>103</v>
      </c>
      <c r="F584" s="1139"/>
      <c r="G584" s="1088" t="s">
        <v>74</v>
      </c>
      <c r="H584" s="1140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202</v>
      </c>
      <c r="C586" s="87">
        <v>2.7653517690117936E-3</v>
      </c>
      <c r="D586" s="51">
        <v>34</v>
      </c>
      <c r="E586" s="87">
        <v>5.1271095919675283E-3</v>
      </c>
      <c r="F586" s="51">
        <v>48</v>
      </c>
      <c r="G586" s="308">
        <v>3.9040260268401791E-3</v>
      </c>
      <c r="H586" s="52">
        <v>48</v>
      </c>
    </row>
    <row r="587" spans="1:8">
      <c r="B587" s="216" t="s">
        <v>203</v>
      </c>
      <c r="C587" s="87">
        <v>0.29467263115087433</v>
      </c>
      <c r="D587" s="51">
        <v>3623</v>
      </c>
      <c r="E587" s="87">
        <v>0.42683187353129676</v>
      </c>
      <c r="F587" s="51">
        <v>3996</v>
      </c>
      <c r="G587" s="308">
        <v>0.32501016673444488</v>
      </c>
      <c r="H587" s="52">
        <v>3996</v>
      </c>
    </row>
    <row r="588" spans="1:8">
      <c r="B588" s="216" t="s">
        <v>204</v>
      </c>
      <c r="C588" s="87">
        <v>1.4640097600650671E-3</v>
      </c>
      <c r="D588" s="51">
        <v>18</v>
      </c>
      <c r="E588" s="87">
        <v>4.0589617603076266E-3</v>
      </c>
      <c r="F588" s="51">
        <v>38</v>
      </c>
      <c r="G588" s="308">
        <v>3.090687271248475E-3</v>
      </c>
      <c r="H588" s="52">
        <v>38</v>
      </c>
    </row>
    <row r="589" spans="1:8">
      <c r="B589" s="216" t="s">
        <v>205</v>
      </c>
      <c r="C589" s="87">
        <v>8.1333875559170394E-4</v>
      </c>
      <c r="D589" s="51">
        <v>10</v>
      </c>
      <c r="E589" s="87">
        <v>1.7090365306558428E-3</v>
      </c>
      <c r="F589" s="51">
        <v>16</v>
      </c>
      <c r="G589" s="308">
        <v>1.3013420089467262E-3</v>
      </c>
      <c r="H589" s="52">
        <v>16</v>
      </c>
    </row>
    <row r="590" spans="1:8">
      <c r="B590" s="216" t="s">
        <v>206</v>
      </c>
      <c r="C590" s="87">
        <v>1.6266775111834079E-3</v>
      </c>
      <c r="D590" s="51">
        <v>20</v>
      </c>
      <c r="E590" s="87">
        <v>5.554368724631489E-3</v>
      </c>
      <c r="F590" s="51">
        <v>52</v>
      </c>
      <c r="G590" s="308">
        <v>4.2293615290768605E-3</v>
      </c>
      <c r="H590" s="52">
        <v>52</v>
      </c>
    </row>
    <row r="591" spans="1:8">
      <c r="B591" s="216" t="s">
        <v>207</v>
      </c>
      <c r="C591" s="87">
        <v>1.5453436356242375E-3</v>
      </c>
      <c r="D591" s="51">
        <v>19</v>
      </c>
      <c r="E591" s="87">
        <v>2.7771843623157445E-3</v>
      </c>
      <c r="F591" s="51">
        <v>26</v>
      </c>
      <c r="G591" s="308">
        <v>2.1146807645384303E-3</v>
      </c>
      <c r="H591" s="52">
        <v>26</v>
      </c>
    </row>
    <row r="592" spans="1:8">
      <c r="B592" s="216" t="s">
        <v>208</v>
      </c>
      <c r="C592" s="87">
        <v>0.68816592110614072</v>
      </c>
      <c r="D592" s="51">
        <v>8461</v>
      </c>
      <c r="E592" s="87">
        <v>0</v>
      </c>
      <c r="F592" s="51">
        <v>0</v>
      </c>
      <c r="G592" s="308">
        <v>0</v>
      </c>
      <c r="H592" s="52">
        <v>0</v>
      </c>
    </row>
    <row r="593" spans="2:12">
      <c r="B593" s="216" t="s">
        <v>209</v>
      </c>
      <c r="C593" s="87">
        <v>0</v>
      </c>
      <c r="D593" s="51">
        <v>0</v>
      </c>
      <c r="E593" s="87">
        <v>0.37481307412945952</v>
      </c>
      <c r="F593" s="51">
        <v>3509</v>
      </c>
      <c r="G593" s="308">
        <v>0.28540056933712893</v>
      </c>
      <c r="H593" s="52">
        <v>3509</v>
      </c>
    </row>
    <row r="594" spans="2:12">
      <c r="B594" s="216" t="s">
        <v>15</v>
      </c>
      <c r="C594" s="87">
        <v>8.9467263115087427E-3</v>
      </c>
      <c r="D594" s="51">
        <v>110</v>
      </c>
      <c r="E594" s="87">
        <v>5.0630207220679339E-2</v>
      </c>
      <c r="F594" s="51">
        <v>474</v>
      </c>
      <c r="G594" s="308">
        <v>3.8552257015046769E-2</v>
      </c>
      <c r="H594" s="52">
        <v>474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0.12849818414868619</v>
      </c>
      <c r="F596" s="51">
        <v>1203</v>
      </c>
      <c r="G596" s="308">
        <v>9.784465229768198E-2</v>
      </c>
      <c r="H596" s="52">
        <v>1203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0.23855225701504676</v>
      </c>
      <c r="H597" s="167">
        <v>2933</v>
      </c>
    </row>
    <row r="598" spans="2:12" ht="15.6" thickBot="1">
      <c r="B598" s="362" t="s">
        <v>70</v>
      </c>
      <c r="C598" s="434"/>
      <c r="D598" s="54">
        <v>12295</v>
      </c>
      <c r="E598" s="435"/>
      <c r="F598" s="54">
        <v>9362</v>
      </c>
      <c r="G598" s="54"/>
      <c r="H598" s="171">
        <v>12295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168</v>
      </c>
      <c r="D603" s="441">
        <v>371</v>
      </c>
      <c r="E603" s="441">
        <v>778</v>
      </c>
      <c r="F603" s="442">
        <v>1117</v>
      </c>
      <c r="G603" s="441">
        <v>487</v>
      </c>
      <c r="H603" s="441">
        <v>266</v>
      </c>
      <c r="I603" s="441">
        <v>73</v>
      </c>
      <c r="J603" s="441">
        <v>340</v>
      </c>
      <c r="K603" s="443">
        <v>23</v>
      </c>
      <c r="L603" s="856">
        <v>3623</v>
      </c>
    </row>
    <row r="604" spans="2:12">
      <c r="B604" s="216" t="s">
        <v>204</v>
      </c>
      <c r="C604" s="441">
        <v>1</v>
      </c>
      <c r="D604" s="441">
        <v>4</v>
      </c>
      <c r="E604" s="441">
        <v>2</v>
      </c>
      <c r="F604" s="442">
        <v>5</v>
      </c>
      <c r="G604" s="441">
        <v>3</v>
      </c>
      <c r="H604" s="441">
        <v>3</v>
      </c>
      <c r="I604" s="441">
        <v>0</v>
      </c>
      <c r="J604" s="441">
        <v>0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1</v>
      </c>
      <c r="D606" s="441">
        <v>0</v>
      </c>
      <c r="E606" s="441">
        <v>5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20</v>
      </c>
    </row>
    <row r="607" spans="2:12">
      <c r="B607" s="216" t="s">
        <v>207</v>
      </c>
      <c r="C607" s="441">
        <v>1</v>
      </c>
      <c r="D607" s="441">
        <v>3</v>
      </c>
      <c r="E607" s="441">
        <v>4</v>
      </c>
      <c r="F607" s="442">
        <v>6</v>
      </c>
      <c r="G607" s="441">
        <v>5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623</v>
      </c>
      <c r="D609" s="441">
        <v>1386</v>
      </c>
      <c r="E609" s="441">
        <v>2112</v>
      </c>
      <c r="F609" s="442">
        <v>2271</v>
      </c>
      <c r="G609" s="442">
        <v>839</v>
      </c>
      <c r="H609" s="442">
        <v>289</v>
      </c>
      <c r="I609" s="442">
        <v>79</v>
      </c>
      <c r="J609" s="442">
        <v>764</v>
      </c>
      <c r="K609" s="446">
        <v>98</v>
      </c>
      <c r="L609" s="856">
        <v>8461</v>
      </c>
    </row>
    <row r="610" spans="2:13">
      <c r="B610" s="216" t="s">
        <v>15</v>
      </c>
      <c r="C610" s="441">
        <v>5</v>
      </c>
      <c r="D610" s="441">
        <v>12</v>
      </c>
      <c r="E610" s="441">
        <v>33</v>
      </c>
      <c r="F610" s="442">
        <v>35</v>
      </c>
      <c r="G610" s="441">
        <v>19</v>
      </c>
      <c r="H610" s="441">
        <v>3</v>
      </c>
      <c r="I610" s="441">
        <v>0</v>
      </c>
      <c r="J610" s="441">
        <v>3</v>
      </c>
      <c r="K610" s="443">
        <v>0</v>
      </c>
      <c r="L610" s="856">
        <v>110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799</v>
      </c>
      <c r="D614" s="815">
        <v>1782</v>
      </c>
      <c r="E614" s="815">
        <v>2944</v>
      </c>
      <c r="F614" s="815">
        <v>3461</v>
      </c>
      <c r="G614" s="815">
        <v>1363</v>
      </c>
      <c r="H614" s="815">
        <v>563</v>
      </c>
      <c r="I614" s="815">
        <v>153</v>
      </c>
      <c r="J614" s="815">
        <v>1109</v>
      </c>
      <c r="K614" s="813">
        <v>121</v>
      </c>
      <c r="L614" s="855">
        <v>12295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097" t="s">
        <v>74</v>
      </c>
      <c r="M616" s="1140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4</v>
      </c>
      <c r="D618" s="441">
        <v>9</v>
      </c>
      <c r="E618" s="441">
        <v>17</v>
      </c>
      <c r="F618" s="441">
        <v>10</v>
      </c>
      <c r="G618" s="441">
        <v>5</v>
      </c>
      <c r="H618" s="441">
        <v>1</v>
      </c>
      <c r="I618" s="441">
        <v>0</v>
      </c>
      <c r="J618" s="441">
        <v>2</v>
      </c>
      <c r="K618" s="443">
        <v>0</v>
      </c>
      <c r="L618" s="454">
        <v>3.9040260268401791E-3</v>
      </c>
      <c r="M618" s="455">
        <v>48</v>
      </c>
    </row>
    <row r="619" spans="2:13">
      <c r="B619" s="216" t="s">
        <v>203</v>
      </c>
      <c r="C619" s="441">
        <v>274</v>
      </c>
      <c r="D619" s="441">
        <v>554</v>
      </c>
      <c r="E619" s="441">
        <v>933</v>
      </c>
      <c r="F619" s="441">
        <v>1155</v>
      </c>
      <c r="G619" s="441">
        <v>491</v>
      </c>
      <c r="H619" s="441">
        <v>225</v>
      </c>
      <c r="I619" s="441">
        <v>75</v>
      </c>
      <c r="J619" s="441">
        <v>254</v>
      </c>
      <c r="K619" s="443">
        <v>35</v>
      </c>
      <c r="L619" s="454">
        <v>0.32501016673444488</v>
      </c>
      <c r="M619" s="455">
        <v>3996</v>
      </c>
    </row>
    <row r="620" spans="2:13">
      <c r="B620" s="216" t="s">
        <v>204</v>
      </c>
      <c r="C620" s="441">
        <v>6</v>
      </c>
      <c r="D620" s="441">
        <v>5</v>
      </c>
      <c r="E620" s="441">
        <v>11</v>
      </c>
      <c r="F620" s="441">
        <v>8</v>
      </c>
      <c r="G620" s="441">
        <v>5</v>
      </c>
      <c r="H620" s="441">
        <v>2</v>
      </c>
      <c r="I620" s="441">
        <v>0</v>
      </c>
      <c r="J620" s="441">
        <v>0</v>
      </c>
      <c r="K620" s="443">
        <v>1</v>
      </c>
      <c r="L620" s="454">
        <v>3.090687271248475E-3</v>
      </c>
      <c r="M620" s="455">
        <v>38</v>
      </c>
    </row>
    <row r="621" spans="2:13">
      <c r="B621" s="216" t="s">
        <v>205</v>
      </c>
      <c r="C621" s="441">
        <v>0</v>
      </c>
      <c r="D621" s="441">
        <v>0</v>
      </c>
      <c r="E621" s="441">
        <v>4</v>
      </c>
      <c r="F621" s="441">
        <v>6</v>
      </c>
      <c r="G621" s="441">
        <v>2</v>
      </c>
      <c r="H621" s="441">
        <v>1</v>
      </c>
      <c r="I621" s="441">
        <v>0</v>
      </c>
      <c r="J621" s="441">
        <v>3</v>
      </c>
      <c r="K621" s="443">
        <v>0</v>
      </c>
      <c r="L621" s="454">
        <v>1.3013420089467262E-3</v>
      </c>
      <c r="M621" s="455">
        <v>16</v>
      </c>
    </row>
    <row r="622" spans="2:13">
      <c r="B622" s="216" t="s">
        <v>206</v>
      </c>
      <c r="C622" s="441">
        <v>8</v>
      </c>
      <c r="D622" s="441">
        <v>7</v>
      </c>
      <c r="E622" s="441">
        <v>15</v>
      </c>
      <c r="F622" s="441">
        <v>15</v>
      </c>
      <c r="G622" s="441">
        <v>6</v>
      </c>
      <c r="H622" s="441">
        <v>0</v>
      </c>
      <c r="I622" s="441">
        <v>1</v>
      </c>
      <c r="J622" s="441">
        <v>0</v>
      </c>
      <c r="K622" s="443">
        <v>0</v>
      </c>
      <c r="L622" s="454">
        <v>4.2293615290768605E-3</v>
      </c>
      <c r="M622" s="455">
        <v>52</v>
      </c>
    </row>
    <row r="623" spans="2:13">
      <c r="B623" s="216" t="s">
        <v>207</v>
      </c>
      <c r="C623" s="441">
        <v>3</v>
      </c>
      <c r="D623" s="441">
        <v>5</v>
      </c>
      <c r="E623" s="441">
        <v>7</v>
      </c>
      <c r="F623" s="441">
        <v>8</v>
      </c>
      <c r="G623" s="441">
        <v>3</v>
      </c>
      <c r="H623" s="441">
        <v>0</v>
      </c>
      <c r="I623" s="441">
        <v>0</v>
      </c>
      <c r="J623" s="441">
        <v>0</v>
      </c>
      <c r="K623" s="443">
        <v>0</v>
      </c>
      <c r="L623" s="454">
        <v>2.1146807645384303E-3</v>
      </c>
      <c r="M623" s="455">
        <v>26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198</v>
      </c>
      <c r="D625" s="441">
        <v>526</v>
      </c>
      <c r="E625" s="441">
        <v>862</v>
      </c>
      <c r="F625" s="441">
        <v>1094</v>
      </c>
      <c r="G625" s="441">
        <v>431</v>
      </c>
      <c r="H625" s="441">
        <v>206</v>
      </c>
      <c r="I625" s="441">
        <v>33</v>
      </c>
      <c r="J625" s="441">
        <v>110</v>
      </c>
      <c r="K625" s="443">
        <v>49</v>
      </c>
      <c r="L625" s="454">
        <v>0.28540056933712893</v>
      </c>
      <c r="M625" s="455">
        <v>3509</v>
      </c>
    </row>
    <row r="626" spans="1:13">
      <c r="B626" s="216" t="s">
        <v>15</v>
      </c>
      <c r="C626" s="441">
        <v>30</v>
      </c>
      <c r="D626" s="441">
        <v>82</v>
      </c>
      <c r="E626" s="441">
        <v>131</v>
      </c>
      <c r="F626" s="441">
        <v>146</v>
      </c>
      <c r="G626" s="441">
        <v>46</v>
      </c>
      <c r="H626" s="441">
        <v>18</v>
      </c>
      <c r="I626" s="441">
        <v>3</v>
      </c>
      <c r="J626" s="441">
        <v>17</v>
      </c>
      <c r="K626" s="443">
        <v>1</v>
      </c>
      <c r="L626" s="454">
        <v>3.8552257015046769E-2</v>
      </c>
      <c r="M626" s="455">
        <v>474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51</v>
      </c>
      <c r="D628" s="441">
        <v>141</v>
      </c>
      <c r="E628" s="441">
        <v>323</v>
      </c>
      <c r="F628" s="441">
        <v>383</v>
      </c>
      <c r="G628" s="441">
        <v>148</v>
      </c>
      <c r="H628" s="441">
        <v>42</v>
      </c>
      <c r="I628" s="441">
        <v>11</v>
      </c>
      <c r="J628" s="441">
        <v>91</v>
      </c>
      <c r="K628" s="443">
        <v>13</v>
      </c>
      <c r="L628" s="454">
        <v>9.784465229768198E-2</v>
      </c>
      <c r="M628" s="455">
        <v>1203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0.23855225701504676</v>
      </c>
      <c r="M629" s="458">
        <v>2933</v>
      </c>
    </row>
    <row r="630" spans="1:13" ht="15.6" thickBot="1">
      <c r="B630" s="219" t="s">
        <v>70</v>
      </c>
      <c r="C630" s="815">
        <v>574</v>
      </c>
      <c r="D630" s="815">
        <v>1329</v>
      </c>
      <c r="E630" s="815">
        <v>2303</v>
      </c>
      <c r="F630" s="815">
        <v>2825</v>
      </c>
      <c r="G630" s="815">
        <v>1137</v>
      </c>
      <c r="H630" s="815">
        <v>495</v>
      </c>
      <c r="I630" s="815">
        <v>123</v>
      </c>
      <c r="J630" s="815">
        <v>477</v>
      </c>
      <c r="K630" s="813">
        <v>99</v>
      </c>
      <c r="L630" s="54"/>
      <c r="M630" s="171">
        <v>12295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098" t="s">
        <v>214</v>
      </c>
      <c r="C633" s="1086" t="s">
        <v>103</v>
      </c>
      <c r="D633" s="1139"/>
      <c r="E633" s="1088" t="s">
        <v>74</v>
      </c>
      <c r="F633" s="1089"/>
    </row>
    <row r="634" spans="1:13">
      <c r="B634" s="1099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0.97058474676788042</v>
      </c>
      <c r="D635" s="51">
        <v>8183</v>
      </c>
      <c r="E635" s="308">
        <v>0.66555510370069138</v>
      </c>
      <c r="F635" s="817">
        <v>8183</v>
      </c>
    </row>
    <row r="636" spans="1:13">
      <c r="B636" s="160" t="s">
        <v>216</v>
      </c>
      <c r="C636" s="87">
        <v>8.4213023366148734E-3</v>
      </c>
      <c r="D636" s="51">
        <v>71</v>
      </c>
      <c r="E636" s="308">
        <v>5.774705164701098E-3</v>
      </c>
      <c r="F636" s="817">
        <v>71</v>
      </c>
    </row>
    <row r="637" spans="1:13">
      <c r="B637" s="160" t="s">
        <v>217</v>
      </c>
      <c r="C637" s="87">
        <v>8.3026924445498747E-3</v>
      </c>
      <c r="D637" s="51">
        <v>70</v>
      </c>
      <c r="E637" s="308">
        <v>5.6933712891419274E-3</v>
      </c>
      <c r="F637" s="817">
        <v>70</v>
      </c>
    </row>
    <row r="638" spans="1:13" ht="15" customHeight="1">
      <c r="B638" s="160" t="s">
        <v>218</v>
      </c>
      <c r="C638" s="87">
        <v>8.1840825524848778E-3</v>
      </c>
      <c r="D638" s="51">
        <v>69</v>
      </c>
      <c r="E638" s="308">
        <v>5.6120374135827569E-3</v>
      </c>
      <c r="F638" s="817">
        <v>69</v>
      </c>
    </row>
    <row r="639" spans="1:13">
      <c r="B639" s="160" t="s">
        <v>15</v>
      </c>
      <c r="C639" s="87">
        <v>4.5071758984699326E-3</v>
      </c>
      <c r="D639" s="51">
        <v>38</v>
      </c>
      <c r="E639" s="308">
        <v>3.090687271248475E-3</v>
      </c>
      <c r="F639" s="817">
        <v>38</v>
      </c>
    </row>
    <row r="640" spans="1:13">
      <c r="B640" s="160" t="s">
        <v>364</v>
      </c>
      <c r="C640" s="87">
        <v>0.11042580951251334</v>
      </c>
      <c r="D640" s="51">
        <v>931</v>
      </c>
      <c r="E640" s="308">
        <v>7.5721838145587639E-2</v>
      </c>
      <c r="F640" s="817">
        <v>931</v>
      </c>
    </row>
    <row r="641" spans="2:11">
      <c r="B641" s="160" t="s">
        <v>73</v>
      </c>
      <c r="C641" s="460"/>
      <c r="D641" s="193"/>
      <c r="E641" s="308">
        <v>0.23855225701504676</v>
      </c>
      <c r="F641" s="817">
        <v>2933</v>
      </c>
    </row>
    <row r="642" spans="2:11" ht="15.75" customHeight="1" thickBot="1">
      <c r="B642" s="168" t="s">
        <v>70</v>
      </c>
      <c r="C642" s="435"/>
      <c r="D642" s="461">
        <v>9362</v>
      </c>
      <c r="E642" s="54"/>
      <c r="F642" s="813">
        <v>12295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219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0.10483870967741936</v>
      </c>
      <c r="D646" s="322">
        <v>26</v>
      </c>
      <c r="E646" s="58"/>
      <c r="J646" s="853"/>
      <c r="K646" s="848"/>
    </row>
    <row r="647" spans="2:11">
      <c r="B647" s="70" t="s">
        <v>9</v>
      </c>
      <c r="C647" s="852">
        <v>0.20564516129032259</v>
      </c>
      <c r="D647" s="322">
        <v>51</v>
      </c>
      <c r="E647" s="58"/>
      <c r="J647" s="848"/>
      <c r="K647" s="848"/>
    </row>
    <row r="648" spans="2:11">
      <c r="B648" s="70" t="s">
        <v>10</v>
      </c>
      <c r="C648" s="852">
        <v>0.22983870967741934</v>
      </c>
      <c r="D648" s="322">
        <v>57</v>
      </c>
      <c r="E648" s="58"/>
      <c r="J648" s="848"/>
      <c r="K648" s="848"/>
    </row>
    <row r="649" spans="2:11">
      <c r="B649" s="73" t="s">
        <v>11</v>
      </c>
      <c r="C649" s="851">
        <v>0.28225806451612906</v>
      </c>
      <c r="D649" s="323">
        <v>70</v>
      </c>
      <c r="E649" s="58"/>
      <c r="J649" s="848"/>
      <c r="K649" s="848"/>
    </row>
    <row r="650" spans="2:11">
      <c r="B650" s="73" t="s">
        <v>12</v>
      </c>
      <c r="C650" s="850">
        <v>9.6774193548387094E-2</v>
      </c>
      <c r="D650" s="323">
        <v>24</v>
      </c>
      <c r="E650" s="58"/>
      <c r="J650" s="848"/>
      <c r="K650" s="848"/>
    </row>
    <row r="651" spans="2:11">
      <c r="B651" s="73" t="s">
        <v>13</v>
      </c>
      <c r="C651" s="850">
        <v>8.0645161290322578E-3</v>
      </c>
      <c r="D651" s="323">
        <v>2</v>
      </c>
      <c r="E651" s="58"/>
      <c r="J651" s="848"/>
      <c r="K651" s="848"/>
    </row>
    <row r="652" spans="2:11">
      <c r="B652" s="73" t="s">
        <v>14</v>
      </c>
      <c r="C652" s="850">
        <v>1.6129032258064516E-2</v>
      </c>
      <c r="D652" s="323">
        <v>4</v>
      </c>
      <c r="E652" s="58"/>
      <c r="J652" s="848"/>
      <c r="K652" s="848"/>
    </row>
    <row r="653" spans="2:11">
      <c r="B653" s="77" t="s">
        <v>77</v>
      </c>
      <c r="C653" s="849">
        <v>4.8387096774193547E-2</v>
      </c>
      <c r="D653" s="324">
        <v>12</v>
      </c>
      <c r="E653" s="58"/>
      <c r="J653" s="848"/>
      <c r="K653" s="848"/>
    </row>
    <row r="654" spans="2:11">
      <c r="B654" s="80" t="s">
        <v>78</v>
      </c>
      <c r="C654" s="849">
        <v>8.0645161290322578E-3</v>
      </c>
      <c r="D654" s="324">
        <v>2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248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222</v>
      </c>
    </row>
    <row r="660" spans="1:8" ht="30" customHeight="1">
      <c r="B660" s="157"/>
      <c r="C660" s="1091" t="s">
        <v>118</v>
      </c>
      <c r="D660" s="1092"/>
      <c r="E660" s="1086" t="s">
        <v>103</v>
      </c>
      <c r="F660" s="1087"/>
      <c r="G660" s="1088" t="s">
        <v>74</v>
      </c>
      <c r="H660" s="1089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87">
        <v>0.12826352175681172</v>
      </c>
      <c r="D662" s="51">
        <v>1577</v>
      </c>
      <c r="E662" s="87">
        <v>0.1239051484725486</v>
      </c>
      <c r="F662" s="51">
        <v>1160</v>
      </c>
      <c r="G662" s="845">
        <v>9.4347295648637655E-2</v>
      </c>
      <c r="H662" s="52">
        <v>1160</v>
      </c>
    </row>
    <row r="663" spans="1:8">
      <c r="B663" s="160" t="s">
        <v>120</v>
      </c>
      <c r="C663" s="87">
        <v>0.87173647824318834</v>
      </c>
      <c r="D663" s="51">
        <v>10718</v>
      </c>
      <c r="E663" s="87">
        <v>0.77974791711172831</v>
      </c>
      <c r="F663" s="51">
        <v>7300</v>
      </c>
      <c r="G663" s="845">
        <v>0.59373729158194388</v>
      </c>
      <c r="H663" s="52">
        <v>7300</v>
      </c>
    </row>
    <row r="664" spans="1:8">
      <c r="B664" s="160" t="s">
        <v>123</v>
      </c>
      <c r="C664" s="87"/>
      <c r="D664" s="51">
        <v>0</v>
      </c>
      <c r="E664" s="87">
        <v>9.6346934415723132E-2</v>
      </c>
      <c r="F664" s="51">
        <v>902</v>
      </c>
      <c r="G664" s="845">
        <v>7.3363155754371689E-2</v>
      </c>
      <c r="H664" s="52">
        <v>902</v>
      </c>
    </row>
    <row r="665" spans="1:8">
      <c r="B665" s="163" t="s">
        <v>73</v>
      </c>
      <c r="C665" s="164"/>
      <c r="D665" s="165"/>
      <c r="E665" s="164"/>
      <c r="F665" s="165"/>
      <c r="G665" s="845">
        <v>0.23855225701504676</v>
      </c>
      <c r="H665" s="167">
        <v>2933</v>
      </c>
    </row>
    <row r="666" spans="1:8" ht="15.6" thickBot="1">
      <c r="B666" s="295" t="s">
        <v>70</v>
      </c>
      <c r="C666" s="90"/>
      <c r="D666" s="54">
        <v>12295</v>
      </c>
      <c r="E666" s="169"/>
      <c r="F666" s="54">
        <v>9362</v>
      </c>
      <c r="G666" s="844"/>
      <c r="H666" s="171">
        <v>12295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91" t="s">
        <v>126</v>
      </c>
      <c r="D669" s="1092"/>
      <c r="E669" s="1091" t="s">
        <v>127</v>
      </c>
      <c r="F669" s="1092"/>
      <c r="G669" s="1093" t="s">
        <v>70</v>
      </c>
      <c r="H669" s="1094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87">
        <v>3.5356347438752787E-2</v>
      </c>
      <c r="D671" s="51">
        <v>254</v>
      </c>
      <c r="E671" s="87">
        <v>0.25885345333594206</v>
      </c>
      <c r="F671" s="51">
        <v>1323</v>
      </c>
      <c r="G671" s="87">
        <v>0.12826352175681172</v>
      </c>
      <c r="H671" s="52">
        <v>1577</v>
      </c>
    </row>
    <row r="672" spans="1:8">
      <c r="B672" s="160" t="s">
        <v>120</v>
      </c>
      <c r="C672" s="87">
        <v>0.96464365256124718</v>
      </c>
      <c r="D672" s="51">
        <v>6930</v>
      </c>
      <c r="E672" s="87">
        <v>0.74114654666405788</v>
      </c>
      <c r="F672" s="51">
        <v>3788</v>
      </c>
      <c r="G672" s="87">
        <v>0.87173647824318834</v>
      </c>
      <c r="H672" s="52">
        <v>10718</v>
      </c>
    </row>
    <row r="673" spans="2:8" ht="15.6" thickBot="1">
      <c r="B673" s="295" t="s">
        <v>70</v>
      </c>
      <c r="C673" s="90"/>
      <c r="D673" s="54">
        <v>7184</v>
      </c>
      <c r="E673" s="169"/>
      <c r="F673" s="54">
        <v>5111</v>
      </c>
      <c r="G673" s="844"/>
      <c r="H673" s="171">
        <v>12295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6" t="s">
        <v>119</v>
      </c>
      <c r="D676" s="1087"/>
      <c r="E676" s="1086" t="s">
        <v>120</v>
      </c>
      <c r="F676" s="1087"/>
      <c r="G676" s="1088" t="s">
        <v>74</v>
      </c>
      <c r="H676" s="1089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</v>
      </c>
      <c r="D678" s="466">
        <v>116</v>
      </c>
      <c r="E678" s="828">
        <v>5.6164383561643834E-2</v>
      </c>
      <c r="F678" s="466">
        <v>410</v>
      </c>
      <c r="G678" s="828">
        <v>4.2781618544123629E-2</v>
      </c>
      <c r="H678" s="467">
        <v>526</v>
      </c>
    </row>
    <row r="679" spans="2:8">
      <c r="B679" s="70" t="s">
        <v>9</v>
      </c>
      <c r="C679" s="827">
        <v>0.14827586206896551</v>
      </c>
      <c r="D679" s="469">
        <v>172</v>
      </c>
      <c r="E679" s="827">
        <v>0.14287671232876711</v>
      </c>
      <c r="F679" s="469">
        <v>1043</v>
      </c>
      <c r="G679" s="827">
        <v>9.8820658804392031E-2</v>
      </c>
      <c r="H679" s="470">
        <v>1215</v>
      </c>
    </row>
    <row r="680" spans="2:8">
      <c r="B680" s="70" t="s">
        <v>10</v>
      </c>
      <c r="C680" s="827">
        <v>0.29224137931034483</v>
      </c>
      <c r="D680" s="466">
        <v>339</v>
      </c>
      <c r="E680" s="827">
        <v>0.24013698630136987</v>
      </c>
      <c r="F680" s="469">
        <v>1753</v>
      </c>
      <c r="G680" s="827">
        <v>0.17015046766978448</v>
      </c>
      <c r="H680" s="470">
        <v>2092</v>
      </c>
    </row>
    <row r="681" spans="2:8">
      <c r="B681" s="73" t="s">
        <v>11</v>
      </c>
      <c r="C681" s="826">
        <v>0.29913793103448277</v>
      </c>
      <c r="D681" s="472">
        <v>347</v>
      </c>
      <c r="E681" s="826">
        <v>0.31054794520547946</v>
      </c>
      <c r="F681" s="472">
        <v>2267</v>
      </c>
      <c r="G681" s="826">
        <v>0.2126067507116714</v>
      </c>
      <c r="H681" s="473">
        <v>2614</v>
      </c>
    </row>
    <row r="682" spans="2:8">
      <c r="B682" s="73" t="s">
        <v>12</v>
      </c>
      <c r="C682" s="826">
        <v>0.11293103448275862</v>
      </c>
      <c r="D682" s="472">
        <v>131</v>
      </c>
      <c r="E682" s="826">
        <v>0.12506849315068494</v>
      </c>
      <c r="F682" s="472">
        <v>913</v>
      </c>
      <c r="G682" s="826">
        <v>8.4912566083773885E-2</v>
      </c>
      <c r="H682" s="473">
        <v>1044</v>
      </c>
    </row>
    <row r="683" spans="2:8">
      <c r="B683" s="73" t="s">
        <v>13</v>
      </c>
      <c r="C683" s="826">
        <v>3.2758620689655175E-2</v>
      </c>
      <c r="D683" s="472">
        <v>38</v>
      </c>
      <c r="E683" s="826">
        <v>5.8082191780821919E-2</v>
      </c>
      <c r="F683" s="472">
        <v>424</v>
      </c>
      <c r="G683" s="826">
        <v>3.7576250508336725E-2</v>
      </c>
      <c r="H683" s="473">
        <v>462</v>
      </c>
    </row>
    <row r="684" spans="2:8">
      <c r="B684" s="73" t="s">
        <v>14</v>
      </c>
      <c r="C684" s="826">
        <v>3.4482758620689655E-3</v>
      </c>
      <c r="D684" s="472">
        <v>4</v>
      </c>
      <c r="E684" s="826">
        <v>1.5479452054794521E-2</v>
      </c>
      <c r="F684" s="472">
        <v>113</v>
      </c>
      <c r="G684" s="826">
        <v>9.5160634404229359E-3</v>
      </c>
      <c r="H684" s="473">
        <v>117</v>
      </c>
    </row>
    <row r="685" spans="2:8">
      <c r="B685" s="77" t="s">
        <v>77</v>
      </c>
      <c r="C685" s="825">
        <v>6.8965517241379309E-3</v>
      </c>
      <c r="D685" s="475">
        <v>8</v>
      </c>
      <c r="E685" s="825">
        <v>4.0821917808219178E-2</v>
      </c>
      <c r="F685" s="475">
        <v>298</v>
      </c>
      <c r="G685" s="825">
        <v>2.488816592110614E-2</v>
      </c>
      <c r="H685" s="476">
        <v>306</v>
      </c>
    </row>
    <row r="686" spans="2:8">
      <c r="B686" s="80" t="s">
        <v>78</v>
      </c>
      <c r="C686" s="825">
        <v>4.3103448275862068E-3</v>
      </c>
      <c r="D686" s="475">
        <v>5</v>
      </c>
      <c r="E686" s="825">
        <v>1.0821917808219178E-2</v>
      </c>
      <c r="F686" s="475">
        <v>79</v>
      </c>
      <c r="G686" s="825">
        <v>6.8320455469703129E-3</v>
      </c>
      <c r="H686" s="477">
        <v>84</v>
      </c>
    </row>
    <row r="687" spans="2:8">
      <c r="B687" s="394" t="s">
        <v>123</v>
      </c>
      <c r="C687" s="843"/>
      <c r="D687" s="479"/>
      <c r="E687" s="842"/>
      <c r="F687" s="479"/>
      <c r="G687" s="841">
        <v>7.3363155754371689E-2</v>
      </c>
      <c r="H687" s="482">
        <v>902</v>
      </c>
    </row>
    <row r="688" spans="2:8">
      <c r="B688" s="394" t="s">
        <v>73</v>
      </c>
      <c r="C688" s="843"/>
      <c r="D688" s="479"/>
      <c r="E688" s="842"/>
      <c r="F688" s="479"/>
      <c r="G688" s="841">
        <v>0.23855225701504676</v>
      </c>
      <c r="H688" s="482">
        <v>2933</v>
      </c>
    </row>
    <row r="689" spans="2:8" ht="15.6" thickBot="1">
      <c r="B689" s="81" t="s">
        <v>87</v>
      </c>
      <c r="C689" s="483"/>
      <c r="D689" s="54">
        <v>1160</v>
      </c>
      <c r="E689" s="90"/>
      <c r="F689" s="54">
        <v>7300</v>
      </c>
      <c r="G689" s="824"/>
      <c r="H689" s="171">
        <v>12295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91" t="s">
        <v>119</v>
      </c>
      <c r="D693" s="1092"/>
      <c r="E693" s="1091" t="s">
        <v>120</v>
      </c>
      <c r="F693" s="1092"/>
      <c r="G693" s="1093" t="s">
        <v>70</v>
      </c>
      <c r="H693" s="1094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1.2121212121212121E-2</v>
      </c>
      <c r="F695" s="488">
        <v>84</v>
      </c>
      <c r="G695" s="487">
        <v>1.1692650334075724E-2</v>
      </c>
      <c r="H695" s="489">
        <v>84</v>
      </c>
    </row>
    <row r="696" spans="2:8">
      <c r="B696" s="490" t="s">
        <v>149</v>
      </c>
      <c r="C696" s="491">
        <v>3.937007874015748E-3</v>
      </c>
      <c r="D696" s="488">
        <v>1</v>
      </c>
      <c r="E696" s="491">
        <v>9.3795093795093799E-3</v>
      </c>
      <c r="F696" s="488">
        <v>65</v>
      </c>
      <c r="G696" s="491">
        <v>9.1870824053452114E-3</v>
      </c>
      <c r="H696" s="492">
        <v>66</v>
      </c>
    </row>
    <row r="697" spans="2:8">
      <c r="B697" s="490" t="s">
        <v>150</v>
      </c>
      <c r="C697" s="491">
        <v>3.937007874015748E-3</v>
      </c>
      <c r="D697" s="488">
        <v>1</v>
      </c>
      <c r="E697" s="491">
        <v>1.8759018759018759E-3</v>
      </c>
      <c r="F697" s="488">
        <v>13</v>
      </c>
      <c r="G697" s="491">
        <v>1.9487750556792874E-3</v>
      </c>
      <c r="H697" s="492">
        <v>14</v>
      </c>
    </row>
    <row r="698" spans="2:8">
      <c r="B698" s="490" t="s">
        <v>151</v>
      </c>
      <c r="C698" s="491">
        <v>7.874015748031496E-3</v>
      </c>
      <c r="D698" s="488">
        <v>2</v>
      </c>
      <c r="E698" s="491">
        <v>6.2049062049062053E-3</v>
      </c>
      <c r="F698" s="488">
        <v>43</v>
      </c>
      <c r="G698" s="491">
        <v>6.2639198218262804E-3</v>
      </c>
      <c r="H698" s="492">
        <v>45</v>
      </c>
    </row>
    <row r="699" spans="2:8">
      <c r="B699" s="490" t="s">
        <v>152</v>
      </c>
      <c r="C699" s="491">
        <v>0</v>
      </c>
      <c r="D699" s="488">
        <v>0</v>
      </c>
      <c r="E699" s="491">
        <v>1.8759018759018759E-3</v>
      </c>
      <c r="F699" s="488">
        <v>13</v>
      </c>
      <c r="G699" s="491">
        <v>1.809576837416481E-3</v>
      </c>
      <c r="H699" s="492">
        <v>13</v>
      </c>
    </row>
    <row r="700" spans="2:8">
      <c r="B700" s="490" t="s">
        <v>153</v>
      </c>
      <c r="C700" s="491">
        <v>0.96062992125984248</v>
      </c>
      <c r="D700" s="488">
        <v>244</v>
      </c>
      <c r="E700" s="491">
        <v>0.94314574314574318</v>
      </c>
      <c r="F700" s="488">
        <v>6536</v>
      </c>
      <c r="G700" s="491">
        <v>0.94376391982182628</v>
      </c>
      <c r="H700" s="492">
        <v>6780</v>
      </c>
    </row>
    <row r="701" spans="2:8">
      <c r="B701" s="490" t="s">
        <v>121</v>
      </c>
      <c r="C701" s="491">
        <v>1.1811023622047244E-2</v>
      </c>
      <c r="D701" s="488">
        <v>3</v>
      </c>
      <c r="E701" s="491">
        <v>1.0678210678210679E-2</v>
      </c>
      <c r="F701" s="488">
        <v>74</v>
      </c>
      <c r="G701" s="491">
        <v>1.0718262806236081E-2</v>
      </c>
      <c r="H701" s="492">
        <v>77</v>
      </c>
    </row>
    <row r="702" spans="2:8">
      <c r="B702" s="490" t="s">
        <v>123</v>
      </c>
      <c r="C702" s="491">
        <v>1.1811023622047244E-2</v>
      </c>
      <c r="D702" s="488">
        <v>3</v>
      </c>
      <c r="E702" s="491">
        <v>1.4718614718614719E-2</v>
      </c>
      <c r="F702" s="488">
        <v>102</v>
      </c>
      <c r="G702" s="491">
        <v>1.4615812917594655E-2</v>
      </c>
      <c r="H702" s="492">
        <v>105</v>
      </c>
    </row>
    <row r="703" spans="2:8" ht="15.6" thickBot="1">
      <c r="B703" s="117" t="s">
        <v>70</v>
      </c>
      <c r="C703" s="493"/>
      <c r="D703" s="494">
        <v>254</v>
      </c>
      <c r="E703" s="495"/>
      <c r="F703" s="494">
        <v>6930</v>
      </c>
      <c r="G703" s="840"/>
      <c r="H703" s="497">
        <v>7184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91" t="s">
        <v>119</v>
      </c>
      <c r="D706" s="1092"/>
      <c r="E706" s="1091" t="s">
        <v>120</v>
      </c>
      <c r="F706" s="1092"/>
      <c r="G706" s="1093" t="s">
        <v>70</v>
      </c>
      <c r="H706" s="1094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7.5585789871504159E-3</v>
      </c>
      <c r="D708" s="488">
        <v>10</v>
      </c>
      <c r="E708" s="487">
        <v>1.504751847940866E-2</v>
      </c>
      <c r="F708" s="488">
        <v>57</v>
      </c>
      <c r="G708" s="487">
        <v>1.3108980630013697E-2</v>
      </c>
      <c r="H708" s="489">
        <v>67</v>
      </c>
    </row>
    <row r="709" spans="2:8">
      <c r="B709" s="160" t="s">
        <v>149</v>
      </c>
      <c r="C709" s="498">
        <v>4.5351473922902496E-3</v>
      </c>
      <c r="D709" s="488">
        <v>6</v>
      </c>
      <c r="E709" s="487">
        <v>1.293558606124604E-2</v>
      </c>
      <c r="F709" s="488">
        <v>49</v>
      </c>
      <c r="G709" s="487">
        <v>1.0761103502250048E-2</v>
      </c>
      <c r="H709" s="492">
        <v>55</v>
      </c>
    </row>
    <row r="710" spans="2:8">
      <c r="B710" s="160" t="s">
        <v>150</v>
      </c>
      <c r="C710" s="498">
        <v>1.5117157974300832E-3</v>
      </c>
      <c r="D710" s="488">
        <v>2</v>
      </c>
      <c r="E710" s="487">
        <v>4.2238648363252373E-3</v>
      </c>
      <c r="F710" s="488">
        <v>16</v>
      </c>
      <c r="G710" s="487">
        <v>3.5218156916454707E-3</v>
      </c>
      <c r="H710" s="492">
        <v>18</v>
      </c>
    </row>
    <row r="711" spans="2:8">
      <c r="B711" s="160" t="s">
        <v>151</v>
      </c>
      <c r="C711" s="498">
        <v>4.5351473922902496E-3</v>
      </c>
      <c r="D711" s="488">
        <v>6</v>
      </c>
      <c r="E711" s="487">
        <v>8.9757127771911294E-3</v>
      </c>
      <c r="F711" s="488">
        <v>34</v>
      </c>
      <c r="G711" s="487">
        <v>7.82625709254549E-3</v>
      </c>
      <c r="H711" s="492">
        <v>40</v>
      </c>
    </row>
    <row r="712" spans="2:8">
      <c r="B712" s="160" t="s">
        <v>152</v>
      </c>
      <c r="C712" s="498">
        <v>1.5117157974300832E-3</v>
      </c>
      <c r="D712" s="488">
        <v>2</v>
      </c>
      <c r="E712" s="487">
        <v>5.8078141499472019E-3</v>
      </c>
      <c r="F712" s="488">
        <v>22</v>
      </c>
      <c r="G712" s="487">
        <v>4.6957542555272937E-3</v>
      </c>
      <c r="H712" s="492">
        <v>24</v>
      </c>
    </row>
    <row r="713" spans="2:8">
      <c r="B713" s="160" t="s">
        <v>153</v>
      </c>
      <c r="C713" s="498">
        <v>0.96900982615268327</v>
      </c>
      <c r="D713" s="488">
        <v>1282</v>
      </c>
      <c r="E713" s="487">
        <v>0.92977824709609291</v>
      </c>
      <c r="F713" s="488">
        <v>3522</v>
      </c>
      <c r="G713" s="487">
        <v>0.9399334768147134</v>
      </c>
      <c r="H713" s="492">
        <v>4804</v>
      </c>
    </row>
    <row r="714" spans="2:8">
      <c r="B714" s="160" t="s">
        <v>121</v>
      </c>
      <c r="C714" s="498">
        <v>5.2910052910052907E-3</v>
      </c>
      <c r="D714" s="488">
        <v>7</v>
      </c>
      <c r="E714" s="487">
        <v>1.2143611404435059E-2</v>
      </c>
      <c r="F714" s="488">
        <v>46</v>
      </c>
      <c r="G714" s="487">
        <v>1.0369790647622775E-2</v>
      </c>
      <c r="H714" s="492">
        <v>53</v>
      </c>
    </row>
    <row r="715" spans="2:8">
      <c r="B715" s="160" t="s">
        <v>123</v>
      </c>
      <c r="C715" s="498">
        <v>6.0468631897203327E-3</v>
      </c>
      <c r="D715" s="488">
        <v>8</v>
      </c>
      <c r="E715" s="487">
        <v>1.1087645195353749E-2</v>
      </c>
      <c r="F715" s="488">
        <v>42</v>
      </c>
      <c r="G715" s="487">
        <v>9.7828213656818621E-3</v>
      </c>
      <c r="H715" s="492">
        <v>50</v>
      </c>
    </row>
    <row r="716" spans="2:8" ht="15.6" thickBot="1">
      <c r="B716" s="295" t="s">
        <v>70</v>
      </c>
      <c r="C716" s="499"/>
      <c r="D716" s="494">
        <v>1323</v>
      </c>
      <c r="E716" s="495"/>
      <c r="F716" s="494">
        <v>3788</v>
      </c>
      <c r="G716" s="840"/>
      <c r="H716" s="497">
        <v>5111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91" t="s">
        <v>223</v>
      </c>
      <c r="D719" s="1092"/>
      <c r="E719" s="1095" t="s">
        <v>224</v>
      </c>
      <c r="F719" s="1096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3.8046924540266328E-3</v>
      </c>
      <c r="D721" s="818">
        <v>6</v>
      </c>
      <c r="E721" s="838">
        <v>4.9169621197984702E-2</v>
      </c>
      <c r="F721" s="817">
        <v>527</v>
      </c>
    </row>
    <row r="722" spans="1:8">
      <c r="B722" s="3" t="s">
        <v>0</v>
      </c>
      <c r="C722" s="838">
        <v>3.7412809131261889E-2</v>
      </c>
      <c r="D722" s="818">
        <v>59</v>
      </c>
      <c r="E722" s="838">
        <v>0.13323381227841016</v>
      </c>
      <c r="F722" s="817">
        <v>1428</v>
      </c>
    </row>
    <row r="723" spans="1:8">
      <c r="B723" s="3" t="s">
        <v>1</v>
      </c>
      <c r="C723" s="838">
        <v>0.18706404565630944</v>
      </c>
      <c r="D723" s="818">
        <v>295</v>
      </c>
      <c r="E723" s="838">
        <v>0.1665422653480127</v>
      </c>
      <c r="F723" s="817">
        <v>1785</v>
      </c>
    </row>
    <row r="724" spans="1:8">
      <c r="B724" s="3" t="s">
        <v>2</v>
      </c>
      <c r="C724" s="838">
        <v>0.25998731769181993</v>
      </c>
      <c r="D724" s="818">
        <v>410</v>
      </c>
      <c r="E724" s="838">
        <v>0.13668594887105803</v>
      </c>
      <c r="F724" s="817">
        <v>1465</v>
      </c>
    </row>
    <row r="725" spans="1:8">
      <c r="B725" s="3" t="s">
        <v>3</v>
      </c>
      <c r="C725" s="838">
        <v>0.21496512365250475</v>
      </c>
      <c r="D725" s="818">
        <v>339</v>
      </c>
      <c r="E725" s="838">
        <v>0.14153760029856316</v>
      </c>
      <c r="F725" s="817">
        <v>1517</v>
      </c>
    </row>
    <row r="726" spans="1:8">
      <c r="B726" s="3" t="s">
        <v>4</v>
      </c>
      <c r="C726" s="838">
        <v>0.11414077362079898</v>
      </c>
      <c r="D726" s="818">
        <v>180</v>
      </c>
      <c r="E726" s="838">
        <v>0.13920507557380107</v>
      </c>
      <c r="F726" s="817">
        <v>1492</v>
      </c>
    </row>
    <row r="727" spans="1:8">
      <c r="B727" s="3" t="s">
        <v>5</v>
      </c>
      <c r="C727" s="838">
        <v>6.0240963855421686E-2</v>
      </c>
      <c r="D727" s="818">
        <v>95</v>
      </c>
      <c r="E727" s="838">
        <v>0.11354730360141818</v>
      </c>
      <c r="F727" s="817">
        <v>1217</v>
      </c>
    </row>
    <row r="728" spans="1:8">
      <c r="B728" s="3" t="s">
        <v>6</v>
      </c>
      <c r="C728" s="838">
        <v>5.0729232720355108E-2</v>
      </c>
      <c r="D728" s="818">
        <v>80</v>
      </c>
      <c r="E728" s="838">
        <v>8.5557006904273189E-2</v>
      </c>
      <c r="F728" s="817">
        <v>917</v>
      </c>
    </row>
    <row r="729" spans="1:8">
      <c r="B729" s="3" t="s">
        <v>7</v>
      </c>
      <c r="C729" s="838">
        <v>6.2143310082435003E-2</v>
      </c>
      <c r="D729" s="818">
        <v>98</v>
      </c>
      <c r="E729" s="838">
        <v>3.2468744168688189E-2</v>
      </c>
      <c r="F729" s="817">
        <v>348</v>
      </c>
    </row>
    <row r="730" spans="1:8">
      <c r="B730" s="3" t="s">
        <v>105</v>
      </c>
      <c r="C730" s="838">
        <v>9.5117311350665819E-3</v>
      </c>
      <c r="D730" s="818">
        <v>15</v>
      </c>
      <c r="E730" s="838">
        <v>2.0526217577906325E-3</v>
      </c>
      <c r="F730" s="817">
        <v>22</v>
      </c>
    </row>
    <row r="731" spans="1:8" ht="15.6" thickBot="1">
      <c r="B731" s="821" t="s">
        <v>70</v>
      </c>
      <c r="C731" s="816"/>
      <c r="D731" s="815">
        <v>1577</v>
      </c>
      <c r="E731" s="816"/>
      <c r="F731" s="813">
        <v>10718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6" t="s">
        <v>103</v>
      </c>
      <c r="D734" s="1090"/>
      <c r="E734" s="1097" t="s">
        <v>232</v>
      </c>
      <c r="F734" s="1089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0.35665456099124121</v>
      </c>
      <c r="D736" s="52">
        <v>3339</v>
      </c>
      <c r="E736" s="837">
        <v>0.27157381049206997</v>
      </c>
      <c r="F736" s="836">
        <v>3339</v>
      </c>
    </row>
    <row r="737" spans="2:8">
      <c r="B737" s="160" t="s">
        <v>120</v>
      </c>
      <c r="C737" s="87">
        <v>0.44787438581499678</v>
      </c>
      <c r="D737" s="52">
        <v>4193</v>
      </c>
      <c r="E737" s="834">
        <v>0.34103294021960145</v>
      </c>
      <c r="F737" s="833">
        <v>4193</v>
      </c>
    </row>
    <row r="738" spans="2:8">
      <c r="B738" s="160" t="s">
        <v>123</v>
      </c>
      <c r="C738" s="87">
        <v>0.19547105319376201</v>
      </c>
      <c r="D738" s="52">
        <v>1830</v>
      </c>
      <c r="E738" s="834">
        <v>0.14884099227328182</v>
      </c>
      <c r="F738" s="833">
        <v>1830</v>
      </c>
    </row>
    <row r="739" spans="2:8">
      <c r="B739" s="163" t="s">
        <v>73</v>
      </c>
      <c r="C739" s="835"/>
      <c r="D739" s="835"/>
      <c r="E739" s="834">
        <v>0.23855225701504676</v>
      </c>
      <c r="F739" s="833">
        <v>2933</v>
      </c>
    </row>
    <row r="740" spans="2:8" ht="15.6" thickBot="1">
      <c r="B740" s="295" t="s">
        <v>70</v>
      </c>
      <c r="C740" s="169"/>
      <c r="D740" s="171">
        <v>9362</v>
      </c>
      <c r="E740" s="832"/>
      <c r="F740" s="831">
        <v>12295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6" t="s">
        <v>126</v>
      </c>
      <c r="D743" s="1087"/>
      <c r="E743" s="1086" t="s">
        <v>127</v>
      </c>
      <c r="F743" s="1087"/>
      <c r="G743" s="1086" t="s">
        <v>121</v>
      </c>
      <c r="H743" s="1090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0.3249747219413549</v>
      </c>
      <c r="D745" s="51">
        <v>1607</v>
      </c>
      <c r="E745" s="87">
        <v>0.40486725663716816</v>
      </c>
      <c r="F745" s="51">
        <v>1647</v>
      </c>
      <c r="G745" s="87">
        <v>0.24355300859598855</v>
      </c>
      <c r="H745" s="52">
        <v>85</v>
      </c>
    </row>
    <row r="746" spans="2:8">
      <c r="B746" s="160" t="s">
        <v>120</v>
      </c>
      <c r="C746" s="87">
        <v>0.48877654196157733</v>
      </c>
      <c r="D746" s="51">
        <v>2417</v>
      </c>
      <c r="E746" s="87">
        <v>0.41150442477876104</v>
      </c>
      <c r="F746" s="51">
        <v>1674</v>
      </c>
      <c r="G746" s="87">
        <v>0.29226361031518627</v>
      </c>
      <c r="H746" s="52">
        <v>102</v>
      </c>
    </row>
    <row r="747" spans="2:8">
      <c r="B747" s="160" t="s">
        <v>123</v>
      </c>
      <c r="C747" s="87">
        <v>0.18624873609706774</v>
      </c>
      <c r="D747" s="51">
        <v>921</v>
      </c>
      <c r="E747" s="87">
        <v>0.1836283185840708</v>
      </c>
      <c r="F747" s="51">
        <v>747</v>
      </c>
      <c r="G747" s="87">
        <v>0.46418338108882523</v>
      </c>
      <c r="H747" s="52">
        <v>162</v>
      </c>
    </row>
    <row r="748" spans="2:8" ht="15.6" thickBot="1">
      <c r="B748" s="295" t="s">
        <v>70</v>
      </c>
      <c r="C748" s="90"/>
      <c r="D748" s="54">
        <v>4945</v>
      </c>
      <c r="E748" s="169"/>
      <c r="F748" s="54">
        <v>4068</v>
      </c>
      <c r="G748" s="54"/>
      <c r="H748" s="171">
        <v>349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6" t="s">
        <v>119</v>
      </c>
      <c r="D751" s="1087"/>
      <c r="E751" s="1086" t="s">
        <v>120</v>
      </c>
      <c r="F751" s="1087"/>
      <c r="G751" s="1088" t="s">
        <v>123</v>
      </c>
      <c r="H751" s="1089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7.5172207247678952E-2</v>
      </c>
      <c r="D753" s="466">
        <v>251</v>
      </c>
      <c r="E753" s="828">
        <v>4.8891008824230864E-2</v>
      </c>
      <c r="F753" s="466">
        <v>205</v>
      </c>
      <c r="G753" s="828">
        <v>6.4480874316939885E-2</v>
      </c>
      <c r="H753" s="467">
        <v>118</v>
      </c>
    </row>
    <row r="754" spans="2:8">
      <c r="B754" s="70" t="s">
        <v>9</v>
      </c>
      <c r="C754" s="827">
        <v>0.18808026355196167</v>
      </c>
      <c r="D754" s="469">
        <v>628</v>
      </c>
      <c r="E754" s="827">
        <v>0.10207488671595516</v>
      </c>
      <c r="F754" s="469">
        <v>428</v>
      </c>
      <c r="G754" s="827">
        <v>0.14918032786885246</v>
      </c>
      <c r="H754" s="470">
        <v>273</v>
      </c>
    </row>
    <row r="755" spans="2:8">
      <c r="B755" s="70" t="s">
        <v>10</v>
      </c>
      <c r="C755" s="827">
        <v>0.28241988619347108</v>
      </c>
      <c r="D755" s="469">
        <v>943</v>
      </c>
      <c r="E755" s="827">
        <v>0.20963510612926306</v>
      </c>
      <c r="F755" s="469">
        <v>879</v>
      </c>
      <c r="G755" s="827">
        <v>0.26284153005464483</v>
      </c>
      <c r="H755" s="470">
        <v>481</v>
      </c>
    </row>
    <row r="756" spans="2:8">
      <c r="B756" s="73" t="s">
        <v>11</v>
      </c>
      <c r="C756" s="826">
        <v>0.29110512129380056</v>
      </c>
      <c r="D756" s="472">
        <v>972</v>
      </c>
      <c r="E756" s="826">
        <v>0.32625804912950157</v>
      </c>
      <c r="F756" s="472">
        <v>1368</v>
      </c>
      <c r="G756" s="826">
        <v>0.2650273224043716</v>
      </c>
      <c r="H756" s="473">
        <v>485</v>
      </c>
    </row>
    <row r="757" spans="2:8">
      <c r="B757" s="73" t="s">
        <v>12</v>
      </c>
      <c r="C757" s="826">
        <v>0.1069182389937107</v>
      </c>
      <c r="D757" s="472">
        <v>357</v>
      </c>
      <c r="E757" s="826">
        <v>0.14094920104936801</v>
      </c>
      <c r="F757" s="472">
        <v>591</v>
      </c>
      <c r="G757" s="826">
        <v>0.10327868852459017</v>
      </c>
      <c r="H757" s="473">
        <v>189</v>
      </c>
    </row>
    <row r="758" spans="2:8">
      <c r="B758" s="73" t="s">
        <v>13</v>
      </c>
      <c r="C758" s="826">
        <v>3.4740940401317762E-2</v>
      </c>
      <c r="D758" s="472">
        <v>116</v>
      </c>
      <c r="E758" s="826">
        <v>7.6794657762938229E-2</v>
      </c>
      <c r="F758" s="472">
        <v>322</v>
      </c>
      <c r="G758" s="826">
        <v>3.1147540983606559E-2</v>
      </c>
      <c r="H758" s="473">
        <v>57</v>
      </c>
    </row>
    <row r="759" spans="2:8">
      <c r="B759" s="73" t="s">
        <v>14</v>
      </c>
      <c r="C759" s="826">
        <v>4.4923629829290209E-3</v>
      </c>
      <c r="D759" s="472">
        <v>15</v>
      </c>
      <c r="E759" s="826">
        <v>2.2179823515382779E-2</v>
      </c>
      <c r="F759" s="472">
        <v>93</v>
      </c>
      <c r="G759" s="826">
        <v>8.1967213114754103E-3</v>
      </c>
      <c r="H759" s="473">
        <v>15</v>
      </c>
    </row>
    <row r="760" spans="2:8">
      <c r="B760" s="77" t="s">
        <v>77</v>
      </c>
      <c r="C760" s="825">
        <v>5.6903264450434265E-3</v>
      </c>
      <c r="D760" s="475">
        <v>19</v>
      </c>
      <c r="E760" s="825">
        <v>6.2962079656570469E-2</v>
      </c>
      <c r="F760" s="475">
        <v>264</v>
      </c>
      <c r="G760" s="825">
        <v>0.10601092896174863</v>
      </c>
      <c r="H760" s="476">
        <v>194</v>
      </c>
    </row>
    <row r="761" spans="2:8">
      <c r="B761" s="80" t="s">
        <v>78</v>
      </c>
      <c r="C761" s="825">
        <v>1.1380652890086853E-2</v>
      </c>
      <c r="D761" s="475">
        <v>38</v>
      </c>
      <c r="E761" s="825">
        <v>1.0255187216789887E-2</v>
      </c>
      <c r="F761" s="475">
        <v>43</v>
      </c>
      <c r="G761" s="825">
        <v>9.8360655737704927E-3</v>
      </c>
      <c r="H761" s="477">
        <v>18</v>
      </c>
    </row>
    <row r="762" spans="2:8" ht="15.6" thickBot="1">
      <c r="B762" s="81" t="s">
        <v>87</v>
      </c>
      <c r="C762" s="483"/>
      <c r="D762" s="54">
        <v>3339</v>
      </c>
      <c r="E762" s="90"/>
      <c r="F762" s="54">
        <v>4193</v>
      </c>
      <c r="G762" s="824"/>
      <c r="H762" s="171">
        <v>1830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6" t="s">
        <v>119</v>
      </c>
      <c r="D766" s="1087"/>
      <c r="E766" s="1086" t="s">
        <v>120</v>
      </c>
      <c r="F766" s="1087"/>
      <c r="G766" s="1088" t="s">
        <v>123</v>
      </c>
      <c r="H766" s="1089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4.2527702905061394E-2</v>
      </c>
      <c r="D768" s="51">
        <v>142</v>
      </c>
      <c r="E768" s="87">
        <v>2.6711185308848081E-2</v>
      </c>
      <c r="F768" s="51">
        <v>112</v>
      </c>
      <c r="G768" s="87">
        <v>6.9398907103825139E-2</v>
      </c>
      <c r="H768" s="52">
        <v>127</v>
      </c>
    </row>
    <row r="769" spans="2:8">
      <c r="B769" s="3" t="s">
        <v>0</v>
      </c>
      <c r="C769" s="87">
        <v>0.12069481880802635</v>
      </c>
      <c r="D769" s="51">
        <v>403</v>
      </c>
      <c r="E769" s="87">
        <v>0.12043882661578822</v>
      </c>
      <c r="F769" s="51">
        <v>505</v>
      </c>
      <c r="G769" s="87">
        <v>0.15628415300546447</v>
      </c>
      <c r="H769" s="52">
        <v>286</v>
      </c>
    </row>
    <row r="770" spans="2:8">
      <c r="B770" s="3" t="s">
        <v>1</v>
      </c>
      <c r="C770" s="87">
        <v>0.17460317460317459</v>
      </c>
      <c r="D770" s="51">
        <v>583</v>
      </c>
      <c r="E770" s="87">
        <v>0.1748151681373718</v>
      </c>
      <c r="F770" s="51">
        <v>733</v>
      </c>
      <c r="G770" s="87">
        <v>0.18743169398907103</v>
      </c>
      <c r="H770" s="52">
        <v>343</v>
      </c>
    </row>
    <row r="771" spans="2:8">
      <c r="B771" s="3" t="s">
        <v>2</v>
      </c>
      <c r="C771" s="87">
        <v>0.16621743036837378</v>
      </c>
      <c r="D771" s="51">
        <v>555</v>
      </c>
      <c r="E771" s="87">
        <v>0.15573575005962317</v>
      </c>
      <c r="F771" s="51">
        <v>653</v>
      </c>
      <c r="G771" s="87">
        <v>0.1448087431693989</v>
      </c>
      <c r="H771" s="52">
        <v>265</v>
      </c>
    </row>
    <row r="772" spans="2:8">
      <c r="B772" s="3" t="s">
        <v>3</v>
      </c>
      <c r="C772" s="87">
        <v>0.15513626834381553</v>
      </c>
      <c r="D772" s="51">
        <v>518</v>
      </c>
      <c r="E772" s="87">
        <v>0.16098259003100404</v>
      </c>
      <c r="F772" s="51">
        <v>675</v>
      </c>
      <c r="G772" s="87">
        <v>0.14590163934426228</v>
      </c>
      <c r="H772" s="52">
        <v>267</v>
      </c>
    </row>
    <row r="773" spans="2:8">
      <c r="B773" s="3" t="s">
        <v>4</v>
      </c>
      <c r="C773" s="87">
        <v>0.12668463611859837</v>
      </c>
      <c r="D773" s="51">
        <v>423</v>
      </c>
      <c r="E773" s="87">
        <v>0.14524207011686144</v>
      </c>
      <c r="F773" s="51">
        <v>609</v>
      </c>
      <c r="G773" s="87">
        <v>0.11147540983606558</v>
      </c>
      <c r="H773" s="52">
        <v>204</v>
      </c>
    </row>
    <row r="774" spans="2:8">
      <c r="B774" s="3" t="s">
        <v>5</v>
      </c>
      <c r="C774" s="87">
        <v>9.9730458221024262E-2</v>
      </c>
      <c r="D774" s="51">
        <v>333</v>
      </c>
      <c r="E774" s="87">
        <v>0.11614595754829478</v>
      </c>
      <c r="F774" s="51">
        <v>487</v>
      </c>
      <c r="G774" s="87">
        <v>7.8142076502732236E-2</v>
      </c>
      <c r="H774" s="52">
        <v>143</v>
      </c>
    </row>
    <row r="775" spans="2:8">
      <c r="B775" s="3" t="s">
        <v>6</v>
      </c>
      <c r="C775" s="87">
        <v>7.6070679844264744E-2</v>
      </c>
      <c r="D775" s="51">
        <v>254</v>
      </c>
      <c r="E775" s="87">
        <v>7.29787741473885E-2</v>
      </c>
      <c r="F775" s="51">
        <v>306</v>
      </c>
      <c r="G775" s="87">
        <v>7.5956284153005468E-2</v>
      </c>
      <c r="H775" s="52">
        <v>139</v>
      </c>
    </row>
    <row r="776" spans="2:8">
      <c r="B776" s="3" t="s">
        <v>7</v>
      </c>
      <c r="C776" s="87">
        <v>3.5639412997903561E-2</v>
      </c>
      <c r="D776" s="51">
        <v>119</v>
      </c>
      <c r="E776" s="87">
        <v>2.551872167898879E-2</v>
      </c>
      <c r="F776" s="51">
        <v>107</v>
      </c>
      <c r="G776" s="87">
        <v>2.7868852459016394E-2</v>
      </c>
      <c r="H776" s="52">
        <v>51</v>
      </c>
    </row>
    <row r="777" spans="2:8">
      <c r="B777" s="3" t="s">
        <v>105</v>
      </c>
      <c r="C777" s="87">
        <v>2.6954177897574125E-3</v>
      </c>
      <c r="D777" s="51">
        <v>9</v>
      </c>
      <c r="E777" s="87">
        <v>1.4309563558311473E-3</v>
      </c>
      <c r="F777" s="51">
        <v>6</v>
      </c>
      <c r="G777" s="87">
        <v>2.7322404371584699E-3</v>
      </c>
      <c r="H777" s="52">
        <v>5</v>
      </c>
    </row>
    <row r="778" spans="2:8" ht="15.6" thickBot="1">
      <c r="B778" s="821" t="s">
        <v>70</v>
      </c>
      <c r="C778" s="816"/>
      <c r="D778" s="815">
        <v>3339</v>
      </c>
      <c r="E778" s="816"/>
      <c r="F778" s="815">
        <v>4193</v>
      </c>
      <c r="G778" s="816"/>
      <c r="H778" s="813">
        <v>1830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6" t="s">
        <v>119</v>
      </c>
      <c r="D781" s="1087"/>
      <c r="E781" s="1086" t="s">
        <v>120</v>
      </c>
      <c r="F781" s="1087"/>
      <c r="G781" s="1088" t="s">
        <v>123</v>
      </c>
      <c r="H781" s="1089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1.8268942797244683E-2</v>
      </c>
      <c r="D783" s="818">
        <v>61</v>
      </c>
      <c r="E783" s="87">
        <v>9.5397090388743139E-3</v>
      </c>
      <c r="F783" s="818">
        <v>40</v>
      </c>
      <c r="G783" s="87">
        <v>1.4207650273224045E-2</v>
      </c>
      <c r="H783" s="817">
        <v>26</v>
      </c>
    </row>
    <row r="784" spans="2:8">
      <c r="B784" s="160" t="s">
        <v>149</v>
      </c>
      <c r="C784" s="87">
        <v>1.287810721772986E-2</v>
      </c>
      <c r="D784" s="818">
        <v>43</v>
      </c>
      <c r="E784" s="87">
        <v>7.1547817791557354E-3</v>
      </c>
      <c r="F784" s="818">
        <v>30</v>
      </c>
      <c r="G784" s="87">
        <v>1.1475409836065573E-2</v>
      </c>
      <c r="H784" s="817">
        <v>21</v>
      </c>
    </row>
    <row r="785" spans="1:9">
      <c r="B785" s="160" t="s">
        <v>150</v>
      </c>
      <c r="C785" s="87">
        <v>3.5938903863432167E-3</v>
      </c>
      <c r="D785" s="818">
        <v>12</v>
      </c>
      <c r="E785" s="87">
        <v>7.1547817791557363E-4</v>
      </c>
      <c r="F785" s="818">
        <v>3</v>
      </c>
      <c r="G785" s="87">
        <v>7.6502732240437158E-3</v>
      </c>
      <c r="H785" s="817">
        <v>14</v>
      </c>
    </row>
    <row r="786" spans="1:9">
      <c r="B786" s="160" t="s">
        <v>151</v>
      </c>
      <c r="C786" s="87">
        <v>8.9847259658580418E-4</v>
      </c>
      <c r="D786" s="818">
        <v>3</v>
      </c>
      <c r="E786" s="87">
        <v>1.6694490818030051E-3</v>
      </c>
      <c r="F786" s="818">
        <v>7</v>
      </c>
      <c r="G786" s="87">
        <v>0</v>
      </c>
      <c r="H786" s="817">
        <v>0</v>
      </c>
    </row>
    <row r="787" spans="1:9">
      <c r="B787" s="160" t="s">
        <v>152</v>
      </c>
      <c r="C787" s="87">
        <v>1.8268942797244683E-2</v>
      </c>
      <c r="D787" s="818">
        <v>61</v>
      </c>
      <c r="E787" s="87">
        <v>1.0970665394705462E-2</v>
      </c>
      <c r="F787" s="818">
        <v>46</v>
      </c>
      <c r="G787" s="87">
        <v>1.3114754098360656E-2</v>
      </c>
      <c r="H787" s="817">
        <v>24</v>
      </c>
    </row>
    <row r="788" spans="1:9">
      <c r="B788" s="160" t="s">
        <v>153</v>
      </c>
      <c r="C788" s="87">
        <v>0.90506139562743337</v>
      </c>
      <c r="D788" s="818">
        <v>3022</v>
      </c>
      <c r="E788" s="87">
        <v>0.92702122585261149</v>
      </c>
      <c r="F788" s="818">
        <v>3887</v>
      </c>
      <c r="G788" s="87">
        <v>0.8256830601092896</v>
      </c>
      <c r="H788" s="817">
        <v>1511</v>
      </c>
    </row>
    <row r="789" spans="1:9">
      <c r="B789" s="160" t="s">
        <v>121</v>
      </c>
      <c r="C789" s="87">
        <v>4.1030248577418389E-2</v>
      </c>
      <c r="D789" s="818">
        <v>137</v>
      </c>
      <c r="E789" s="87">
        <v>4.2928690674934412E-2</v>
      </c>
      <c r="F789" s="818">
        <v>180</v>
      </c>
      <c r="G789" s="87">
        <v>0.12786885245901639</v>
      </c>
      <c r="H789" s="817">
        <v>234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3339</v>
      </c>
      <c r="E791" s="814"/>
      <c r="F791" s="815">
        <v>4193</v>
      </c>
      <c r="G791" s="814"/>
      <c r="H791" s="813">
        <v>1830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227</v>
      </c>
      <c r="D795" s="811">
        <v>85</v>
      </c>
      <c r="E795" s="811">
        <v>139</v>
      </c>
      <c r="F795" s="811">
        <v>170</v>
      </c>
      <c r="G795" s="811">
        <v>100</v>
      </c>
      <c r="H795" s="811">
        <v>78</v>
      </c>
      <c r="I795" s="810">
        <v>799</v>
      </c>
    </row>
    <row r="796" spans="1:9">
      <c r="B796" s="70" t="s">
        <v>9</v>
      </c>
      <c r="C796" s="811">
        <v>442</v>
      </c>
      <c r="D796" s="811">
        <v>201</v>
      </c>
      <c r="E796" s="811">
        <v>235</v>
      </c>
      <c r="F796" s="811">
        <v>353</v>
      </c>
      <c r="G796" s="811">
        <v>320</v>
      </c>
      <c r="H796" s="811">
        <v>231</v>
      </c>
      <c r="I796" s="810">
        <v>1782</v>
      </c>
    </row>
    <row r="797" spans="1:9">
      <c r="B797" s="70" t="s">
        <v>10</v>
      </c>
      <c r="C797" s="811">
        <v>276</v>
      </c>
      <c r="D797" s="811">
        <v>86</v>
      </c>
      <c r="E797" s="811">
        <v>520</v>
      </c>
      <c r="F797" s="811">
        <v>883</v>
      </c>
      <c r="G797" s="811">
        <v>653</v>
      </c>
      <c r="H797" s="811">
        <v>526</v>
      </c>
      <c r="I797" s="810">
        <v>2944</v>
      </c>
    </row>
    <row r="798" spans="1:9">
      <c r="B798" s="73" t="s">
        <v>11</v>
      </c>
      <c r="C798" s="809">
        <v>183</v>
      </c>
      <c r="D798" s="809">
        <v>44</v>
      </c>
      <c r="E798" s="809">
        <v>421</v>
      </c>
      <c r="F798" s="809">
        <v>1050</v>
      </c>
      <c r="G798" s="809">
        <v>1020</v>
      </c>
      <c r="H798" s="809">
        <v>743</v>
      </c>
      <c r="I798" s="808">
        <v>3461</v>
      </c>
    </row>
    <row r="799" spans="1:9">
      <c r="B799" s="73" t="s">
        <v>12</v>
      </c>
      <c r="C799" s="809">
        <v>50</v>
      </c>
      <c r="D799" s="809">
        <v>15</v>
      </c>
      <c r="E799" s="809">
        <v>137</v>
      </c>
      <c r="F799" s="809">
        <v>318</v>
      </c>
      <c r="G799" s="809">
        <v>478</v>
      </c>
      <c r="H799" s="809">
        <v>365</v>
      </c>
      <c r="I799" s="808">
        <v>1363</v>
      </c>
    </row>
    <row r="800" spans="1:9">
      <c r="B800" s="73" t="s">
        <v>13</v>
      </c>
      <c r="C800" s="809">
        <v>4</v>
      </c>
      <c r="D800" s="809">
        <v>4</v>
      </c>
      <c r="E800" s="809">
        <v>36</v>
      </c>
      <c r="F800" s="809">
        <v>78</v>
      </c>
      <c r="G800" s="809">
        <v>191</v>
      </c>
      <c r="H800" s="809">
        <v>250</v>
      </c>
      <c r="I800" s="808">
        <v>563</v>
      </c>
    </row>
    <row r="801" spans="2:11">
      <c r="B801" s="73" t="s">
        <v>14</v>
      </c>
      <c r="C801" s="809">
        <v>5</v>
      </c>
      <c r="D801" s="809">
        <v>1</v>
      </c>
      <c r="E801" s="809">
        <v>12</v>
      </c>
      <c r="F801" s="809">
        <v>26</v>
      </c>
      <c r="G801" s="809">
        <v>37</v>
      </c>
      <c r="H801" s="809">
        <v>72</v>
      </c>
      <c r="I801" s="808">
        <v>153</v>
      </c>
    </row>
    <row r="802" spans="2:11">
      <c r="B802" s="77" t="s">
        <v>77</v>
      </c>
      <c r="C802" s="807">
        <v>66</v>
      </c>
      <c r="D802" s="807">
        <v>39</v>
      </c>
      <c r="E802" s="807">
        <v>100</v>
      </c>
      <c r="F802" s="807">
        <v>211</v>
      </c>
      <c r="G802" s="807">
        <v>261</v>
      </c>
      <c r="H802" s="807">
        <v>432</v>
      </c>
      <c r="I802" s="806">
        <v>1109</v>
      </c>
    </row>
    <row r="803" spans="2:11">
      <c r="B803" s="80" t="s">
        <v>78</v>
      </c>
      <c r="C803" s="807">
        <v>25</v>
      </c>
      <c r="D803" s="807">
        <v>4</v>
      </c>
      <c r="E803" s="807">
        <v>32</v>
      </c>
      <c r="F803" s="807">
        <v>20</v>
      </c>
      <c r="G803" s="807">
        <v>21</v>
      </c>
      <c r="H803" s="807">
        <v>19</v>
      </c>
      <c r="I803" s="806">
        <v>121</v>
      </c>
    </row>
    <row r="804" spans="2:11" ht="15.6" thickBot="1">
      <c r="B804" s="81" t="s">
        <v>87</v>
      </c>
      <c r="C804" s="804">
        <v>1278</v>
      </c>
      <c r="D804" s="804">
        <v>479</v>
      </c>
      <c r="E804" s="805">
        <v>1632</v>
      </c>
      <c r="F804" s="805">
        <v>3109</v>
      </c>
      <c r="G804" s="805">
        <v>3081</v>
      </c>
      <c r="H804" s="804">
        <v>2716</v>
      </c>
      <c r="I804" s="803">
        <v>12295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0.17762128325508608</v>
      </c>
      <c r="D809" s="801">
        <v>0.17745302713987474</v>
      </c>
      <c r="E809" s="801">
        <v>8.5171568627450983E-2</v>
      </c>
      <c r="F809" s="801">
        <v>5.4679961402380184E-2</v>
      </c>
      <c r="G809" s="801">
        <v>3.2456994482310937E-2</v>
      </c>
      <c r="H809" s="801">
        <v>2.8718703976435934E-2</v>
      </c>
      <c r="I809" s="520">
        <v>6.498576657177714E-2</v>
      </c>
    </row>
    <row r="810" spans="2:11">
      <c r="B810" s="70" t="s">
        <v>9</v>
      </c>
      <c r="C810" s="801">
        <v>0.34585289514866979</v>
      </c>
      <c r="D810" s="801">
        <v>0.41962421711899789</v>
      </c>
      <c r="E810" s="801">
        <v>0.14399509803921567</v>
      </c>
      <c r="F810" s="801">
        <v>0.11354133161788356</v>
      </c>
      <c r="G810" s="801">
        <v>0.103862382343395</v>
      </c>
      <c r="H810" s="801">
        <v>8.505154639175258E-2</v>
      </c>
      <c r="I810" s="520">
        <v>0.14493696624644165</v>
      </c>
    </row>
    <row r="811" spans="2:11">
      <c r="B811" s="70" t="s">
        <v>10</v>
      </c>
      <c r="C811" s="801">
        <v>0.215962441314554</v>
      </c>
      <c r="D811" s="801">
        <v>0.17954070981210857</v>
      </c>
      <c r="E811" s="801">
        <v>0.31862745098039214</v>
      </c>
      <c r="F811" s="801">
        <v>0.28401415246059825</v>
      </c>
      <c r="G811" s="801">
        <v>0.21194417396949042</v>
      </c>
      <c r="H811" s="801">
        <v>0.19366715758468336</v>
      </c>
      <c r="I811" s="520">
        <v>0.23944692964619765</v>
      </c>
    </row>
    <row r="812" spans="2:11">
      <c r="B812" s="73" t="s">
        <v>11</v>
      </c>
      <c r="C812" s="800">
        <v>0.14319248826291081</v>
      </c>
      <c r="D812" s="800">
        <v>9.1858037578288101E-2</v>
      </c>
      <c r="E812" s="800">
        <v>0.25796568627450983</v>
      </c>
      <c r="F812" s="800">
        <v>0.33772917336764235</v>
      </c>
      <c r="G812" s="800">
        <v>0.33106134371957158</v>
      </c>
      <c r="H812" s="800">
        <v>0.27356406480117823</v>
      </c>
      <c r="I812" s="521">
        <v>0.28149654331028873</v>
      </c>
    </row>
    <row r="813" spans="2:11">
      <c r="B813" s="73" t="s">
        <v>12</v>
      </c>
      <c r="C813" s="800">
        <v>3.912363067292645E-2</v>
      </c>
      <c r="D813" s="800">
        <v>3.1315240083507306E-2</v>
      </c>
      <c r="E813" s="800">
        <v>8.3946078431372542E-2</v>
      </c>
      <c r="F813" s="800">
        <v>0.10228369250562883</v>
      </c>
      <c r="G813" s="800">
        <v>0.15514443362544628</v>
      </c>
      <c r="H813" s="800">
        <v>0.13438880706921943</v>
      </c>
      <c r="I813" s="521">
        <v>0.11085807238714925</v>
      </c>
    </row>
    <row r="814" spans="2:11">
      <c r="B814" s="73" t="s">
        <v>13</v>
      </c>
      <c r="C814" s="800">
        <v>3.1298904538341159E-3</v>
      </c>
      <c r="D814" s="800">
        <v>8.350730688935281E-3</v>
      </c>
      <c r="E814" s="800">
        <v>2.2058823529411766E-2</v>
      </c>
      <c r="F814" s="800">
        <v>2.5088452878739145E-2</v>
      </c>
      <c r="G814" s="800">
        <v>6.1992859461213891E-2</v>
      </c>
      <c r="H814" s="800">
        <v>9.2047128129602362E-2</v>
      </c>
      <c r="I814" s="521">
        <v>4.5790971939812929E-2</v>
      </c>
    </row>
    <row r="815" spans="2:11">
      <c r="B815" s="73" t="s">
        <v>14</v>
      </c>
      <c r="C815" s="800">
        <v>3.9123630672926448E-3</v>
      </c>
      <c r="D815" s="800">
        <v>2.0876826722338203E-3</v>
      </c>
      <c r="E815" s="800">
        <v>7.3529411764705881E-3</v>
      </c>
      <c r="F815" s="800">
        <v>8.362817626246381E-3</v>
      </c>
      <c r="G815" s="800">
        <v>1.2009087958455048E-2</v>
      </c>
      <c r="H815" s="800">
        <v>2.6509572901325478E-2</v>
      </c>
      <c r="I815" s="521">
        <v>1.244408296055307E-2</v>
      </c>
    </row>
    <row r="816" spans="2:11">
      <c r="B816" s="77" t="s">
        <v>77</v>
      </c>
      <c r="C816" s="799">
        <v>5.1643192488262914E-2</v>
      </c>
      <c r="D816" s="799">
        <v>8.1419624217118999E-2</v>
      </c>
      <c r="E816" s="799">
        <v>6.1274509803921566E-2</v>
      </c>
      <c r="F816" s="799">
        <v>6.7867481505307178E-2</v>
      </c>
      <c r="G816" s="799">
        <v>8.4712755598831554E-2</v>
      </c>
      <c r="H816" s="799">
        <v>0.15905743740795286</v>
      </c>
      <c r="I816" s="522">
        <v>9.0199267995119972E-2</v>
      </c>
    </row>
    <row r="817" spans="1:9" ht="15" customHeight="1" thickBot="1">
      <c r="B817" s="140" t="s">
        <v>15</v>
      </c>
      <c r="C817" s="798">
        <v>1.9561815336463225E-2</v>
      </c>
      <c r="D817" s="798">
        <v>8.350730688935281E-3</v>
      </c>
      <c r="E817" s="798">
        <v>1.9607843137254902E-2</v>
      </c>
      <c r="F817" s="798">
        <v>6.4329366355741395E-3</v>
      </c>
      <c r="G817" s="798">
        <v>6.815968841285297E-3</v>
      </c>
      <c r="H817" s="798">
        <v>6.9955817378497794E-3</v>
      </c>
      <c r="I817" s="524">
        <v>9.8413989426596182E-3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475BE465-DD65-4415-BF6C-6FC31F567C6A}" scale="70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743:D743"/>
    <mergeCell ref="E743:F743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  <mergeCell ref="C693:D693"/>
    <mergeCell ref="E693:F693"/>
    <mergeCell ref="G693:H693"/>
    <mergeCell ref="C706:D706"/>
    <mergeCell ref="E706:F706"/>
    <mergeCell ref="G706:H706"/>
    <mergeCell ref="C719:D719"/>
    <mergeCell ref="E719:F719"/>
    <mergeCell ref="C734:D734"/>
    <mergeCell ref="E734:F734"/>
    <mergeCell ref="C660:D660"/>
    <mergeCell ref="E660:F660"/>
    <mergeCell ref="G660:H660"/>
    <mergeCell ref="C669:D669"/>
    <mergeCell ref="E669:F669"/>
    <mergeCell ref="G669:H669"/>
    <mergeCell ref="C676:D676"/>
    <mergeCell ref="E676:F676"/>
    <mergeCell ref="G676:H676"/>
    <mergeCell ref="C554:D554"/>
    <mergeCell ref="E554:F554"/>
    <mergeCell ref="C569:D569"/>
    <mergeCell ref="E569:F569"/>
    <mergeCell ref="C584:D584"/>
    <mergeCell ref="E584:F584"/>
    <mergeCell ref="G584:H584"/>
    <mergeCell ref="L616:M616"/>
    <mergeCell ref="B633:B634"/>
    <mergeCell ref="C633:D633"/>
    <mergeCell ref="E633:F633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I498:J498"/>
    <mergeCell ref="K498:L498"/>
    <mergeCell ref="M498:N498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C469:D469"/>
    <mergeCell ref="E469:F469"/>
    <mergeCell ref="G469:H469"/>
    <mergeCell ref="C484:D484"/>
    <mergeCell ref="E484:F484"/>
    <mergeCell ref="G484:H484"/>
    <mergeCell ref="C498:D498"/>
    <mergeCell ref="E498:F498"/>
    <mergeCell ref="G498:H498"/>
    <mergeCell ref="C391:D391"/>
    <mergeCell ref="E391:F391"/>
    <mergeCell ref="G391:H391"/>
    <mergeCell ref="B405:B406"/>
    <mergeCell ref="C405:D405"/>
    <mergeCell ref="E405:F405"/>
    <mergeCell ref="C454:D454"/>
    <mergeCell ref="E454:F454"/>
    <mergeCell ref="G454:H454"/>
    <mergeCell ref="C340:D340"/>
    <mergeCell ref="E340:F340"/>
    <mergeCell ref="C355:D355"/>
    <mergeCell ref="E355:F355"/>
    <mergeCell ref="C366:D366"/>
    <mergeCell ref="E366:F366"/>
    <mergeCell ref="G366:H366"/>
    <mergeCell ref="C377:D377"/>
    <mergeCell ref="E377:F377"/>
    <mergeCell ref="C266:D266"/>
    <mergeCell ref="E266:F266"/>
    <mergeCell ref="G266:H266"/>
    <mergeCell ref="C280:D280"/>
    <mergeCell ref="E280:F280"/>
    <mergeCell ref="G280:H280"/>
    <mergeCell ref="B301:B302"/>
    <mergeCell ref="C301:D301"/>
    <mergeCell ref="E301:F301"/>
    <mergeCell ref="I207:J207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B122:B123"/>
    <mergeCell ref="C122:D122"/>
    <mergeCell ref="E122:F122"/>
    <mergeCell ref="C185:D185"/>
    <mergeCell ref="E185:F185"/>
    <mergeCell ref="G185:H185"/>
    <mergeCell ref="C196:D196"/>
    <mergeCell ref="E196:F196"/>
    <mergeCell ref="C207:D207"/>
    <mergeCell ref="E207:F207"/>
    <mergeCell ref="G207:H207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zoomScale="70" zoomScaleNormal="70" workbookViewId="0"/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12102</v>
      </c>
    </row>
    <row r="18" spans="2:7">
      <c r="B18" s="27" t="s">
        <v>52</v>
      </c>
      <c r="C18" s="28"/>
      <c r="D18" s="28"/>
      <c r="E18" s="28"/>
      <c r="F18" s="28"/>
      <c r="G18" s="28" t="s">
        <v>368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1184</v>
      </c>
      <c r="D22" s="28"/>
      <c r="E22" s="28"/>
      <c r="F22" s="28"/>
      <c r="G22" s="28"/>
    </row>
    <row r="23" spans="2:7">
      <c r="B23" s="3" t="s">
        <v>57</v>
      </c>
      <c r="C23" s="951">
        <v>174</v>
      </c>
      <c r="D23" s="28"/>
      <c r="E23" s="28"/>
      <c r="F23" s="28"/>
      <c r="G23" s="28"/>
    </row>
    <row r="24" spans="2:7">
      <c r="B24" s="3" t="s">
        <v>58</v>
      </c>
      <c r="C24" s="951">
        <v>404</v>
      </c>
      <c r="D24" s="28"/>
      <c r="E24" s="28"/>
      <c r="F24" s="28"/>
      <c r="G24" s="28"/>
    </row>
    <row r="25" spans="2:7">
      <c r="B25" s="3" t="s">
        <v>59</v>
      </c>
      <c r="C25" s="951">
        <v>270</v>
      </c>
      <c r="D25" s="28"/>
      <c r="E25" s="28"/>
      <c r="F25" s="28"/>
      <c r="G25" s="28"/>
    </row>
    <row r="26" spans="2:7">
      <c r="B26" s="3" t="s">
        <v>60</v>
      </c>
      <c r="C26" s="951">
        <v>184</v>
      </c>
      <c r="D26" s="28"/>
      <c r="E26" s="28"/>
      <c r="F26" s="28"/>
      <c r="G26" s="28"/>
    </row>
    <row r="27" spans="2:7">
      <c r="B27" s="3" t="s">
        <v>61</v>
      </c>
      <c r="C27" s="951">
        <v>468</v>
      </c>
      <c r="D27" s="28"/>
      <c r="E27" s="28"/>
      <c r="F27" s="28"/>
      <c r="G27" s="28"/>
    </row>
    <row r="28" spans="2:7">
      <c r="B28" s="3" t="s">
        <v>62</v>
      </c>
      <c r="C28" s="951">
        <v>690</v>
      </c>
      <c r="D28" s="28"/>
      <c r="E28" s="28"/>
      <c r="F28" s="28"/>
      <c r="G28" s="28"/>
    </row>
    <row r="29" spans="2:7">
      <c r="B29" s="3" t="s">
        <v>63</v>
      </c>
      <c r="C29" s="951">
        <v>1942</v>
      </c>
      <c r="D29" s="28"/>
      <c r="E29" s="28"/>
      <c r="F29" s="28"/>
      <c r="G29" s="28"/>
    </row>
    <row r="30" spans="2:7">
      <c r="B30" s="3" t="s">
        <v>64</v>
      </c>
      <c r="C30" s="951">
        <v>996</v>
      </c>
      <c r="D30" s="28"/>
      <c r="E30" s="28"/>
      <c r="F30" s="28"/>
      <c r="G30" s="28"/>
    </row>
    <row r="31" spans="2:7">
      <c r="B31" s="3" t="s">
        <v>65</v>
      </c>
      <c r="C31" s="951">
        <v>887</v>
      </c>
      <c r="D31" s="28"/>
      <c r="E31" s="28"/>
      <c r="F31" s="28"/>
      <c r="G31" s="28"/>
    </row>
    <row r="32" spans="2:7">
      <c r="B32" s="3" t="s">
        <v>66</v>
      </c>
      <c r="C32" s="951">
        <v>852</v>
      </c>
      <c r="D32" s="28"/>
      <c r="E32" s="28"/>
      <c r="F32" s="28"/>
      <c r="G32" s="28"/>
    </row>
    <row r="33" spans="2:7">
      <c r="B33" s="3" t="s">
        <v>67</v>
      </c>
      <c r="C33" s="951">
        <v>2012</v>
      </c>
      <c r="D33" s="28"/>
      <c r="E33" s="28"/>
      <c r="F33" s="28"/>
      <c r="G33" s="28"/>
    </row>
    <row r="34" spans="2:7">
      <c r="B34" s="3" t="s">
        <v>68</v>
      </c>
      <c r="C34" s="951">
        <v>926</v>
      </c>
      <c r="D34" s="28"/>
      <c r="E34" s="28"/>
      <c r="F34" s="28"/>
      <c r="G34" s="28"/>
    </row>
    <row r="35" spans="2:7">
      <c r="B35" s="3" t="s">
        <v>69</v>
      </c>
      <c r="C35" s="951">
        <v>1113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12102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661</v>
      </c>
      <c r="D40" s="40">
        <v>523</v>
      </c>
      <c r="E40" s="1055">
        <v>0.55827702702702697</v>
      </c>
      <c r="F40" s="28"/>
      <c r="G40" s="28"/>
    </row>
    <row r="41" spans="2:7">
      <c r="B41" s="3" t="s">
        <v>57</v>
      </c>
      <c r="C41" s="953">
        <v>105</v>
      </c>
      <c r="D41" s="40">
        <v>69</v>
      </c>
      <c r="E41" s="1055">
        <v>0.60344827586206895</v>
      </c>
      <c r="F41" s="28"/>
      <c r="G41" s="28"/>
    </row>
    <row r="42" spans="2:7">
      <c r="B42" s="3" t="s">
        <v>58</v>
      </c>
      <c r="C42" s="953">
        <v>236</v>
      </c>
      <c r="D42" s="40">
        <v>168</v>
      </c>
      <c r="E42" s="1055">
        <v>0.58415841584158412</v>
      </c>
      <c r="F42" s="28"/>
      <c r="G42" s="28"/>
    </row>
    <row r="43" spans="2:7">
      <c r="B43" s="3" t="s">
        <v>59</v>
      </c>
      <c r="C43" s="953">
        <v>176</v>
      </c>
      <c r="D43" s="40">
        <v>94</v>
      </c>
      <c r="E43" s="1055">
        <v>0.6518518518518519</v>
      </c>
      <c r="F43" s="28"/>
      <c r="G43" s="28"/>
    </row>
    <row r="44" spans="2:7">
      <c r="B44" s="3" t="s">
        <v>60</v>
      </c>
      <c r="C44" s="953">
        <v>122</v>
      </c>
      <c r="D44" s="40">
        <v>62</v>
      </c>
      <c r="E44" s="1055">
        <v>0.66304347826086951</v>
      </c>
      <c r="F44" s="28"/>
      <c r="G44" s="28"/>
    </row>
    <row r="45" spans="2:7">
      <c r="B45" s="3" t="s">
        <v>61</v>
      </c>
      <c r="C45" s="953">
        <v>250</v>
      </c>
      <c r="D45" s="40">
        <v>218</v>
      </c>
      <c r="E45" s="1055">
        <v>0.53418803418803418</v>
      </c>
      <c r="F45" s="28"/>
      <c r="G45" s="28"/>
    </row>
    <row r="46" spans="2:7">
      <c r="B46" s="3" t="s">
        <v>62</v>
      </c>
      <c r="C46" s="953">
        <v>411</v>
      </c>
      <c r="D46" s="40">
        <v>279</v>
      </c>
      <c r="E46" s="1055">
        <v>0.59565217391304348</v>
      </c>
      <c r="F46" s="28"/>
      <c r="G46" s="28"/>
    </row>
    <row r="47" spans="2:7">
      <c r="B47" s="3" t="s">
        <v>63</v>
      </c>
      <c r="C47" s="953">
        <v>990</v>
      </c>
      <c r="D47" s="40">
        <v>952</v>
      </c>
      <c r="E47" s="1055">
        <v>0.509783728115345</v>
      </c>
      <c r="F47" s="28"/>
      <c r="G47" s="28"/>
    </row>
    <row r="48" spans="2:7">
      <c r="B48" s="3" t="s">
        <v>64</v>
      </c>
      <c r="C48" s="953">
        <v>477</v>
      </c>
      <c r="D48" s="40">
        <v>519</v>
      </c>
      <c r="E48" s="1055">
        <v>0.47891566265060243</v>
      </c>
      <c r="F48" s="28"/>
      <c r="G48" s="28"/>
    </row>
    <row r="49" spans="2:12">
      <c r="B49" s="3" t="s">
        <v>65</v>
      </c>
      <c r="C49" s="953">
        <v>453</v>
      </c>
      <c r="D49" s="40">
        <v>434</v>
      </c>
      <c r="E49" s="1055">
        <v>0.51071025930101466</v>
      </c>
      <c r="F49" s="28"/>
      <c r="G49" s="28"/>
    </row>
    <row r="50" spans="2:12">
      <c r="B50" s="3" t="s">
        <v>66</v>
      </c>
      <c r="C50" s="953">
        <v>458</v>
      </c>
      <c r="D50" s="40">
        <v>394</v>
      </c>
      <c r="E50" s="1055">
        <v>0.53755868544600938</v>
      </c>
      <c r="F50" s="28"/>
      <c r="G50" s="28"/>
    </row>
    <row r="51" spans="2:12">
      <c r="B51" s="3" t="s">
        <v>67</v>
      </c>
      <c r="C51" s="953">
        <v>1157</v>
      </c>
      <c r="D51" s="40">
        <v>855</v>
      </c>
      <c r="E51" s="1055">
        <v>0.5750497017892644</v>
      </c>
      <c r="F51" s="28"/>
      <c r="G51" s="28"/>
    </row>
    <row r="52" spans="2:12">
      <c r="B52" s="3" t="s">
        <v>68</v>
      </c>
      <c r="C52" s="953">
        <v>475</v>
      </c>
      <c r="D52" s="40">
        <v>451</v>
      </c>
      <c r="E52" s="1055">
        <v>0.51295896328293733</v>
      </c>
      <c r="F52" s="28"/>
      <c r="G52" s="28"/>
    </row>
    <row r="53" spans="2:12">
      <c r="B53" s="3" t="s">
        <v>69</v>
      </c>
      <c r="C53" s="953">
        <v>567</v>
      </c>
      <c r="D53" s="40">
        <v>546</v>
      </c>
      <c r="E53" s="1055">
        <v>0.50943396226415094</v>
      </c>
      <c r="F53" s="28"/>
      <c r="G53" s="28"/>
    </row>
    <row r="54" spans="2:12" ht="15.6" thickBot="1">
      <c r="B54" s="32" t="s">
        <v>70</v>
      </c>
      <c r="C54" s="950">
        <v>6538</v>
      </c>
      <c r="D54" s="43">
        <v>5564</v>
      </c>
      <c r="E54" s="1054">
        <v>0.54024128243265579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43</v>
      </c>
      <c r="D58" s="51">
        <v>90</v>
      </c>
      <c r="E58" s="51">
        <v>174</v>
      </c>
      <c r="F58" s="51">
        <v>195</v>
      </c>
      <c r="G58" s="51">
        <v>53</v>
      </c>
      <c r="H58" s="51">
        <v>24</v>
      </c>
      <c r="I58" s="51">
        <v>8</v>
      </c>
      <c r="J58" s="51">
        <v>72</v>
      </c>
      <c r="K58" s="52">
        <v>2</v>
      </c>
      <c r="L58" s="1006">
        <v>661</v>
      </c>
    </row>
    <row r="59" spans="2:12">
      <c r="B59" s="3" t="s">
        <v>57</v>
      </c>
      <c r="C59" s="51">
        <v>0</v>
      </c>
      <c r="D59" s="51">
        <v>2</v>
      </c>
      <c r="E59" s="51">
        <v>16</v>
      </c>
      <c r="F59" s="51">
        <v>37</v>
      </c>
      <c r="G59" s="51">
        <v>27</v>
      </c>
      <c r="H59" s="51">
        <v>16</v>
      </c>
      <c r="I59" s="51">
        <v>6</v>
      </c>
      <c r="J59" s="51">
        <v>0</v>
      </c>
      <c r="K59" s="52">
        <v>1</v>
      </c>
      <c r="L59" s="1006">
        <v>105</v>
      </c>
    </row>
    <row r="60" spans="2:12">
      <c r="B60" s="3" t="s">
        <v>58</v>
      </c>
      <c r="C60" s="51">
        <v>1</v>
      </c>
      <c r="D60" s="51">
        <v>15</v>
      </c>
      <c r="E60" s="51">
        <v>16</v>
      </c>
      <c r="F60" s="51">
        <v>58</v>
      </c>
      <c r="G60" s="51">
        <v>96</v>
      </c>
      <c r="H60" s="51">
        <v>37</v>
      </c>
      <c r="I60" s="51">
        <v>9</v>
      </c>
      <c r="J60" s="51">
        <v>0</v>
      </c>
      <c r="K60" s="52">
        <v>4</v>
      </c>
      <c r="L60" s="1006">
        <v>236</v>
      </c>
    </row>
    <row r="61" spans="2:12">
      <c r="B61" s="3" t="s">
        <v>59</v>
      </c>
      <c r="C61" s="51">
        <v>0</v>
      </c>
      <c r="D61" s="51">
        <v>3</v>
      </c>
      <c r="E61" s="51">
        <v>27</v>
      </c>
      <c r="F61" s="51">
        <v>58</v>
      </c>
      <c r="G61" s="51">
        <v>59</v>
      </c>
      <c r="H61" s="51">
        <v>22</v>
      </c>
      <c r="I61" s="51">
        <v>7</v>
      </c>
      <c r="J61" s="51">
        <v>0</v>
      </c>
      <c r="K61" s="52">
        <v>0</v>
      </c>
      <c r="L61" s="1006">
        <v>176</v>
      </c>
    </row>
    <row r="62" spans="2:12">
      <c r="B62" s="3" t="s">
        <v>60</v>
      </c>
      <c r="C62" s="51">
        <v>0</v>
      </c>
      <c r="D62" s="51">
        <v>2</v>
      </c>
      <c r="E62" s="51">
        <v>13</v>
      </c>
      <c r="F62" s="51">
        <v>34</v>
      </c>
      <c r="G62" s="51">
        <v>39</v>
      </c>
      <c r="H62" s="51">
        <v>21</v>
      </c>
      <c r="I62" s="51">
        <v>9</v>
      </c>
      <c r="J62" s="51">
        <v>0</v>
      </c>
      <c r="K62" s="52">
        <v>4</v>
      </c>
      <c r="L62" s="1006">
        <v>122</v>
      </c>
    </row>
    <row r="63" spans="2:12">
      <c r="B63" s="3" t="s">
        <v>61</v>
      </c>
      <c r="C63" s="51">
        <v>27</v>
      </c>
      <c r="D63" s="51">
        <v>28</v>
      </c>
      <c r="E63" s="51">
        <v>36</v>
      </c>
      <c r="F63" s="51">
        <v>58</v>
      </c>
      <c r="G63" s="51">
        <v>62</v>
      </c>
      <c r="H63" s="51">
        <v>31</v>
      </c>
      <c r="I63" s="51">
        <v>8</v>
      </c>
      <c r="J63" s="51">
        <v>0</v>
      </c>
      <c r="K63" s="52">
        <v>0</v>
      </c>
      <c r="L63" s="1006">
        <v>250</v>
      </c>
    </row>
    <row r="64" spans="2:12">
      <c r="B64" s="3" t="s">
        <v>62</v>
      </c>
      <c r="C64" s="51">
        <v>63</v>
      </c>
      <c r="D64" s="51">
        <v>55</v>
      </c>
      <c r="E64" s="51">
        <v>54</v>
      </c>
      <c r="F64" s="51">
        <v>110</v>
      </c>
      <c r="G64" s="51">
        <v>76</v>
      </c>
      <c r="H64" s="51">
        <v>44</v>
      </c>
      <c r="I64" s="51">
        <v>9</v>
      </c>
      <c r="J64" s="51">
        <v>0</v>
      </c>
      <c r="K64" s="52">
        <v>0</v>
      </c>
      <c r="L64" s="1006">
        <v>411</v>
      </c>
    </row>
    <row r="65" spans="2:12">
      <c r="B65" s="3" t="s">
        <v>63</v>
      </c>
      <c r="C65" s="51">
        <v>98</v>
      </c>
      <c r="D65" s="51">
        <v>132</v>
      </c>
      <c r="E65" s="51">
        <v>168</v>
      </c>
      <c r="F65" s="51">
        <v>345</v>
      </c>
      <c r="G65" s="51">
        <v>185</v>
      </c>
      <c r="H65" s="51">
        <v>53</v>
      </c>
      <c r="I65" s="51">
        <v>7</v>
      </c>
      <c r="J65" s="51">
        <v>0</v>
      </c>
      <c r="K65" s="52">
        <v>2</v>
      </c>
      <c r="L65" s="1006">
        <v>990</v>
      </c>
    </row>
    <row r="66" spans="2:12">
      <c r="B66" s="3" t="s">
        <v>64</v>
      </c>
      <c r="C66" s="51">
        <v>11</v>
      </c>
      <c r="D66" s="51">
        <v>56</v>
      </c>
      <c r="E66" s="51">
        <v>150</v>
      </c>
      <c r="F66" s="51">
        <v>181</v>
      </c>
      <c r="G66" s="51">
        <v>24</v>
      </c>
      <c r="H66" s="51">
        <v>22</v>
      </c>
      <c r="I66" s="51">
        <v>4</v>
      </c>
      <c r="J66" s="51">
        <v>24</v>
      </c>
      <c r="K66" s="52">
        <v>5</v>
      </c>
      <c r="L66" s="1006">
        <v>477</v>
      </c>
    </row>
    <row r="67" spans="2:12">
      <c r="B67" s="3" t="s">
        <v>65</v>
      </c>
      <c r="C67" s="51">
        <v>18</v>
      </c>
      <c r="D67" s="51">
        <v>74</v>
      </c>
      <c r="E67" s="51">
        <v>124</v>
      </c>
      <c r="F67" s="51">
        <v>155</v>
      </c>
      <c r="G67" s="51">
        <v>23</v>
      </c>
      <c r="H67" s="51">
        <v>16</v>
      </c>
      <c r="I67" s="51">
        <v>3</v>
      </c>
      <c r="J67" s="51">
        <v>35</v>
      </c>
      <c r="K67" s="52">
        <v>5</v>
      </c>
      <c r="L67" s="1006">
        <v>453</v>
      </c>
    </row>
    <row r="68" spans="2:12">
      <c r="B68" s="3" t="s">
        <v>66</v>
      </c>
      <c r="C68" s="51">
        <v>16</v>
      </c>
      <c r="D68" s="51">
        <v>47</v>
      </c>
      <c r="E68" s="51">
        <v>142</v>
      </c>
      <c r="F68" s="51">
        <v>129</v>
      </c>
      <c r="G68" s="51">
        <v>41</v>
      </c>
      <c r="H68" s="51">
        <v>17</v>
      </c>
      <c r="I68" s="51">
        <v>4</v>
      </c>
      <c r="J68" s="51">
        <v>37</v>
      </c>
      <c r="K68" s="52">
        <v>25</v>
      </c>
      <c r="L68" s="1006">
        <v>458</v>
      </c>
    </row>
    <row r="69" spans="2:12">
      <c r="B69" s="3" t="s">
        <v>67</v>
      </c>
      <c r="C69" s="51">
        <v>14</v>
      </c>
      <c r="D69" s="51">
        <v>141</v>
      </c>
      <c r="E69" s="51">
        <v>361</v>
      </c>
      <c r="F69" s="51">
        <v>382</v>
      </c>
      <c r="G69" s="51">
        <v>75</v>
      </c>
      <c r="H69" s="51">
        <v>37</v>
      </c>
      <c r="I69" s="51">
        <v>7</v>
      </c>
      <c r="J69" s="51">
        <v>119</v>
      </c>
      <c r="K69" s="52">
        <v>21</v>
      </c>
      <c r="L69" s="1006">
        <v>1157</v>
      </c>
    </row>
    <row r="70" spans="2:12">
      <c r="B70" s="3" t="s">
        <v>68</v>
      </c>
      <c r="C70" s="51">
        <v>17</v>
      </c>
      <c r="D70" s="51">
        <v>64</v>
      </c>
      <c r="E70" s="51">
        <v>151</v>
      </c>
      <c r="F70" s="51">
        <v>127</v>
      </c>
      <c r="G70" s="51">
        <v>22</v>
      </c>
      <c r="H70" s="51">
        <v>9</v>
      </c>
      <c r="I70" s="51">
        <v>3</v>
      </c>
      <c r="J70" s="51">
        <v>79</v>
      </c>
      <c r="K70" s="52">
        <v>3</v>
      </c>
      <c r="L70" s="1006">
        <v>475</v>
      </c>
    </row>
    <row r="71" spans="2:12" ht="15.6" thickBot="1">
      <c r="B71" s="3" t="s">
        <v>69</v>
      </c>
      <c r="C71" s="51">
        <v>32</v>
      </c>
      <c r="D71" s="51">
        <v>99</v>
      </c>
      <c r="E71" s="51">
        <v>174</v>
      </c>
      <c r="F71" s="51">
        <v>172</v>
      </c>
      <c r="G71" s="51">
        <v>38</v>
      </c>
      <c r="H71" s="51">
        <v>30</v>
      </c>
      <c r="I71" s="51">
        <v>7</v>
      </c>
      <c r="J71" s="51">
        <v>15</v>
      </c>
      <c r="K71" s="52">
        <v>0</v>
      </c>
      <c r="L71" s="1047">
        <v>567</v>
      </c>
    </row>
    <row r="72" spans="2:12" ht="16.2" thickTop="1" thickBot="1">
      <c r="B72" s="32" t="s">
        <v>70</v>
      </c>
      <c r="C72" s="54">
        <v>340</v>
      </c>
      <c r="D72" s="54">
        <v>808</v>
      </c>
      <c r="E72" s="54">
        <v>1606</v>
      </c>
      <c r="F72" s="54">
        <v>2041</v>
      </c>
      <c r="G72" s="54">
        <v>820</v>
      </c>
      <c r="H72" s="1046">
        <v>379</v>
      </c>
      <c r="I72" s="1046">
        <v>91</v>
      </c>
      <c r="J72" s="1046">
        <v>381</v>
      </c>
      <c r="K72" s="1050">
        <v>72</v>
      </c>
      <c r="L72" s="1044">
        <v>6538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70</v>
      </c>
      <c r="D76" s="51">
        <v>168</v>
      </c>
      <c r="E76" s="51">
        <v>322</v>
      </c>
      <c r="F76" s="51">
        <v>305</v>
      </c>
      <c r="G76" s="51">
        <v>74</v>
      </c>
      <c r="H76" s="51">
        <v>31</v>
      </c>
      <c r="I76" s="51">
        <v>9</v>
      </c>
      <c r="J76" s="51">
        <v>201</v>
      </c>
      <c r="K76" s="52">
        <v>4</v>
      </c>
      <c r="L76" s="1006">
        <v>1184</v>
      </c>
    </row>
    <row r="77" spans="2:12">
      <c r="B77" s="3" t="s">
        <v>57</v>
      </c>
      <c r="C77" s="51">
        <v>0</v>
      </c>
      <c r="D77" s="51">
        <v>9</v>
      </c>
      <c r="E77" s="51">
        <v>30</v>
      </c>
      <c r="F77" s="51">
        <v>55</v>
      </c>
      <c r="G77" s="51">
        <v>46</v>
      </c>
      <c r="H77" s="51">
        <v>26</v>
      </c>
      <c r="I77" s="51">
        <v>7</v>
      </c>
      <c r="J77" s="51">
        <v>0</v>
      </c>
      <c r="K77" s="52">
        <v>1</v>
      </c>
      <c r="L77" s="1006">
        <v>174</v>
      </c>
    </row>
    <row r="78" spans="2:12">
      <c r="B78" s="3" t="s">
        <v>58</v>
      </c>
      <c r="C78" s="51">
        <v>1</v>
      </c>
      <c r="D78" s="51">
        <v>21</v>
      </c>
      <c r="E78" s="51">
        <v>33</v>
      </c>
      <c r="F78" s="51">
        <v>92</v>
      </c>
      <c r="G78" s="51">
        <v>157</v>
      </c>
      <c r="H78" s="51">
        <v>68</v>
      </c>
      <c r="I78" s="51">
        <v>20</v>
      </c>
      <c r="J78" s="51">
        <v>0</v>
      </c>
      <c r="K78" s="52">
        <v>12</v>
      </c>
      <c r="L78" s="1006">
        <v>404</v>
      </c>
    </row>
    <row r="79" spans="2:12">
      <c r="B79" s="3" t="s">
        <v>59</v>
      </c>
      <c r="C79" s="51">
        <v>0</v>
      </c>
      <c r="D79" s="51">
        <v>9</v>
      </c>
      <c r="E79" s="51">
        <v>42</v>
      </c>
      <c r="F79" s="51">
        <v>91</v>
      </c>
      <c r="G79" s="51">
        <v>80</v>
      </c>
      <c r="H79" s="51">
        <v>38</v>
      </c>
      <c r="I79" s="51">
        <v>10</v>
      </c>
      <c r="J79" s="51">
        <v>0</v>
      </c>
      <c r="K79" s="52">
        <v>0</v>
      </c>
      <c r="L79" s="1006">
        <v>270</v>
      </c>
    </row>
    <row r="80" spans="2:12">
      <c r="B80" s="3" t="s">
        <v>60</v>
      </c>
      <c r="C80" s="51">
        <v>0</v>
      </c>
      <c r="D80" s="51">
        <v>8</v>
      </c>
      <c r="E80" s="51">
        <v>25</v>
      </c>
      <c r="F80" s="51">
        <v>46</v>
      </c>
      <c r="G80" s="51">
        <v>56</v>
      </c>
      <c r="H80" s="51">
        <v>36</v>
      </c>
      <c r="I80" s="51">
        <v>13</v>
      </c>
      <c r="J80" s="51">
        <v>0</v>
      </c>
      <c r="K80" s="52">
        <v>0</v>
      </c>
      <c r="L80" s="1006">
        <v>184</v>
      </c>
    </row>
    <row r="81" spans="1:12">
      <c r="B81" s="3" t="s">
        <v>61</v>
      </c>
      <c r="C81" s="51">
        <v>53</v>
      </c>
      <c r="D81" s="51">
        <v>52</v>
      </c>
      <c r="E81" s="51">
        <v>64</v>
      </c>
      <c r="F81" s="51">
        <v>115</v>
      </c>
      <c r="G81" s="51">
        <v>108</v>
      </c>
      <c r="H81" s="51">
        <v>57</v>
      </c>
      <c r="I81" s="51">
        <v>16</v>
      </c>
      <c r="J81" s="51">
        <v>0</v>
      </c>
      <c r="K81" s="52">
        <v>3</v>
      </c>
      <c r="L81" s="1006">
        <v>468</v>
      </c>
    </row>
    <row r="82" spans="1:12">
      <c r="B82" s="3" t="s">
        <v>62</v>
      </c>
      <c r="C82" s="51">
        <v>129</v>
      </c>
      <c r="D82" s="51">
        <v>109</v>
      </c>
      <c r="E82" s="51">
        <v>83</v>
      </c>
      <c r="F82" s="51">
        <v>158</v>
      </c>
      <c r="G82" s="51">
        <v>143</v>
      </c>
      <c r="H82" s="51">
        <v>55</v>
      </c>
      <c r="I82" s="51">
        <v>13</v>
      </c>
      <c r="J82" s="51">
        <v>0</v>
      </c>
      <c r="K82" s="52">
        <v>0</v>
      </c>
      <c r="L82" s="1006">
        <v>690</v>
      </c>
    </row>
    <row r="83" spans="1:12">
      <c r="B83" s="3" t="s">
        <v>63</v>
      </c>
      <c r="C83" s="51">
        <v>265</v>
      </c>
      <c r="D83" s="51">
        <v>309</v>
      </c>
      <c r="E83" s="51">
        <v>322</v>
      </c>
      <c r="F83" s="51">
        <v>610</v>
      </c>
      <c r="G83" s="51">
        <v>331</v>
      </c>
      <c r="H83" s="51">
        <v>82</v>
      </c>
      <c r="I83" s="51">
        <v>19</v>
      </c>
      <c r="J83" s="51">
        <v>0</v>
      </c>
      <c r="K83" s="52">
        <v>4</v>
      </c>
      <c r="L83" s="1006">
        <v>1942</v>
      </c>
    </row>
    <row r="84" spans="1:12">
      <c r="B84" s="3" t="s">
        <v>64</v>
      </c>
      <c r="C84" s="51">
        <v>24</v>
      </c>
      <c r="D84" s="51">
        <v>151</v>
      </c>
      <c r="E84" s="51">
        <v>295</v>
      </c>
      <c r="F84" s="51">
        <v>308</v>
      </c>
      <c r="G84" s="51">
        <v>38</v>
      </c>
      <c r="H84" s="51">
        <v>28</v>
      </c>
      <c r="I84" s="51">
        <v>6</v>
      </c>
      <c r="J84" s="51">
        <v>136</v>
      </c>
      <c r="K84" s="52">
        <v>10</v>
      </c>
      <c r="L84" s="1006">
        <v>996</v>
      </c>
    </row>
    <row r="85" spans="1:12">
      <c r="B85" s="3" t="s">
        <v>65</v>
      </c>
      <c r="C85" s="51">
        <v>30</v>
      </c>
      <c r="D85" s="51">
        <v>157</v>
      </c>
      <c r="E85" s="51">
        <v>255</v>
      </c>
      <c r="F85" s="51">
        <v>264</v>
      </c>
      <c r="G85" s="51">
        <v>38</v>
      </c>
      <c r="H85" s="51">
        <v>23</v>
      </c>
      <c r="I85" s="51">
        <v>5</v>
      </c>
      <c r="J85" s="51">
        <v>108</v>
      </c>
      <c r="K85" s="52">
        <v>7</v>
      </c>
      <c r="L85" s="1006">
        <v>887</v>
      </c>
    </row>
    <row r="86" spans="1:12">
      <c r="B86" s="3" t="s">
        <v>66</v>
      </c>
      <c r="C86" s="51">
        <v>29</v>
      </c>
      <c r="D86" s="51">
        <v>114</v>
      </c>
      <c r="E86" s="51">
        <v>238</v>
      </c>
      <c r="F86" s="51">
        <v>215</v>
      </c>
      <c r="G86" s="51">
        <v>55</v>
      </c>
      <c r="H86" s="51">
        <v>17</v>
      </c>
      <c r="I86" s="51">
        <v>6</v>
      </c>
      <c r="J86" s="51">
        <v>138</v>
      </c>
      <c r="K86" s="52">
        <v>40</v>
      </c>
      <c r="L86" s="1006">
        <v>852</v>
      </c>
    </row>
    <row r="87" spans="1:12">
      <c r="B87" s="3" t="s">
        <v>67</v>
      </c>
      <c r="C87" s="51">
        <v>46</v>
      </c>
      <c r="D87" s="51">
        <v>322</v>
      </c>
      <c r="E87" s="51">
        <v>582</v>
      </c>
      <c r="F87" s="51">
        <v>576</v>
      </c>
      <c r="G87" s="51">
        <v>104</v>
      </c>
      <c r="H87" s="51">
        <v>42</v>
      </c>
      <c r="I87" s="51">
        <v>9</v>
      </c>
      <c r="J87" s="51">
        <v>298</v>
      </c>
      <c r="K87" s="52">
        <v>33</v>
      </c>
      <c r="L87" s="1006">
        <v>2012</v>
      </c>
    </row>
    <row r="88" spans="1:12">
      <c r="B88" s="3" t="s">
        <v>68</v>
      </c>
      <c r="C88" s="51">
        <v>48</v>
      </c>
      <c r="D88" s="51">
        <v>136</v>
      </c>
      <c r="E88" s="51">
        <v>306</v>
      </c>
      <c r="F88" s="51">
        <v>248</v>
      </c>
      <c r="G88" s="51">
        <v>37</v>
      </c>
      <c r="H88" s="51">
        <v>17</v>
      </c>
      <c r="I88" s="51">
        <v>5</v>
      </c>
      <c r="J88" s="51">
        <v>124</v>
      </c>
      <c r="K88" s="52">
        <v>5</v>
      </c>
      <c r="L88" s="1006">
        <v>926</v>
      </c>
    </row>
    <row r="89" spans="1:12" ht="15.6" thickBot="1">
      <c r="B89" s="3" t="s">
        <v>69</v>
      </c>
      <c r="C89" s="51">
        <v>55</v>
      </c>
      <c r="D89" s="51">
        <v>189</v>
      </c>
      <c r="E89" s="51">
        <v>312</v>
      </c>
      <c r="F89" s="51">
        <v>326</v>
      </c>
      <c r="G89" s="51">
        <v>78</v>
      </c>
      <c r="H89" s="51">
        <v>45</v>
      </c>
      <c r="I89" s="51">
        <v>11</v>
      </c>
      <c r="J89" s="51">
        <v>97</v>
      </c>
      <c r="K89" s="52">
        <v>0</v>
      </c>
      <c r="L89" s="1047">
        <v>1113</v>
      </c>
    </row>
    <row r="90" spans="1:12" ht="16.2" thickTop="1" thickBot="1">
      <c r="B90" s="32" t="s">
        <v>70</v>
      </c>
      <c r="C90" s="54">
        <v>750</v>
      </c>
      <c r="D90" s="54">
        <v>1754</v>
      </c>
      <c r="E90" s="54">
        <v>2909</v>
      </c>
      <c r="F90" s="54">
        <v>3409</v>
      </c>
      <c r="G90" s="54">
        <v>1345</v>
      </c>
      <c r="H90" s="1046">
        <v>565</v>
      </c>
      <c r="I90" s="1046">
        <v>149</v>
      </c>
      <c r="J90" s="1046">
        <v>1102</v>
      </c>
      <c r="K90" s="1045">
        <v>119</v>
      </c>
      <c r="L90" s="1044">
        <v>12102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6.1973227565691624E-2</v>
      </c>
      <c r="D94" s="72">
        <v>750</v>
      </c>
    </row>
    <row r="95" spans="1:12">
      <c r="B95" s="70" t="s">
        <v>9</v>
      </c>
      <c r="C95" s="852">
        <v>0.14493472153363079</v>
      </c>
      <c r="D95" s="72">
        <v>1754</v>
      </c>
    </row>
    <row r="96" spans="1:12">
      <c r="B96" s="70" t="s">
        <v>10</v>
      </c>
      <c r="C96" s="852">
        <v>0.24037349198479591</v>
      </c>
      <c r="D96" s="72">
        <v>2909</v>
      </c>
    </row>
    <row r="97" spans="1:8">
      <c r="B97" s="73" t="s">
        <v>11</v>
      </c>
      <c r="C97" s="851">
        <v>0.2816889770285903</v>
      </c>
      <c r="D97" s="75">
        <v>3409</v>
      </c>
    </row>
    <row r="98" spans="1:8">
      <c r="B98" s="73" t="s">
        <v>12</v>
      </c>
      <c r="C98" s="850">
        <v>0.11113865476780697</v>
      </c>
      <c r="D98" s="75">
        <v>1345</v>
      </c>
    </row>
    <row r="99" spans="1:8">
      <c r="B99" s="73" t="s">
        <v>13</v>
      </c>
      <c r="C99" s="850">
        <v>4.6686498099487689E-2</v>
      </c>
      <c r="D99" s="75">
        <v>565</v>
      </c>
    </row>
    <row r="100" spans="1:8">
      <c r="B100" s="73" t="s">
        <v>14</v>
      </c>
      <c r="C100" s="850">
        <v>1.2312014543050736E-2</v>
      </c>
      <c r="D100" s="75">
        <v>149</v>
      </c>
    </row>
    <row r="101" spans="1:8">
      <c r="B101" s="77" t="s">
        <v>77</v>
      </c>
      <c r="C101" s="849">
        <v>9.105932903652289E-2</v>
      </c>
      <c r="D101" s="79">
        <v>1102</v>
      </c>
    </row>
    <row r="102" spans="1:8">
      <c r="B102" s="80" t="s">
        <v>78</v>
      </c>
      <c r="C102" s="849">
        <v>9.8330854404230714E-3</v>
      </c>
      <c r="D102" s="79">
        <v>119</v>
      </c>
    </row>
    <row r="103" spans="1:8" ht="15.6" thickBot="1">
      <c r="B103" s="81" t="s">
        <v>87</v>
      </c>
      <c r="C103" s="847"/>
      <c r="D103" s="846">
        <v>12102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87">
        <v>4.3999999999999997E-2</v>
      </c>
      <c r="D108" s="87">
        <v>3.9E-2</v>
      </c>
      <c r="E108" s="87">
        <v>2.3E-2</v>
      </c>
      <c r="F108" s="87">
        <v>3.7670341116222548E-2</v>
      </c>
      <c r="G108" s="87">
        <v>4.1315485043794412E-2</v>
      </c>
      <c r="H108" s="88">
        <v>500</v>
      </c>
    </row>
    <row r="109" spans="1:8">
      <c r="B109" s="3" t="s">
        <v>93</v>
      </c>
      <c r="C109" s="87">
        <v>0.13600000000000001</v>
      </c>
      <c r="D109" s="87">
        <v>0.13100000000000001</v>
      </c>
      <c r="E109" s="89">
        <v>0.112</v>
      </c>
      <c r="F109" s="87">
        <v>0.1226456036802361</v>
      </c>
      <c r="G109" s="87">
        <v>0.12237646669971905</v>
      </c>
      <c r="H109" s="88">
        <v>1481</v>
      </c>
    </row>
    <row r="110" spans="1:8">
      <c r="B110" s="3" t="s">
        <v>94</v>
      </c>
      <c r="C110" s="87">
        <v>0.158</v>
      </c>
      <c r="D110" s="87">
        <v>0.16200000000000001</v>
      </c>
      <c r="E110" s="89">
        <v>0.16800000000000001</v>
      </c>
      <c r="F110" s="87">
        <v>0.16986372710702197</v>
      </c>
      <c r="G110" s="87">
        <v>0.16997190547017021</v>
      </c>
      <c r="H110" s="88">
        <v>2057</v>
      </c>
    </row>
    <row r="111" spans="1:8">
      <c r="B111" s="3" t="s">
        <v>95</v>
      </c>
      <c r="C111" s="87">
        <v>0.14599999999999999</v>
      </c>
      <c r="D111" s="87">
        <v>0.14799999999999999</v>
      </c>
      <c r="E111" s="89">
        <v>0.156</v>
      </c>
      <c r="F111" s="87">
        <v>0.1580591962503255</v>
      </c>
      <c r="G111" s="87">
        <v>0.15328044951247727</v>
      </c>
      <c r="H111" s="88">
        <v>1855</v>
      </c>
    </row>
    <row r="112" spans="1:8">
      <c r="B112" s="3" t="s">
        <v>96</v>
      </c>
      <c r="C112" s="87">
        <v>0.15</v>
      </c>
      <c r="D112" s="87">
        <v>0.151</v>
      </c>
      <c r="E112" s="89">
        <v>0.155</v>
      </c>
      <c r="F112" s="87">
        <v>0.15536845759916673</v>
      </c>
      <c r="G112" s="87">
        <v>0.15294992563212692</v>
      </c>
      <c r="H112" s="88">
        <v>1851</v>
      </c>
    </row>
    <row r="113" spans="2:8">
      <c r="B113" s="3" t="s">
        <v>97</v>
      </c>
      <c r="C113" s="87">
        <v>0.121</v>
      </c>
      <c r="D113" s="87">
        <v>0.124</v>
      </c>
      <c r="E113" s="89">
        <v>0.13600000000000001</v>
      </c>
      <c r="F113" s="87">
        <v>0.13436333651592744</v>
      </c>
      <c r="G113" s="87">
        <v>0.13485374318294496</v>
      </c>
      <c r="H113" s="88">
        <v>1632</v>
      </c>
    </row>
    <row r="114" spans="2:8">
      <c r="B114" s="3" t="s">
        <v>98</v>
      </c>
      <c r="C114" s="87">
        <v>9.9000000000000005E-2</v>
      </c>
      <c r="D114" s="87">
        <v>0.1</v>
      </c>
      <c r="E114" s="87">
        <v>0.106</v>
      </c>
      <c r="F114" s="87">
        <v>0.10511240343720163</v>
      </c>
      <c r="G114" s="87">
        <v>0.10667658238307717</v>
      </c>
      <c r="H114" s="88">
        <v>1291</v>
      </c>
    </row>
    <row r="115" spans="2:8">
      <c r="B115" s="3" t="s">
        <v>99</v>
      </c>
      <c r="C115" s="87">
        <v>9.6000000000000002E-2</v>
      </c>
      <c r="D115" s="87">
        <v>9.5000000000000001E-2</v>
      </c>
      <c r="E115" s="87">
        <v>9.4E-2</v>
      </c>
      <c r="F115" s="87">
        <v>8.1676937765818941E-2</v>
      </c>
      <c r="G115" s="87">
        <v>8.0234671955048756E-2</v>
      </c>
      <c r="H115" s="88">
        <v>971</v>
      </c>
    </row>
    <row r="116" spans="2:8">
      <c r="B116" s="3" t="s">
        <v>100</v>
      </c>
      <c r="C116" s="87">
        <v>4.7E-2</v>
      </c>
      <c r="D116" s="87">
        <v>4.7E-2</v>
      </c>
      <c r="E116" s="87">
        <v>4.8000000000000001E-2</v>
      </c>
      <c r="F116" s="87">
        <v>3.37644301709921E-2</v>
      </c>
      <c r="G116" s="87">
        <v>3.5944471988101141E-2</v>
      </c>
      <c r="H116" s="88">
        <v>435</v>
      </c>
    </row>
    <row r="117" spans="2:8" ht="15.6" thickBot="1">
      <c r="B117" s="4" t="s">
        <v>101</v>
      </c>
      <c r="C117" s="90">
        <v>3.0000000000000001E-3</v>
      </c>
      <c r="D117" s="90">
        <v>4.0000000000000001E-3</v>
      </c>
      <c r="E117" s="90">
        <v>2E-3</v>
      </c>
      <c r="F117" s="90">
        <v>1.2151722940716952E-3</v>
      </c>
      <c r="G117" s="90">
        <v>2.396298132540076E-3</v>
      </c>
      <c r="H117" s="91">
        <v>29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12102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368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128" t="s">
        <v>89</v>
      </c>
      <c r="C122" s="1086" t="s">
        <v>103</v>
      </c>
      <c r="D122" s="1087"/>
      <c r="E122" s="1088" t="s">
        <v>74</v>
      </c>
      <c r="F122" s="1089"/>
    </row>
    <row r="123" spans="2:8">
      <c r="B123" s="1129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3.0590394616090547E-2</v>
      </c>
      <c r="D124" s="1039">
        <v>200</v>
      </c>
      <c r="E124" s="1040">
        <v>1.6526194017517766E-2</v>
      </c>
      <c r="F124" s="1039">
        <v>200</v>
      </c>
    </row>
    <row r="125" spans="2:8">
      <c r="B125" s="100" t="s">
        <v>0</v>
      </c>
      <c r="C125" s="1040">
        <v>0.12465585806056897</v>
      </c>
      <c r="D125" s="1039">
        <v>815</v>
      </c>
      <c r="E125" s="1040">
        <v>6.7344240621384902E-2</v>
      </c>
      <c r="F125" s="1039">
        <v>815</v>
      </c>
    </row>
    <row r="126" spans="2:8">
      <c r="B126" s="100" t="s">
        <v>1</v>
      </c>
      <c r="C126" s="1040">
        <v>0.1757418170694402</v>
      </c>
      <c r="D126" s="1039">
        <v>1149</v>
      </c>
      <c r="E126" s="1040">
        <v>9.4942984630639563E-2</v>
      </c>
      <c r="F126" s="1039">
        <v>1149</v>
      </c>
    </row>
    <row r="127" spans="2:8">
      <c r="B127" s="100" t="s">
        <v>2</v>
      </c>
      <c r="C127" s="1040">
        <v>0.16350565922300397</v>
      </c>
      <c r="D127" s="1039">
        <v>1069</v>
      </c>
      <c r="E127" s="1040">
        <v>8.8332507023632462E-2</v>
      </c>
      <c r="F127" s="1039">
        <v>1069</v>
      </c>
    </row>
    <row r="128" spans="2:8">
      <c r="B128" s="100" t="s">
        <v>3</v>
      </c>
      <c r="C128" s="1040">
        <v>0.16075252370755583</v>
      </c>
      <c r="D128" s="1039">
        <v>1051</v>
      </c>
      <c r="E128" s="1040">
        <v>8.6845149562055857E-2</v>
      </c>
      <c r="F128" s="1039">
        <v>1051</v>
      </c>
    </row>
    <row r="129" spans="2:13">
      <c r="B129" s="100" t="s">
        <v>4</v>
      </c>
      <c r="C129" s="1040">
        <v>0.13520954420312023</v>
      </c>
      <c r="D129" s="1039">
        <v>884</v>
      </c>
      <c r="E129" s="1040">
        <v>7.3045777557428526E-2</v>
      </c>
      <c r="F129" s="1039">
        <v>884</v>
      </c>
    </row>
    <row r="130" spans="2:13">
      <c r="B130" s="100" t="s">
        <v>5</v>
      </c>
      <c r="C130" s="1040">
        <v>0.10538390945243194</v>
      </c>
      <c r="D130" s="1039">
        <v>689</v>
      </c>
      <c r="E130" s="1040">
        <v>5.6932738390348701E-2</v>
      </c>
      <c r="F130" s="1039">
        <v>689</v>
      </c>
    </row>
    <row r="131" spans="2:13">
      <c r="B131" s="100" t="s">
        <v>6</v>
      </c>
      <c r="C131" s="1040">
        <v>7.6628938513306821E-2</v>
      </c>
      <c r="D131" s="1039">
        <v>501</v>
      </c>
      <c r="E131" s="1040">
        <v>4.1398116013882005E-2</v>
      </c>
      <c r="F131" s="1039">
        <v>501</v>
      </c>
    </row>
    <row r="132" spans="2:13">
      <c r="B132" s="100" t="s">
        <v>7</v>
      </c>
      <c r="C132" s="1040">
        <v>2.6001835423676966E-2</v>
      </c>
      <c r="D132" s="1039">
        <v>170</v>
      </c>
      <c r="E132" s="1040">
        <v>1.4047264914890101E-2</v>
      </c>
      <c r="F132" s="1039">
        <v>170</v>
      </c>
    </row>
    <row r="133" spans="2:13">
      <c r="B133" s="100" t="s">
        <v>105</v>
      </c>
      <c r="C133" s="1040">
        <v>1.5295197308045274E-3</v>
      </c>
      <c r="D133" s="1039">
        <v>10</v>
      </c>
      <c r="E133" s="1040">
        <v>8.2630970087588826E-4</v>
      </c>
      <c r="F133" s="1039">
        <v>10</v>
      </c>
    </row>
    <row r="134" spans="2:13">
      <c r="B134" s="100" t="s">
        <v>73</v>
      </c>
      <c r="C134" s="906"/>
      <c r="D134" s="1038"/>
      <c r="E134" s="1037">
        <v>0.45975871756734427</v>
      </c>
      <c r="F134" s="833">
        <v>5564</v>
      </c>
    </row>
    <row r="135" spans="2:13" ht="15.6" thickBot="1">
      <c r="B135" s="105" t="s">
        <v>70</v>
      </c>
      <c r="C135" s="1036"/>
      <c r="D135" s="831">
        <v>6538</v>
      </c>
      <c r="E135" s="1035"/>
      <c r="F135" s="831">
        <v>12102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274</v>
      </c>
      <c r="D139" s="115">
        <v>311</v>
      </c>
      <c r="E139" s="115">
        <v>184</v>
      </c>
      <c r="F139" s="115">
        <v>123</v>
      </c>
      <c r="G139" s="115">
        <v>105</v>
      </c>
      <c r="H139" s="115">
        <v>65</v>
      </c>
      <c r="I139" s="115">
        <v>49</v>
      </c>
      <c r="J139" s="115">
        <v>22</v>
      </c>
      <c r="K139" s="115">
        <v>8</v>
      </c>
      <c r="L139" s="115">
        <v>0</v>
      </c>
      <c r="M139" s="116">
        <v>1141</v>
      </c>
    </row>
    <row r="140" spans="2:13">
      <c r="B140" s="114" t="s">
        <v>109</v>
      </c>
      <c r="C140" s="115">
        <v>90</v>
      </c>
      <c r="D140" s="115">
        <v>116</v>
      </c>
      <c r="E140" s="115">
        <v>49</v>
      </c>
      <c r="F140" s="115">
        <v>41</v>
      </c>
      <c r="G140" s="115">
        <v>25</v>
      </c>
      <c r="H140" s="115">
        <v>21</v>
      </c>
      <c r="I140" s="115">
        <v>22</v>
      </c>
      <c r="J140" s="115">
        <v>5</v>
      </c>
      <c r="K140" s="115">
        <v>2</v>
      </c>
      <c r="L140" s="115">
        <v>0</v>
      </c>
      <c r="M140" s="116">
        <v>371</v>
      </c>
    </row>
    <row r="141" spans="2:13">
      <c r="B141" s="114" t="s">
        <v>110</v>
      </c>
      <c r="C141" s="115">
        <v>112</v>
      </c>
      <c r="D141" s="115">
        <v>582</v>
      </c>
      <c r="E141" s="115">
        <v>377</v>
      </c>
      <c r="F141" s="115">
        <v>223</v>
      </c>
      <c r="G141" s="115">
        <v>167</v>
      </c>
      <c r="H141" s="115">
        <v>156</v>
      </c>
      <c r="I141" s="115">
        <v>84</v>
      </c>
      <c r="J141" s="115">
        <v>64</v>
      </c>
      <c r="K141" s="115">
        <v>28</v>
      </c>
      <c r="L141" s="115">
        <v>2</v>
      </c>
      <c r="M141" s="116">
        <v>1795</v>
      </c>
    </row>
    <row r="142" spans="2:13">
      <c r="B142" s="114" t="s">
        <v>111</v>
      </c>
      <c r="C142" s="115">
        <v>24</v>
      </c>
      <c r="D142" s="115">
        <v>458</v>
      </c>
      <c r="E142" s="115">
        <v>1043</v>
      </c>
      <c r="F142" s="115">
        <v>537</v>
      </c>
      <c r="G142" s="115">
        <v>363</v>
      </c>
      <c r="H142" s="115">
        <v>278</v>
      </c>
      <c r="I142" s="115">
        <v>193</v>
      </c>
      <c r="J142" s="115">
        <v>122</v>
      </c>
      <c r="K142" s="115">
        <v>71</v>
      </c>
      <c r="L142" s="115">
        <v>5</v>
      </c>
      <c r="M142" s="116">
        <v>3094</v>
      </c>
    </row>
    <row r="143" spans="2:13">
      <c r="B143" s="114" t="s">
        <v>112</v>
      </c>
      <c r="C143" s="115">
        <v>0</v>
      </c>
      <c r="D143" s="115">
        <v>14</v>
      </c>
      <c r="E143" s="115">
        <v>404</v>
      </c>
      <c r="F143" s="115">
        <v>880</v>
      </c>
      <c r="G143" s="115">
        <v>710</v>
      </c>
      <c r="H143" s="115">
        <v>423</v>
      </c>
      <c r="I143" s="115">
        <v>273</v>
      </c>
      <c r="J143" s="115">
        <v>198</v>
      </c>
      <c r="K143" s="115">
        <v>81</v>
      </c>
      <c r="L143" s="115">
        <v>8</v>
      </c>
      <c r="M143" s="116">
        <v>2991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51</v>
      </c>
      <c r="G144" s="115">
        <v>481</v>
      </c>
      <c r="H144" s="115">
        <v>689</v>
      </c>
      <c r="I144" s="115">
        <v>670</v>
      </c>
      <c r="J144" s="115">
        <v>560</v>
      </c>
      <c r="K144" s="115">
        <v>245</v>
      </c>
      <c r="L144" s="115">
        <v>14</v>
      </c>
      <c r="M144" s="116">
        <v>2710</v>
      </c>
    </row>
    <row r="145" spans="2:14" ht="15.6" thickBot="1">
      <c r="B145" s="117" t="s">
        <v>70</v>
      </c>
      <c r="C145" s="118">
        <v>500</v>
      </c>
      <c r="D145" s="118">
        <v>1481</v>
      </c>
      <c r="E145" s="118">
        <v>2057</v>
      </c>
      <c r="F145" s="118">
        <v>1855</v>
      </c>
      <c r="G145" s="118">
        <v>1851</v>
      </c>
      <c r="H145" s="118">
        <v>1632</v>
      </c>
      <c r="I145" s="118">
        <v>1291</v>
      </c>
      <c r="J145" s="118">
        <v>971</v>
      </c>
      <c r="K145" s="118">
        <v>435</v>
      </c>
      <c r="L145" s="118">
        <v>29</v>
      </c>
      <c r="M145" s="119">
        <v>12102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68</v>
      </c>
      <c r="D149" s="125">
        <v>98</v>
      </c>
      <c r="E149" s="125">
        <v>56</v>
      </c>
      <c r="F149" s="125">
        <v>36</v>
      </c>
      <c r="G149" s="125">
        <v>17</v>
      </c>
      <c r="H149" s="125">
        <v>11</v>
      </c>
      <c r="I149" s="125">
        <v>14</v>
      </c>
      <c r="J149" s="125">
        <v>5</v>
      </c>
      <c r="K149" s="125">
        <v>2</v>
      </c>
      <c r="L149" s="125">
        <v>0</v>
      </c>
      <c r="M149" s="116">
        <v>307</v>
      </c>
    </row>
    <row r="150" spans="2:14">
      <c r="B150" s="114" t="s">
        <v>109</v>
      </c>
      <c r="C150" s="125">
        <v>42</v>
      </c>
      <c r="D150" s="125">
        <v>49</v>
      </c>
      <c r="E150" s="125">
        <v>22</v>
      </c>
      <c r="F150" s="125">
        <v>18</v>
      </c>
      <c r="G150" s="125">
        <v>6</v>
      </c>
      <c r="H150" s="125">
        <v>11</v>
      </c>
      <c r="I150" s="125">
        <v>9</v>
      </c>
      <c r="J150" s="125">
        <v>2</v>
      </c>
      <c r="K150" s="125">
        <v>1</v>
      </c>
      <c r="L150" s="125">
        <v>0</v>
      </c>
      <c r="M150" s="116">
        <v>160</v>
      </c>
    </row>
    <row r="151" spans="2:14">
      <c r="B151" s="114" t="s">
        <v>110</v>
      </c>
      <c r="C151" s="125">
        <v>76</v>
      </c>
      <c r="D151" s="125">
        <v>367</v>
      </c>
      <c r="E151" s="125">
        <v>229</v>
      </c>
      <c r="F151" s="125">
        <v>148</v>
      </c>
      <c r="G151" s="125">
        <v>117</v>
      </c>
      <c r="H151" s="125">
        <v>108</v>
      </c>
      <c r="I151" s="125">
        <v>57</v>
      </c>
      <c r="J151" s="125">
        <v>35</v>
      </c>
      <c r="K151" s="125">
        <v>12</v>
      </c>
      <c r="L151" s="125">
        <v>1</v>
      </c>
      <c r="M151" s="116">
        <v>1150</v>
      </c>
    </row>
    <row r="152" spans="2:14">
      <c r="B152" s="114" t="s">
        <v>111</v>
      </c>
      <c r="C152" s="125">
        <v>14</v>
      </c>
      <c r="D152" s="125">
        <v>290</v>
      </c>
      <c r="E152" s="125">
        <v>606</v>
      </c>
      <c r="F152" s="125">
        <v>321</v>
      </c>
      <c r="G152" s="125">
        <v>227</v>
      </c>
      <c r="H152" s="125">
        <v>158</v>
      </c>
      <c r="I152" s="125">
        <v>107</v>
      </c>
      <c r="J152" s="125">
        <v>65</v>
      </c>
      <c r="K152" s="125">
        <v>27</v>
      </c>
      <c r="L152" s="125">
        <v>2</v>
      </c>
      <c r="M152" s="116">
        <v>1817</v>
      </c>
    </row>
    <row r="153" spans="2:14">
      <c r="B153" s="114" t="s">
        <v>112</v>
      </c>
      <c r="C153" s="125">
        <v>0</v>
      </c>
      <c r="D153" s="125">
        <v>11</v>
      </c>
      <c r="E153" s="125">
        <v>236</v>
      </c>
      <c r="F153" s="125">
        <v>513</v>
      </c>
      <c r="G153" s="125">
        <v>384</v>
      </c>
      <c r="H153" s="125">
        <v>221</v>
      </c>
      <c r="I153" s="125">
        <v>141</v>
      </c>
      <c r="J153" s="125">
        <v>108</v>
      </c>
      <c r="K153" s="125">
        <v>33</v>
      </c>
      <c r="L153" s="125">
        <v>4</v>
      </c>
      <c r="M153" s="116">
        <v>1651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33</v>
      </c>
      <c r="G154" s="125">
        <v>300</v>
      </c>
      <c r="H154" s="125">
        <v>375</v>
      </c>
      <c r="I154" s="125">
        <v>361</v>
      </c>
      <c r="J154" s="125">
        <v>286</v>
      </c>
      <c r="K154" s="125">
        <v>95</v>
      </c>
      <c r="L154" s="125">
        <v>3</v>
      </c>
      <c r="M154" s="116">
        <v>1453</v>
      </c>
    </row>
    <row r="155" spans="2:14" ht="15.6" thickBot="1">
      <c r="B155" s="117" t="s">
        <v>70</v>
      </c>
      <c r="C155" s="118">
        <v>200</v>
      </c>
      <c r="D155" s="118">
        <v>815</v>
      </c>
      <c r="E155" s="118">
        <v>1149</v>
      </c>
      <c r="F155" s="118">
        <v>1069</v>
      </c>
      <c r="G155" s="118">
        <v>1051</v>
      </c>
      <c r="H155" s="118">
        <v>884</v>
      </c>
      <c r="I155" s="118">
        <v>689</v>
      </c>
      <c r="J155" s="118">
        <v>501</v>
      </c>
      <c r="K155" s="118">
        <v>170</v>
      </c>
      <c r="L155" s="118">
        <v>10</v>
      </c>
      <c r="M155" s="119">
        <v>6538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0.16600000000000001</v>
      </c>
      <c r="D159" s="1031">
        <v>8.1701553004726535E-2</v>
      </c>
      <c r="E159" s="1031">
        <v>3.6947010209042293E-2</v>
      </c>
      <c r="F159" s="1031">
        <v>3.2345013477088951E-2</v>
      </c>
      <c r="G159" s="1031">
        <v>5.294435440302539E-2</v>
      </c>
      <c r="H159" s="1031">
        <v>5.6985294117647058E-2</v>
      </c>
      <c r="I159" s="1031">
        <v>7.66847405112316E-2</v>
      </c>
      <c r="J159" s="1031">
        <v>8.1359423274974252E-2</v>
      </c>
      <c r="K159" s="1031">
        <v>8.2758620689655171E-2</v>
      </c>
      <c r="L159" s="1030">
        <v>0.17241379310344829</v>
      </c>
      <c r="M159" s="1034">
        <v>6.1973227565691624E-2</v>
      </c>
      <c r="N159" s="1016"/>
    </row>
    <row r="160" spans="2:14">
      <c r="B160" s="70" t="s">
        <v>9</v>
      </c>
      <c r="C160" s="1031">
        <v>0.48399999999999999</v>
      </c>
      <c r="D160" s="1031">
        <v>0.21607022282241728</v>
      </c>
      <c r="E160" s="1031">
        <v>0.13223140495867769</v>
      </c>
      <c r="F160" s="1031">
        <v>0.1045822102425876</v>
      </c>
      <c r="G160" s="1031">
        <v>9.4543490005402492E-2</v>
      </c>
      <c r="H160" s="1031">
        <v>0.1133578431372549</v>
      </c>
      <c r="I160" s="1031">
        <v>0.11928737412858249</v>
      </c>
      <c r="J160" s="1031">
        <v>0.13594232749742532</v>
      </c>
      <c r="K160" s="1031">
        <v>0.17011494252873563</v>
      </c>
      <c r="L160" s="1030">
        <v>0.20689655172413793</v>
      </c>
      <c r="M160" s="1029">
        <v>0.14493472153363079</v>
      </c>
      <c r="N160" s="1016"/>
    </row>
    <row r="161" spans="2:14">
      <c r="B161" s="70" t="s">
        <v>10</v>
      </c>
      <c r="C161" s="1031">
        <v>0.20799999999999999</v>
      </c>
      <c r="D161" s="1031">
        <v>0.37812288993923027</v>
      </c>
      <c r="E161" s="1031">
        <v>0.29120077783179388</v>
      </c>
      <c r="F161" s="1031">
        <v>0.24097035040431267</v>
      </c>
      <c r="G161" s="1031">
        <v>0.19232847109670448</v>
      </c>
      <c r="H161" s="1031">
        <v>0.19669117647058823</v>
      </c>
      <c r="I161" s="1031">
        <v>0.18048024786986833</v>
      </c>
      <c r="J161" s="1031">
        <v>0.19876416065911431</v>
      </c>
      <c r="K161" s="1031">
        <v>0.21379310344827587</v>
      </c>
      <c r="L161" s="1030">
        <v>0.10344827586206896</v>
      </c>
      <c r="M161" s="1029">
        <v>0.24037349198479591</v>
      </c>
      <c r="N161" s="1016"/>
    </row>
    <row r="162" spans="2:14">
      <c r="B162" s="73" t="s">
        <v>11</v>
      </c>
      <c r="C162" s="1027">
        <v>3.7999999999999999E-2</v>
      </c>
      <c r="D162" s="1027">
        <v>0.2275489534098582</v>
      </c>
      <c r="E162" s="1027">
        <v>0.37044239183276617</v>
      </c>
      <c r="F162" s="1027">
        <v>0.35795148247978437</v>
      </c>
      <c r="G162" s="1027">
        <v>0.3187466234467855</v>
      </c>
      <c r="H162" s="1027">
        <v>0.26899509803921567</v>
      </c>
      <c r="I162" s="1027">
        <v>0.25406661502711075</v>
      </c>
      <c r="J162" s="1027">
        <v>0.19567456230690011</v>
      </c>
      <c r="K162" s="1027">
        <v>0.17011494252873563</v>
      </c>
      <c r="L162" s="1026">
        <v>0.20689655172413793</v>
      </c>
      <c r="M162" s="1025">
        <v>0.2816889770285903</v>
      </c>
      <c r="N162" s="1016"/>
    </row>
    <row r="163" spans="2:14">
      <c r="B163" s="73" t="s">
        <v>12</v>
      </c>
      <c r="C163" s="1027">
        <v>0</v>
      </c>
      <c r="D163" s="1027">
        <v>2.6333558406482108E-2</v>
      </c>
      <c r="E163" s="1027">
        <v>9.8687408847836652E-2</v>
      </c>
      <c r="F163" s="1027">
        <v>0.15309973045822103</v>
      </c>
      <c r="G163" s="1027">
        <v>0.15613182063749326</v>
      </c>
      <c r="H163" s="1027">
        <v>0.13909313725490197</v>
      </c>
      <c r="I163" s="1027">
        <v>0.11696359411309062</v>
      </c>
      <c r="J163" s="1027">
        <v>0.12049433573635428</v>
      </c>
      <c r="K163" s="1027">
        <v>7.3563218390804597E-2</v>
      </c>
      <c r="L163" s="1026">
        <v>0.10344827586206896</v>
      </c>
      <c r="M163" s="1025">
        <v>0.11113865476780697</v>
      </c>
      <c r="N163" s="1016"/>
    </row>
    <row r="164" spans="2:14">
      <c r="B164" s="73" t="s">
        <v>13</v>
      </c>
      <c r="C164" s="1027">
        <v>0</v>
      </c>
      <c r="D164" s="1027">
        <v>2.7008777852802163E-3</v>
      </c>
      <c r="E164" s="1027">
        <v>1.5556635877491492E-2</v>
      </c>
      <c r="F164" s="1027">
        <v>4.6361185983827491E-2</v>
      </c>
      <c r="G164" s="1027">
        <v>7.9956780118854667E-2</v>
      </c>
      <c r="H164" s="1027">
        <v>7.5980392156862739E-2</v>
      </c>
      <c r="I164" s="1027">
        <v>7.513555383423702E-2</v>
      </c>
      <c r="J164" s="1027">
        <v>6.7971163748712662E-2</v>
      </c>
      <c r="K164" s="1027">
        <v>1.8390804597701149E-2</v>
      </c>
      <c r="L164" s="1026">
        <v>0</v>
      </c>
      <c r="M164" s="1025">
        <v>4.6686498099487689E-2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1.9445794846864365E-3</v>
      </c>
      <c r="F165" s="1027">
        <v>7.0080862533692719E-3</v>
      </c>
      <c r="G165" s="1027">
        <v>1.5667206915180983E-2</v>
      </c>
      <c r="H165" s="1027">
        <v>2.3284313725490197E-2</v>
      </c>
      <c r="I165" s="1027">
        <v>2.8659953524399689E-2</v>
      </c>
      <c r="J165" s="1027">
        <v>2.4716786817713696E-2</v>
      </c>
      <c r="K165" s="1027">
        <v>9.1954022988505746E-3</v>
      </c>
      <c r="L165" s="1026">
        <v>0</v>
      </c>
      <c r="M165" s="1025">
        <v>1.2312014543050736E-2</v>
      </c>
      <c r="N165" s="1016"/>
    </row>
    <row r="166" spans="2:14">
      <c r="B166" s="77" t="s">
        <v>77</v>
      </c>
      <c r="C166" s="1023">
        <v>6.2E-2</v>
      </c>
      <c r="D166" s="1023">
        <v>4.8615800135043886E-2</v>
      </c>
      <c r="E166" s="1023">
        <v>5.1045211473018957E-2</v>
      </c>
      <c r="F166" s="1023">
        <v>5.444743935309973E-2</v>
      </c>
      <c r="G166" s="1023">
        <v>8.1037277147487846E-2</v>
      </c>
      <c r="H166" s="1023">
        <v>0.11764705882352941</v>
      </c>
      <c r="I166" s="1023">
        <v>0.13787761425251743</v>
      </c>
      <c r="J166" s="1023">
        <v>0.16168898043254376</v>
      </c>
      <c r="K166" s="1023">
        <v>0.25517241379310346</v>
      </c>
      <c r="L166" s="1022">
        <v>0.17241379310344829</v>
      </c>
      <c r="M166" s="1021">
        <v>9.105932903652289E-2</v>
      </c>
      <c r="N166" s="1016"/>
    </row>
    <row r="167" spans="2:14" ht="15.6" thickBot="1">
      <c r="B167" s="140" t="s">
        <v>78</v>
      </c>
      <c r="C167" s="1019">
        <v>4.2000000000000003E-2</v>
      </c>
      <c r="D167" s="1019">
        <v>1.8906144496961513E-2</v>
      </c>
      <c r="E167" s="1019">
        <v>1.9445794846864365E-3</v>
      </c>
      <c r="F167" s="1019">
        <v>3.234501347708895E-3</v>
      </c>
      <c r="G167" s="1019">
        <v>8.6439762290653702E-3</v>
      </c>
      <c r="H167" s="1019">
        <v>7.9656862745098034E-3</v>
      </c>
      <c r="I167" s="1019">
        <v>1.0844306738962044E-2</v>
      </c>
      <c r="J167" s="1019">
        <v>1.3388259526261586E-2</v>
      </c>
      <c r="K167" s="1019">
        <v>6.8965517241379309E-3</v>
      </c>
      <c r="L167" s="1018">
        <v>3.4482758620689655E-2</v>
      </c>
      <c r="M167" s="1017">
        <v>9.8330854404230714E-3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83</v>
      </c>
      <c r="D172" s="878">
        <v>121</v>
      </c>
      <c r="E172" s="878">
        <v>76</v>
      </c>
      <c r="F172" s="878">
        <v>60</v>
      </c>
      <c r="G172" s="878">
        <v>98</v>
      </c>
      <c r="H172" s="878">
        <v>93</v>
      </c>
      <c r="I172" s="878">
        <v>99</v>
      </c>
      <c r="J172" s="878">
        <v>79</v>
      </c>
      <c r="K172" s="878">
        <v>36</v>
      </c>
      <c r="L172" s="915">
        <v>5</v>
      </c>
      <c r="M172" s="146">
        <v>750</v>
      </c>
    </row>
    <row r="173" spans="2:14">
      <c r="B173" s="70" t="s">
        <v>9</v>
      </c>
      <c r="C173" s="878">
        <v>242</v>
      </c>
      <c r="D173" s="878">
        <v>320</v>
      </c>
      <c r="E173" s="878">
        <v>272</v>
      </c>
      <c r="F173" s="878">
        <v>194</v>
      </c>
      <c r="G173" s="878">
        <v>175</v>
      </c>
      <c r="H173" s="878">
        <v>185</v>
      </c>
      <c r="I173" s="878">
        <v>154</v>
      </c>
      <c r="J173" s="878">
        <v>132</v>
      </c>
      <c r="K173" s="878">
        <v>74</v>
      </c>
      <c r="L173" s="915">
        <v>6</v>
      </c>
      <c r="M173" s="146">
        <v>1754</v>
      </c>
    </row>
    <row r="174" spans="2:14">
      <c r="B174" s="70" t="s">
        <v>10</v>
      </c>
      <c r="C174" s="878">
        <v>104</v>
      </c>
      <c r="D174" s="878">
        <v>560</v>
      </c>
      <c r="E174" s="878">
        <v>599</v>
      </c>
      <c r="F174" s="878">
        <v>447</v>
      </c>
      <c r="G174" s="878">
        <v>356</v>
      </c>
      <c r="H174" s="878">
        <v>321</v>
      </c>
      <c r="I174" s="878">
        <v>233</v>
      </c>
      <c r="J174" s="878">
        <v>193</v>
      </c>
      <c r="K174" s="878">
        <v>93</v>
      </c>
      <c r="L174" s="915">
        <v>3</v>
      </c>
      <c r="M174" s="146">
        <v>2909</v>
      </c>
    </row>
    <row r="175" spans="2:14">
      <c r="B175" s="73" t="s">
        <v>11</v>
      </c>
      <c r="C175" s="874">
        <v>19</v>
      </c>
      <c r="D175" s="874">
        <v>337</v>
      </c>
      <c r="E175" s="874">
        <v>762</v>
      </c>
      <c r="F175" s="874">
        <v>664</v>
      </c>
      <c r="G175" s="874">
        <v>590</v>
      </c>
      <c r="H175" s="874">
        <v>439</v>
      </c>
      <c r="I175" s="874">
        <v>328</v>
      </c>
      <c r="J175" s="874">
        <v>190</v>
      </c>
      <c r="K175" s="874">
        <v>74</v>
      </c>
      <c r="L175" s="913">
        <v>6</v>
      </c>
      <c r="M175" s="149">
        <v>3409</v>
      </c>
    </row>
    <row r="176" spans="2:14">
      <c r="B176" s="73" t="s">
        <v>12</v>
      </c>
      <c r="C176" s="874">
        <v>0</v>
      </c>
      <c r="D176" s="874">
        <v>39</v>
      </c>
      <c r="E176" s="874">
        <v>203</v>
      </c>
      <c r="F176" s="874">
        <v>284</v>
      </c>
      <c r="G176" s="874">
        <v>289</v>
      </c>
      <c r="H176" s="874">
        <v>227</v>
      </c>
      <c r="I176" s="874">
        <v>151</v>
      </c>
      <c r="J176" s="874">
        <v>117</v>
      </c>
      <c r="K176" s="874">
        <v>32</v>
      </c>
      <c r="L176" s="913">
        <v>3</v>
      </c>
      <c r="M176" s="149">
        <v>1345</v>
      </c>
    </row>
    <row r="177" spans="1:26">
      <c r="B177" s="73" t="s">
        <v>13</v>
      </c>
      <c r="C177" s="874">
        <v>0</v>
      </c>
      <c r="D177" s="874">
        <v>4</v>
      </c>
      <c r="E177" s="874">
        <v>32</v>
      </c>
      <c r="F177" s="874">
        <v>86</v>
      </c>
      <c r="G177" s="874">
        <v>148</v>
      </c>
      <c r="H177" s="874">
        <v>124</v>
      </c>
      <c r="I177" s="874">
        <v>97</v>
      </c>
      <c r="J177" s="874">
        <v>66</v>
      </c>
      <c r="K177" s="874">
        <v>8</v>
      </c>
      <c r="L177" s="913">
        <v>0</v>
      </c>
      <c r="M177" s="149">
        <v>565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4</v>
      </c>
      <c r="F178" s="874">
        <v>13</v>
      </c>
      <c r="G178" s="874">
        <v>29</v>
      </c>
      <c r="H178" s="874">
        <v>38</v>
      </c>
      <c r="I178" s="874">
        <v>37</v>
      </c>
      <c r="J178" s="874">
        <v>24</v>
      </c>
      <c r="K178" s="874">
        <v>4</v>
      </c>
      <c r="L178" s="913">
        <v>0</v>
      </c>
      <c r="M178" s="149">
        <v>149</v>
      </c>
      <c r="W178" s="819"/>
      <c r="X178" s="819"/>
      <c r="Y178" s="819"/>
      <c r="Z178" s="819"/>
    </row>
    <row r="179" spans="1:26">
      <c r="B179" s="77" t="s">
        <v>77</v>
      </c>
      <c r="C179" s="911">
        <v>31</v>
      </c>
      <c r="D179" s="911">
        <v>72</v>
      </c>
      <c r="E179" s="911">
        <v>105</v>
      </c>
      <c r="F179" s="911">
        <v>101</v>
      </c>
      <c r="G179" s="911">
        <v>150</v>
      </c>
      <c r="H179" s="911">
        <v>192</v>
      </c>
      <c r="I179" s="911">
        <v>178</v>
      </c>
      <c r="J179" s="911">
        <v>157</v>
      </c>
      <c r="K179" s="911">
        <v>111</v>
      </c>
      <c r="L179" s="910">
        <v>5</v>
      </c>
      <c r="M179" s="152">
        <v>1102</v>
      </c>
      <c r="W179" s="819"/>
      <c r="X179" s="819"/>
      <c r="Y179" s="819"/>
      <c r="Z179" s="819"/>
    </row>
    <row r="180" spans="1:26">
      <c r="B180" s="77" t="s">
        <v>78</v>
      </c>
      <c r="C180" s="911">
        <v>21</v>
      </c>
      <c r="D180" s="911">
        <v>28</v>
      </c>
      <c r="E180" s="911">
        <v>4</v>
      </c>
      <c r="F180" s="911">
        <v>6</v>
      </c>
      <c r="G180" s="911">
        <v>16</v>
      </c>
      <c r="H180" s="911">
        <v>13</v>
      </c>
      <c r="I180" s="911">
        <v>14</v>
      </c>
      <c r="J180" s="911">
        <v>13</v>
      </c>
      <c r="K180" s="911">
        <v>3</v>
      </c>
      <c r="L180" s="910">
        <v>1</v>
      </c>
      <c r="M180" s="152">
        <v>119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500</v>
      </c>
      <c r="D181" s="879">
        <v>1481</v>
      </c>
      <c r="E181" s="1015">
        <v>2057</v>
      </c>
      <c r="F181" s="1015">
        <v>1855</v>
      </c>
      <c r="G181" s="1015">
        <v>1851</v>
      </c>
      <c r="H181" s="879">
        <v>1632</v>
      </c>
      <c r="I181" s="879">
        <v>1291</v>
      </c>
      <c r="J181" s="879">
        <v>971</v>
      </c>
      <c r="K181" s="879">
        <v>435</v>
      </c>
      <c r="L181" s="879">
        <v>29</v>
      </c>
      <c r="M181" s="855">
        <v>12102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91" t="s">
        <v>118</v>
      </c>
      <c r="D185" s="1092"/>
      <c r="E185" s="1086" t="s">
        <v>103</v>
      </c>
      <c r="F185" s="1087"/>
      <c r="G185" s="1088" t="s">
        <v>74</v>
      </c>
      <c r="H185" s="1089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4.95785820525533E-3</v>
      </c>
      <c r="D187" s="51">
        <v>60</v>
      </c>
      <c r="E187" s="87">
        <v>0.13245640868767208</v>
      </c>
      <c r="F187" s="51">
        <v>866</v>
      </c>
      <c r="G187" s="845">
        <v>7.1558420095851921E-2</v>
      </c>
      <c r="H187" s="52">
        <v>866</v>
      </c>
      <c r="W187" s="819"/>
      <c r="X187" s="819"/>
      <c r="Y187" s="819"/>
      <c r="Z187" s="819"/>
    </row>
    <row r="188" spans="1:26">
      <c r="B188" s="160" t="s">
        <v>120</v>
      </c>
      <c r="C188" s="87">
        <v>0.4297636754255495</v>
      </c>
      <c r="D188" s="51">
        <v>5201</v>
      </c>
      <c r="E188" s="87">
        <v>0.80942184154175589</v>
      </c>
      <c r="F188" s="51">
        <v>5292</v>
      </c>
      <c r="G188" s="845">
        <v>0.43728309370352009</v>
      </c>
      <c r="H188" s="52">
        <v>5292</v>
      </c>
      <c r="W188" s="819"/>
      <c r="X188" s="819"/>
      <c r="Y188" s="819"/>
      <c r="Z188" s="819"/>
    </row>
    <row r="189" spans="1:26">
      <c r="B189" s="162" t="s">
        <v>122</v>
      </c>
      <c r="C189" s="87">
        <v>0.56527846636919521</v>
      </c>
      <c r="D189" s="51">
        <v>6841</v>
      </c>
      <c r="E189" s="87">
        <v>5.8121749770572037E-2</v>
      </c>
      <c r="F189" s="51">
        <v>380</v>
      </c>
      <c r="G189" s="845">
        <v>3.1399768633283753E-2</v>
      </c>
      <c r="H189" s="52">
        <v>380</v>
      </c>
    </row>
    <row r="190" spans="1:26">
      <c r="B190" s="160" t="s">
        <v>123</v>
      </c>
      <c r="C190" s="87">
        <v>0</v>
      </c>
      <c r="D190" s="51">
        <v>0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0.45975871756734427</v>
      </c>
      <c r="H191" s="167">
        <v>5564</v>
      </c>
    </row>
    <row r="192" spans="1:26" ht="15.6" thickBot="1">
      <c r="B192" s="168" t="s">
        <v>70</v>
      </c>
      <c r="C192" s="90"/>
      <c r="D192" s="54">
        <v>12102</v>
      </c>
      <c r="E192" s="169"/>
      <c r="F192" s="54">
        <v>6538</v>
      </c>
      <c r="G192" s="844"/>
      <c r="H192" s="171">
        <v>12102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91" t="s">
        <v>126</v>
      </c>
      <c r="D196" s="1092"/>
      <c r="E196" s="1091" t="s">
        <v>127</v>
      </c>
      <c r="F196" s="1122"/>
      <c r="H196" s="1008">
        <f>H187/SUM(H187:H189)</f>
        <v>0.13245640868767208</v>
      </c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5.0804403048264179E-3</v>
      </c>
      <c r="D198" s="51">
        <v>36</v>
      </c>
      <c r="E198" s="87">
        <v>4.7846889952153108E-3</v>
      </c>
      <c r="F198" s="52">
        <v>24</v>
      </c>
    </row>
    <row r="199" spans="2:10">
      <c r="B199" s="160" t="s">
        <v>120</v>
      </c>
      <c r="C199" s="87">
        <v>0.40417725091730172</v>
      </c>
      <c r="D199" s="51">
        <v>2864</v>
      </c>
      <c r="E199" s="87">
        <v>0.46590909090909088</v>
      </c>
      <c r="F199" s="52">
        <v>2337</v>
      </c>
    </row>
    <row r="200" spans="2:10">
      <c r="B200" s="162" t="s">
        <v>122</v>
      </c>
      <c r="C200" s="87">
        <v>0.59074230877787182</v>
      </c>
      <c r="D200" s="51">
        <v>4186</v>
      </c>
      <c r="E200" s="87">
        <v>0.52930622009569372</v>
      </c>
      <c r="F200" s="52">
        <v>2655</v>
      </c>
    </row>
    <row r="201" spans="2:10">
      <c r="B201" s="160" t="s">
        <v>123</v>
      </c>
      <c r="C201" s="87">
        <v>0</v>
      </c>
      <c r="D201" s="51">
        <v>0</v>
      </c>
      <c r="E201" s="87">
        <v>0</v>
      </c>
      <c r="F201" s="52">
        <v>0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7086</v>
      </c>
      <c r="E203" s="169"/>
      <c r="F203" s="171">
        <v>5016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6" t="s">
        <v>126</v>
      </c>
      <c r="D207" s="1087"/>
      <c r="E207" s="1086" t="s">
        <v>127</v>
      </c>
      <c r="F207" s="1087"/>
      <c r="G207" s="1086" t="s">
        <v>121</v>
      </c>
      <c r="H207" s="1090"/>
      <c r="I207" s="1135" t="s">
        <v>74</v>
      </c>
      <c r="J207" s="1089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0.13722077168552366</v>
      </c>
      <c r="D209" s="51">
        <v>473</v>
      </c>
      <c r="E209" s="87">
        <v>0.13429172510518933</v>
      </c>
      <c r="F209" s="51">
        <v>383</v>
      </c>
      <c r="G209" s="87">
        <v>4.1841004184100417E-2</v>
      </c>
      <c r="H209" s="52">
        <v>10</v>
      </c>
      <c r="I209" s="1011">
        <v>7.1558420095851921E-2</v>
      </c>
      <c r="J209" s="52">
        <v>866</v>
      </c>
    </row>
    <row r="210" spans="2:10">
      <c r="B210" s="160" t="s">
        <v>120</v>
      </c>
      <c r="C210" s="87">
        <v>0.82622570351029878</v>
      </c>
      <c r="D210" s="51">
        <v>2848</v>
      </c>
      <c r="E210" s="87">
        <v>0.84081346423562409</v>
      </c>
      <c r="F210" s="51">
        <v>2398</v>
      </c>
      <c r="G210" s="87">
        <v>0.19246861924686193</v>
      </c>
      <c r="H210" s="52">
        <v>46</v>
      </c>
      <c r="I210" s="1011">
        <v>0.43728309370352009</v>
      </c>
      <c r="J210" s="52">
        <v>5292</v>
      </c>
    </row>
    <row r="211" spans="2:10">
      <c r="B211" s="162" t="s">
        <v>122</v>
      </c>
      <c r="C211" s="87">
        <v>3.6553524804177548E-2</v>
      </c>
      <c r="D211" s="51">
        <v>126</v>
      </c>
      <c r="E211" s="87">
        <v>2.4894810659186535E-2</v>
      </c>
      <c r="F211" s="51">
        <v>71</v>
      </c>
      <c r="G211" s="87">
        <v>0.76569037656903771</v>
      </c>
      <c r="H211" s="52">
        <v>183</v>
      </c>
      <c r="I211" s="1011">
        <v>3.1399768633283753E-2</v>
      </c>
      <c r="J211" s="52">
        <v>380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0.45975871756734427</v>
      </c>
      <c r="J213" s="167">
        <v>5564</v>
      </c>
    </row>
    <row r="214" spans="2:10" ht="15.6" thickBot="1">
      <c r="B214" s="168" t="s">
        <v>70</v>
      </c>
      <c r="C214" s="90"/>
      <c r="D214" s="54">
        <v>3447</v>
      </c>
      <c r="E214" s="90"/>
      <c r="F214" s="54">
        <v>2852</v>
      </c>
      <c r="G214" s="169"/>
      <c r="H214" s="171">
        <v>239</v>
      </c>
      <c r="I214" s="1009"/>
      <c r="J214" s="171">
        <v>12102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</row>
    <row r="218" spans="2:10" ht="36.75" customHeight="1">
      <c r="B218" s="181"/>
      <c r="C218" s="1088" t="s">
        <v>130</v>
      </c>
      <c r="D218" s="1136"/>
      <c r="E218" s="1088" t="s">
        <v>74</v>
      </c>
      <c r="F218" s="1089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 ht="45">
      <c r="B220" s="187" t="s">
        <v>132</v>
      </c>
      <c r="C220" s="188">
        <v>1.9730804527378402E-2</v>
      </c>
      <c r="D220" s="51">
        <v>129</v>
      </c>
      <c r="E220" s="87">
        <v>1.0659395141298959E-2</v>
      </c>
      <c r="F220" s="817">
        <v>129</v>
      </c>
    </row>
    <row r="221" spans="2:10" ht="30">
      <c r="B221" s="114" t="s">
        <v>133</v>
      </c>
      <c r="C221" s="188">
        <v>4.588559192413582E-4</v>
      </c>
      <c r="D221" s="51">
        <v>3</v>
      </c>
      <c r="E221" s="87">
        <v>2.4789291026276647E-4</v>
      </c>
      <c r="F221" s="817">
        <v>3</v>
      </c>
    </row>
    <row r="222" spans="2:10">
      <c r="B222" s="114" t="s">
        <v>134</v>
      </c>
      <c r="C222" s="188">
        <v>3.5637809727745488E-2</v>
      </c>
      <c r="D222" s="51">
        <v>233</v>
      </c>
      <c r="E222" s="87">
        <v>1.9253016030408198E-2</v>
      </c>
      <c r="F222" s="817">
        <v>233</v>
      </c>
    </row>
    <row r="223" spans="2:10" ht="30">
      <c r="B223" s="114" t="s">
        <v>135</v>
      </c>
      <c r="C223" s="188">
        <v>1.7130620985010708E-2</v>
      </c>
      <c r="D223" s="51">
        <v>112</v>
      </c>
      <c r="E223" s="87">
        <v>9.2546686498099495E-3</v>
      </c>
      <c r="F223" s="817">
        <v>112</v>
      </c>
    </row>
    <row r="224" spans="2:10">
      <c r="B224" s="114" t="s">
        <v>136</v>
      </c>
      <c r="C224" s="188">
        <v>2.4472315692872439E-3</v>
      </c>
      <c r="D224" s="51">
        <v>16</v>
      </c>
      <c r="E224" s="87">
        <v>1.3220955214014213E-3</v>
      </c>
      <c r="F224" s="817">
        <v>16</v>
      </c>
    </row>
    <row r="225" spans="2:41">
      <c r="B225" s="114" t="s">
        <v>137</v>
      </c>
      <c r="C225" s="188">
        <v>1.3000917711838483E-2</v>
      </c>
      <c r="D225" s="51">
        <v>85</v>
      </c>
      <c r="E225" s="87">
        <v>7.0236324574450507E-3</v>
      </c>
      <c r="F225" s="817">
        <v>85</v>
      </c>
    </row>
    <row r="226" spans="2:41">
      <c r="B226" s="114" t="s">
        <v>138</v>
      </c>
      <c r="C226" s="188">
        <v>6.4239828693790149E-3</v>
      </c>
      <c r="D226" s="51">
        <v>42</v>
      </c>
      <c r="E226" s="87">
        <v>3.4705007436787306E-3</v>
      </c>
      <c r="F226" s="817">
        <v>42</v>
      </c>
    </row>
    <row r="227" spans="2:41">
      <c r="B227" s="114" t="s">
        <v>139</v>
      </c>
      <c r="C227" s="188">
        <v>1.3306821657999388E-2</v>
      </c>
      <c r="D227" s="51">
        <v>87</v>
      </c>
      <c r="E227" s="87">
        <v>7.1888943976202279E-3</v>
      </c>
      <c r="F227" s="817">
        <v>87</v>
      </c>
    </row>
    <row r="228" spans="2:41">
      <c r="B228" s="114" t="s">
        <v>140</v>
      </c>
      <c r="C228" s="188">
        <v>1.7742428877332517E-2</v>
      </c>
      <c r="D228" s="51">
        <v>116</v>
      </c>
      <c r="E228" s="87">
        <v>9.5851925301603039E-3</v>
      </c>
      <c r="F228" s="817">
        <v>116</v>
      </c>
    </row>
    <row r="229" spans="2:41">
      <c r="B229" s="114" t="s">
        <v>141</v>
      </c>
      <c r="C229" s="188">
        <v>3.0590394616090547E-3</v>
      </c>
      <c r="D229" s="51">
        <v>20</v>
      </c>
      <c r="E229" s="87">
        <v>1.6526194017517765E-3</v>
      </c>
      <c r="F229" s="817">
        <v>20</v>
      </c>
    </row>
    <row r="230" spans="2:41">
      <c r="B230" s="114" t="s">
        <v>121</v>
      </c>
      <c r="C230" s="188">
        <v>5.8580605689813402E-2</v>
      </c>
      <c r="D230" s="51">
        <v>383</v>
      </c>
      <c r="E230" s="87">
        <v>3.1647661543546521E-2</v>
      </c>
      <c r="F230" s="817">
        <v>383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3.0590394616090547E-3</v>
      </c>
      <c r="D231" s="51">
        <v>20</v>
      </c>
      <c r="E231" s="87">
        <v>1.6526194017517765E-3</v>
      </c>
      <c r="F231" s="817">
        <v>20</v>
      </c>
    </row>
    <row r="232" spans="2:41">
      <c r="B232" s="191" t="s">
        <v>143</v>
      </c>
      <c r="C232" s="188">
        <v>0.80942184154175589</v>
      </c>
      <c r="D232" s="51">
        <v>5292</v>
      </c>
      <c r="E232" s="87">
        <v>0.43728309370352009</v>
      </c>
      <c r="F232" s="817">
        <v>5292</v>
      </c>
      <c r="Z232" s="965"/>
      <c r="AA232" s="965"/>
    </row>
    <row r="233" spans="2:41">
      <c r="B233" s="163" t="s">
        <v>73</v>
      </c>
      <c r="C233" s="192"/>
      <c r="D233" s="193"/>
      <c r="E233" s="87">
        <v>0.45975871756734427</v>
      </c>
      <c r="F233" s="817">
        <v>5564</v>
      </c>
      <c r="X233" s="965"/>
      <c r="Y233" s="965"/>
    </row>
    <row r="234" spans="2:41" ht="15.6" thickBot="1">
      <c r="B234" s="194" t="s">
        <v>70</v>
      </c>
      <c r="C234" s="195"/>
      <c r="D234" s="54">
        <v>6538</v>
      </c>
      <c r="E234" s="816"/>
      <c r="F234" s="813">
        <v>12102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131" t="s">
        <v>119</v>
      </c>
      <c r="D237" s="1132"/>
      <c r="E237" s="1132" t="s">
        <v>120</v>
      </c>
      <c r="F237" s="1132"/>
      <c r="G237" s="1137" t="s">
        <v>121</v>
      </c>
      <c r="H237" s="1124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2.5404157043879907E-2</v>
      </c>
      <c r="D239" s="818">
        <v>22</v>
      </c>
      <c r="E239" s="838">
        <v>3.2690854119425551E-2</v>
      </c>
      <c r="F239" s="818">
        <v>173</v>
      </c>
      <c r="G239" s="838">
        <v>1.3157894736842105E-2</v>
      </c>
      <c r="H239" s="1007">
        <v>5</v>
      </c>
      <c r="I239" s="1006">
        <v>200</v>
      </c>
    </row>
    <row r="240" spans="2:41">
      <c r="B240" s="3" t="s">
        <v>0</v>
      </c>
      <c r="C240" s="838">
        <v>0.10161662817551963</v>
      </c>
      <c r="D240" s="818">
        <v>88</v>
      </c>
      <c r="E240" s="838">
        <v>0.13019652305366591</v>
      </c>
      <c r="F240" s="818">
        <v>689</v>
      </c>
      <c r="G240" s="838">
        <v>0.1</v>
      </c>
      <c r="H240" s="1007">
        <v>38</v>
      </c>
      <c r="I240" s="1006">
        <v>815</v>
      </c>
    </row>
    <row r="241" spans="2:197">
      <c r="B241" s="3" t="s">
        <v>1</v>
      </c>
      <c r="C241" s="838">
        <v>0.1535796766743649</v>
      </c>
      <c r="D241" s="818">
        <v>133</v>
      </c>
      <c r="E241" s="838">
        <v>0.18083900226757368</v>
      </c>
      <c r="F241" s="818">
        <v>957</v>
      </c>
      <c r="G241" s="838">
        <v>0.15526315789473685</v>
      </c>
      <c r="H241" s="1007">
        <v>59</v>
      </c>
      <c r="I241" s="1006">
        <v>1149</v>
      </c>
    </row>
    <row r="242" spans="2:197">
      <c r="B242" s="3" t="s">
        <v>2</v>
      </c>
      <c r="C242" s="838">
        <v>0.13048498845265588</v>
      </c>
      <c r="D242" s="818">
        <v>113</v>
      </c>
      <c r="E242" s="838">
        <v>0.16950113378684808</v>
      </c>
      <c r="F242" s="818">
        <v>897</v>
      </c>
      <c r="G242" s="838">
        <v>0.15526315789473685</v>
      </c>
      <c r="H242" s="1007">
        <v>59</v>
      </c>
      <c r="I242" s="1006">
        <v>1069</v>
      </c>
    </row>
    <row r="243" spans="2:197">
      <c r="B243" s="3" t="s">
        <v>3</v>
      </c>
      <c r="C243" s="838">
        <v>0.14780600461893764</v>
      </c>
      <c r="D243" s="818">
        <v>128</v>
      </c>
      <c r="E243" s="838">
        <v>0.1617535903250189</v>
      </c>
      <c r="F243" s="818">
        <v>856</v>
      </c>
      <c r="G243" s="838">
        <v>0.1763157894736842</v>
      </c>
      <c r="H243" s="1007">
        <v>67</v>
      </c>
      <c r="I243" s="1006">
        <v>1051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0.14549653579676675</v>
      </c>
      <c r="D244" s="818">
        <v>126</v>
      </c>
      <c r="E244" s="838">
        <v>0.13303099017384731</v>
      </c>
      <c r="F244" s="818">
        <v>704</v>
      </c>
      <c r="G244" s="838">
        <v>0.14210526315789473</v>
      </c>
      <c r="H244" s="1007">
        <v>54</v>
      </c>
      <c r="I244" s="1006">
        <v>884</v>
      </c>
    </row>
    <row r="245" spans="2:197">
      <c r="B245" s="3" t="s">
        <v>5</v>
      </c>
      <c r="C245" s="838">
        <v>0.14087759815242495</v>
      </c>
      <c r="D245" s="818">
        <v>122</v>
      </c>
      <c r="E245" s="838">
        <v>9.7883597883597878E-2</v>
      </c>
      <c r="F245" s="818">
        <v>518</v>
      </c>
      <c r="G245" s="838">
        <v>0.12894736842105264</v>
      </c>
      <c r="H245" s="1007">
        <v>49</v>
      </c>
      <c r="I245" s="1006">
        <v>689</v>
      </c>
    </row>
    <row r="246" spans="2:197">
      <c r="B246" s="3" t="s">
        <v>6</v>
      </c>
      <c r="C246" s="838">
        <v>0.11893764434180139</v>
      </c>
      <c r="D246" s="818">
        <v>103</v>
      </c>
      <c r="E246" s="838">
        <v>6.8594104308390025E-2</v>
      </c>
      <c r="F246" s="818">
        <v>363</v>
      </c>
      <c r="G246" s="838">
        <v>9.2105263157894732E-2</v>
      </c>
      <c r="H246" s="1007">
        <v>35</v>
      </c>
      <c r="I246" s="1006">
        <v>501</v>
      </c>
    </row>
    <row r="247" spans="2:197">
      <c r="B247" s="3" t="s">
        <v>7</v>
      </c>
      <c r="C247" s="838">
        <v>3.348729792147806E-2</v>
      </c>
      <c r="D247" s="818">
        <v>29</v>
      </c>
      <c r="E247" s="838">
        <v>2.399848828420257E-2</v>
      </c>
      <c r="F247" s="818">
        <v>127</v>
      </c>
      <c r="G247" s="838">
        <v>3.6842105263157891E-2</v>
      </c>
      <c r="H247" s="1007">
        <v>14</v>
      </c>
      <c r="I247" s="1006">
        <v>170</v>
      </c>
      <c r="W247" s="965"/>
    </row>
    <row r="248" spans="2:197">
      <c r="B248" s="3" t="s">
        <v>105</v>
      </c>
      <c r="C248" s="838">
        <v>2.3094688221709007E-3</v>
      </c>
      <c r="D248" s="818">
        <v>2</v>
      </c>
      <c r="E248" s="838">
        <v>1.5117157974300832E-3</v>
      </c>
      <c r="F248" s="818">
        <v>8</v>
      </c>
      <c r="G248" s="838">
        <v>0</v>
      </c>
      <c r="H248" s="1007">
        <v>0</v>
      </c>
      <c r="I248" s="1006">
        <v>10</v>
      </c>
    </row>
    <row r="249" spans="2:197" ht="15.6" thickBot="1">
      <c r="B249" s="821" t="s">
        <v>70</v>
      </c>
      <c r="C249" s="816"/>
      <c r="D249" s="815">
        <v>866</v>
      </c>
      <c r="E249" s="816"/>
      <c r="F249" s="815">
        <v>5292</v>
      </c>
      <c r="G249" s="816"/>
      <c r="H249" s="1005">
        <v>380</v>
      </c>
      <c r="I249" s="957">
        <v>6538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131" t="s">
        <v>119</v>
      </c>
      <c r="D252" s="1132"/>
      <c r="E252" s="1132" t="s">
        <v>120</v>
      </c>
      <c r="F252" s="1132"/>
      <c r="G252" s="1137" t="s">
        <v>121</v>
      </c>
      <c r="H252" s="1124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8.198614318706697E-2</v>
      </c>
      <c r="D254" s="818">
        <v>71</v>
      </c>
      <c r="E254" s="838">
        <v>4.7430083144368862E-2</v>
      </c>
      <c r="F254" s="818">
        <v>251</v>
      </c>
      <c r="G254" s="838">
        <v>4.736842105263158E-2</v>
      </c>
      <c r="H254" s="1007">
        <v>18</v>
      </c>
      <c r="I254" s="1006">
        <v>340</v>
      </c>
    </row>
    <row r="255" spans="2:197">
      <c r="B255" s="3" t="s">
        <v>9</v>
      </c>
      <c r="C255" s="838">
        <v>0.12009237875288684</v>
      </c>
      <c r="D255" s="818">
        <v>104</v>
      </c>
      <c r="E255" s="838">
        <v>0.12377173091458805</v>
      </c>
      <c r="F255" s="818">
        <v>655</v>
      </c>
      <c r="G255" s="838">
        <v>0.12894736842105264</v>
      </c>
      <c r="H255" s="1007">
        <v>49</v>
      </c>
      <c r="I255" s="1006">
        <v>808</v>
      </c>
    </row>
    <row r="256" spans="2:197">
      <c r="B256" s="3" t="s">
        <v>10</v>
      </c>
      <c r="C256" s="838">
        <v>0.25057736720554274</v>
      </c>
      <c r="D256" s="818">
        <v>217</v>
      </c>
      <c r="E256" s="838">
        <v>0.24130763416477702</v>
      </c>
      <c r="F256" s="818">
        <v>1277</v>
      </c>
      <c r="G256" s="838">
        <v>0.29473684210526313</v>
      </c>
      <c r="H256" s="1007">
        <v>112</v>
      </c>
      <c r="I256" s="1006">
        <v>1606</v>
      </c>
    </row>
    <row r="257" spans="2:197">
      <c r="B257" s="3" t="s">
        <v>11</v>
      </c>
      <c r="C257" s="838">
        <v>0.29330254041570436</v>
      </c>
      <c r="D257" s="818">
        <v>254</v>
      </c>
      <c r="E257" s="838">
        <v>0.31330309901738473</v>
      </c>
      <c r="F257" s="818">
        <v>1658</v>
      </c>
      <c r="G257" s="838">
        <v>0.33947368421052632</v>
      </c>
      <c r="H257" s="1007">
        <v>129</v>
      </c>
      <c r="I257" s="1006">
        <v>2041</v>
      </c>
    </row>
    <row r="258" spans="2:197">
      <c r="B258" s="3" t="s">
        <v>12</v>
      </c>
      <c r="C258" s="838">
        <v>0.12355658198614319</v>
      </c>
      <c r="D258" s="818">
        <v>107</v>
      </c>
      <c r="E258" s="838">
        <v>0.12773998488284202</v>
      </c>
      <c r="F258" s="818">
        <v>676</v>
      </c>
      <c r="G258" s="838">
        <v>9.7368421052631576E-2</v>
      </c>
      <c r="H258" s="1007">
        <v>37</v>
      </c>
      <c r="I258" s="1006">
        <v>820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4.6189376443418015E-2</v>
      </c>
      <c r="D259" s="818">
        <v>40</v>
      </c>
      <c r="E259" s="838">
        <v>6.2169312169312166E-2</v>
      </c>
      <c r="F259" s="818">
        <v>329</v>
      </c>
      <c r="G259" s="838">
        <v>2.6315789473684209E-2</v>
      </c>
      <c r="H259" s="1007">
        <v>10</v>
      </c>
      <c r="I259" s="1006">
        <v>379</v>
      </c>
    </row>
    <row r="260" spans="2:197">
      <c r="B260" s="3" t="s">
        <v>14</v>
      </c>
      <c r="C260" s="838">
        <v>1.6166281755196306E-2</v>
      </c>
      <c r="D260" s="818">
        <v>14</v>
      </c>
      <c r="E260" s="838">
        <v>1.3983371126228269E-2</v>
      </c>
      <c r="F260" s="818">
        <v>74</v>
      </c>
      <c r="G260" s="838">
        <v>7.8947368421052634E-3</v>
      </c>
      <c r="H260" s="1007">
        <v>3</v>
      </c>
      <c r="I260" s="1006">
        <v>91</v>
      </c>
    </row>
    <row r="261" spans="2:197">
      <c r="B261" s="3" t="s">
        <v>77</v>
      </c>
      <c r="C261" s="838">
        <v>5.7736720554272515E-2</v>
      </c>
      <c r="D261" s="818">
        <v>50</v>
      </c>
      <c r="E261" s="838">
        <v>5.9334845049130766E-2</v>
      </c>
      <c r="F261" s="818">
        <v>314</v>
      </c>
      <c r="G261" s="838">
        <v>4.4736842105263158E-2</v>
      </c>
      <c r="H261" s="1007">
        <v>17</v>
      </c>
      <c r="I261" s="1006">
        <v>381</v>
      </c>
    </row>
    <row r="262" spans="2:197">
      <c r="B262" s="3" t="s">
        <v>78</v>
      </c>
      <c r="C262" s="838">
        <v>1.0392609699769052E-2</v>
      </c>
      <c r="D262" s="818">
        <v>9</v>
      </c>
      <c r="E262" s="838">
        <v>1.0959939531368102E-2</v>
      </c>
      <c r="F262" s="818">
        <v>58</v>
      </c>
      <c r="G262" s="838">
        <v>1.3157894736842105E-2</v>
      </c>
      <c r="H262" s="1007">
        <v>5</v>
      </c>
      <c r="I262" s="1006">
        <v>72</v>
      </c>
      <c r="W262" s="965"/>
    </row>
    <row r="263" spans="2:197" ht="15.6" thickBot="1">
      <c r="B263" s="821" t="s">
        <v>70</v>
      </c>
      <c r="C263" s="816"/>
      <c r="D263" s="815">
        <v>866</v>
      </c>
      <c r="E263" s="816"/>
      <c r="F263" s="815">
        <v>5292</v>
      </c>
      <c r="G263" s="816"/>
      <c r="H263" s="1005">
        <v>380</v>
      </c>
      <c r="I263" s="957">
        <v>6538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91" t="s">
        <v>123</v>
      </c>
      <c r="H266" s="1122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1.6666666666666666E-2</v>
      </c>
      <c r="D268" s="1004">
        <v>1</v>
      </c>
      <c r="E268" s="928">
        <v>1.0190348009998077E-2</v>
      </c>
      <c r="F268" s="818">
        <v>53</v>
      </c>
      <c r="G268" s="928">
        <v>1.3302148808653706E-2</v>
      </c>
      <c r="H268" s="817">
        <v>91</v>
      </c>
      <c r="I268" s="817">
        <v>145</v>
      </c>
    </row>
    <row r="269" spans="2:197">
      <c r="B269" s="216" t="s">
        <v>149</v>
      </c>
      <c r="C269" s="928">
        <v>0</v>
      </c>
      <c r="D269" s="1004">
        <v>0</v>
      </c>
      <c r="E269" s="928">
        <v>6.7294751009421266E-3</v>
      </c>
      <c r="F269" s="818">
        <v>35</v>
      </c>
      <c r="G269" s="928">
        <v>1.198655167373191E-2</v>
      </c>
      <c r="H269" s="817">
        <v>82</v>
      </c>
      <c r="I269" s="817">
        <v>117</v>
      </c>
    </row>
    <row r="270" spans="2:197">
      <c r="B270" s="216" t="s">
        <v>150</v>
      </c>
      <c r="C270" s="928">
        <v>0</v>
      </c>
      <c r="D270" s="1004">
        <v>0</v>
      </c>
      <c r="E270" s="928">
        <v>2.8840607575466256E-3</v>
      </c>
      <c r="F270" s="818">
        <v>15</v>
      </c>
      <c r="G270" s="928">
        <v>2.3388393509720801E-3</v>
      </c>
      <c r="H270" s="817">
        <v>16</v>
      </c>
      <c r="I270" s="817">
        <v>31</v>
      </c>
    </row>
    <row r="271" spans="2:197">
      <c r="B271" s="216" t="s">
        <v>151</v>
      </c>
      <c r="C271" s="928">
        <v>0</v>
      </c>
      <c r="D271" s="1004">
        <v>0</v>
      </c>
      <c r="E271" s="928">
        <v>2.8840607575466256E-3</v>
      </c>
      <c r="F271" s="818">
        <v>15</v>
      </c>
      <c r="G271" s="928">
        <v>9.9400672416313403E-3</v>
      </c>
      <c r="H271" s="817">
        <v>68</v>
      </c>
      <c r="I271" s="817">
        <v>83</v>
      </c>
    </row>
    <row r="272" spans="2:197">
      <c r="B272" s="216" t="s">
        <v>152</v>
      </c>
      <c r="C272" s="928">
        <v>0</v>
      </c>
      <c r="D272" s="1004">
        <v>0</v>
      </c>
      <c r="E272" s="928">
        <v>3.2686021918861756E-3</v>
      </c>
      <c r="F272" s="818">
        <v>17</v>
      </c>
      <c r="G272" s="928">
        <v>2.6311942698435901E-3</v>
      </c>
      <c r="H272" s="817">
        <v>18</v>
      </c>
      <c r="I272" s="817">
        <v>35</v>
      </c>
    </row>
    <row r="273" spans="2:9">
      <c r="B273" s="216" t="s">
        <v>153</v>
      </c>
      <c r="C273" s="928">
        <v>0.98333333333333328</v>
      </c>
      <c r="D273" s="1004">
        <v>59</v>
      </c>
      <c r="E273" s="928">
        <v>0.9698134974043453</v>
      </c>
      <c r="F273" s="818">
        <v>5044</v>
      </c>
      <c r="G273" s="928">
        <v>0.92091799444525657</v>
      </c>
      <c r="H273" s="817">
        <v>6300</v>
      </c>
      <c r="I273" s="817">
        <v>11403</v>
      </c>
    </row>
    <row r="274" spans="2:9">
      <c r="B274" s="216" t="s">
        <v>121</v>
      </c>
      <c r="C274" s="928">
        <v>0</v>
      </c>
      <c r="D274" s="1004">
        <v>0</v>
      </c>
      <c r="E274" s="928">
        <v>3.2686021918861756E-3</v>
      </c>
      <c r="F274" s="818">
        <v>17</v>
      </c>
      <c r="G274" s="928">
        <v>1.6810407835111826E-2</v>
      </c>
      <c r="H274" s="817">
        <v>115</v>
      </c>
      <c r="I274" s="817">
        <v>132</v>
      </c>
    </row>
    <row r="275" spans="2:9">
      <c r="B275" s="216" t="s">
        <v>123</v>
      </c>
      <c r="C275" s="928">
        <v>0</v>
      </c>
      <c r="D275" s="1004">
        <v>0</v>
      </c>
      <c r="E275" s="928">
        <v>9.6135358584887524E-4</v>
      </c>
      <c r="F275" s="818">
        <v>5</v>
      </c>
      <c r="G275" s="928">
        <v>2.2072796374799006E-2</v>
      </c>
      <c r="H275" s="817">
        <v>151</v>
      </c>
      <c r="I275" s="817">
        <v>156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60</v>
      </c>
      <c r="E277" s="814"/>
      <c r="F277" s="815">
        <v>5201</v>
      </c>
      <c r="G277" s="814"/>
      <c r="H277" s="813">
        <v>6841</v>
      </c>
      <c r="I277" s="813">
        <v>12102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132" t="s">
        <v>119</v>
      </c>
      <c r="D280" s="1132"/>
      <c r="E280" s="1132" t="s">
        <v>120</v>
      </c>
      <c r="F280" s="1132"/>
      <c r="G280" s="1086" t="s">
        <v>121</v>
      </c>
      <c r="H280" s="1090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1.2702078521939953E-2</v>
      </c>
      <c r="D282" s="818">
        <v>11</v>
      </c>
      <c r="E282" s="928">
        <v>1.1904761904761904E-2</v>
      </c>
      <c r="F282" s="818">
        <v>63</v>
      </c>
      <c r="G282" s="928">
        <v>2.631578947368421E-3</v>
      </c>
      <c r="H282" s="817">
        <v>1</v>
      </c>
      <c r="I282" s="858"/>
    </row>
    <row r="283" spans="2:9">
      <c r="B283" s="216" t="s">
        <v>149</v>
      </c>
      <c r="C283" s="928">
        <v>3.4642032332563512E-3</v>
      </c>
      <c r="D283" s="818">
        <v>3</v>
      </c>
      <c r="E283" s="928">
        <v>1.1715797430083144E-2</v>
      </c>
      <c r="F283" s="818">
        <v>62</v>
      </c>
      <c r="G283" s="928">
        <v>0</v>
      </c>
      <c r="H283" s="817">
        <v>0</v>
      </c>
      <c r="I283" s="858"/>
    </row>
    <row r="284" spans="2:9">
      <c r="B284" s="216" t="s">
        <v>150</v>
      </c>
      <c r="C284" s="928">
        <v>0</v>
      </c>
      <c r="D284" s="818">
        <v>0</v>
      </c>
      <c r="E284" s="928">
        <v>3.4013605442176869E-3</v>
      </c>
      <c r="F284" s="818">
        <v>18</v>
      </c>
      <c r="G284" s="928">
        <v>2.631578947368421E-3</v>
      </c>
      <c r="H284" s="817">
        <v>1</v>
      </c>
      <c r="I284" s="858"/>
    </row>
    <row r="285" spans="2:9">
      <c r="B285" s="216" t="s">
        <v>151</v>
      </c>
      <c r="C285" s="928">
        <v>1.1547344110854503E-3</v>
      </c>
      <c r="D285" s="818">
        <v>1</v>
      </c>
      <c r="E285" s="928">
        <v>9.4482237339380199E-4</v>
      </c>
      <c r="F285" s="818">
        <v>5</v>
      </c>
      <c r="G285" s="928">
        <v>0</v>
      </c>
      <c r="H285" s="817">
        <v>0</v>
      </c>
      <c r="I285" s="858"/>
    </row>
    <row r="286" spans="2:9">
      <c r="B286" s="216" t="s">
        <v>152</v>
      </c>
      <c r="C286" s="928">
        <v>2.3094688221709007E-2</v>
      </c>
      <c r="D286" s="818">
        <v>20</v>
      </c>
      <c r="E286" s="928">
        <v>1.2849584278155708E-2</v>
      </c>
      <c r="F286" s="818">
        <v>68</v>
      </c>
      <c r="G286" s="928">
        <v>1.3157894736842105E-2</v>
      </c>
      <c r="H286" s="817">
        <v>5</v>
      </c>
      <c r="I286" s="858"/>
    </row>
    <row r="287" spans="2:9">
      <c r="B287" s="216" t="s">
        <v>153</v>
      </c>
      <c r="C287" s="928">
        <v>0.94572748267898388</v>
      </c>
      <c r="D287" s="818">
        <v>819</v>
      </c>
      <c r="E287" s="928">
        <v>0.93915343915343918</v>
      </c>
      <c r="F287" s="818">
        <v>4970</v>
      </c>
      <c r="G287" s="928">
        <v>0.33157894736842103</v>
      </c>
      <c r="H287" s="817">
        <v>126</v>
      </c>
      <c r="I287" s="858"/>
    </row>
    <row r="288" spans="2:9">
      <c r="B288" s="216" t="s">
        <v>121</v>
      </c>
      <c r="C288" s="928">
        <v>1.3856812933025405E-2</v>
      </c>
      <c r="D288" s="818">
        <v>12</v>
      </c>
      <c r="E288" s="928">
        <v>2.0030234315948602E-2</v>
      </c>
      <c r="F288" s="818">
        <v>106</v>
      </c>
      <c r="G288" s="928">
        <v>0.65</v>
      </c>
      <c r="H288" s="817">
        <v>247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866</v>
      </c>
      <c r="E291" s="814"/>
      <c r="F291" s="815">
        <v>5292</v>
      </c>
      <c r="G291" s="814"/>
      <c r="H291" s="813">
        <v>380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87">
        <v>0.59799999999999998</v>
      </c>
      <c r="D295" s="87">
        <v>0.59099999999999997</v>
      </c>
      <c r="E295" s="87">
        <v>0.59699999999999998</v>
      </c>
      <c r="F295" s="87">
        <v>0.59491363596909985</v>
      </c>
      <c r="G295" s="87">
        <v>0.58552305404065441</v>
      </c>
      <c r="H295" s="52">
        <v>7086</v>
      </c>
    </row>
    <row r="296" spans="1:253" ht="15.6" thickBot="1">
      <c r="B296" s="4" t="s">
        <v>127</v>
      </c>
      <c r="C296" s="90">
        <v>0.40200000000000002</v>
      </c>
      <c r="D296" s="90">
        <v>0.40899999999999997</v>
      </c>
      <c r="E296" s="90">
        <v>0.40300000000000002</v>
      </c>
      <c r="F296" s="90">
        <v>0.40508636403090009</v>
      </c>
      <c r="G296" s="90">
        <v>0.41447694595934559</v>
      </c>
      <c r="H296" s="167">
        <v>5016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12102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128" t="s">
        <v>28</v>
      </c>
      <c r="C301" s="1086" t="s">
        <v>103</v>
      </c>
      <c r="D301" s="1087"/>
      <c r="E301" s="1088" t="s">
        <v>74</v>
      </c>
      <c r="F301" s="1089"/>
    </row>
    <row r="302" spans="1:253">
      <c r="B302" s="1129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0.52722545120832054</v>
      </c>
      <c r="D303" s="1000">
        <v>3447</v>
      </c>
      <c r="E303" s="996">
        <v>0.2848289538919187</v>
      </c>
      <c r="F303" s="999">
        <v>3447</v>
      </c>
    </row>
    <row r="304" spans="1:253">
      <c r="B304" s="160" t="s">
        <v>127</v>
      </c>
      <c r="C304" s="996">
        <v>0.43621902722545119</v>
      </c>
      <c r="D304" s="818">
        <v>2852</v>
      </c>
      <c r="E304" s="996">
        <v>0.23566352668980334</v>
      </c>
      <c r="F304" s="817">
        <v>2852</v>
      </c>
    </row>
    <row r="305" spans="1:253" s="965" customFormat="1">
      <c r="A305" s="795"/>
      <c r="B305" s="160" t="s">
        <v>121</v>
      </c>
      <c r="C305" s="996">
        <v>3.6555521566228204E-2</v>
      </c>
      <c r="D305" s="818">
        <v>239</v>
      </c>
      <c r="E305" s="996">
        <v>1.974880185093373E-2</v>
      </c>
      <c r="F305" s="817">
        <v>239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0.45975871756734427</v>
      </c>
      <c r="F306" s="817">
        <v>5564</v>
      </c>
    </row>
    <row r="307" spans="1:253" ht="15.6" thickBot="1">
      <c r="B307" s="168" t="s">
        <v>70</v>
      </c>
      <c r="C307" s="816"/>
      <c r="D307" s="815">
        <v>6538</v>
      </c>
      <c r="E307" s="816"/>
      <c r="F307" s="813">
        <v>12102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3.9937905729607676E-2</v>
      </c>
      <c r="D311" s="878">
        <v>283</v>
      </c>
      <c r="E311" s="801">
        <v>9.3102073365231255E-2</v>
      </c>
      <c r="F311" s="877">
        <v>467</v>
      </c>
    </row>
    <row r="312" spans="1:253">
      <c r="B312" s="70" t="s">
        <v>9</v>
      </c>
      <c r="C312" s="801">
        <v>0.11614451030200396</v>
      </c>
      <c r="D312" s="878">
        <v>823</v>
      </c>
      <c r="E312" s="801">
        <v>0.18560606060606061</v>
      </c>
      <c r="F312" s="877">
        <v>931</v>
      </c>
    </row>
    <row r="313" spans="1:253">
      <c r="B313" s="70" t="s">
        <v>10</v>
      </c>
      <c r="C313" s="801">
        <v>0.22212813999435507</v>
      </c>
      <c r="D313" s="878">
        <v>1574</v>
      </c>
      <c r="E313" s="801">
        <v>0.26614832535885169</v>
      </c>
      <c r="F313" s="877">
        <v>1335</v>
      </c>
    </row>
    <row r="314" spans="1:253">
      <c r="B314" s="73" t="s">
        <v>11</v>
      </c>
      <c r="C314" s="800">
        <v>0.26940445949760089</v>
      </c>
      <c r="D314" s="874">
        <v>1909</v>
      </c>
      <c r="E314" s="800">
        <v>0.29904306220095694</v>
      </c>
      <c r="F314" s="873">
        <v>1500</v>
      </c>
    </row>
    <row r="315" spans="1:253">
      <c r="B315" s="73" t="s">
        <v>12</v>
      </c>
      <c r="C315" s="800">
        <v>0.11797911374541349</v>
      </c>
      <c r="D315" s="874">
        <v>836</v>
      </c>
      <c r="E315" s="800">
        <v>0.10147527910685805</v>
      </c>
      <c r="F315" s="873">
        <v>509</v>
      </c>
    </row>
    <row r="316" spans="1:253">
      <c r="B316" s="73" t="s">
        <v>13</v>
      </c>
      <c r="C316" s="800">
        <v>5.4614733276883994E-2</v>
      </c>
      <c r="D316" s="874">
        <v>387</v>
      </c>
      <c r="E316" s="800">
        <v>3.5486443381180226E-2</v>
      </c>
      <c r="F316" s="873">
        <v>178</v>
      </c>
    </row>
    <row r="317" spans="1:253" ht="30" customHeight="1">
      <c r="B317" s="73" t="s">
        <v>14</v>
      </c>
      <c r="C317" s="800">
        <v>1.467682754727632E-2</v>
      </c>
      <c r="D317" s="874">
        <v>104</v>
      </c>
      <c r="E317" s="800">
        <v>8.9712918660287081E-3</v>
      </c>
      <c r="F317" s="873">
        <v>45</v>
      </c>
    </row>
    <row r="318" spans="1:253">
      <c r="B318" s="77" t="s">
        <v>77</v>
      </c>
      <c r="C318" s="799">
        <v>0.15227208580299181</v>
      </c>
      <c r="D318" s="911">
        <v>1079</v>
      </c>
      <c r="E318" s="799">
        <v>4.5853269537480066E-3</v>
      </c>
      <c r="F318" s="995">
        <v>23</v>
      </c>
    </row>
    <row r="319" spans="1:253">
      <c r="B319" s="77" t="s">
        <v>78</v>
      </c>
      <c r="C319" s="799">
        <v>1.2842224103866779E-2</v>
      </c>
      <c r="D319" s="911">
        <v>91</v>
      </c>
      <c r="E319" s="799">
        <v>5.5821371610845294E-3</v>
      </c>
      <c r="F319" s="995">
        <v>28</v>
      </c>
    </row>
    <row r="320" spans="1:253" ht="15.6" thickBot="1">
      <c r="B320" s="153" t="s">
        <v>70</v>
      </c>
      <c r="C320" s="884"/>
      <c r="D320" s="879">
        <v>7086</v>
      </c>
      <c r="E320" s="916"/>
      <c r="F320" s="846">
        <v>5016</v>
      </c>
    </row>
    <row r="321" spans="2:22">
      <c r="B321" s="5" t="s">
        <v>8</v>
      </c>
      <c r="C321" s="819"/>
      <c r="D321" s="994"/>
      <c r="E321" s="819"/>
      <c r="F321" s="994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0.37733333333333335</v>
      </c>
      <c r="D325" s="990">
        <v>283</v>
      </c>
      <c r="E325" s="989">
        <v>0.6226666666666667</v>
      </c>
      <c r="F325" s="988">
        <v>467</v>
      </c>
    </row>
    <row r="326" spans="2:22">
      <c r="B326" s="251" t="s">
        <v>9</v>
      </c>
      <c r="C326" s="991">
        <v>0.46921322690992018</v>
      </c>
      <c r="D326" s="990">
        <v>823</v>
      </c>
      <c r="E326" s="989">
        <v>0.53078677309007982</v>
      </c>
      <c r="F326" s="988">
        <v>931</v>
      </c>
    </row>
    <row r="327" spans="2:22">
      <c r="B327" s="251" t="s">
        <v>10</v>
      </c>
      <c r="C327" s="991">
        <v>0.54107940873152283</v>
      </c>
      <c r="D327" s="990">
        <v>1574</v>
      </c>
      <c r="E327" s="989">
        <v>0.45892059126847712</v>
      </c>
      <c r="F327" s="988">
        <v>1335</v>
      </c>
    </row>
    <row r="328" spans="2:22">
      <c r="B328" s="252" t="s">
        <v>165</v>
      </c>
      <c r="C328" s="987">
        <v>0.49510437834842047</v>
      </c>
      <c r="D328" s="986">
        <v>2680</v>
      </c>
      <c r="E328" s="985">
        <v>0.50489562165157953</v>
      </c>
      <c r="F328" s="984">
        <v>2733</v>
      </c>
    </row>
    <row r="329" spans="2:22">
      <c r="B329" s="257" t="s">
        <v>11</v>
      </c>
      <c r="C329" s="983">
        <v>0.55998826635376941</v>
      </c>
      <c r="D329" s="982">
        <v>1909</v>
      </c>
      <c r="E329" s="981">
        <v>0.44001173364623059</v>
      </c>
      <c r="F329" s="980">
        <v>1500</v>
      </c>
    </row>
    <row r="330" spans="2:22">
      <c r="B330" s="257" t="s">
        <v>12</v>
      </c>
      <c r="C330" s="983">
        <v>0.62156133828996285</v>
      </c>
      <c r="D330" s="982">
        <v>836</v>
      </c>
      <c r="E330" s="981">
        <v>0.37843866171003715</v>
      </c>
      <c r="F330" s="980">
        <v>509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0.68495575221238936</v>
      </c>
      <c r="D331" s="982">
        <v>387</v>
      </c>
      <c r="E331" s="981">
        <v>0.31504424778761064</v>
      </c>
      <c r="F331" s="980">
        <v>178</v>
      </c>
    </row>
    <row r="332" spans="2:22">
      <c r="B332" s="257" t="s">
        <v>14</v>
      </c>
      <c r="C332" s="983">
        <v>0.69798657718120805</v>
      </c>
      <c r="D332" s="982">
        <v>104</v>
      </c>
      <c r="E332" s="981">
        <v>0.30201342281879195</v>
      </c>
      <c r="F332" s="980">
        <v>45</v>
      </c>
    </row>
    <row r="333" spans="2:22">
      <c r="B333" s="262" t="s">
        <v>166</v>
      </c>
      <c r="C333" s="979">
        <v>0.59180687637161666</v>
      </c>
      <c r="D333" s="978">
        <v>3236</v>
      </c>
      <c r="E333" s="977">
        <v>0.40819312362838334</v>
      </c>
      <c r="F333" s="976">
        <v>2232</v>
      </c>
    </row>
    <row r="334" spans="2:22">
      <c r="B334" s="80" t="s">
        <v>77</v>
      </c>
      <c r="C334" s="975">
        <v>0.97912885662431937</v>
      </c>
      <c r="D334" s="974">
        <v>1079</v>
      </c>
      <c r="E334" s="973">
        <v>2.0871143375680582E-2</v>
      </c>
      <c r="F334" s="972">
        <v>23</v>
      </c>
    </row>
    <row r="335" spans="2:22">
      <c r="B335" s="80" t="s">
        <v>78</v>
      </c>
      <c r="C335" s="975">
        <v>0.76470588235294112</v>
      </c>
      <c r="D335" s="974">
        <v>91</v>
      </c>
      <c r="E335" s="973">
        <v>0.23529411764705882</v>
      </c>
      <c r="F335" s="972">
        <v>28</v>
      </c>
    </row>
    <row r="336" spans="2:22" ht="15.6" thickBot="1">
      <c r="B336" s="271" t="s">
        <v>167</v>
      </c>
      <c r="C336" s="971">
        <v>0.95823095823095827</v>
      </c>
      <c r="D336" s="970">
        <v>1170</v>
      </c>
      <c r="E336" s="969">
        <v>4.1769041769041768E-2</v>
      </c>
      <c r="F336" s="968">
        <v>51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30" t="s">
        <v>126</v>
      </c>
      <c r="D340" s="1095"/>
      <c r="E340" s="1095" t="s">
        <v>127</v>
      </c>
      <c r="F340" s="1096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3.2458368614168787E-2</v>
      </c>
      <c r="D342" s="818">
        <v>230</v>
      </c>
      <c r="E342" s="838">
        <v>5.3827751196172252E-2</v>
      </c>
      <c r="F342" s="817">
        <v>270</v>
      </c>
      <c r="G342" s="959">
        <v>500</v>
      </c>
    </row>
    <row r="343" spans="1:16">
      <c r="B343" s="3" t="s">
        <v>0</v>
      </c>
      <c r="C343" s="838">
        <v>0.10118543607112616</v>
      </c>
      <c r="D343" s="818">
        <v>717</v>
      </c>
      <c r="E343" s="838">
        <v>0.15231259968102073</v>
      </c>
      <c r="F343" s="817">
        <v>764</v>
      </c>
      <c r="G343" s="959">
        <v>1481</v>
      </c>
    </row>
    <row r="344" spans="1:16">
      <c r="B344" s="3" t="s">
        <v>1</v>
      </c>
      <c r="C344" s="838">
        <v>0.13830087496471916</v>
      </c>
      <c r="D344" s="818">
        <v>980</v>
      </c>
      <c r="E344" s="838">
        <v>0.21471291866028708</v>
      </c>
      <c r="F344" s="817">
        <v>1077</v>
      </c>
      <c r="G344" s="959">
        <v>2057</v>
      </c>
    </row>
    <row r="345" spans="1:16">
      <c r="B345" s="3" t="s">
        <v>2</v>
      </c>
      <c r="C345" s="838">
        <v>0.13279706463449054</v>
      </c>
      <c r="D345" s="818">
        <v>941</v>
      </c>
      <c r="E345" s="838">
        <v>0.18221690590111642</v>
      </c>
      <c r="F345" s="817">
        <v>914</v>
      </c>
      <c r="G345" s="959">
        <v>1855</v>
      </c>
    </row>
    <row r="346" spans="1:16">
      <c r="B346" s="3" t="s">
        <v>3</v>
      </c>
      <c r="C346" s="838">
        <v>0.15650578605701382</v>
      </c>
      <c r="D346" s="818">
        <v>1109</v>
      </c>
      <c r="E346" s="838">
        <v>0.14792663476874005</v>
      </c>
      <c r="F346" s="817">
        <v>742</v>
      </c>
      <c r="G346" s="959">
        <v>1851</v>
      </c>
    </row>
    <row r="347" spans="1:16">
      <c r="B347" s="3" t="s">
        <v>4</v>
      </c>
      <c r="C347" s="838">
        <v>0.15227208580299181</v>
      </c>
      <c r="D347" s="818">
        <v>1079</v>
      </c>
      <c r="E347" s="838">
        <v>0.11024720893141945</v>
      </c>
      <c r="F347" s="817">
        <v>553</v>
      </c>
      <c r="G347" s="959">
        <v>1632</v>
      </c>
    </row>
    <row r="348" spans="1:16">
      <c r="B348" s="3" t="s">
        <v>5</v>
      </c>
      <c r="C348" s="838">
        <v>0.13039796782387808</v>
      </c>
      <c r="D348" s="818">
        <v>924</v>
      </c>
      <c r="E348" s="838">
        <v>7.3165869218500795E-2</v>
      </c>
      <c r="F348" s="817">
        <v>367</v>
      </c>
      <c r="G348" s="959">
        <v>1291</v>
      </c>
    </row>
    <row r="349" spans="1:16">
      <c r="B349" s="3" t="s">
        <v>6</v>
      </c>
      <c r="C349" s="838">
        <v>0.10189105278012983</v>
      </c>
      <c r="D349" s="818">
        <v>722</v>
      </c>
      <c r="E349" s="838">
        <v>4.9641148325358854E-2</v>
      </c>
      <c r="F349" s="817">
        <v>249</v>
      </c>
      <c r="G349" s="959">
        <v>971</v>
      </c>
    </row>
    <row r="350" spans="1:16">
      <c r="B350" s="3" t="s">
        <v>7</v>
      </c>
      <c r="C350" s="838">
        <v>5.0945526390064916E-2</v>
      </c>
      <c r="D350" s="818">
        <v>361</v>
      </c>
      <c r="E350" s="838">
        <v>1.4752791068580542E-2</v>
      </c>
      <c r="F350" s="817">
        <v>74</v>
      </c>
      <c r="G350" s="959">
        <v>435</v>
      </c>
    </row>
    <row r="351" spans="1:16">
      <c r="B351" s="3" t="s">
        <v>105</v>
      </c>
      <c r="C351" s="838">
        <v>3.2458368614168781E-3</v>
      </c>
      <c r="D351" s="818">
        <v>23</v>
      </c>
      <c r="E351" s="838">
        <v>1.1961722488038277E-3</v>
      </c>
      <c r="F351" s="817">
        <v>6</v>
      </c>
      <c r="G351" s="959">
        <v>29</v>
      </c>
    </row>
    <row r="352" spans="1:16" ht="15.75" customHeight="1" thickBot="1">
      <c r="B352" s="821" t="s">
        <v>70</v>
      </c>
      <c r="C352" s="816"/>
      <c r="D352" s="815">
        <v>7086</v>
      </c>
      <c r="E352" s="816"/>
      <c r="F352" s="813">
        <v>5016</v>
      </c>
      <c r="G352" s="957">
        <v>12102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30" t="s">
        <v>126</v>
      </c>
      <c r="D355" s="1095"/>
      <c r="E355" s="1095" t="s">
        <v>127</v>
      </c>
      <c r="F355" s="1096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7.7758961332204349E-2</v>
      </c>
      <c r="D357" s="115">
        <v>551</v>
      </c>
      <c r="E357" s="964">
        <v>0.11762360446570973</v>
      </c>
      <c r="F357" s="833">
        <v>590</v>
      </c>
      <c r="G357" s="959">
        <v>1141</v>
      </c>
    </row>
    <row r="358" spans="1:8">
      <c r="B358" s="114" t="s">
        <v>109</v>
      </c>
      <c r="C358" s="964">
        <v>3.0341518487157777E-2</v>
      </c>
      <c r="D358" s="115">
        <v>215</v>
      </c>
      <c r="E358" s="964">
        <v>3.1100478468899521E-2</v>
      </c>
      <c r="F358" s="833">
        <v>156</v>
      </c>
      <c r="G358" s="959">
        <v>371</v>
      </c>
    </row>
    <row r="359" spans="1:8">
      <c r="B359" s="114" t="s">
        <v>110</v>
      </c>
      <c r="C359" s="964">
        <v>0.12926898108947221</v>
      </c>
      <c r="D359" s="115">
        <v>916</v>
      </c>
      <c r="E359" s="964">
        <v>0.17523923444976078</v>
      </c>
      <c r="F359" s="833">
        <v>879</v>
      </c>
      <c r="G359" s="959">
        <v>1795</v>
      </c>
    </row>
    <row r="360" spans="1:8">
      <c r="B360" s="114" t="s">
        <v>111</v>
      </c>
      <c r="C360" s="964">
        <v>0.23609935083262773</v>
      </c>
      <c r="D360" s="115">
        <v>1673</v>
      </c>
      <c r="E360" s="964">
        <v>0.28329346092503987</v>
      </c>
      <c r="F360" s="833">
        <v>1421</v>
      </c>
      <c r="G360" s="959">
        <v>3094</v>
      </c>
    </row>
    <row r="361" spans="1:8">
      <c r="B361" s="114" t="s">
        <v>112</v>
      </c>
      <c r="C361" s="964">
        <v>0.23962743437764605</v>
      </c>
      <c r="D361" s="115">
        <v>1698</v>
      </c>
      <c r="E361" s="964">
        <v>0.25777511961722488</v>
      </c>
      <c r="F361" s="833">
        <v>1293</v>
      </c>
      <c r="G361" s="959">
        <v>2991</v>
      </c>
    </row>
    <row r="362" spans="1:8">
      <c r="B362" s="114" t="s">
        <v>113</v>
      </c>
      <c r="C362" s="964">
        <v>0.2869037538808919</v>
      </c>
      <c r="D362" s="115">
        <v>2033</v>
      </c>
      <c r="E362" s="964">
        <v>0.13496810207336524</v>
      </c>
      <c r="F362" s="833">
        <v>677</v>
      </c>
      <c r="G362" s="959">
        <v>2710</v>
      </c>
    </row>
    <row r="363" spans="1:8" ht="15.6" thickBot="1">
      <c r="B363" s="117" t="s">
        <v>70</v>
      </c>
      <c r="C363" s="284"/>
      <c r="D363" s="118">
        <v>7086</v>
      </c>
      <c r="E363" s="963"/>
      <c r="F363" s="831">
        <v>5016</v>
      </c>
      <c r="G363" s="957">
        <v>12102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131" t="s">
        <v>126</v>
      </c>
      <c r="D366" s="1132"/>
      <c r="E366" s="1132" t="s">
        <v>127</v>
      </c>
      <c r="F366" s="1132"/>
      <c r="G366" s="1132" t="s">
        <v>121</v>
      </c>
      <c r="H366" s="1133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4.0324920220481578E-2</v>
      </c>
      <c r="D368" s="293">
        <v>139</v>
      </c>
      <c r="E368" s="961">
        <v>5.855539971949509E-2</v>
      </c>
      <c r="F368" s="293">
        <v>167</v>
      </c>
      <c r="G368" s="961">
        <v>4.1841004184100415E-3</v>
      </c>
      <c r="H368" s="962">
        <v>1</v>
      </c>
    </row>
    <row r="369" spans="2:9">
      <c r="B369" s="162" t="s">
        <v>109</v>
      </c>
      <c r="C369" s="961">
        <v>2.4369016536118365E-2</v>
      </c>
      <c r="D369" s="293">
        <v>84</v>
      </c>
      <c r="E369" s="961">
        <v>2.5245441795231416E-2</v>
      </c>
      <c r="F369" s="293">
        <v>72</v>
      </c>
      <c r="G369" s="961">
        <v>1.6736401673640166E-2</v>
      </c>
      <c r="H369" s="951">
        <v>4</v>
      </c>
    </row>
    <row r="370" spans="2:9">
      <c r="B370" s="162" t="s">
        <v>110</v>
      </c>
      <c r="C370" s="961">
        <v>0.15230635335073978</v>
      </c>
      <c r="D370" s="293">
        <v>525</v>
      </c>
      <c r="E370" s="961">
        <v>0.20582047685834501</v>
      </c>
      <c r="F370" s="293">
        <v>587</v>
      </c>
      <c r="G370" s="961">
        <v>0.15899581589958159</v>
      </c>
      <c r="H370" s="951">
        <v>38</v>
      </c>
    </row>
    <row r="371" spans="2:9">
      <c r="B371" s="162" t="s">
        <v>111</v>
      </c>
      <c r="C371" s="961">
        <v>0.25413402959094866</v>
      </c>
      <c r="D371" s="293">
        <v>876</v>
      </c>
      <c r="E371" s="961">
        <v>0.30539971949509115</v>
      </c>
      <c r="F371" s="293">
        <v>871</v>
      </c>
      <c r="G371" s="961">
        <v>0.29288702928870292</v>
      </c>
      <c r="H371" s="951">
        <v>70</v>
      </c>
    </row>
    <row r="372" spans="2:9">
      <c r="B372" s="162" t="s">
        <v>112</v>
      </c>
      <c r="C372" s="961">
        <v>0.24427038004061502</v>
      </c>
      <c r="D372" s="293">
        <v>842</v>
      </c>
      <c r="E372" s="961">
        <v>0.26297335203366057</v>
      </c>
      <c r="F372" s="293">
        <v>750</v>
      </c>
      <c r="G372" s="961">
        <v>0.24686192468619247</v>
      </c>
      <c r="H372" s="951">
        <v>59</v>
      </c>
    </row>
    <row r="373" spans="2:9">
      <c r="B373" s="162" t="s">
        <v>113</v>
      </c>
      <c r="C373" s="961">
        <v>0.28459530026109658</v>
      </c>
      <c r="D373" s="293">
        <v>981</v>
      </c>
      <c r="E373" s="961">
        <v>0.14200561009817672</v>
      </c>
      <c r="F373" s="293">
        <v>405</v>
      </c>
      <c r="G373" s="961">
        <v>0.28033472803347281</v>
      </c>
      <c r="H373" s="951">
        <v>67</v>
      </c>
    </row>
    <row r="374" spans="2:9" ht="15.6" thickBot="1">
      <c r="B374" s="295" t="s">
        <v>70</v>
      </c>
      <c r="C374" s="296"/>
      <c r="D374" s="297">
        <v>3447</v>
      </c>
      <c r="E374" s="296"/>
      <c r="F374" s="297">
        <v>2852</v>
      </c>
      <c r="G374" s="949"/>
      <c r="H374" s="948">
        <v>239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34" t="s">
        <v>126</v>
      </c>
      <c r="D377" s="1095"/>
      <c r="E377" s="1095" t="s">
        <v>127</v>
      </c>
      <c r="F377" s="1096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1.1430990685859441E-2</v>
      </c>
      <c r="D379" s="953">
        <v>81</v>
      </c>
      <c r="E379" s="952">
        <v>1.2759170653907496E-2</v>
      </c>
      <c r="F379" s="951">
        <v>64</v>
      </c>
      <c r="G379" s="959">
        <v>145</v>
      </c>
    </row>
    <row r="380" spans="2:9">
      <c r="B380" s="216" t="s">
        <v>149</v>
      </c>
      <c r="C380" s="960">
        <v>9.1730172170476996E-3</v>
      </c>
      <c r="D380" s="953">
        <v>65</v>
      </c>
      <c r="E380" s="952">
        <v>1.036682615629984E-2</v>
      </c>
      <c r="F380" s="951">
        <v>52</v>
      </c>
      <c r="G380" s="959">
        <v>117</v>
      </c>
    </row>
    <row r="381" spans="2:9">
      <c r="B381" s="216" t="s">
        <v>150</v>
      </c>
      <c r="C381" s="960">
        <v>1.83460344340954E-3</v>
      </c>
      <c r="D381" s="953">
        <v>13</v>
      </c>
      <c r="E381" s="952">
        <v>3.5885167464114833E-3</v>
      </c>
      <c r="F381" s="951">
        <v>18</v>
      </c>
      <c r="G381" s="959">
        <v>31</v>
      </c>
    </row>
    <row r="382" spans="2:9">
      <c r="B382" s="216" t="s">
        <v>151</v>
      </c>
      <c r="C382" s="960">
        <v>6.2094270392322893E-3</v>
      </c>
      <c r="D382" s="953">
        <v>44</v>
      </c>
      <c r="E382" s="952">
        <v>7.7751196172248802E-3</v>
      </c>
      <c r="F382" s="951">
        <v>39</v>
      </c>
      <c r="G382" s="959">
        <v>83</v>
      </c>
    </row>
    <row r="383" spans="2:9">
      <c r="B383" s="216" t="s">
        <v>152</v>
      </c>
      <c r="C383" s="960">
        <v>1.693480101608806E-3</v>
      </c>
      <c r="D383" s="953">
        <v>12</v>
      </c>
      <c r="E383" s="952">
        <v>4.5853269537480066E-3</v>
      </c>
      <c r="F383" s="951">
        <v>23</v>
      </c>
      <c r="G383" s="959">
        <v>35</v>
      </c>
    </row>
    <row r="384" spans="2:9">
      <c r="B384" s="216" t="s">
        <v>153</v>
      </c>
      <c r="C384" s="960">
        <v>0.94369178662150721</v>
      </c>
      <c r="D384" s="953">
        <v>6687</v>
      </c>
      <c r="E384" s="952">
        <v>0.94019138755980858</v>
      </c>
      <c r="F384" s="951">
        <v>4716</v>
      </c>
      <c r="G384" s="959">
        <v>11403</v>
      </c>
    </row>
    <row r="385" spans="2:10">
      <c r="B385" s="216" t="s">
        <v>121</v>
      </c>
      <c r="C385" s="960">
        <v>1.100762066045724E-2</v>
      </c>
      <c r="D385" s="953">
        <v>78</v>
      </c>
      <c r="E385" s="952">
        <v>1.076555023923445E-2</v>
      </c>
      <c r="F385" s="951">
        <v>54</v>
      </c>
      <c r="G385" s="959">
        <v>132</v>
      </c>
    </row>
    <row r="386" spans="2:10">
      <c r="B386" s="216" t="s">
        <v>123</v>
      </c>
      <c r="C386" s="960">
        <v>1.4959074230877787E-2</v>
      </c>
      <c r="D386" s="953">
        <v>106</v>
      </c>
      <c r="E386" s="952">
        <v>9.9681020733652318E-3</v>
      </c>
      <c r="F386" s="951">
        <v>50</v>
      </c>
      <c r="G386" s="959">
        <v>156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7086</v>
      </c>
      <c r="E388" s="949"/>
      <c r="F388" s="948">
        <v>5016</v>
      </c>
      <c r="G388" s="957">
        <v>12102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132" t="s">
        <v>126</v>
      </c>
      <c r="D391" s="1132"/>
      <c r="E391" s="1132" t="s">
        <v>127</v>
      </c>
      <c r="F391" s="1132"/>
      <c r="G391" s="1086" t="s">
        <v>121</v>
      </c>
      <c r="H391" s="1090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1.1894400928343487E-2</v>
      </c>
      <c r="D393" s="953">
        <v>41</v>
      </c>
      <c r="E393" s="952">
        <v>1.1921458625525946E-2</v>
      </c>
      <c r="F393" s="953">
        <v>34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1.1024078909196402E-2</v>
      </c>
      <c r="D394" s="953">
        <v>38</v>
      </c>
      <c r="E394" s="952">
        <v>9.4670406732117809E-3</v>
      </c>
      <c r="F394" s="953">
        <v>27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2.0307513780098638E-3</v>
      </c>
      <c r="D395" s="953">
        <v>7</v>
      </c>
      <c r="E395" s="952">
        <v>4.2075736325385693E-3</v>
      </c>
      <c r="F395" s="953">
        <v>12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5.8021467943138963E-4</v>
      </c>
      <c r="D396" s="953">
        <v>2</v>
      </c>
      <c r="E396" s="952">
        <v>1.4025245441795231E-3</v>
      </c>
      <c r="F396" s="953">
        <v>4</v>
      </c>
      <c r="G396" s="952">
        <v>0</v>
      </c>
      <c r="H396" s="951">
        <v>0</v>
      </c>
      <c r="I396" s="858"/>
      <c r="J396" s="858"/>
    </row>
    <row r="397" spans="2:10">
      <c r="B397" s="216" t="s">
        <v>152</v>
      </c>
      <c r="C397" s="952">
        <v>1.3344937626921962E-2</v>
      </c>
      <c r="D397" s="953">
        <v>46</v>
      </c>
      <c r="E397" s="952">
        <v>1.6129032258064516E-2</v>
      </c>
      <c r="F397" s="953">
        <v>46</v>
      </c>
      <c r="G397" s="952">
        <v>4.1841004184100415E-3</v>
      </c>
      <c r="H397" s="951">
        <v>1</v>
      </c>
      <c r="I397" s="858"/>
      <c r="J397" s="858"/>
    </row>
    <row r="398" spans="2:10">
      <c r="B398" s="216" t="s">
        <v>153</v>
      </c>
      <c r="C398" s="952">
        <v>0.93095445314766467</v>
      </c>
      <c r="D398" s="953">
        <v>3209</v>
      </c>
      <c r="E398" s="952">
        <v>0.94109396914445997</v>
      </c>
      <c r="F398" s="953">
        <v>2684</v>
      </c>
      <c r="G398" s="952">
        <v>9.2050209205020925E-2</v>
      </c>
      <c r="H398" s="951">
        <v>22</v>
      </c>
      <c r="I398" s="858"/>
      <c r="J398" s="858"/>
    </row>
    <row r="399" spans="2:10">
      <c r="B399" s="216" t="s">
        <v>121</v>
      </c>
      <c r="C399" s="952">
        <v>3.0171163330432259E-2</v>
      </c>
      <c r="D399" s="953">
        <v>104</v>
      </c>
      <c r="E399" s="952">
        <v>1.5778401122019635E-2</v>
      </c>
      <c r="F399" s="953">
        <v>45</v>
      </c>
      <c r="G399" s="952">
        <v>0.90376569037656906</v>
      </c>
      <c r="H399" s="951">
        <v>216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3447</v>
      </c>
      <c r="E402" s="949"/>
      <c r="F402" s="950">
        <v>2852</v>
      </c>
      <c r="G402" s="949"/>
      <c r="H402" s="948">
        <v>239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098" t="s">
        <v>30</v>
      </c>
      <c r="C405" s="1086" t="s">
        <v>103</v>
      </c>
      <c r="D405" s="1087"/>
      <c r="E405" s="1088" t="s">
        <v>74</v>
      </c>
      <c r="F405" s="1089"/>
    </row>
    <row r="406" spans="1:10">
      <c r="B406" s="1099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6.140620202640467E-4</v>
      </c>
      <c r="D407" s="51">
        <v>4</v>
      </c>
      <c r="E407" s="308">
        <v>3.3052388035035532E-4</v>
      </c>
      <c r="F407" s="817">
        <v>4</v>
      </c>
    </row>
    <row r="408" spans="1:10">
      <c r="B408" s="160" t="s">
        <v>333</v>
      </c>
      <c r="C408" s="87">
        <v>0.7956708627571385</v>
      </c>
      <c r="D408" s="51">
        <v>5183</v>
      </c>
      <c r="E408" s="308">
        <v>0.42827631796397292</v>
      </c>
      <c r="F408" s="817">
        <v>5183</v>
      </c>
    </row>
    <row r="409" spans="1:10">
      <c r="B409" s="160" t="s">
        <v>121</v>
      </c>
      <c r="C409" s="87">
        <v>4.068160884249309E-2</v>
      </c>
      <c r="D409" s="51">
        <v>265</v>
      </c>
      <c r="E409" s="308">
        <v>2.189720707321104E-2</v>
      </c>
      <c r="F409" s="817">
        <v>265</v>
      </c>
    </row>
    <row r="410" spans="1:10">
      <c r="B410" s="160" t="s">
        <v>366</v>
      </c>
      <c r="C410" s="87">
        <v>0.16303346638010438</v>
      </c>
      <c r="D410" s="51">
        <v>1086</v>
      </c>
      <c r="E410" s="308">
        <v>8.7754090233019333E-2</v>
      </c>
      <c r="F410" s="817">
        <v>1086</v>
      </c>
      <c r="H410" s="1070"/>
    </row>
    <row r="411" spans="1:10">
      <c r="B411" s="160" t="s">
        <v>73</v>
      </c>
      <c r="C411" s="678"/>
      <c r="D411" s="193"/>
      <c r="E411" s="308">
        <v>0.46174186084944635</v>
      </c>
      <c r="F411" s="817">
        <v>5564</v>
      </c>
    </row>
    <row r="412" spans="1:10" ht="15.6" thickBot="1">
      <c r="B412" s="168" t="s">
        <v>70</v>
      </c>
      <c r="C412" s="169"/>
      <c r="D412" s="54">
        <f>SUM(D407:D411)</f>
        <v>6538</v>
      </c>
      <c r="E412" s="676"/>
      <c r="F412" s="813">
        <v>12102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3.7183936539414972E-2</v>
      </c>
      <c r="H416" s="944">
        <v>450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/>
      <c r="D421" s="947"/>
      <c r="E421" s="947"/>
      <c r="F421" s="946"/>
      <c r="G421" s="945">
        <v>3.4043959676086595E-2</v>
      </c>
      <c r="H421" s="944">
        <v>412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0.12444444444444444</v>
      </c>
      <c r="D426" s="322">
        <v>56</v>
      </c>
    </row>
    <row r="427" spans="2:20">
      <c r="B427" s="70" t="s">
        <v>9</v>
      </c>
      <c r="C427" s="852">
        <v>0.16</v>
      </c>
      <c r="D427" s="322">
        <v>72</v>
      </c>
    </row>
    <row r="428" spans="2:20">
      <c r="B428" s="70" t="s">
        <v>10</v>
      </c>
      <c r="C428" s="852">
        <v>0.29555555555555557</v>
      </c>
      <c r="D428" s="322">
        <v>133</v>
      </c>
    </row>
    <row r="429" spans="2:20">
      <c r="B429" s="73" t="s">
        <v>11</v>
      </c>
      <c r="C429" s="850">
        <v>0.25777777777777777</v>
      </c>
      <c r="D429" s="323">
        <v>116</v>
      </c>
    </row>
    <row r="430" spans="2:20">
      <c r="B430" s="73" t="s">
        <v>12</v>
      </c>
      <c r="C430" s="850">
        <v>8.666666666666667E-2</v>
      </c>
      <c r="D430" s="323">
        <v>39</v>
      </c>
    </row>
    <row r="431" spans="2:20">
      <c r="B431" s="73" t="s">
        <v>13</v>
      </c>
      <c r="C431" s="850">
        <v>1.5555555555555555E-2</v>
      </c>
      <c r="D431" s="323">
        <v>7</v>
      </c>
    </row>
    <row r="432" spans="2:20">
      <c r="B432" s="73" t="s">
        <v>14</v>
      </c>
      <c r="C432" s="850">
        <v>8.8888888888888889E-3</v>
      </c>
      <c r="D432" s="323">
        <v>4</v>
      </c>
    </row>
    <row r="433" spans="2:4">
      <c r="B433" s="77" t="s">
        <v>77</v>
      </c>
      <c r="C433" s="849">
        <v>4.2222222222222223E-2</v>
      </c>
      <c r="D433" s="324">
        <v>19</v>
      </c>
    </row>
    <row r="434" spans="2:4">
      <c r="B434" s="80" t="s">
        <v>78</v>
      </c>
      <c r="C434" s="849">
        <v>8.8888888888888889E-3</v>
      </c>
      <c r="D434" s="324">
        <v>4</v>
      </c>
    </row>
    <row r="435" spans="2:4" ht="15.6" thickBot="1">
      <c r="B435" s="81" t="s">
        <v>87</v>
      </c>
      <c r="C435" s="933"/>
      <c r="D435" s="932">
        <v>450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0.11650485436893204</v>
      </c>
      <c r="D441" s="322">
        <v>48</v>
      </c>
    </row>
    <row r="442" spans="2:4">
      <c r="B442" s="70" t="s">
        <v>9</v>
      </c>
      <c r="C442" s="852">
        <v>0.1553398058252427</v>
      </c>
      <c r="D442" s="322">
        <v>64</v>
      </c>
    </row>
    <row r="443" spans="2:4">
      <c r="B443" s="70" t="s">
        <v>10</v>
      </c>
      <c r="C443" s="852">
        <v>0.2936893203883495</v>
      </c>
      <c r="D443" s="322">
        <v>121</v>
      </c>
    </row>
    <row r="444" spans="2:4">
      <c r="B444" s="73" t="s">
        <v>11</v>
      </c>
      <c r="C444" s="850">
        <v>0.26941747572815533</v>
      </c>
      <c r="D444" s="323">
        <v>111</v>
      </c>
    </row>
    <row r="445" spans="2:4">
      <c r="B445" s="73" t="s">
        <v>12</v>
      </c>
      <c r="C445" s="850">
        <v>9.2233009708737865E-2</v>
      </c>
      <c r="D445" s="323">
        <v>38</v>
      </c>
    </row>
    <row r="446" spans="2:4">
      <c r="B446" s="73" t="s">
        <v>13</v>
      </c>
      <c r="C446" s="850">
        <v>1.6990291262135922E-2</v>
      </c>
      <c r="D446" s="323">
        <v>7</v>
      </c>
    </row>
    <row r="447" spans="2:4">
      <c r="B447" s="73" t="s">
        <v>14</v>
      </c>
      <c r="C447" s="850">
        <v>7.2815533980582527E-3</v>
      </c>
      <c r="D447" s="323">
        <v>3</v>
      </c>
    </row>
    <row r="448" spans="2:4">
      <c r="B448" s="77" t="s">
        <v>77</v>
      </c>
      <c r="C448" s="849">
        <v>3.8834951456310676E-2</v>
      </c>
      <c r="D448" s="324">
        <v>16</v>
      </c>
    </row>
    <row r="449" spans="2:8">
      <c r="B449" s="80" t="s">
        <v>78</v>
      </c>
      <c r="C449" s="849">
        <v>9.7087378640776691E-3</v>
      </c>
      <c r="D449" s="324">
        <v>4</v>
      </c>
    </row>
    <row r="450" spans="2:8" ht="15.6" thickBot="1">
      <c r="B450" s="81" t="s">
        <v>87</v>
      </c>
      <c r="C450" s="933"/>
      <c r="D450" s="932">
        <v>412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23" t="s">
        <v>126</v>
      </c>
      <c r="D454" s="1108"/>
      <c r="E454" s="1108" t="s">
        <v>127</v>
      </c>
      <c r="F454" s="1117"/>
      <c r="G454" s="1118" t="s">
        <v>70</v>
      </c>
      <c r="H454" s="1119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9.2105263157894732E-2</v>
      </c>
      <c r="D456" s="335">
        <v>21</v>
      </c>
      <c r="E456" s="852">
        <v>0.15765765765765766</v>
      </c>
      <c r="F456" s="336">
        <v>35</v>
      </c>
      <c r="G456" s="852">
        <v>0.12444444444444444</v>
      </c>
      <c r="H456" s="322">
        <v>56</v>
      </c>
    </row>
    <row r="457" spans="2:8">
      <c r="B457" s="70" t="s">
        <v>9</v>
      </c>
      <c r="C457" s="852">
        <v>0.13596491228070176</v>
      </c>
      <c r="D457" s="335">
        <v>31</v>
      </c>
      <c r="E457" s="852">
        <v>0.18468468468468469</v>
      </c>
      <c r="F457" s="335">
        <v>41</v>
      </c>
      <c r="G457" s="852">
        <v>0.16</v>
      </c>
      <c r="H457" s="322">
        <v>72</v>
      </c>
    </row>
    <row r="458" spans="2:8">
      <c r="B458" s="70" t="s">
        <v>10</v>
      </c>
      <c r="C458" s="852">
        <v>0.29385964912280704</v>
      </c>
      <c r="D458" s="335">
        <v>67</v>
      </c>
      <c r="E458" s="852">
        <v>0.29729729729729731</v>
      </c>
      <c r="F458" s="335">
        <v>66</v>
      </c>
      <c r="G458" s="852">
        <v>0.29555555555555557</v>
      </c>
      <c r="H458" s="322">
        <v>133</v>
      </c>
    </row>
    <row r="459" spans="2:8">
      <c r="B459" s="73" t="s">
        <v>11</v>
      </c>
      <c r="C459" s="850">
        <v>0.25877192982456143</v>
      </c>
      <c r="D459" s="337">
        <v>59</v>
      </c>
      <c r="E459" s="850">
        <v>0.25675675675675674</v>
      </c>
      <c r="F459" s="337">
        <v>57</v>
      </c>
      <c r="G459" s="850">
        <v>0.25777777777777777</v>
      </c>
      <c r="H459" s="323">
        <v>116</v>
      </c>
    </row>
    <row r="460" spans="2:8">
      <c r="B460" s="73" t="s">
        <v>12</v>
      </c>
      <c r="C460" s="850">
        <v>0.11403508771929824</v>
      </c>
      <c r="D460" s="337">
        <v>26</v>
      </c>
      <c r="E460" s="850">
        <v>5.8558558558558557E-2</v>
      </c>
      <c r="F460" s="337">
        <v>13</v>
      </c>
      <c r="G460" s="850">
        <v>8.666666666666667E-2</v>
      </c>
      <c r="H460" s="323">
        <v>39</v>
      </c>
    </row>
    <row r="461" spans="2:8">
      <c r="B461" s="73" t="s">
        <v>13</v>
      </c>
      <c r="C461" s="850">
        <v>1.3157894736842105E-2</v>
      </c>
      <c r="D461" s="337">
        <v>3</v>
      </c>
      <c r="E461" s="850">
        <v>1.8018018018018018E-2</v>
      </c>
      <c r="F461" s="337">
        <v>4</v>
      </c>
      <c r="G461" s="850">
        <v>1.5555555555555555E-2</v>
      </c>
      <c r="H461" s="323">
        <v>7</v>
      </c>
    </row>
    <row r="462" spans="2:8">
      <c r="B462" s="73" t="s">
        <v>14</v>
      </c>
      <c r="C462" s="850">
        <v>8.771929824561403E-3</v>
      </c>
      <c r="D462" s="337">
        <v>2</v>
      </c>
      <c r="E462" s="850">
        <v>9.0090090090090089E-3</v>
      </c>
      <c r="F462" s="337">
        <v>2</v>
      </c>
      <c r="G462" s="850">
        <v>8.8888888888888889E-3</v>
      </c>
      <c r="H462" s="323">
        <v>4</v>
      </c>
    </row>
    <row r="463" spans="2:8">
      <c r="B463" s="77" t="s">
        <v>77</v>
      </c>
      <c r="C463" s="849">
        <v>7.8947368421052627E-2</v>
      </c>
      <c r="D463" s="338">
        <v>18</v>
      </c>
      <c r="E463" s="849">
        <v>4.5045045045045045E-3</v>
      </c>
      <c r="F463" s="338">
        <v>1</v>
      </c>
      <c r="G463" s="849">
        <v>4.2222222222222223E-2</v>
      </c>
      <c r="H463" s="324">
        <v>19</v>
      </c>
    </row>
    <row r="464" spans="2:8">
      <c r="B464" s="80" t="s">
        <v>78</v>
      </c>
      <c r="C464" s="849">
        <v>4.3859649122807015E-3</v>
      </c>
      <c r="D464" s="338">
        <v>1</v>
      </c>
      <c r="E464" s="849">
        <v>1.3513513513513514E-2</v>
      </c>
      <c r="F464" s="338">
        <v>3</v>
      </c>
      <c r="G464" s="849">
        <v>8.8888888888888889E-3</v>
      </c>
      <c r="H464" s="324">
        <v>4</v>
      </c>
    </row>
    <row r="465" spans="2:8" ht="15.6" thickBot="1">
      <c r="B465" s="81" t="s">
        <v>87</v>
      </c>
      <c r="C465" s="933"/>
      <c r="D465" s="935">
        <v>228</v>
      </c>
      <c r="E465" s="933"/>
      <c r="F465" s="934">
        <v>222</v>
      </c>
      <c r="G465" s="933"/>
      <c r="H465" s="932">
        <v>450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20" t="s">
        <v>126</v>
      </c>
      <c r="D469" s="1121"/>
      <c r="E469" s="1108" t="s">
        <v>127</v>
      </c>
      <c r="F469" s="1117"/>
      <c r="G469" s="1118" t="s">
        <v>70</v>
      </c>
      <c r="H469" s="1119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8.3720930232558138E-2</v>
      </c>
      <c r="D471" s="335">
        <v>18</v>
      </c>
      <c r="E471" s="852">
        <v>0.15228426395939088</v>
      </c>
      <c r="F471" s="336">
        <v>30</v>
      </c>
      <c r="G471" s="852">
        <v>0.11650485436893204</v>
      </c>
      <c r="H471" s="322">
        <v>48</v>
      </c>
    </row>
    <row r="472" spans="2:8">
      <c r="B472" s="70" t="s">
        <v>9</v>
      </c>
      <c r="C472" s="852">
        <v>0.13488372093023257</v>
      </c>
      <c r="D472" s="335">
        <v>29</v>
      </c>
      <c r="E472" s="852">
        <v>0.17766497461928935</v>
      </c>
      <c r="F472" s="335">
        <v>35</v>
      </c>
      <c r="G472" s="852">
        <v>0.1553398058252427</v>
      </c>
      <c r="H472" s="322">
        <v>64</v>
      </c>
    </row>
    <row r="473" spans="2:8">
      <c r="B473" s="70" t="s">
        <v>10</v>
      </c>
      <c r="C473" s="852">
        <v>0.2930232558139535</v>
      </c>
      <c r="D473" s="335">
        <v>63</v>
      </c>
      <c r="E473" s="852">
        <v>0.29441624365482233</v>
      </c>
      <c r="F473" s="335">
        <v>58</v>
      </c>
      <c r="G473" s="852">
        <v>0.2936893203883495</v>
      </c>
      <c r="H473" s="322">
        <v>121</v>
      </c>
    </row>
    <row r="474" spans="2:8">
      <c r="B474" s="73" t="s">
        <v>11</v>
      </c>
      <c r="C474" s="850">
        <v>0.26976744186046514</v>
      </c>
      <c r="D474" s="337">
        <v>58</v>
      </c>
      <c r="E474" s="850">
        <v>0.26903553299492383</v>
      </c>
      <c r="F474" s="337">
        <v>53</v>
      </c>
      <c r="G474" s="850">
        <v>0.26941747572815533</v>
      </c>
      <c r="H474" s="323">
        <v>111</v>
      </c>
    </row>
    <row r="475" spans="2:8">
      <c r="B475" s="73" t="s">
        <v>12</v>
      </c>
      <c r="C475" s="850">
        <v>0.12093023255813953</v>
      </c>
      <c r="D475" s="337">
        <v>26</v>
      </c>
      <c r="E475" s="850">
        <v>6.0913705583756347E-2</v>
      </c>
      <c r="F475" s="337">
        <v>12</v>
      </c>
      <c r="G475" s="850">
        <v>9.2233009708737865E-2</v>
      </c>
      <c r="H475" s="323">
        <v>38</v>
      </c>
    </row>
    <row r="476" spans="2:8">
      <c r="B476" s="73" t="s">
        <v>13</v>
      </c>
      <c r="C476" s="850">
        <v>1.3953488372093023E-2</v>
      </c>
      <c r="D476" s="337">
        <v>3</v>
      </c>
      <c r="E476" s="850">
        <v>2.030456852791878E-2</v>
      </c>
      <c r="F476" s="337">
        <v>4</v>
      </c>
      <c r="G476" s="850">
        <v>1.6990291262135922E-2</v>
      </c>
      <c r="H476" s="323">
        <v>7</v>
      </c>
    </row>
    <row r="477" spans="2:8">
      <c r="B477" s="73" t="s">
        <v>14</v>
      </c>
      <c r="C477" s="850">
        <v>4.6511627906976744E-3</v>
      </c>
      <c r="D477" s="337">
        <v>1</v>
      </c>
      <c r="E477" s="850">
        <v>1.015228426395939E-2</v>
      </c>
      <c r="F477" s="337">
        <v>2</v>
      </c>
      <c r="G477" s="850">
        <v>7.2815533980582527E-3</v>
      </c>
      <c r="H477" s="323">
        <v>3</v>
      </c>
    </row>
    <row r="478" spans="2:8">
      <c r="B478" s="77" t="s">
        <v>77</v>
      </c>
      <c r="C478" s="849">
        <v>7.441860465116279E-2</v>
      </c>
      <c r="D478" s="338">
        <v>16</v>
      </c>
      <c r="E478" s="849">
        <v>0</v>
      </c>
      <c r="F478" s="338">
        <v>0</v>
      </c>
      <c r="G478" s="849">
        <v>3.8834951456310676E-2</v>
      </c>
      <c r="H478" s="324">
        <v>16</v>
      </c>
    </row>
    <row r="479" spans="2:8">
      <c r="B479" s="80" t="s">
        <v>78</v>
      </c>
      <c r="C479" s="849">
        <v>4.6511627906976744E-3</v>
      </c>
      <c r="D479" s="338">
        <v>1</v>
      </c>
      <c r="E479" s="849">
        <v>1.5228426395939087E-2</v>
      </c>
      <c r="F479" s="338">
        <v>3</v>
      </c>
      <c r="G479" s="849">
        <v>9.7087378640776691E-3</v>
      </c>
      <c r="H479" s="324">
        <v>4</v>
      </c>
    </row>
    <row r="480" spans="2:8" ht="15.6" thickBot="1">
      <c r="B480" s="81" t="s">
        <v>87</v>
      </c>
      <c r="C480" s="933"/>
      <c r="D480" s="935">
        <v>215</v>
      </c>
      <c r="E480" s="933"/>
      <c r="F480" s="934">
        <v>197</v>
      </c>
      <c r="G480" s="933"/>
      <c r="H480" s="932">
        <v>412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17" t="s">
        <v>118</v>
      </c>
      <c r="D484" s="1123"/>
      <c r="E484" s="1124" t="s">
        <v>103</v>
      </c>
      <c r="F484" s="1125"/>
      <c r="G484" s="1126" t="s">
        <v>74</v>
      </c>
      <c r="H484" s="1127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1.198149066270038E-2</v>
      </c>
      <c r="D486" s="929">
        <v>145</v>
      </c>
      <c r="E486" s="930">
        <v>1.1471397981033955E-2</v>
      </c>
      <c r="F486" s="929">
        <v>75</v>
      </c>
      <c r="G486" s="925">
        <v>6.1973227565691623E-3</v>
      </c>
      <c r="H486" s="924">
        <v>75</v>
      </c>
    </row>
    <row r="487" spans="2:8">
      <c r="B487" s="216" t="s">
        <v>149</v>
      </c>
      <c r="C487" s="928">
        <v>9.6678235002478925E-3</v>
      </c>
      <c r="D487" s="926">
        <v>117</v>
      </c>
      <c r="E487" s="927">
        <v>9.9418782502294287E-3</v>
      </c>
      <c r="F487" s="926">
        <v>65</v>
      </c>
      <c r="G487" s="925">
        <v>5.3710130556932738E-3</v>
      </c>
      <c r="H487" s="924">
        <v>65</v>
      </c>
    </row>
    <row r="488" spans="2:8">
      <c r="B488" s="216" t="s">
        <v>150</v>
      </c>
      <c r="C488" s="928">
        <v>2.5615600727152536E-3</v>
      </c>
      <c r="D488" s="926">
        <v>31</v>
      </c>
      <c r="E488" s="927">
        <v>2.906087488528602E-3</v>
      </c>
      <c r="F488" s="926">
        <v>19</v>
      </c>
      <c r="G488" s="925">
        <v>1.5699884316641877E-3</v>
      </c>
      <c r="H488" s="924">
        <v>19</v>
      </c>
    </row>
    <row r="489" spans="2:8">
      <c r="B489" s="216" t="s">
        <v>151</v>
      </c>
      <c r="C489" s="928">
        <v>6.8583705172698727E-3</v>
      </c>
      <c r="D489" s="926">
        <v>83</v>
      </c>
      <c r="E489" s="927">
        <v>9.177118384827164E-4</v>
      </c>
      <c r="F489" s="926">
        <v>6</v>
      </c>
      <c r="G489" s="925">
        <v>4.9578582052553293E-4</v>
      </c>
      <c r="H489" s="924">
        <v>6</v>
      </c>
    </row>
    <row r="490" spans="2:8">
      <c r="B490" s="216" t="s">
        <v>152</v>
      </c>
      <c r="C490" s="928">
        <v>2.8920839530656088E-3</v>
      </c>
      <c r="D490" s="926">
        <v>35</v>
      </c>
      <c r="E490" s="927">
        <v>1.4224533496482105E-2</v>
      </c>
      <c r="F490" s="926">
        <v>93</v>
      </c>
      <c r="G490" s="925">
        <v>7.6846802181457612E-3</v>
      </c>
      <c r="H490" s="924">
        <v>93</v>
      </c>
    </row>
    <row r="491" spans="2:8">
      <c r="B491" s="216" t="s">
        <v>153</v>
      </c>
      <c r="C491" s="928">
        <v>0.94224095190877544</v>
      </c>
      <c r="D491" s="926">
        <v>11403</v>
      </c>
      <c r="E491" s="927">
        <v>0.90471092077087789</v>
      </c>
      <c r="F491" s="926">
        <v>5915</v>
      </c>
      <c r="G491" s="925">
        <v>0.48876218806808791</v>
      </c>
      <c r="H491" s="924">
        <v>5915</v>
      </c>
    </row>
    <row r="492" spans="2:8">
      <c r="B492" s="216" t="s">
        <v>121</v>
      </c>
      <c r="C492" s="928">
        <v>1.0907288051561725E-2</v>
      </c>
      <c r="D492" s="926">
        <v>132</v>
      </c>
      <c r="E492" s="927">
        <v>5.5827470174365249E-2</v>
      </c>
      <c r="F492" s="926">
        <v>365</v>
      </c>
      <c r="G492" s="925">
        <v>3.0160304081969923E-2</v>
      </c>
      <c r="H492" s="924">
        <v>365</v>
      </c>
    </row>
    <row r="493" spans="2:8">
      <c r="B493" s="353" t="s">
        <v>123</v>
      </c>
      <c r="C493" s="922">
        <v>1.2890431333663858E-2</v>
      </c>
      <c r="D493" s="923">
        <v>156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0.45975871756734427</v>
      </c>
      <c r="H494" s="918">
        <v>5564</v>
      </c>
    </row>
    <row r="495" spans="2:8" ht="15.6" thickBot="1">
      <c r="B495" s="362" t="s">
        <v>70</v>
      </c>
      <c r="C495" s="884"/>
      <c r="D495" s="917">
        <v>12102</v>
      </c>
      <c r="E495" s="884"/>
      <c r="F495" s="917">
        <v>6538</v>
      </c>
      <c r="G495" s="916"/>
      <c r="H495" s="846">
        <v>12102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2" t="s">
        <v>148</v>
      </c>
      <c r="D498" s="1113"/>
      <c r="E498" s="1112" t="s">
        <v>149</v>
      </c>
      <c r="F498" s="1113"/>
      <c r="G498" s="1112" t="s">
        <v>150</v>
      </c>
      <c r="H498" s="1113"/>
      <c r="I498" s="1112" t="s">
        <v>151</v>
      </c>
      <c r="J498" s="1113"/>
      <c r="K498" s="1112" t="s">
        <v>152</v>
      </c>
      <c r="L498" s="1113"/>
      <c r="M498" s="1112" t="s">
        <v>153</v>
      </c>
      <c r="N498" s="1113"/>
      <c r="O498" s="1112" t="s">
        <v>121</v>
      </c>
      <c r="P498" s="1113"/>
      <c r="Q498" s="1112" t="s">
        <v>123</v>
      </c>
      <c r="R498" s="1114"/>
      <c r="S498" s="1101" t="s">
        <v>191</v>
      </c>
      <c r="T498" s="1115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0.15172413793103448</v>
      </c>
      <c r="D500" s="878">
        <v>22</v>
      </c>
      <c r="E500" s="801">
        <v>0.11965811965811966</v>
      </c>
      <c r="F500" s="878">
        <v>14</v>
      </c>
      <c r="G500" s="801">
        <v>9.6774193548387094E-2</v>
      </c>
      <c r="H500" s="878">
        <v>3</v>
      </c>
      <c r="I500" s="801">
        <v>6.0240963855421686E-2</v>
      </c>
      <c r="J500" s="878">
        <v>5</v>
      </c>
      <c r="K500" s="801">
        <v>0.11428571428571428</v>
      </c>
      <c r="L500" s="878">
        <v>4</v>
      </c>
      <c r="M500" s="801">
        <v>5.9019556257125315E-2</v>
      </c>
      <c r="N500" s="878">
        <v>673</v>
      </c>
      <c r="O500" s="801">
        <v>0.12121212121212122</v>
      </c>
      <c r="P500" s="878">
        <v>16</v>
      </c>
      <c r="Q500" s="801">
        <v>8.3333333333333329E-2</v>
      </c>
      <c r="R500" s="915">
        <v>13</v>
      </c>
      <c r="S500" s="904">
        <v>6.1973227565691624E-2</v>
      </c>
      <c r="T500" s="914">
        <v>750</v>
      </c>
    </row>
    <row r="501" spans="2:20">
      <c r="B501" s="70" t="s">
        <v>9</v>
      </c>
      <c r="C501" s="801">
        <v>0.1793103448275862</v>
      </c>
      <c r="D501" s="878">
        <v>26</v>
      </c>
      <c r="E501" s="801">
        <v>0.17948717948717949</v>
      </c>
      <c r="F501" s="878">
        <v>21</v>
      </c>
      <c r="G501" s="801">
        <v>0.12903225806451613</v>
      </c>
      <c r="H501" s="878">
        <v>4</v>
      </c>
      <c r="I501" s="801">
        <v>0.14457831325301204</v>
      </c>
      <c r="J501" s="878">
        <v>12</v>
      </c>
      <c r="K501" s="801">
        <v>2.8571428571428571E-2</v>
      </c>
      <c r="L501" s="878">
        <v>1</v>
      </c>
      <c r="M501" s="801">
        <v>0.14390949750065773</v>
      </c>
      <c r="N501" s="878">
        <v>1641</v>
      </c>
      <c r="O501" s="801">
        <v>0.11363636363636363</v>
      </c>
      <c r="P501" s="878">
        <v>15</v>
      </c>
      <c r="Q501" s="801">
        <v>0.21794871794871795</v>
      </c>
      <c r="R501" s="915">
        <v>34</v>
      </c>
      <c r="S501" s="904">
        <v>0.14493472153363079</v>
      </c>
      <c r="T501" s="914">
        <v>1754</v>
      </c>
    </row>
    <row r="502" spans="2:20">
      <c r="B502" s="70" t="s">
        <v>10</v>
      </c>
      <c r="C502" s="801">
        <v>0.25517241379310346</v>
      </c>
      <c r="D502" s="878">
        <v>37</v>
      </c>
      <c r="E502" s="801">
        <v>0.31623931623931623</v>
      </c>
      <c r="F502" s="878">
        <v>37</v>
      </c>
      <c r="G502" s="801">
        <v>0.38709677419354838</v>
      </c>
      <c r="H502" s="878">
        <v>12</v>
      </c>
      <c r="I502" s="801">
        <v>0.30120481927710846</v>
      </c>
      <c r="J502" s="878">
        <v>25</v>
      </c>
      <c r="K502" s="801">
        <v>0.2857142857142857</v>
      </c>
      <c r="L502" s="878">
        <v>10</v>
      </c>
      <c r="M502" s="801">
        <v>0.23958607384021749</v>
      </c>
      <c r="N502" s="878">
        <v>2732</v>
      </c>
      <c r="O502" s="801">
        <v>0.22727272727272727</v>
      </c>
      <c r="P502" s="878">
        <v>30</v>
      </c>
      <c r="Q502" s="801">
        <v>0.16666666666666666</v>
      </c>
      <c r="R502" s="915">
        <v>26</v>
      </c>
      <c r="S502" s="904">
        <v>0.24037349198479591</v>
      </c>
      <c r="T502" s="914">
        <v>2909</v>
      </c>
    </row>
    <row r="503" spans="2:20">
      <c r="B503" s="73" t="s">
        <v>11</v>
      </c>
      <c r="C503" s="800">
        <v>0.26896551724137929</v>
      </c>
      <c r="D503" s="874">
        <v>39</v>
      </c>
      <c r="E503" s="800">
        <v>0.28205128205128205</v>
      </c>
      <c r="F503" s="874">
        <v>33</v>
      </c>
      <c r="G503" s="800">
        <v>0.22580645161290322</v>
      </c>
      <c r="H503" s="874">
        <v>7</v>
      </c>
      <c r="I503" s="800">
        <v>0.24096385542168675</v>
      </c>
      <c r="J503" s="874">
        <v>20</v>
      </c>
      <c r="K503" s="800">
        <v>0.31428571428571428</v>
      </c>
      <c r="L503" s="874">
        <v>11</v>
      </c>
      <c r="M503" s="800">
        <v>0.28290800666491273</v>
      </c>
      <c r="N503" s="874">
        <v>3226</v>
      </c>
      <c r="O503" s="800">
        <v>0.2878787878787879</v>
      </c>
      <c r="P503" s="874">
        <v>38</v>
      </c>
      <c r="Q503" s="800">
        <v>0.22435897435897437</v>
      </c>
      <c r="R503" s="913">
        <v>35</v>
      </c>
      <c r="S503" s="899">
        <v>0.2816889770285903</v>
      </c>
      <c r="T503" s="912">
        <v>3409</v>
      </c>
    </row>
    <row r="504" spans="2:20">
      <c r="B504" s="73" t="s">
        <v>12</v>
      </c>
      <c r="C504" s="800">
        <v>7.586206896551724E-2</v>
      </c>
      <c r="D504" s="874">
        <v>11</v>
      </c>
      <c r="E504" s="800">
        <v>5.128205128205128E-2</v>
      </c>
      <c r="F504" s="874">
        <v>6</v>
      </c>
      <c r="G504" s="800">
        <v>0.12903225806451613</v>
      </c>
      <c r="H504" s="874">
        <v>4</v>
      </c>
      <c r="I504" s="800">
        <v>0.15662650602409639</v>
      </c>
      <c r="J504" s="874">
        <v>13</v>
      </c>
      <c r="K504" s="800">
        <v>0.11428571428571428</v>
      </c>
      <c r="L504" s="874">
        <v>4</v>
      </c>
      <c r="M504" s="800">
        <v>0.11277733929667631</v>
      </c>
      <c r="N504" s="874">
        <v>1286</v>
      </c>
      <c r="O504" s="800">
        <v>0.10606060606060606</v>
      </c>
      <c r="P504" s="874">
        <v>14</v>
      </c>
      <c r="Q504" s="800">
        <v>4.4871794871794872E-2</v>
      </c>
      <c r="R504" s="913">
        <v>7</v>
      </c>
      <c r="S504" s="899">
        <v>0.11113865476780697</v>
      </c>
      <c r="T504" s="912">
        <v>1345</v>
      </c>
    </row>
    <row r="505" spans="2:20">
      <c r="B505" s="73" t="s">
        <v>13</v>
      </c>
      <c r="C505" s="800">
        <v>2.0689655172413793E-2</v>
      </c>
      <c r="D505" s="874">
        <v>3</v>
      </c>
      <c r="E505" s="800">
        <v>0</v>
      </c>
      <c r="F505" s="874">
        <v>0</v>
      </c>
      <c r="G505" s="800">
        <v>0</v>
      </c>
      <c r="H505" s="874">
        <v>0</v>
      </c>
      <c r="I505" s="800">
        <v>2.4096385542168676E-2</v>
      </c>
      <c r="J505" s="874">
        <v>2</v>
      </c>
      <c r="K505" s="800">
        <v>5.7142857142857141E-2</v>
      </c>
      <c r="L505" s="874">
        <v>2</v>
      </c>
      <c r="M505" s="800">
        <v>4.8057528720512145E-2</v>
      </c>
      <c r="N505" s="874">
        <v>548</v>
      </c>
      <c r="O505" s="800">
        <v>5.3030303030303032E-2</v>
      </c>
      <c r="P505" s="874">
        <v>7</v>
      </c>
      <c r="Q505" s="800">
        <v>1.9230769230769232E-2</v>
      </c>
      <c r="R505" s="913">
        <v>3</v>
      </c>
      <c r="S505" s="899">
        <v>4.6686498099487689E-2</v>
      </c>
      <c r="T505" s="912">
        <v>565</v>
      </c>
    </row>
    <row r="506" spans="2:20">
      <c r="B506" s="73" t="s">
        <v>14</v>
      </c>
      <c r="C506" s="800">
        <v>6.8965517241379309E-3</v>
      </c>
      <c r="D506" s="874">
        <v>1</v>
      </c>
      <c r="E506" s="800">
        <v>0</v>
      </c>
      <c r="F506" s="874">
        <v>0</v>
      </c>
      <c r="G506" s="800">
        <v>0</v>
      </c>
      <c r="H506" s="874">
        <v>0</v>
      </c>
      <c r="I506" s="800">
        <v>1.2048192771084338E-2</v>
      </c>
      <c r="J506" s="874">
        <v>1</v>
      </c>
      <c r="K506" s="800">
        <v>2.8571428571428571E-2</v>
      </c>
      <c r="L506" s="874">
        <v>1</v>
      </c>
      <c r="M506" s="800">
        <v>1.2628255722178374E-2</v>
      </c>
      <c r="N506" s="874">
        <v>144</v>
      </c>
      <c r="O506" s="800">
        <v>7.575757575757576E-3</v>
      </c>
      <c r="P506" s="874">
        <v>1</v>
      </c>
      <c r="Q506" s="800">
        <v>6.41025641025641E-3</v>
      </c>
      <c r="R506" s="913">
        <v>1</v>
      </c>
      <c r="S506" s="899">
        <v>1.2312014543050736E-2</v>
      </c>
      <c r="T506" s="912">
        <v>149</v>
      </c>
    </row>
    <row r="507" spans="2:20">
      <c r="B507" s="77" t="s">
        <v>77</v>
      </c>
      <c r="C507" s="799">
        <v>3.4482758620689655E-2</v>
      </c>
      <c r="D507" s="911">
        <v>5</v>
      </c>
      <c r="E507" s="799">
        <v>4.2735042735042736E-2</v>
      </c>
      <c r="F507" s="911">
        <v>5</v>
      </c>
      <c r="G507" s="799">
        <v>0</v>
      </c>
      <c r="H507" s="911">
        <v>0</v>
      </c>
      <c r="I507" s="799">
        <v>4.8192771084337352E-2</v>
      </c>
      <c r="J507" s="911">
        <v>4</v>
      </c>
      <c r="K507" s="799">
        <v>5.7142857142857141E-2</v>
      </c>
      <c r="L507" s="911">
        <v>2</v>
      </c>
      <c r="M507" s="799">
        <v>9.1379461545207402E-2</v>
      </c>
      <c r="N507" s="911">
        <v>1042</v>
      </c>
      <c r="O507" s="799">
        <v>8.3333333333333329E-2</v>
      </c>
      <c r="P507" s="911">
        <v>11</v>
      </c>
      <c r="Q507" s="799">
        <v>0.21153846153846154</v>
      </c>
      <c r="R507" s="910">
        <v>33</v>
      </c>
      <c r="S507" s="894">
        <v>9.105932903652289E-2</v>
      </c>
      <c r="T507" s="909">
        <v>1102</v>
      </c>
    </row>
    <row r="508" spans="2:20">
      <c r="B508" s="80" t="s">
        <v>78</v>
      </c>
      <c r="C508" s="799">
        <v>6.8965517241379309E-3</v>
      </c>
      <c r="D508" s="911">
        <v>1</v>
      </c>
      <c r="E508" s="799">
        <v>8.5470085470085479E-3</v>
      </c>
      <c r="F508" s="911">
        <v>1</v>
      </c>
      <c r="G508" s="799">
        <v>3.2258064516129031E-2</v>
      </c>
      <c r="H508" s="911">
        <v>1</v>
      </c>
      <c r="I508" s="799">
        <v>1.2048192771084338E-2</v>
      </c>
      <c r="J508" s="911">
        <v>1</v>
      </c>
      <c r="K508" s="799">
        <v>0</v>
      </c>
      <c r="L508" s="911">
        <v>0</v>
      </c>
      <c r="M508" s="799">
        <v>9.7342804525124959E-3</v>
      </c>
      <c r="N508" s="911">
        <v>111</v>
      </c>
      <c r="O508" s="799">
        <v>0</v>
      </c>
      <c r="P508" s="911">
        <v>0</v>
      </c>
      <c r="Q508" s="799">
        <v>2.564102564102564E-2</v>
      </c>
      <c r="R508" s="910">
        <v>4</v>
      </c>
      <c r="S508" s="894">
        <v>9.8330854404230714E-3</v>
      </c>
      <c r="T508" s="909">
        <v>119</v>
      </c>
    </row>
    <row r="509" spans="2:20" ht="15.6" thickBot="1">
      <c r="B509" s="81" t="s">
        <v>87</v>
      </c>
      <c r="C509" s="866"/>
      <c r="D509" s="879">
        <v>145</v>
      </c>
      <c r="E509" s="866"/>
      <c r="F509" s="879">
        <v>117</v>
      </c>
      <c r="G509" s="866"/>
      <c r="H509" s="879">
        <v>31</v>
      </c>
      <c r="I509" s="866"/>
      <c r="J509" s="879">
        <v>83</v>
      </c>
      <c r="K509" s="866"/>
      <c r="L509" s="879">
        <v>35</v>
      </c>
      <c r="M509" s="866"/>
      <c r="N509" s="879">
        <v>11403</v>
      </c>
      <c r="O509" s="866"/>
      <c r="P509" s="879">
        <v>132</v>
      </c>
      <c r="Q509" s="866"/>
      <c r="R509" s="879">
        <v>156</v>
      </c>
      <c r="S509" s="377"/>
      <c r="T509" s="908">
        <v>12102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03" t="s">
        <v>148</v>
      </c>
      <c r="D513" s="1104"/>
      <c r="E513" s="1103" t="s">
        <v>149</v>
      </c>
      <c r="F513" s="1104"/>
      <c r="G513" s="1103" t="s">
        <v>150</v>
      </c>
      <c r="H513" s="1104"/>
      <c r="I513" s="1103" t="s">
        <v>151</v>
      </c>
      <c r="J513" s="1104"/>
      <c r="K513" s="1103" t="s">
        <v>152</v>
      </c>
      <c r="L513" s="1104"/>
      <c r="M513" s="1103" t="s">
        <v>153</v>
      </c>
      <c r="N513" s="1104"/>
      <c r="O513" s="1103" t="s">
        <v>121</v>
      </c>
      <c r="P513" s="1104"/>
      <c r="Q513" s="1103" t="s">
        <v>123</v>
      </c>
      <c r="R513" s="1105"/>
      <c r="S513" s="1106" t="s">
        <v>191</v>
      </c>
      <c r="T513" s="111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0.08</v>
      </c>
      <c r="D515" s="906">
        <v>6</v>
      </c>
      <c r="E515" s="801">
        <v>7.6923076923076927E-2</v>
      </c>
      <c r="F515" s="906">
        <v>5</v>
      </c>
      <c r="G515" s="801">
        <v>0.10526315789473684</v>
      </c>
      <c r="H515" s="907">
        <v>2</v>
      </c>
      <c r="I515" s="801">
        <v>0.16666666666666666</v>
      </c>
      <c r="J515" s="906">
        <v>1</v>
      </c>
      <c r="K515" s="801">
        <v>1.0752688172043012E-2</v>
      </c>
      <c r="L515" s="906">
        <v>1</v>
      </c>
      <c r="M515" s="801">
        <v>5.3592561284868979E-2</v>
      </c>
      <c r="N515" s="906">
        <v>317</v>
      </c>
      <c r="O515" s="801">
        <v>2.1917808219178082E-2</v>
      </c>
      <c r="P515" s="906">
        <v>8</v>
      </c>
      <c r="Q515" s="801"/>
      <c r="R515" s="905">
        <v>0</v>
      </c>
      <c r="S515" s="904">
        <v>2.8094529829780203E-2</v>
      </c>
      <c r="T515" s="903">
        <v>340</v>
      </c>
    </row>
    <row r="516" spans="2:20">
      <c r="B516" s="70" t="s">
        <v>9</v>
      </c>
      <c r="C516" s="801">
        <v>0.13333333333333333</v>
      </c>
      <c r="D516" s="906">
        <v>10</v>
      </c>
      <c r="E516" s="801">
        <v>0.2</v>
      </c>
      <c r="F516" s="906">
        <v>13</v>
      </c>
      <c r="G516" s="801">
        <v>0.10526315789473684</v>
      </c>
      <c r="H516" s="907">
        <v>2</v>
      </c>
      <c r="I516" s="801">
        <v>0</v>
      </c>
      <c r="J516" s="906">
        <v>0</v>
      </c>
      <c r="K516" s="801">
        <v>0.13978494623655913</v>
      </c>
      <c r="L516" s="906">
        <v>13</v>
      </c>
      <c r="M516" s="801">
        <v>0.12358410819949281</v>
      </c>
      <c r="N516" s="906">
        <v>731</v>
      </c>
      <c r="O516" s="801">
        <v>0.10684931506849316</v>
      </c>
      <c r="P516" s="906">
        <v>39</v>
      </c>
      <c r="Q516" s="801"/>
      <c r="R516" s="905">
        <v>0</v>
      </c>
      <c r="S516" s="904">
        <v>6.6765823830771773E-2</v>
      </c>
      <c r="T516" s="903">
        <v>808</v>
      </c>
    </row>
    <row r="517" spans="2:20">
      <c r="B517" s="70" t="s">
        <v>10</v>
      </c>
      <c r="C517" s="801">
        <v>0.34666666666666668</v>
      </c>
      <c r="D517" s="906">
        <v>26</v>
      </c>
      <c r="E517" s="801">
        <v>0.32307692307692309</v>
      </c>
      <c r="F517" s="906">
        <v>21</v>
      </c>
      <c r="G517" s="801">
        <v>0.42105263157894735</v>
      </c>
      <c r="H517" s="907">
        <v>8</v>
      </c>
      <c r="I517" s="801">
        <v>0.16666666666666666</v>
      </c>
      <c r="J517" s="906">
        <v>1</v>
      </c>
      <c r="K517" s="801">
        <v>0.32258064516129031</v>
      </c>
      <c r="L517" s="906">
        <v>30</v>
      </c>
      <c r="M517" s="801">
        <v>0.23753169907016061</v>
      </c>
      <c r="N517" s="906">
        <v>1405</v>
      </c>
      <c r="O517" s="801">
        <v>0.31506849315068491</v>
      </c>
      <c r="P517" s="906">
        <v>115</v>
      </c>
      <c r="Q517" s="801"/>
      <c r="R517" s="905">
        <v>0</v>
      </c>
      <c r="S517" s="904">
        <v>0.13270533796066766</v>
      </c>
      <c r="T517" s="903">
        <v>1606</v>
      </c>
    </row>
    <row r="518" spans="2:20">
      <c r="B518" s="73" t="s">
        <v>11</v>
      </c>
      <c r="C518" s="800">
        <v>0.32</v>
      </c>
      <c r="D518" s="901">
        <v>24</v>
      </c>
      <c r="E518" s="800">
        <v>0.26153846153846155</v>
      </c>
      <c r="F518" s="901">
        <v>17</v>
      </c>
      <c r="G518" s="800">
        <v>0.15789473684210525</v>
      </c>
      <c r="H518" s="902">
        <v>3</v>
      </c>
      <c r="I518" s="800">
        <v>0.16666666666666666</v>
      </c>
      <c r="J518" s="901">
        <v>1</v>
      </c>
      <c r="K518" s="800">
        <v>0.30107526881720431</v>
      </c>
      <c r="L518" s="901">
        <v>28</v>
      </c>
      <c r="M518" s="800">
        <v>0.30972104818258667</v>
      </c>
      <c r="N518" s="901">
        <v>1832</v>
      </c>
      <c r="O518" s="800">
        <v>0.37260273972602742</v>
      </c>
      <c r="P518" s="901">
        <v>136</v>
      </c>
      <c r="Q518" s="800"/>
      <c r="R518" s="900">
        <v>0</v>
      </c>
      <c r="S518" s="899">
        <v>0.1686498099487688</v>
      </c>
      <c r="T518" s="898">
        <v>2041</v>
      </c>
    </row>
    <row r="519" spans="2:20">
      <c r="B519" s="73" t="s">
        <v>12</v>
      </c>
      <c r="C519" s="800">
        <v>6.6666666666666666E-2</v>
      </c>
      <c r="D519" s="901">
        <v>5</v>
      </c>
      <c r="E519" s="800">
        <v>7.6923076923076927E-2</v>
      </c>
      <c r="F519" s="901">
        <v>5</v>
      </c>
      <c r="G519" s="800">
        <v>0.15789473684210525</v>
      </c>
      <c r="H519" s="902">
        <v>3</v>
      </c>
      <c r="I519" s="800">
        <v>0.33333333333333331</v>
      </c>
      <c r="J519" s="901">
        <v>2</v>
      </c>
      <c r="K519" s="800">
        <v>0.16129032258064516</v>
      </c>
      <c r="L519" s="901">
        <v>15</v>
      </c>
      <c r="M519" s="800">
        <v>0.12662721893491125</v>
      </c>
      <c r="N519" s="901">
        <v>749</v>
      </c>
      <c r="O519" s="800">
        <v>0.11232876712328767</v>
      </c>
      <c r="P519" s="901">
        <v>41</v>
      </c>
      <c r="Q519" s="800"/>
      <c r="R519" s="900">
        <v>0</v>
      </c>
      <c r="S519" s="899">
        <v>6.7757395471822843E-2</v>
      </c>
      <c r="T519" s="898">
        <v>820</v>
      </c>
    </row>
    <row r="520" spans="2:20">
      <c r="B520" s="73" t="s">
        <v>13</v>
      </c>
      <c r="C520" s="800">
        <v>2.6666666666666668E-2</v>
      </c>
      <c r="D520" s="901">
        <v>2</v>
      </c>
      <c r="E520" s="800">
        <v>0</v>
      </c>
      <c r="F520" s="901">
        <v>0</v>
      </c>
      <c r="G520" s="800">
        <v>0</v>
      </c>
      <c r="H520" s="902">
        <v>0</v>
      </c>
      <c r="I520" s="800">
        <v>0</v>
      </c>
      <c r="J520" s="901">
        <v>0</v>
      </c>
      <c r="K520" s="800">
        <v>2.1505376344086023E-2</v>
      </c>
      <c r="L520" s="901">
        <v>2</v>
      </c>
      <c r="M520" s="800">
        <v>6.1369399830938295E-2</v>
      </c>
      <c r="N520" s="901">
        <v>363</v>
      </c>
      <c r="O520" s="800">
        <v>3.287671232876712E-2</v>
      </c>
      <c r="P520" s="901">
        <v>12</v>
      </c>
      <c r="Q520" s="800"/>
      <c r="R520" s="900">
        <v>0</v>
      </c>
      <c r="S520" s="899">
        <v>3.1317137663196166E-2</v>
      </c>
      <c r="T520" s="898">
        <v>379</v>
      </c>
    </row>
    <row r="521" spans="2:20" ht="30" customHeight="1">
      <c r="B521" s="73" t="s">
        <v>14</v>
      </c>
      <c r="C521" s="800">
        <v>1.3333333333333334E-2</v>
      </c>
      <c r="D521" s="901">
        <v>1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1.0752688172043012E-2</v>
      </c>
      <c r="L521" s="901">
        <v>1</v>
      </c>
      <c r="M521" s="800">
        <v>1.4877430262045646E-2</v>
      </c>
      <c r="N521" s="901">
        <v>88</v>
      </c>
      <c r="O521" s="800">
        <v>2.7397260273972603E-3</v>
      </c>
      <c r="P521" s="901">
        <v>1</v>
      </c>
      <c r="Q521" s="800"/>
      <c r="R521" s="900">
        <v>0</v>
      </c>
      <c r="S521" s="899">
        <v>7.5194182779705831E-3</v>
      </c>
      <c r="T521" s="898">
        <v>91</v>
      </c>
    </row>
    <row r="522" spans="2:20">
      <c r="B522" s="77" t="s">
        <v>77</v>
      </c>
      <c r="C522" s="799">
        <v>1.3333333333333334E-2</v>
      </c>
      <c r="D522" s="896">
        <v>1</v>
      </c>
      <c r="E522" s="799">
        <v>4.6153846153846156E-2</v>
      </c>
      <c r="F522" s="896">
        <v>3</v>
      </c>
      <c r="G522" s="799">
        <v>0</v>
      </c>
      <c r="H522" s="897">
        <v>0</v>
      </c>
      <c r="I522" s="799">
        <v>0</v>
      </c>
      <c r="J522" s="896">
        <v>0</v>
      </c>
      <c r="K522" s="799">
        <v>2.1505376344086023E-2</v>
      </c>
      <c r="L522" s="896">
        <v>2</v>
      </c>
      <c r="M522" s="799">
        <v>6.2214708368554521E-2</v>
      </c>
      <c r="N522" s="896">
        <v>368</v>
      </c>
      <c r="O522" s="799">
        <v>1.9178082191780823E-2</v>
      </c>
      <c r="P522" s="896">
        <v>7</v>
      </c>
      <c r="Q522" s="799"/>
      <c r="R522" s="895">
        <v>0</v>
      </c>
      <c r="S522" s="894">
        <v>3.148239960337134E-2</v>
      </c>
      <c r="T522" s="893">
        <v>381</v>
      </c>
    </row>
    <row r="523" spans="2:20">
      <c r="B523" s="80" t="s">
        <v>78</v>
      </c>
      <c r="C523" s="799">
        <v>0</v>
      </c>
      <c r="D523" s="896">
        <v>0</v>
      </c>
      <c r="E523" s="799">
        <v>1.5384615384615385E-2</v>
      </c>
      <c r="F523" s="896">
        <v>1</v>
      </c>
      <c r="G523" s="799">
        <v>5.2631578947368418E-2</v>
      </c>
      <c r="H523" s="897">
        <v>1</v>
      </c>
      <c r="I523" s="799">
        <v>0.16666666666666666</v>
      </c>
      <c r="J523" s="896">
        <v>1</v>
      </c>
      <c r="K523" s="799">
        <v>1.0752688172043012E-2</v>
      </c>
      <c r="L523" s="896">
        <v>1</v>
      </c>
      <c r="M523" s="799">
        <v>1.0481825866441251E-2</v>
      </c>
      <c r="N523" s="896">
        <v>62</v>
      </c>
      <c r="O523" s="799">
        <v>1.643835616438356E-2</v>
      </c>
      <c r="P523" s="896">
        <v>6</v>
      </c>
      <c r="Q523" s="799"/>
      <c r="R523" s="895">
        <v>0</v>
      </c>
      <c r="S523" s="894">
        <v>5.9494298463063956E-3</v>
      </c>
      <c r="T523" s="893">
        <v>72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0.45975871756734427</v>
      </c>
      <c r="T524" s="886">
        <v>5564</v>
      </c>
    </row>
    <row r="525" spans="2:20" ht="15.6" thickBot="1">
      <c r="B525" s="81" t="s">
        <v>87</v>
      </c>
      <c r="C525" s="884"/>
      <c r="D525" s="866">
        <v>75</v>
      </c>
      <c r="E525" s="866"/>
      <c r="F525" s="866">
        <v>65</v>
      </c>
      <c r="G525" s="884"/>
      <c r="H525" s="885">
        <v>19</v>
      </c>
      <c r="I525" s="884"/>
      <c r="J525" s="866">
        <v>6</v>
      </c>
      <c r="K525" s="884"/>
      <c r="L525" s="866">
        <v>93</v>
      </c>
      <c r="M525" s="884"/>
      <c r="N525" s="866">
        <v>5915</v>
      </c>
      <c r="O525" s="866"/>
      <c r="P525" s="866">
        <v>365</v>
      </c>
      <c r="Q525" s="866"/>
      <c r="R525" s="866">
        <v>0</v>
      </c>
      <c r="S525" s="377"/>
      <c r="T525" s="883">
        <v>12102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2" t="s">
        <v>148</v>
      </c>
      <c r="D529" s="1113"/>
      <c r="E529" s="1112" t="s">
        <v>149</v>
      </c>
      <c r="F529" s="1113"/>
      <c r="G529" s="1112" t="s">
        <v>150</v>
      </c>
      <c r="H529" s="1113"/>
      <c r="I529" s="1112" t="s">
        <v>151</v>
      </c>
      <c r="J529" s="1113"/>
      <c r="K529" s="1112" t="s">
        <v>152</v>
      </c>
      <c r="L529" s="1113"/>
      <c r="M529" s="1112" t="s">
        <v>153</v>
      </c>
      <c r="N529" s="1113"/>
      <c r="O529" s="1112" t="s">
        <v>121</v>
      </c>
      <c r="P529" s="1113"/>
      <c r="Q529" s="1112" t="s">
        <v>123</v>
      </c>
      <c r="R529" s="1114"/>
      <c r="S529" s="1101" t="s">
        <v>191</v>
      </c>
      <c r="T529" s="1102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0.20689655172413793</v>
      </c>
      <c r="D531" s="878">
        <v>30</v>
      </c>
      <c r="E531" s="801">
        <v>0.13675213675213677</v>
      </c>
      <c r="F531" s="878">
        <v>16</v>
      </c>
      <c r="G531" s="801">
        <v>0.16129032258064516</v>
      </c>
      <c r="H531" s="878">
        <v>5</v>
      </c>
      <c r="I531" s="801">
        <v>0.18072289156626506</v>
      </c>
      <c r="J531" s="878">
        <v>15</v>
      </c>
      <c r="K531" s="801">
        <v>8.5714285714285715E-2</v>
      </c>
      <c r="L531" s="878">
        <v>3</v>
      </c>
      <c r="M531" s="801">
        <v>8.9011663597298951E-2</v>
      </c>
      <c r="N531" s="878">
        <v>1015</v>
      </c>
      <c r="O531" s="801">
        <v>0.14393939393939395</v>
      </c>
      <c r="P531" s="878">
        <v>19</v>
      </c>
      <c r="Q531" s="801">
        <v>0.24358974358974358</v>
      </c>
      <c r="R531" s="877">
        <v>38</v>
      </c>
      <c r="S531" s="876">
        <v>9.4281936869938854E-2</v>
      </c>
      <c r="T531" s="875">
        <v>1141</v>
      </c>
      <c r="U531" s="861"/>
    </row>
    <row r="532" spans="2:21">
      <c r="B532" s="70" t="s">
        <v>109</v>
      </c>
      <c r="C532" s="801">
        <v>3.4482758620689655E-2</v>
      </c>
      <c r="D532" s="878">
        <v>5</v>
      </c>
      <c r="E532" s="801">
        <v>3.4188034188034191E-2</v>
      </c>
      <c r="F532" s="878">
        <v>4</v>
      </c>
      <c r="G532" s="801">
        <v>0</v>
      </c>
      <c r="H532" s="878">
        <v>0</v>
      </c>
      <c r="I532" s="801">
        <v>6.0240963855421686E-2</v>
      </c>
      <c r="J532" s="878">
        <v>5</v>
      </c>
      <c r="K532" s="801">
        <v>0</v>
      </c>
      <c r="L532" s="878">
        <v>0</v>
      </c>
      <c r="M532" s="801">
        <v>2.9553626238709111E-2</v>
      </c>
      <c r="N532" s="878">
        <v>337</v>
      </c>
      <c r="O532" s="801">
        <v>6.8181818181818177E-2</v>
      </c>
      <c r="P532" s="878">
        <v>9</v>
      </c>
      <c r="Q532" s="801">
        <v>7.0512820512820512E-2</v>
      </c>
      <c r="R532" s="877">
        <v>11</v>
      </c>
      <c r="S532" s="876">
        <v>3.0656089902495454E-2</v>
      </c>
      <c r="T532" s="875">
        <v>371</v>
      </c>
      <c r="U532" s="861"/>
    </row>
    <row r="533" spans="2:21">
      <c r="B533" s="70" t="s">
        <v>110</v>
      </c>
      <c r="C533" s="801">
        <v>0.27586206896551724</v>
      </c>
      <c r="D533" s="878">
        <v>40</v>
      </c>
      <c r="E533" s="801">
        <v>0.41025641025641024</v>
      </c>
      <c r="F533" s="878">
        <v>48</v>
      </c>
      <c r="G533" s="801">
        <v>0.25806451612903225</v>
      </c>
      <c r="H533" s="878">
        <v>8</v>
      </c>
      <c r="I533" s="801">
        <v>0.24096385542168675</v>
      </c>
      <c r="J533" s="878">
        <v>20</v>
      </c>
      <c r="K533" s="801">
        <v>0.22857142857142856</v>
      </c>
      <c r="L533" s="878">
        <v>8</v>
      </c>
      <c r="M533" s="801">
        <v>0.14119091467157766</v>
      </c>
      <c r="N533" s="878">
        <v>1610</v>
      </c>
      <c r="O533" s="801">
        <v>0.25757575757575757</v>
      </c>
      <c r="P533" s="878">
        <v>34</v>
      </c>
      <c r="Q533" s="801">
        <v>0.17307692307692307</v>
      </c>
      <c r="R533" s="877">
        <v>27</v>
      </c>
      <c r="S533" s="876">
        <v>0.14832259130722195</v>
      </c>
      <c r="T533" s="875">
        <v>1795</v>
      </c>
      <c r="U533" s="861"/>
    </row>
    <row r="534" spans="2:21">
      <c r="B534" s="73" t="s">
        <v>111</v>
      </c>
      <c r="C534" s="800">
        <v>0.2620689655172414</v>
      </c>
      <c r="D534" s="874">
        <v>38</v>
      </c>
      <c r="E534" s="800">
        <v>0.24786324786324787</v>
      </c>
      <c r="F534" s="874">
        <v>29</v>
      </c>
      <c r="G534" s="800">
        <v>0.41935483870967744</v>
      </c>
      <c r="H534" s="874">
        <v>13</v>
      </c>
      <c r="I534" s="800">
        <v>0.24096385542168675</v>
      </c>
      <c r="J534" s="874">
        <v>20</v>
      </c>
      <c r="K534" s="800">
        <v>0.37142857142857144</v>
      </c>
      <c r="L534" s="874">
        <v>13</v>
      </c>
      <c r="M534" s="800">
        <v>0.25633605191616243</v>
      </c>
      <c r="N534" s="874">
        <v>2923</v>
      </c>
      <c r="O534" s="800">
        <v>0.2878787878787879</v>
      </c>
      <c r="P534" s="874">
        <v>38</v>
      </c>
      <c r="Q534" s="800">
        <v>0.12820512820512819</v>
      </c>
      <c r="R534" s="873">
        <v>20</v>
      </c>
      <c r="S534" s="872">
        <v>0.25566022145099981</v>
      </c>
      <c r="T534" s="871">
        <v>3094</v>
      </c>
      <c r="U534" s="861"/>
    </row>
    <row r="535" spans="2:21">
      <c r="B535" s="73" t="s">
        <v>112</v>
      </c>
      <c r="C535" s="800">
        <v>0.15172413793103448</v>
      </c>
      <c r="D535" s="874">
        <v>22</v>
      </c>
      <c r="E535" s="800">
        <v>9.4017094017094016E-2</v>
      </c>
      <c r="F535" s="874">
        <v>11</v>
      </c>
      <c r="G535" s="800">
        <v>0.16129032258064516</v>
      </c>
      <c r="H535" s="874">
        <v>5</v>
      </c>
      <c r="I535" s="800">
        <v>0.10843373493975904</v>
      </c>
      <c r="J535" s="874">
        <v>9</v>
      </c>
      <c r="K535" s="800">
        <v>0.22857142857142856</v>
      </c>
      <c r="L535" s="874">
        <v>8</v>
      </c>
      <c r="M535" s="800">
        <v>0.25344207664649654</v>
      </c>
      <c r="N535" s="874">
        <v>2890</v>
      </c>
      <c r="O535" s="800">
        <v>0.15151515151515152</v>
      </c>
      <c r="P535" s="874">
        <v>20</v>
      </c>
      <c r="Q535" s="800">
        <v>0.16666666666666666</v>
      </c>
      <c r="R535" s="873">
        <v>26</v>
      </c>
      <c r="S535" s="872">
        <v>0.24714923153197818</v>
      </c>
      <c r="T535" s="871">
        <v>2991</v>
      </c>
      <c r="U535" s="861"/>
    </row>
    <row r="536" spans="2:21">
      <c r="B536" s="73" t="s">
        <v>113</v>
      </c>
      <c r="C536" s="800">
        <v>6.8965517241379309E-2</v>
      </c>
      <c r="D536" s="874">
        <v>10</v>
      </c>
      <c r="E536" s="800">
        <v>7.6923076923076927E-2</v>
      </c>
      <c r="F536" s="874">
        <v>9</v>
      </c>
      <c r="G536" s="800">
        <v>0</v>
      </c>
      <c r="H536" s="874">
        <v>0</v>
      </c>
      <c r="I536" s="800">
        <v>0.16867469879518071</v>
      </c>
      <c r="J536" s="874">
        <v>14</v>
      </c>
      <c r="K536" s="800">
        <v>8.5714285714285715E-2</v>
      </c>
      <c r="L536" s="874">
        <v>3</v>
      </c>
      <c r="M536" s="800">
        <v>0.23046566692975531</v>
      </c>
      <c r="N536" s="874">
        <v>2628</v>
      </c>
      <c r="O536" s="800">
        <v>9.0909090909090912E-2</v>
      </c>
      <c r="P536" s="874">
        <v>12</v>
      </c>
      <c r="Q536" s="800">
        <v>0.21794871794871795</v>
      </c>
      <c r="R536" s="873">
        <v>34</v>
      </c>
      <c r="S536" s="872">
        <v>0.22392992893736571</v>
      </c>
      <c r="T536" s="871">
        <v>2710</v>
      </c>
      <c r="U536" s="861"/>
    </row>
    <row r="537" spans="2:21" ht="15.6" thickBot="1">
      <c r="B537" s="81" t="s">
        <v>87</v>
      </c>
      <c r="C537" s="866"/>
      <c r="D537" s="879">
        <v>145</v>
      </c>
      <c r="E537" s="866"/>
      <c r="F537" s="879">
        <v>117</v>
      </c>
      <c r="G537" s="866"/>
      <c r="H537" s="879">
        <v>31</v>
      </c>
      <c r="I537" s="866"/>
      <c r="J537" s="879">
        <v>83</v>
      </c>
      <c r="K537" s="866"/>
      <c r="L537" s="879">
        <v>35</v>
      </c>
      <c r="M537" s="866"/>
      <c r="N537" s="879">
        <v>11403</v>
      </c>
      <c r="O537" s="866"/>
      <c r="P537" s="879">
        <v>132</v>
      </c>
      <c r="Q537" s="866"/>
      <c r="R537" s="865">
        <v>156</v>
      </c>
      <c r="S537" s="866"/>
      <c r="T537" s="865">
        <v>12102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03" t="s">
        <v>148</v>
      </c>
      <c r="D541" s="1104"/>
      <c r="E541" s="1103" t="s">
        <v>149</v>
      </c>
      <c r="F541" s="1104"/>
      <c r="G541" s="1103" t="s">
        <v>150</v>
      </c>
      <c r="H541" s="1104"/>
      <c r="I541" s="1103" t="s">
        <v>151</v>
      </c>
      <c r="J541" s="1104"/>
      <c r="K541" s="1103" t="s">
        <v>152</v>
      </c>
      <c r="L541" s="1104"/>
      <c r="M541" s="1103" t="s">
        <v>153</v>
      </c>
      <c r="N541" s="1104"/>
      <c r="O541" s="1103" t="s">
        <v>121</v>
      </c>
      <c r="P541" s="1104"/>
      <c r="Q541" s="1103" t="s">
        <v>123</v>
      </c>
      <c r="R541" s="1105"/>
      <c r="S541" s="1106" t="s">
        <v>191</v>
      </c>
      <c r="T541" s="1107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0.12</v>
      </c>
      <c r="D543" s="878">
        <v>9</v>
      </c>
      <c r="E543" s="801">
        <v>1.5384615384615385E-2</v>
      </c>
      <c r="F543" s="878">
        <v>1</v>
      </c>
      <c r="G543" s="801">
        <v>5.2631578947368418E-2</v>
      </c>
      <c r="H543" s="878">
        <v>1</v>
      </c>
      <c r="I543" s="801">
        <v>0</v>
      </c>
      <c r="J543" s="878">
        <v>0</v>
      </c>
      <c r="K543" s="801">
        <v>7.5268817204301078E-2</v>
      </c>
      <c r="L543" s="878">
        <v>7</v>
      </c>
      <c r="M543" s="801">
        <v>4.85207100591716E-2</v>
      </c>
      <c r="N543" s="878">
        <v>287</v>
      </c>
      <c r="O543" s="801">
        <v>5.4794520547945206E-3</v>
      </c>
      <c r="P543" s="878">
        <v>2</v>
      </c>
      <c r="Q543" s="801"/>
      <c r="R543" s="877">
        <v>0</v>
      </c>
      <c r="S543" s="876">
        <v>2.5367707816889771E-2</v>
      </c>
      <c r="T543" s="875">
        <v>307</v>
      </c>
      <c r="U543" s="861"/>
    </row>
    <row r="544" spans="2:21">
      <c r="B544" s="70" t="s">
        <v>109</v>
      </c>
      <c r="C544" s="801">
        <v>2.6666666666666668E-2</v>
      </c>
      <c r="D544" s="878">
        <v>2</v>
      </c>
      <c r="E544" s="801">
        <v>3.0769230769230771E-2</v>
      </c>
      <c r="F544" s="878">
        <v>2</v>
      </c>
      <c r="G544" s="801">
        <v>0</v>
      </c>
      <c r="H544" s="878">
        <v>0</v>
      </c>
      <c r="I544" s="801">
        <v>0</v>
      </c>
      <c r="J544" s="878">
        <v>0</v>
      </c>
      <c r="K544" s="801">
        <v>7.5268817204301078E-2</v>
      </c>
      <c r="L544" s="878">
        <v>7</v>
      </c>
      <c r="M544" s="801">
        <v>2.4344885883347423E-2</v>
      </c>
      <c r="N544" s="878">
        <v>144</v>
      </c>
      <c r="O544" s="801">
        <v>1.3698630136986301E-2</v>
      </c>
      <c r="P544" s="878">
        <v>5</v>
      </c>
      <c r="Q544" s="801"/>
      <c r="R544" s="877">
        <v>0</v>
      </c>
      <c r="S544" s="876">
        <v>1.3220955214014212E-2</v>
      </c>
      <c r="T544" s="875">
        <v>160</v>
      </c>
      <c r="U544" s="861"/>
    </row>
    <row r="545" spans="2:21">
      <c r="B545" s="70" t="s">
        <v>110</v>
      </c>
      <c r="C545" s="801">
        <v>0.32</v>
      </c>
      <c r="D545" s="878">
        <v>24</v>
      </c>
      <c r="E545" s="801">
        <v>0.46153846153846156</v>
      </c>
      <c r="F545" s="878">
        <v>30</v>
      </c>
      <c r="G545" s="801">
        <v>0.26315789473684209</v>
      </c>
      <c r="H545" s="878">
        <v>5</v>
      </c>
      <c r="I545" s="801">
        <v>0</v>
      </c>
      <c r="J545" s="878">
        <v>0</v>
      </c>
      <c r="K545" s="801">
        <v>0.22580645161290322</v>
      </c>
      <c r="L545" s="878">
        <v>21</v>
      </c>
      <c r="M545" s="801">
        <v>0.17109044801352494</v>
      </c>
      <c r="N545" s="878">
        <v>1012</v>
      </c>
      <c r="O545" s="801">
        <v>0.15890410958904111</v>
      </c>
      <c r="P545" s="878">
        <v>58</v>
      </c>
      <c r="Q545" s="801"/>
      <c r="R545" s="877">
        <v>0</v>
      </c>
      <c r="S545" s="876">
        <v>9.5025615600727156E-2</v>
      </c>
      <c r="T545" s="875">
        <v>1150</v>
      </c>
      <c r="U545" s="861"/>
    </row>
    <row r="546" spans="2:21">
      <c r="B546" s="73" t="s">
        <v>111</v>
      </c>
      <c r="C546" s="800">
        <v>0.24</v>
      </c>
      <c r="D546" s="874">
        <v>18</v>
      </c>
      <c r="E546" s="800">
        <v>0.30769230769230771</v>
      </c>
      <c r="F546" s="874">
        <v>20</v>
      </c>
      <c r="G546" s="800">
        <v>0.57894736842105265</v>
      </c>
      <c r="H546" s="874">
        <v>11</v>
      </c>
      <c r="I546" s="800">
        <v>0.33333333333333331</v>
      </c>
      <c r="J546" s="874">
        <v>2</v>
      </c>
      <c r="K546" s="800">
        <v>0.36559139784946237</v>
      </c>
      <c r="L546" s="874">
        <v>34</v>
      </c>
      <c r="M546" s="800">
        <v>0.27438715131022823</v>
      </c>
      <c r="N546" s="874">
        <v>1623</v>
      </c>
      <c r="O546" s="800">
        <v>0.29863013698630136</v>
      </c>
      <c r="P546" s="874">
        <v>109</v>
      </c>
      <c r="Q546" s="800"/>
      <c r="R546" s="873">
        <v>0</v>
      </c>
      <c r="S546" s="872">
        <v>0.1501404726491489</v>
      </c>
      <c r="T546" s="871">
        <v>1817</v>
      </c>
      <c r="U546" s="861"/>
    </row>
    <row r="547" spans="2:21">
      <c r="B547" s="73" t="s">
        <v>112</v>
      </c>
      <c r="C547" s="800">
        <v>0.21333333333333335</v>
      </c>
      <c r="D547" s="874">
        <v>16</v>
      </c>
      <c r="E547" s="800">
        <v>7.6923076923076927E-2</v>
      </c>
      <c r="F547" s="874">
        <v>5</v>
      </c>
      <c r="G547" s="800">
        <v>0.10526315789473684</v>
      </c>
      <c r="H547" s="874">
        <v>2</v>
      </c>
      <c r="I547" s="800">
        <v>0.16666666666666666</v>
      </c>
      <c r="J547" s="874">
        <v>1</v>
      </c>
      <c r="K547" s="800">
        <v>0.18279569892473119</v>
      </c>
      <c r="L547" s="874">
        <v>17</v>
      </c>
      <c r="M547" s="800">
        <v>0.25545224006762468</v>
      </c>
      <c r="N547" s="874">
        <v>1511</v>
      </c>
      <c r="O547" s="800">
        <v>0.27123287671232876</v>
      </c>
      <c r="P547" s="874">
        <v>99</v>
      </c>
      <c r="Q547" s="800"/>
      <c r="R547" s="873">
        <v>0</v>
      </c>
      <c r="S547" s="872">
        <v>0.13642373161460916</v>
      </c>
      <c r="T547" s="871">
        <v>1651</v>
      </c>
      <c r="U547" s="861"/>
    </row>
    <row r="548" spans="2:21">
      <c r="B548" s="73" t="s">
        <v>113</v>
      </c>
      <c r="C548" s="800">
        <v>0.08</v>
      </c>
      <c r="D548" s="874">
        <v>6</v>
      </c>
      <c r="E548" s="800">
        <v>0.1076923076923077</v>
      </c>
      <c r="F548" s="874">
        <v>7</v>
      </c>
      <c r="G548" s="800">
        <v>0</v>
      </c>
      <c r="H548" s="874">
        <v>0</v>
      </c>
      <c r="I548" s="800">
        <v>0.5</v>
      </c>
      <c r="J548" s="874">
        <v>3</v>
      </c>
      <c r="K548" s="800">
        <v>7.5268817204301078E-2</v>
      </c>
      <c r="L548" s="874">
        <v>7</v>
      </c>
      <c r="M548" s="800">
        <v>0.22620456466610311</v>
      </c>
      <c r="N548" s="874">
        <v>1338</v>
      </c>
      <c r="O548" s="800">
        <v>0.25205479452054796</v>
      </c>
      <c r="P548" s="874">
        <v>92</v>
      </c>
      <c r="Q548" s="800"/>
      <c r="R548" s="873">
        <v>0</v>
      </c>
      <c r="S548" s="872">
        <v>0.12006279953726656</v>
      </c>
      <c r="T548" s="871">
        <v>1453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0.45975871756734427</v>
      </c>
      <c r="T549" s="867">
        <v>5564</v>
      </c>
      <c r="U549" s="861"/>
    </row>
    <row r="550" spans="2:21" ht="15.6" thickBot="1">
      <c r="B550" s="423" t="s">
        <v>87</v>
      </c>
      <c r="C550" s="814"/>
      <c r="D550" s="815">
        <v>75</v>
      </c>
      <c r="E550" s="814"/>
      <c r="F550" s="815">
        <v>65</v>
      </c>
      <c r="G550" s="814"/>
      <c r="H550" s="815">
        <v>19</v>
      </c>
      <c r="I550" s="814"/>
      <c r="J550" s="815">
        <v>6</v>
      </c>
      <c r="K550" s="814"/>
      <c r="L550" s="815">
        <v>93</v>
      </c>
      <c r="M550" s="814"/>
      <c r="N550" s="815">
        <v>5915</v>
      </c>
      <c r="O550" s="814"/>
      <c r="P550" s="815">
        <v>365</v>
      </c>
      <c r="Q550" s="814"/>
      <c r="R550" s="813">
        <v>0</v>
      </c>
      <c r="S550" s="866"/>
      <c r="T550" s="865">
        <v>12102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8" t="s">
        <v>181</v>
      </c>
      <c r="D554" s="1109"/>
      <c r="E554" s="1095" t="s">
        <v>196</v>
      </c>
      <c r="F554" s="1096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3.7777777777777778E-2</v>
      </c>
      <c r="D556" s="818">
        <v>17</v>
      </c>
      <c r="E556" s="838">
        <v>4.1452111225540683E-2</v>
      </c>
      <c r="F556" s="860">
        <v>483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0.20666666666666667</v>
      </c>
      <c r="D557" s="818">
        <v>93</v>
      </c>
      <c r="E557" s="838">
        <v>0.11912118091314795</v>
      </c>
      <c r="F557" s="860">
        <v>1388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0.22444444444444445</v>
      </c>
      <c r="D558" s="818">
        <v>101</v>
      </c>
      <c r="E558" s="838">
        <v>0.16786817713697219</v>
      </c>
      <c r="F558" s="860">
        <v>1956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0.19111111111111112</v>
      </c>
      <c r="D559" s="818">
        <v>86</v>
      </c>
      <c r="E559" s="838">
        <v>0.15181943014074836</v>
      </c>
      <c r="F559" s="860">
        <v>1769</v>
      </c>
    </row>
    <row r="560" spans="2:21">
      <c r="B560" s="3" t="s">
        <v>3</v>
      </c>
      <c r="C560" s="838">
        <v>0.12</v>
      </c>
      <c r="D560" s="818">
        <v>54</v>
      </c>
      <c r="E560" s="838">
        <v>0.15422245108135943</v>
      </c>
      <c r="F560" s="860">
        <v>1797</v>
      </c>
    </row>
    <row r="561" spans="2:7">
      <c r="B561" s="3" t="s">
        <v>4</v>
      </c>
      <c r="C561" s="838">
        <v>0.10444444444444445</v>
      </c>
      <c r="D561" s="818">
        <v>47</v>
      </c>
      <c r="E561" s="838">
        <v>0.13602814967387572</v>
      </c>
      <c r="F561" s="860">
        <v>1585</v>
      </c>
    </row>
    <row r="562" spans="2:7">
      <c r="B562" s="3" t="s">
        <v>5</v>
      </c>
      <c r="C562" s="838">
        <v>6.222222222222222E-2</v>
      </c>
      <c r="D562" s="818">
        <v>28</v>
      </c>
      <c r="E562" s="838">
        <v>0.10839340885684862</v>
      </c>
      <c r="F562" s="860">
        <v>1263</v>
      </c>
    </row>
    <row r="563" spans="2:7">
      <c r="B563" s="3" t="s">
        <v>6</v>
      </c>
      <c r="C563" s="838">
        <v>3.5555555555555556E-2</v>
      </c>
      <c r="D563" s="818">
        <v>16</v>
      </c>
      <c r="E563" s="838">
        <v>8.1960178510127019E-2</v>
      </c>
      <c r="F563" s="860">
        <v>955</v>
      </c>
    </row>
    <row r="564" spans="2:7">
      <c r="B564" s="3" t="s">
        <v>7</v>
      </c>
      <c r="C564" s="838">
        <v>1.5555555555555555E-2</v>
      </c>
      <c r="D564" s="818">
        <v>7</v>
      </c>
      <c r="E564" s="838">
        <v>3.6731891520768965E-2</v>
      </c>
      <c r="F564" s="860">
        <v>428</v>
      </c>
    </row>
    <row r="565" spans="2:7">
      <c r="B565" s="3" t="s">
        <v>105</v>
      </c>
      <c r="C565" s="838">
        <v>2.2222222222222222E-3</v>
      </c>
      <c r="D565" s="818">
        <v>1</v>
      </c>
      <c r="E565" s="838">
        <v>2.403020940611054E-3</v>
      </c>
      <c r="F565" s="860">
        <v>28</v>
      </c>
    </row>
    <row r="566" spans="2:7" ht="15.6" thickBot="1">
      <c r="B566" s="821" t="s">
        <v>70</v>
      </c>
      <c r="C566" s="816"/>
      <c r="D566" s="815">
        <v>450</v>
      </c>
      <c r="E566" s="816"/>
      <c r="F566" s="859">
        <v>11652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8" t="s">
        <v>181</v>
      </c>
      <c r="D569" s="1109"/>
      <c r="E569" s="1095" t="s">
        <v>196</v>
      </c>
      <c r="F569" s="1096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3.7777777777777778E-2</v>
      </c>
      <c r="D571" s="818">
        <v>17</v>
      </c>
      <c r="E571" s="838">
        <v>4.1452111225540683E-2</v>
      </c>
      <c r="F571" s="817">
        <v>483</v>
      </c>
    </row>
    <row r="572" spans="2:7">
      <c r="B572" s="3" t="s">
        <v>0</v>
      </c>
      <c r="C572" s="838">
        <v>0.18222222222222223</v>
      </c>
      <c r="D572" s="818">
        <v>82</v>
      </c>
      <c r="E572" s="838">
        <v>0.1200652248541023</v>
      </c>
      <c r="F572" s="817">
        <v>1399</v>
      </c>
    </row>
    <row r="573" spans="2:7">
      <c r="B573" s="3" t="s">
        <v>1</v>
      </c>
      <c r="C573" s="838">
        <v>0.18</v>
      </c>
      <c r="D573" s="818">
        <v>81</v>
      </c>
      <c r="E573" s="838">
        <v>0.1695846206659801</v>
      </c>
      <c r="F573" s="817">
        <v>1976</v>
      </c>
    </row>
    <row r="574" spans="2:7">
      <c r="B574" s="3" t="s">
        <v>2</v>
      </c>
      <c r="C574" s="838">
        <v>0.18</v>
      </c>
      <c r="D574" s="818">
        <v>81</v>
      </c>
      <c r="E574" s="838">
        <v>0.15224854102300034</v>
      </c>
      <c r="F574" s="817">
        <v>1774</v>
      </c>
    </row>
    <row r="575" spans="2:7">
      <c r="B575" s="3" t="s">
        <v>3</v>
      </c>
      <c r="C575" s="838">
        <v>0.11555555555555555</v>
      </c>
      <c r="D575" s="818">
        <v>52</v>
      </c>
      <c r="E575" s="838">
        <v>0.15439409543426022</v>
      </c>
      <c r="F575" s="817">
        <v>1799</v>
      </c>
    </row>
    <row r="576" spans="2:7">
      <c r="B576" s="3" t="s">
        <v>4</v>
      </c>
      <c r="C576" s="838">
        <v>0.10444444444444445</v>
      </c>
      <c r="D576" s="818">
        <v>47</v>
      </c>
      <c r="E576" s="838">
        <v>0.13602814967387572</v>
      </c>
      <c r="F576" s="817">
        <v>1585</v>
      </c>
    </row>
    <row r="577" spans="1:8">
      <c r="B577" s="3" t="s">
        <v>5</v>
      </c>
      <c r="C577" s="838">
        <v>6.222222222222222E-2</v>
      </c>
      <c r="D577" s="818">
        <v>28</v>
      </c>
      <c r="E577" s="838">
        <v>0.10839340885684862</v>
      </c>
      <c r="F577" s="817">
        <v>1263</v>
      </c>
    </row>
    <row r="578" spans="1:8">
      <c r="B578" s="3" t="s">
        <v>6</v>
      </c>
      <c r="C578" s="838">
        <v>3.5555555555555556E-2</v>
      </c>
      <c r="D578" s="818">
        <v>16</v>
      </c>
      <c r="E578" s="838">
        <v>8.1960178510127019E-2</v>
      </c>
      <c r="F578" s="817">
        <v>955</v>
      </c>
    </row>
    <row r="579" spans="1:8">
      <c r="B579" s="3" t="s">
        <v>7</v>
      </c>
      <c r="C579" s="838">
        <v>1.5555555555555555E-2</v>
      </c>
      <c r="D579" s="818">
        <v>7</v>
      </c>
      <c r="E579" s="838">
        <v>3.6731891520768965E-2</v>
      </c>
      <c r="F579" s="817">
        <v>428</v>
      </c>
    </row>
    <row r="580" spans="1:8">
      <c r="B580" s="3" t="s">
        <v>105</v>
      </c>
      <c r="C580" s="838">
        <v>2.2222222222222222E-3</v>
      </c>
      <c r="D580" s="818">
        <v>1</v>
      </c>
      <c r="E580" s="838">
        <v>2.403020940611054E-3</v>
      </c>
      <c r="F580" s="817">
        <v>28</v>
      </c>
    </row>
    <row r="581" spans="1:8" ht="15.6" thickBot="1">
      <c r="B581" s="821" t="s">
        <v>70</v>
      </c>
      <c r="C581" s="816"/>
      <c r="D581" s="815">
        <v>412</v>
      </c>
      <c r="E581" s="816"/>
      <c r="F581" s="813">
        <v>11690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91" t="s">
        <v>118</v>
      </c>
      <c r="D584" s="1138"/>
      <c r="E584" s="1086" t="s">
        <v>103</v>
      </c>
      <c r="F584" s="1139"/>
      <c r="G584" s="1088" t="s">
        <v>74</v>
      </c>
      <c r="H584" s="1140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202</v>
      </c>
      <c r="C586" s="87">
        <v>2.8094529829780202E-3</v>
      </c>
      <c r="D586" s="51">
        <v>34</v>
      </c>
      <c r="E586" s="87">
        <v>3.8243842741318649E-3</v>
      </c>
      <c r="F586" s="51">
        <v>25</v>
      </c>
      <c r="G586" s="308">
        <v>2.0657742521897208E-3</v>
      </c>
      <c r="H586" s="52">
        <v>25</v>
      </c>
    </row>
    <row r="587" spans="1:8">
      <c r="B587" s="216" t="s">
        <v>203</v>
      </c>
      <c r="C587" s="87">
        <v>0.30094199305899849</v>
      </c>
      <c r="D587" s="51">
        <v>3642</v>
      </c>
      <c r="E587" s="87">
        <v>0.43246137371883125</v>
      </c>
      <c r="F587" s="51">
        <v>2827</v>
      </c>
      <c r="G587" s="308">
        <v>0.2335977524376136</v>
      </c>
      <c r="H587" s="52">
        <v>2827</v>
      </c>
    </row>
    <row r="588" spans="1:8">
      <c r="B588" s="216" t="s">
        <v>204</v>
      </c>
      <c r="C588" s="87">
        <v>1.4873574615765989E-3</v>
      </c>
      <c r="D588" s="51">
        <v>18</v>
      </c>
      <c r="E588" s="87">
        <v>3.5184335322013156E-3</v>
      </c>
      <c r="F588" s="51">
        <v>23</v>
      </c>
      <c r="G588" s="308">
        <v>1.9005123120145431E-3</v>
      </c>
      <c r="H588" s="52">
        <v>23</v>
      </c>
    </row>
    <row r="589" spans="1:8">
      <c r="B589" s="216" t="s">
        <v>205</v>
      </c>
      <c r="C589" s="87">
        <v>8.2630970087588826E-4</v>
      </c>
      <c r="D589" s="51">
        <v>10</v>
      </c>
      <c r="E589" s="87">
        <v>1.6827290806180205E-3</v>
      </c>
      <c r="F589" s="51">
        <v>11</v>
      </c>
      <c r="G589" s="308">
        <v>9.0894067096347706E-4</v>
      </c>
      <c r="H589" s="52">
        <v>11</v>
      </c>
    </row>
    <row r="590" spans="1:8">
      <c r="B590" s="216" t="s">
        <v>206</v>
      </c>
      <c r="C590" s="87">
        <v>1.6526194017517765E-3</v>
      </c>
      <c r="D590" s="51">
        <v>20</v>
      </c>
      <c r="E590" s="87">
        <v>5.6600887257151596E-3</v>
      </c>
      <c r="F590" s="51">
        <v>37</v>
      </c>
      <c r="G590" s="308">
        <v>3.0573458932407868E-3</v>
      </c>
      <c r="H590" s="52">
        <v>37</v>
      </c>
    </row>
    <row r="591" spans="1:8">
      <c r="B591" s="216" t="s">
        <v>207</v>
      </c>
      <c r="C591" s="87">
        <v>1.5699884316641877E-3</v>
      </c>
      <c r="D591" s="51">
        <v>19</v>
      </c>
      <c r="E591" s="87">
        <v>2.9065320483402171E-3</v>
      </c>
      <c r="F591" s="51">
        <v>19</v>
      </c>
      <c r="G591" s="308">
        <v>1.5699884316641877E-3</v>
      </c>
      <c r="H591" s="52">
        <v>19</v>
      </c>
    </row>
    <row r="592" spans="1:8">
      <c r="B592" s="216" t="s">
        <v>208</v>
      </c>
      <c r="C592" s="87">
        <v>0.68162287225252027</v>
      </c>
      <c r="D592" s="51">
        <v>8249</v>
      </c>
      <c r="E592" s="87">
        <v>0</v>
      </c>
      <c r="F592" s="51">
        <v>0</v>
      </c>
      <c r="G592" s="308">
        <v>0</v>
      </c>
      <c r="H592" s="52">
        <v>0</v>
      </c>
    </row>
    <row r="593" spans="2:12">
      <c r="B593" s="216" t="s">
        <v>209</v>
      </c>
      <c r="C593" s="87">
        <v>0</v>
      </c>
      <c r="D593" s="51">
        <v>0</v>
      </c>
      <c r="E593" s="87">
        <v>0.37065932384886036</v>
      </c>
      <c r="F593" s="51">
        <v>2423</v>
      </c>
      <c r="G593" s="308">
        <v>0.20021484052222774</v>
      </c>
      <c r="H593" s="52">
        <v>2423</v>
      </c>
    </row>
    <row r="594" spans="2:12">
      <c r="B594" s="216" t="s">
        <v>15</v>
      </c>
      <c r="C594" s="87">
        <v>9.0894067096347706E-3</v>
      </c>
      <c r="D594" s="51">
        <v>110</v>
      </c>
      <c r="E594" s="87">
        <v>5.2011626128193364E-2</v>
      </c>
      <c r="F594" s="51">
        <v>340</v>
      </c>
      <c r="G594" s="308">
        <v>2.8094529829780203E-2</v>
      </c>
      <c r="H594" s="52">
        <v>340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0.12727550864310846</v>
      </c>
      <c r="F596" s="51">
        <v>832</v>
      </c>
      <c r="G596" s="308">
        <v>6.8748967112873899E-2</v>
      </c>
      <c r="H596" s="52">
        <v>832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0.4598413485374318</v>
      </c>
      <c r="H597" s="167">
        <v>5565</v>
      </c>
    </row>
    <row r="598" spans="2:12" ht="15.6" thickBot="1">
      <c r="B598" s="362" t="s">
        <v>70</v>
      </c>
      <c r="C598" s="434"/>
      <c r="D598" s="54">
        <v>12102</v>
      </c>
      <c r="E598" s="435"/>
      <c r="F598" s="54">
        <v>6537</v>
      </c>
      <c r="G598" s="54"/>
      <c r="H598" s="171">
        <v>12102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172</v>
      </c>
      <c r="D603" s="441">
        <v>385</v>
      </c>
      <c r="E603" s="441">
        <v>786</v>
      </c>
      <c r="F603" s="442">
        <v>1114</v>
      </c>
      <c r="G603" s="441">
        <v>484</v>
      </c>
      <c r="H603" s="441">
        <v>266</v>
      </c>
      <c r="I603" s="441">
        <v>70</v>
      </c>
      <c r="J603" s="441">
        <v>341</v>
      </c>
      <c r="K603" s="443">
        <v>24</v>
      </c>
      <c r="L603" s="856">
        <v>3642</v>
      </c>
    </row>
    <row r="604" spans="2:12">
      <c r="B604" s="216" t="s">
        <v>204</v>
      </c>
      <c r="C604" s="441">
        <v>1</v>
      </c>
      <c r="D604" s="441">
        <v>3</v>
      </c>
      <c r="E604" s="441">
        <v>3</v>
      </c>
      <c r="F604" s="442">
        <v>4</v>
      </c>
      <c r="G604" s="441">
        <v>3</v>
      </c>
      <c r="H604" s="441">
        <v>3</v>
      </c>
      <c r="I604" s="441">
        <v>0</v>
      </c>
      <c r="J604" s="441">
        <v>1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1</v>
      </c>
      <c r="D606" s="441">
        <v>0</v>
      </c>
      <c r="E606" s="441">
        <v>5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20</v>
      </c>
    </row>
    <row r="607" spans="2:12">
      <c r="B607" s="216" t="s">
        <v>207</v>
      </c>
      <c r="C607" s="441">
        <v>1</v>
      </c>
      <c r="D607" s="441">
        <v>3</v>
      </c>
      <c r="E607" s="441">
        <v>4</v>
      </c>
      <c r="F607" s="442">
        <v>7</v>
      </c>
      <c r="G607" s="441">
        <v>4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570</v>
      </c>
      <c r="D609" s="441">
        <v>1344</v>
      </c>
      <c r="E609" s="441">
        <v>2069</v>
      </c>
      <c r="F609" s="442">
        <v>2222</v>
      </c>
      <c r="G609" s="442">
        <v>825</v>
      </c>
      <c r="H609" s="442">
        <v>291</v>
      </c>
      <c r="I609" s="442">
        <v>78</v>
      </c>
      <c r="J609" s="442">
        <v>755</v>
      </c>
      <c r="K609" s="446">
        <v>95</v>
      </c>
      <c r="L609" s="856">
        <v>8249</v>
      </c>
    </row>
    <row r="610" spans="2:13">
      <c r="B610" s="216" t="s">
        <v>15</v>
      </c>
      <c r="C610" s="441">
        <v>5</v>
      </c>
      <c r="D610" s="441">
        <v>13</v>
      </c>
      <c r="E610" s="441">
        <v>32</v>
      </c>
      <c r="F610" s="442">
        <v>35</v>
      </c>
      <c r="G610" s="441">
        <v>19</v>
      </c>
      <c r="H610" s="441">
        <v>3</v>
      </c>
      <c r="I610" s="441">
        <v>0</v>
      </c>
      <c r="J610" s="441">
        <v>3</v>
      </c>
      <c r="K610" s="443">
        <v>0</v>
      </c>
      <c r="L610" s="856">
        <v>110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750</v>
      </c>
      <c r="D614" s="815">
        <v>1754</v>
      </c>
      <c r="E614" s="815">
        <v>2909</v>
      </c>
      <c r="F614" s="815">
        <v>3409</v>
      </c>
      <c r="G614" s="815">
        <v>1345</v>
      </c>
      <c r="H614" s="815">
        <v>565</v>
      </c>
      <c r="I614" s="815">
        <v>149</v>
      </c>
      <c r="J614" s="815">
        <v>1102</v>
      </c>
      <c r="K614" s="813">
        <v>119</v>
      </c>
      <c r="L614" s="855">
        <v>12102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097" t="s">
        <v>74</v>
      </c>
      <c r="M616" s="1140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2</v>
      </c>
      <c r="D618" s="441">
        <v>8</v>
      </c>
      <c r="E618" s="441">
        <v>5</v>
      </c>
      <c r="F618" s="441">
        <v>6</v>
      </c>
      <c r="G618" s="441">
        <v>2</v>
      </c>
      <c r="H618" s="441">
        <v>1</v>
      </c>
      <c r="I618" s="441">
        <v>0</v>
      </c>
      <c r="J618" s="441">
        <v>1</v>
      </c>
      <c r="K618" s="443">
        <v>0</v>
      </c>
      <c r="L618" s="454">
        <v>2.0657742521897208E-3</v>
      </c>
      <c r="M618" s="455">
        <v>25</v>
      </c>
    </row>
    <row r="619" spans="2:13">
      <c r="B619" s="216" t="s">
        <v>203</v>
      </c>
      <c r="C619" s="441">
        <v>185</v>
      </c>
      <c r="D619" s="441">
        <v>346</v>
      </c>
      <c r="E619" s="441">
        <v>639</v>
      </c>
      <c r="F619" s="441">
        <v>843</v>
      </c>
      <c r="G619" s="441">
        <v>362</v>
      </c>
      <c r="H619" s="441">
        <v>174</v>
      </c>
      <c r="I619" s="441">
        <v>53</v>
      </c>
      <c r="J619" s="441">
        <v>197</v>
      </c>
      <c r="K619" s="443">
        <v>28</v>
      </c>
      <c r="L619" s="454">
        <v>0.2335977524376136</v>
      </c>
      <c r="M619" s="455">
        <v>2827</v>
      </c>
    </row>
    <row r="620" spans="2:13">
      <c r="B620" s="216" t="s">
        <v>204</v>
      </c>
      <c r="C620" s="441">
        <v>2</v>
      </c>
      <c r="D620" s="441">
        <v>4</v>
      </c>
      <c r="E620" s="441">
        <v>8</v>
      </c>
      <c r="F620" s="441">
        <v>5</v>
      </c>
      <c r="G620" s="441">
        <v>2</v>
      </c>
      <c r="H620" s="441">
        <v>2</v>
      </c>
      <c r="I620" s="441">
        <v>0</v>
      </c>
      <c r="J620" s="441">
        <v>0</v>
      </c>
      <c r="K620" s="443">
        <v>0</v>
      </c>
      <c r="L620" s="454">
        <v>1.9005123120145431E-3</v>
      </c>
      <c r="M620" s="455">
        <v>23</v>
      </c>
    </row>
    <row r="621" spans="2:13">
      <c r="B621" s="216" t="s">
        <v>205</v>
      </c>
      <c r="C621" s="441">
        <v>0</v>
      </c>
      <c r="D621" s="441">
        <v>0</v>
      </c>
      <c r="E621" s="441">
        <v>2</v>
      </c>
      <c r="F621" s="441">
        <v>5</v>
      </c>
      <c r="G621" s="441">
        <v>2</v>
      </c>
      <c r="H621" s="441">
        <v>1</v>
      </c>
      <c r="I621" s="441">
        <v>0</v>
      </c>
      <c r="J621" s="441">
        <v>1</v>
      </c>
      <c r="K621" s="443">
        <v>0</v>
      </c>
      <c r="L621" s="454">
        <v>9.0894067096347706E-4</v>
      </c>
      <c r="M621" s="455">
        <v>11</v>
      </c>
    </row>
    <row r="622" spans="2:13">
      <c r="B622" s="216" t="s">
        <v>206</v>
      </c>
      <c r="C622" s="441">
        <v>3</v>
      </c>
      <c r="D622" s="441">
        <v>5</v>
      </c>
      <c r="E622" s="441">
        <v>12</v>
      </c>
      <c r="F622" s="441">
        <v>11</v>
      </c>
      <c r="G622" s="441">
        <v>5</v>
      </c>
      <c r="H622" s="441">
        <v>0</v>
      </c>
      <c r="I622" s="441">
        <v>1</v>
      </c>
      <c r="J622" s="441">
        <v>0</v>
      </c>
      <c r="K622" s="443">
        <v>0</v>
      </c>
      <c r="L622" s="454">
        <v>3.0573458932407868E-3</v>
      </c>
      <c r="M622" s="455">
        <v>37</v>
      </c>
    </row>
    <row r="623" spans="2:13">
      <c r="B623" s="216" t="s">
        <v>207</v>
      </c>
      <c r="C623" s="441">
        <v>1</v>
      </c>
      <c r="D623" s="441">
        <v>3</v>
      </c>
      <c r="E623" s="441">
        <v>6</v>
      </c>
      <c r="F623" s="441">
        <v>7</v>
      </c>
      <c r="G623" s="441">
        <v>2</v>
      </c>
      <c r="H623" s="441">
        <v>0</v>
      </c>
      <c r="I623" s="441">
        <v>0</v>
      </c>
      <c r="J623" s="441">
        <v>0</v>
      </c>
      <c r="K623" s="443">
        <v>0</v>
      </c>
      <c r="L623" s="454">
        <v>1.5699884316641877E-3</v>
      </c>
      <c r="M623" s="455">
        <v>19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96</v>
      </c>
      <c r="D625" s="441">
        <v>301</v>
      </c>
      <c r="E625" s="441">
        <v>604</v>
      </c>
      <c r="F625" s="441">
        <v>791</v>
      </c>
      <c r="G625" s="441">
        <v>318</v>
      </c>
      <c r="H625" s="441">
        <v>160</v>
      </c>
      <c r="I625" s="441">
        <v>27</v>
      </c>
      <c r="J625" s="441">
        <v>91</v>
      </c>
      <c r="K625" s="443">
        <v>35</v>
      </c>
      <c r="L625" s="454">
        <v>0.20021484052222774</v>
      </c>
      <c r="M625" s="455">
        <v>2423</v>
      </c>
    </row>
    <row r="626" spans="1:13">
      <c r="B626" s="216" t="s">
        <v>15</v>
      </c>
      <c r="C626" s="441">
        <v>22</v>
      </c>
      <c r="D626" s="441">
        <v>51</v>
      </c>
      <c r="E626" s="441">
        <v>102</v>
      </c>
      <c r="F626" s="441">
        <v>108</v>
      </c>
      <c r="G626" s="441">
        <v>31</v>
      </c>
      <c r="H626" s="441">
        <v>12</v>
      </c>
      <c r="I626" s="441">
        <v>2</v>
      </c>
      <c r="J626" s="441">
        <v>11</v>
      </c>
      <c r="K626" s="443">
        <v>1</v>
      </c>
      <c r="L626" s="454">
        <v>2.8094529829780203E-2</v>
      </c>
      <c r="M626" s="455">
        <v>340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29</v>
      </c>
      <c r="D628" s="441">
        <v>89</v>
      </c>
      <c r="E628" s="441">
        <v>228</v>
      </c>
      <c r="F628" s="441">
        <v>265</v>
      </c>
      <c r="G628" s="441">
        <v>96</v>
      </c>
      <c r="H628" s="441">
        <v>29</v>
      </c>
      <c r="I628" s="441">
        <v>8</v>
      </c>
      <c r="J628" s="441">
        <v>80</v>
      </c>
      <c r="K628" s="443">
        <v>8</v>
      </c>
      <c r="L628" s="454">
        <v>6.8748967112873899E-2</v>
      </c>
      <c r="M628" s="455">
        <v>832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0.4598413485374318</v>
      </c>
      <c r="M629" s="458">
        <v>5565</v>
      </c>
    </row>
    <row r="630" spans="1:13" ht="15.6" thickBot="1">
      <c r="B630" s="219" t="s">
        <v>70</v>
      </c>
      <c r="C630" s="815">
        <v>340</v>
      </c>
      <c r="D630" s="815">
        <v>807</v>
      </c>
      <c r="E630" s="815">
        <v>1606</v>
      </c>
      <c r="F630" s="815">
        <v>2041</v>
      </c>
      <c r="G630" s="815">
        <v>820</v>
      </c>
      <c r="H630" s="815">
        <v>379</v>
      </c>
      <c r="I630" s="815">
        <v>91</v>
      </c>
      <c r="J630" s="815">
        <v>381</v>
      </c>
      <c r="K630" s="813">
        <v>72</v>
      </c>
      <c r="L630" s="54"/>
      <c r="M630" s="171">
        <v>12102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098" t="s">
        <v>214</v>
      </c>
      <c r="C633" s="1086" t="s">
        <v>103</v>
      </c>
      <c r="D633" s="1139"/>
      <c r="E633" s="1088" t="s">
        <v>74</v>
      </c>
      <c r="F633" s="1089"/>
    </row>
    <row r="634" spans="1:13">
      <c r="B634" s="1099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0.96859616363945</v>
      </c>
      <c r="D635" s="51">
        <v>5706</v>
      </c>
      <c r="E635" s="308">
        <v>0.47149231531978186</v>
      </c>
      <c r="F635" s="817">
        <v>5706</v>
      </c>
    </row>
    <row r="636" spans="1:13">
      <c r="B636" s="160" t="s">
        <v>216</v>
      </c>
      <c r="C636" s="87">
        <v>9.5060261415718886E-3</v>
      </c>
      <c r="D636" s="51">
        <v>56</v>
      </c>
      <c r="E636" s="308">
        <v>4.6273343249049748E-3</v>
      </c>
      <c r="F636" s="817">
        <v>56</v>
      </c>
    </row>
    <row r="637" spans="1:13">
      <c r="B637" s="160" t="s">
        <v>217</v>
      </c>
      <c r="C637" s="87">
        <v>8.9967747411305379E-3</v>
      </c>
      <c r="D637" s="51">
        <v>53</v>
      </c>
      <c r="E637" s="308">
        <v>4.3794414146422081E-3</v>
      </c>
      <c r="F637" s="817">
        <v>53</v>
      </c>
    </row>
    <row r="638" spans="1:13" ht="15" customHeight="1">
      <c r="B638" s="160" t="s">
        <v>218</v>
      </c>
      <c r="C638" s="87">
        <v>8.9967747411305379E-3</v>
      </c>
      <c r="D638" s="51">
        <v>53</v>
      </c>
      <c r="E638" s="308">
        <v>4.3794414146422081E-3</v>
      </c>
      <c r="F638" s="817">
        <v>53</v>
      </c>
    </row>
    <row r="639" spans="1:13">
      <c r="B639" s="160" t="s">
        <v>15</v>
      </c>
      <c r="C639" s="87">
        <v>3.904260736717026E-3</v>
      </c>
      <c r="D639" s="51">
        <v>23</v>
      </c>
      <c r="E639" s="308">
        <v>1.9005123120145431E-3</v>
      </c>
      <c r="F639" s="817">
        <v>23</v>
      </c>
    </row>
    <row r="640" spans="1:13">
      <c r="B640" s="160" t="s">
        <v>364</v>
      </c>
      <c r="C640" s="87">
        <v>0.10982855202851807</v>
      </c>
      <c r="D640" s="51">
        <v>647</v>
      </c>
      <c r="E640" s="308">
        <v>5.346223764666997E-2</v>
      </c>
      <c r="F640" s="817">
        <v>647</v>
      </c>
    </row>
    <row r="641" spans="2:11">
      <c r="B641" s="160" t="s">
        <v>73</v>
      </c>
      <c r="C641" s="460"/>
      <c r="D641" s="193"/>
      <c r="E641" s="308">
        <v>0.45975871756734427</v>
      </c>
      <c r="F641" s="817">
        <v>5564</v>
      </c>
    </row>
    <row r="642" spans="2:11" ht="15.75" customHeight="1" thickBot="1">
      <c r="B642" s="168" t="s">
        <v>70</v>
      </c>
      <c r="C642" s="435"/>
      <c r="D642" s="461">
        <v>6538</v>
      </c>
      <c r="E642" s="54"/>
      <c r="F642" s="813">
        <v>12102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219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0.12972972972972974</v>
      </c>
      <c r="D646" s="322">
        <v>24</v>
      </c>
      <c r="E646" s="58"/>
      <c r="J646" s="853"/>
      <c r="K646" s="848"/>
    </row>
    <row r="647" spans="2:11">
      <c r="B647" s="70" t="s">
        <v>9</v>
      </c>
      <c r="C647" s="852">
        <v>0.16756756756756758</v>
      </c>
      <c r="D647" s="322">
        <v>31</v>
      </c>
      <c r="E647" s="58"/>
      <c r="J647" s="848"/>
      <c r="K647" s="848"/>
    </row>
    <row r="648" spans="2:11">
      <c r="B648" s="70" t="s">
        <v>10</v>
      </c>
      <c r="C648" s="852">
        <v>0.23243243243243245</v>
      </c>
      <c r="D648" s="322">
        <v>43</v>
      </c>
      <c r="E648" s="58"/>
      <c r="J648" s="848"/>
      <c r="K648" s="848"/>
    </row>
    <row r="649" spans="2:11">
      <c r="B649" s="73" t="s">
        <v>11</v>
      </c>
      <c r="C649" s="851">
        <v>0.30270270270270272</v>
      </c>
      <c r="D649" s="323">
        <v>56</v>
      </c>
      <c r="E649" s="58"/>
      <c r="J649" s="848"/>
      <c r="K649" s="848"/>
    </row>
    <row r="650" spans="2:11">
      <c r="B650" s="73" t="s">
        <v>12</v>
      </c>
      <c r="C650" s="850">
        <v>9.7297297297297303E-2</v>
      </c>
      <c r="D650" s="323">
        <v>18</v>
      </c>
      <c r="E650" s="58"/>
      <c r="J650" s="848"/>
      <c r="K650" s="848"/>
    </row>
    <row r="651" spans="2:11">
      <c r="B651" s="73" t="s">
        <v>13</v>
      </c>
      <c r="C651" s="850">
        <v>0</v>
      </c>
      <c r="D651" s="323">
        <v>0</v>
      </c>
      <c r="E651" s="58"/>
      <c r="J651" s="848"/>
      <c r="K651" s="848"/>
    </row>
    <row r="652" spans="2:11">
      <c r="B652" s="73" t="s">
        <v>14</v>
      </c>
      <c r="C652" s="850">
        <v>1.6216216216216217E-2</v>
      </c>
      <c r="D652" s="323">
        <v>3</v>
      </c>
      <c r="E652" s="58"/>
      <c r="J652" s="848"/>
      <c r="K652" s="848"/>
    </row>
    <row r="653" spans="2:11">
      <c r="B653" s="77" t="s">
        <v>77</v>
      </c>
      <c r="C653" s="849">
        <v>3.783783783783784E-2</v>
      </c>
      <c r="D653" s="324">
        <v>7</v>
      </c>
      <c r="E653" s="58"/>
      <c r="J653" s="848"/>
      <c r="K653" s="848"/>
    </row>
    <row r="654" spans="2:11">
      <c r="B654" s="80" t="s">
        <v>78</v>
      </c>
      <c r="C654" s="849">
        <v>1.6216216216216217E-2</v>
      </c>
      <c r="D654" s="324">
        <v>3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185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222</v>
      </c>
    </row>
    <row r="660" spans="1:8" ht="30" customHeight="1">
      <c r="B660" s="157"/>
      <c r="C660" s="1091" t="s">
        <v>118</v>
      </c>
      <c r="D660" s="1092"/>
      <c r="E660" s="1086" t="s">
        <v>103</v>
      </c>
      <c r="F660" s="1087"/>
      <c r="G660" s="1088" t="s">
        <v>74</v>
      </c>
      <c r="H660" s="1089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87">
        <v>0.12799537266567509</v>
      </c>
      <c r="D662" s="51">
        <v>1549</v>
      </c>
      <c r="E662" s="87">
        <v>0.11976139492199449</v>
      </c>
      <c r="F662" s="51">
        <v>783</v>
      </c>
      <c r="G662" s="845">
        <v>6.4700049578582053E-2</v>
      </c>
      <c r="H662" s="52">
        <v>783</v>
      </c>
    </row>
    <row r="663" spans="1:8">
      <c r="B663" s="160" t="s">
        <v>120</v>
      </c>
      <c r="C663" s="87">
        <v>0.87200462733432493</v>
      </c>
      <c r="D663" s="51">
        <v>10553</v>
      </c>
      <c r="E663" s="87">
        <v>0.77607831141021721</v>
      </c>
      <c r="F663" s="51">
        <v>5074</v>
      </c>
      <c r="G663" s="845">
        <v>0.4192695422244257</v>
      </c>
      <c r="H663" s="52">
        <v>5074</v>
      </c>
    </row>
    <row r="664" spans="1:8">
      <c r="B664" s="160" t="s">
        <v>123</v>
      </c>
      <c r="C664" s="87"/>
      <c r="D664" s="51">
        <v>0</v>
      </c>
      <c r="E664" s="87">
        <v>0.10416029366778831</v>
      </c>
      <c r="F664" s="51">
        <v>681</v>
      </c>
      <c r="G664" s="845">
        <v>5.6271690629647993E-2</v>
      </c>
      <c r="H664" s="52">
        <v>681</v>
      </c>
    </row>
    <row r="665" spans="1:8">
      <c r="B665" s="163" t="s">
        <v>73</v>
      </c>
      <c r="C665" s="164"/>
      <c r="D665" s="165"/>
      <c r="E665" s="164"/>
      <c r="F665" s="165"/>
      <c r="G665" s="845">
        <v>0.45975871756734427</v>
      </c>
      <c r="H665" s="167">
        <v>5564</v>
      </c>
    </row>
    <row r="666" spans="1:8" ht="15.6" thickBot="1">
      <c r="B666" s="295" t="s">
        <v>70</v>
      </c>
      <c r="C666" s="90"/>
      <c r="D666" s="54">
        <v>12102</v>
      </c>
      <c r="E666" s="169"/>
      <c r="F666" s="54">
        <v>6538</v>
      </c>
      <c r="G666" s="844"/>
      <c r="H666" s="171">
        <v>12102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91" t="s">
        <v>126</v>
      </c>
      <c r="D669" s="1092"/>
      <c r="E669" s="1091" t="s">
        <v>127</v>
      </c>
      <c r="F669" s="1092"/>
      <c r="G669" s="1093" t="s">
        <v>70</v>
      </c>
      <c r="H669" s="1094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87">
        <v>3.5280835450183463E-2</v>
      </c>
      <c r="D671" s="51">
        <v>250</v>
      </c>
      <c r="E671" s="87">
        <v>0.25897129186602869</v>
      </c>
      <c r="F671" s="51">
        <v>1299</v>
      </c>
      <c r="G671" s="87">
        <v>0.12799537266567509</v>
      </c>
      <c r="H671" s="52">
        <v>1549</v>
      </c>
    </row>
    <row r="672" spans="1:8">
      <c r="B672" s="160" t="s">
        <v>120</v>
      </c>
      <c r="C672" s="87">
        <v>0.96471916454981654</v>
      </c>
      <c r="D672" s="51">
        <v>6836</v>
      </c>
      <c r="E672" s="87">
        <v>0.74102870813397126</v>
      </c>
      <c r="F672" s="51">
        <v>3717</v>
      </c>
      <c r="G672" s="87">
        <v>0.87200462733432493</v>
      </c>
      <c r="H672" s="52">
        <v>10553</v>
      </c>
    </row>
    <row r="673" spans="2:8" ht="15.6" thickBot="1">
      <c r="B673" s="295" t="s">
        <v>70</v>
      </c>
      <c r="C673" s="90"/>
      <c r="D673" s="54">
        <v>7086</v>
      </c>
      <c r="E673" s="169"/>
      <c r="F673" s="54">
        <v>5016</v>
      </c>
      <c r="G673" s="844"/>
      <c r="H673" s="171">
        <v>12102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6" t="s">
        <v>119</v>
      </c>
      <c r="D676" s="1087"/>
      <c r="E676" s="1086" t="s">
        <v>120</v>
      </c>
      <c r="F676" s="1087"/>
      <c r="G676" s="1088" t="s">
        <v>74</v>
      </c>
      <c r="H676" s="1089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0.10344827586206896</v>
      </c>
      <c r="D678" s="466">
        <v>81</v>
      </c>
      <c r="E678" s="828">
        <v>4.5329128892392587E-2</v>
      </c>
      <c r="F678" s="466">
        <v>230</v>
      </c>
      <c r="G678" s="828">
        <v>2.5698231697240125E-2</v>
      </c>
      <c r="H678" s="467">
        <v>311</v>
      </c>
    </row>
    <row r="679" spans="2:8">
      <c r="B679" s="70" t="s">
        <v>9</v>
      </c>
      <c r="C679" s="827">
        <v>0.15070242656449553</v>
      </c>
      <c r="D679" s="469">
        <v>118</v>
      </c>
      <c r="E679" s="827">
        <v>0.12179739850216792</v>
      </c>
      <c r="F679" s="469">
        <v>618</v>
      </c>
      <c r="G679" s="827">
        <v>6.0816393984465381E-2</v>
      </c>
      <c r="H679" s="470">
        <v>736</v>
      </c>
    </row>
    <row r="680" spans="2:8">
      <c r="B680" s="70" t="s">
        <v>10</v>
      </c>
      <c r="C680" s="827">
        <v>0.27713920817369092</v>
      </c>
      <c r="D680" s="466">
        <v>217</v>
      </c>
      <c r="E680" s="827">
        <v>0.24280646432794639</v>
      </c>
      <c r="F680" s="469">
        <v>1232</v>
      </c>
      <c r="G680" s="827">
        <v>0.11973227565691621</v>
      </c>
      <c r="H680" s="470">
        <v>1449</v>
      </c>
    </row>
    <row r="681" spans="2:8">
      <c r="B681" s="73" t="s">
        <v>11</v>
      </c>
      <c r="C681" s="826">
        <v>0.30012771392081738</v>
      </c>
      <c r="D681" s="472">
        <v>235</v>
      </c>
      <c r="E681" s="826">
        <v>0.3259755616870319</v>
      </c>
      <c r="F681" s="472">
        <v>1654</v>
      </c>
      <c r="G681" s="826">
        <v>0.15608990249545529</v>
      </c>
      <c r="H681" s="473">
        <v>1889</v>
      </c>
    </row>
    <row r="682" spans="2:8">
      <c r="B682" s="73" t="s">
        <v>12</v>
      </c>
      <c r="C682" s="826">
        <v>0.1136653895274585</v>
      </c>
      <c r="D682" s="472">
        <v>89</v>
      </c>
      <c r="E682" s="826">
        <v>0.13027197477335437</v>
      </c>
      <c r="F682" s="472">
        <v>661</v>
      </c>
      <c r="G682" s="826">
        <v>6.1973227565691624E-2</v>
      </c>
      <c r="H682" s="473">
        <v>750</v>
      </c>
    </row>
    <row r="683" spans="2:8">
      <c r="B683" s="73" t="s">
        <v>13</v>
      </c>
      <c r="C683" s="826">
        <v>3.8314176245210725E-2</v>
      </c>
      <c r="D683" s="472">
        <v>30</v>
      </c>
      <c r="E683" s="826">
        <v>6.3854946787544345E-2</v>
      </c>
      <c r="F683" s="472">
        <v>324</v>
      </c>
      <c r="G683" s="826">
        <v>2.9251363411006447E-2</v>
      </c>
      <c r="H683" s="473">
        <v>354</v>
      </c>
    </row>
    <row r="684" spans="2:8">
      <c r="B684" s="73" t="s">
        <v>14</v>
      </c>
      <c r="C684" s="826">
        <v>6.3856960408684551E-3</v>
      </c>
      <c r="D684" s="472">
        <v>5</v>
      </c>
      <c r="E684" s="826">
        <v>1.6160819865983445E-2</v>
      </c>
      <c r="F684" s="472">
        <v>82</v>
      </c>
      <c r="G684" s="826">
        <v>7.1888943976202279E-3</v>
      </c>
      <c r="H684" s="473">
        <v>87</v>
      </c>
    </row>
    <row r="685" spans="2:8">
      <c r="B685" s="77" t="s">
        <v>77</v>
      </c>
      <c r="C685" s="825">
        <v>6.3856960408684551E-3</v>
      </c>
      <c r="D685" s="475">
        <v>5</v>
      </c>
      <c r="E685" s="825">
        <v>4.2372881355932202E-2</v>
      </c>
      <c r="F685" s="475">
        <v>215</v>
      </c>
      <c r="G685" s="825">
        <v>1.8178813419269541E-2</v>
      </c>
      <c r="H685" s="476">
        <v>220</v>
      </c>
    </row>
    <row r="686" spans="2:8">
      <c r="B686" s="80" t="s">
        <v>78</v>
      </c>
      <c r="C686" s="825">
        <v>3.8314176245210726E-3</v>
      </c>
      <c r="D686" s="475">
        <v>3</v>
      </c>
      <c r="E686" s="825">
        <v>1.1430823807646828E-2</v>
      </c>
      <c r="F686" s="475">
        <v>58</v>
      </c>
      <c r="G686" s="825">
        <v>5.0404891753429186E-3</v>
      </c>
      <c r="H686" s="477">
        <v>61</v>
      </c>
    </row>
    <row r="687" spans="2:8">
      <c r="B687" s="394" t="s">
        <v>123</v>
      </c>
      <c r="C687" s="843"/>
      <c r="D687" s="479"/>
      <c r="E687" s="842"/>
      <c r="F687" s="479"/>
      <c r="G687" s="841">
        <v>5.6271690629647993E-2</v>
      </c>
      <c r="H687" s="482">
        <v>681</v>
      </c>
    </row>
    <row r="688" spans="2:8">
      <c r="B688" s="394" t="s">
        <v>73</v>
      </c>
      <c r="C688" s="843"/>
      <c r="D688" s="479"/>
      <c r="E688" s="842"/>
      <c r="F688" s="479"/>
      <c r="G688" s="841">
        <v>0.45975871756734427</v>
      </c>
      <c r="H688" s="482">
        <v>5564</v>
      </c>
    </row>
    <row r="689" spans="2:8" ht="15.6" thickBot="1">
      <c r="B689" s="81" t="s">
        <v>87</v>
      </c>
      <c r="C689" s="483"/>
      <c r="D689" s="54">
        <v>783</v>
      </c>
      <c r="E689" s="90"/>
      <c r="F689" s="54">
        <v>5074</v>
      </c>
      <c r="G689" s="824"/>
      <c r="H689" s="171">
        <v>12102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91" t="s">
        <v>119</v>
      </c>
      <c r="D693" s="1092"/>
      <c r="E693" s="1091" t="s">
        <v>120</v>
      </c>
      <c r="F693" s="1092"/>
      <c r="G693" s="1093" t="s">
        <v>70</v>
      </c>
      <c r="H693" s="1094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1.1849034523112931E-2</v>
      </c>
      <c r="F695" s="488">
        <v>81</v>
      </c>
      <c r="G695" s="487">
        <v>1.1430990685859441E-2</v>
      </c>
      <c r="H695" s="489">
        <v>81</v>
      </c>
    </row>
    <row r="696" spans="2:8">
      <c r="B696" s="490" t="s">
        <v>149</v>
      </c>
      <c r="C696" s="491">
        <v>8.0000000000000002E-3</v>
      </c>
      <c r="D696" s="488">
        <v>2</v>
      </c>
      <c r="E696" s="491">
        <v>9.2159157401989471E-3</v>
      </c>
      <c r="F696" s="488">
        <v>63</v>
      </c>
      <c r="G696" s="491">
        <v>9.1730172170476996E-3</v>
      </c>
      <c r="H696" s="492">
        <v>65</v>
      </c>
    </row>
    <row r="697" spans="2:8">
      <c r="B697" s="490" t="s">
        <v>150</v>
      </c>
      <c r="C697" s="491">
        <v>4.0000000000000001E-3</v>
      </c>
      <c r="D697" s="488">
        <v>1</v>
      </c>
      <c r="E697" s="491">
        <v>1.7554125219426564E-3</v>
      </c>
      <c r="F697" s="488">
        <v>12</v>
      </c>
      <c r="G697" s="491">
        <v>1.83460344340954E-3</v>
      </c>
      <c r="H697" s="492">
        <v>13</v>
      </c>
    </row>
    <row r="698" spans="2:8">
      <c r="B698" s="490" t="s">
        <v>151</v>
      </c>
      <c r="C698" s="491">
        <v>4.0000000000000001E-3</v>
      </c>
      <c r="D698" s="488">
        <v>1</v>
      </c>
      <c r="E698" s="491">
        <v>6.2902282036278526E-3</v>
      </c>
      <c r="F698" s="488">
        <v>43</v>
      </c>
      <c r="G698" s="491">
        <v>6.2094270392322893E-3</v>
      </c>
      <c r="H698" s="492">
        <v>44</v>
      </c>
    </row>
    <row r="699" spans="2:8">
      <c r="B699" s="490" t="s">
        <v>152</v>
      </c>
      <c r="C699" s="491">
        <v>0</v>
      </c>
      <c r="D699" s="488">
        <v>0</v>
      </c>
      <c r="E699" s="491">
        <v>1.7554125219426564E-3</v>
      </c>
      <c r="F699" s="488">
        <v>12</v>
      </c>
      <c r="G699" s="491">
        <v>1.693480101608806E-3</v>
      </c>
      <c r="H699" s="492">
        <v>12</v>
      </c>
    </row>
    <row r="700" spans="2:8">
      <c r="B700" s="490" t="s">
        <v>153</v>
      </c>
      <c r="C700" s="491">
        <v>0.96</v>
      </c>
      <c r="D700" s="488">
        <v>240</v>
      </c>
      <c r="E700" s="491">
        <v>0.9430953774136922</v>
      </c>
      <c r="F700" s="488">
        <v>6447</v>
      </c>
      <c r="G700" s="491">
        <v>0.94369178662150721</v>
      </c>
      <c r="H700" s="492">
        <v>6687</v>
      </c>
    </row>
    <row r="701" spans="2:8">
      <c r="B701" s="490" t="s">
        <v>121</v>
      </c>
      <c r="C701" s="491">
        <v>1.2E-2</v>
      </c>
      <c r="D701" s="488">
        <v>3</v>
      </c>
      <c r="E701" s="491">
        <v>1.0971328262141603E-2</v>
      </c>
      <c r="F701" s="488">
        <v>75</v>
      </c>
      <c r="G701" s="491">
        <v>1.100762066045724E-2</v>
      </c>
      <c r="H701" s="492">
        <v>78</v>
      </c>
    </row>
    <row r="702" spans="2:8">
      <c r="B702" s="490" t="s">
        <v>123</v>
      </c>
      <c r="C702" s="491">
        <v>1.2E-2</v>
      </c>
      <c r="D702" s="488">
        <v>3</v>
      </c>
      <c r="E702" s="491">
        <v>1.5067290813341135E-2</v>
      </c>
      <c r="F702" s="488">
        <v>103</v>
      </c>
      <c r="G702" s="491">
        <v>1.4959074230877787E-2</v>
      </c>
      <c r="H702" s="492">
        <v>106</v>
      </c>
    </row>
    <row r="703" spans="2:8" ht="15.6" thickBot="1">
      <c r="B703" s="117" t="s">
        <v>70</v>
      </c>
      <c r="C703" s="493"/>
      <c r="D703" s="494">
        <v>250</v>
      </c>
      <c r="E703" s="495"/>
      <c r="F703" s="494">
        <v>6836</v>
      </c>
      <c r="G703" s="840"/>
      <c r="H703" s="497">
        <v>7086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91" t="s">
        <v>119</v>
      </c>
      <c r="D706" s="1092"/>
      <c r="E706" s="1091" t="s">
        <v>120</v>
      </c>
      <c r="F706" s="1092"/>
      <c r="G706" s="1093" t="s">
        <v>70</v>
      </c>
      <c r="H706" s="1094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7.6982294072363358E-3</v>
      </c>
      <c r="D708" s="488">
        <v>10</v>
      </c>
      <c r="E708" s="487">
        <v>1.4527845036319613E-2</v>
      </c>
      <c r="F708" s="488">
        <v>54</v>
      </c>
      <c r="G708" s="487">
        <v>1.2759170653907496E-2</v>
      </c>
      <c r="H708" s="489">
        <v>64</v>
      </c>
    </row>
    <row r="709" spans="2:8">
      <c r="B709" s="160" t="s">
        <v>149</v>
      </c>
      <c r="C709" s="498">
        <v>3.8491147036181679E-3</v>
      </c>
      <c r="D709" s="488">
        <v>5</v>
      </c>
      <c r="E709" s="487">
        <v>1.2644605864944848E-2</v>
      </c>
      <c r="F709" s="488">
        <v>47</v>
      </c>
      <c r="G709" s="487">
        <v>1.036682615629984E-2</v>
      </c>
      <c r="H709" s="492">
        <v>52</v>
      </c>
    </row>
    <row r="710" spans="2:8">
      <c r="B710" s="160" t="s">
        <v>150</v>
      </c>
      <c r="C710" s="498">
        <v>1.539645881447267E-3</v>
      </c>
      <c r="D710" s="488">
        <v>2</v>
      </c>
      <c r="E710" s="487">
        <v>4.3045466774280332E-3</v>
      </c>
      <c r="F710" s="488">
        <v>16</v>
      </c>
      <c r="G710" s="487">
        <v>3.5885167464114833E-3</v>
      </c>
      <c r="H710" s="492">
        <v>18</v>
      </c>
    </row>
    <row r="711" spans="2:8">
      <c r="B711" s="160" t="s">
        <v>151</v>
      </c>
      <c r="C711" s="498">
        <v>4.6189376443418013E-3</v>
      </c>
      <c r="D711" s="488">
        <v>6</v>
      </c>
      <c r="E711" s="487">
        <v>8.8781275221953195E-3</v>
      </c>
      <c r="F711" s="488">
        <v>33</v>
      </c>
      <c r="G711" s="487">
        <v>7.7751196172248802E-3</v>
      </c>
      <c r="H711" s="492">
        <v>39</v>
      </c>
    </row>
    <row r="712" spans="2:8">
      <c r="B712" s="160" t="s">
        <v>152</v>
      </c>
      <c r="C712" s="498">
        <v>1.539645881447267E-3</v>
      </c>
      <c r="D712" s="488">
        <v>2</v>
      </c>
      <c r="E712" s="487">
        <v>5.6497175141242938E-3</v>
      </c>
      <c r="F712" s="488">
        <v>21</v>
      </c>
      <c r="G712" s="487">
        <v>4.5853269537480066E-3</v>
      </c>
      <c r="H712" s="492">
        <v>23</v>
      </c>
    </row>
    <row r="713" spans="2:8">
      <c r="B713" s="160" t="s">
        <v>153</v>
      </c>
      <c r="C713" s="498">
        <v>0.97074672825250197</v>
      </c>
      <c r="D713" s="488">
        <v>1261</v>
      </c>
      <c r="E713" s="487">
        <v>0.929513048157116</v>
      </c>
      <c r="F713" s="488">
        <v>3455</v>
      </c>
      <c r="G713" s="487">
        <v>0.94019138755980858</v>
      </c>
      <c r="H713" s="492">
        <v>4716</v>
      </c>
    </row>
    <row r="714" spans="2:8">
      <c r="B714" s="160" t="s">
        <v>121</v>
      </c>
      <c r="C714" s="498">
        <v>4.6189376443418013E-3</v>
      </c>
      <c r="D714" s="488">
        <v>6</v>
      </c>
      <c r="E714" s="487">
        <v>1.29136400322841E-2</v>
      </c>
      <c r="F714" s="488">
        <v>48</v>
      </c>
      <c r="G714" s="487">
        <v>1.076555023923445E-2</v>
      </c>
      <c r="H714" s="492">
        <v>54</v>
      </c>
    </row>
    <row r="715" spans="2:8">
      <c r="B715" s="160" t="s">
        <v>123</v>
      </c>
      <c r="C715" s="498">
        <v>5.3887605850654347E-3</v>
      </c>
      <c r="D715" s="488">
        <v>7</v>
      </c>
      <c r="E715" s="487">
        <v>1.1568469195587839E-2</v>
      </c>
      <c r="F715" s="488">
        <v>43</v>
      </c>
      <c r="G715" s="487">
        <v>9.9681020733652318E-3</v>
      </c>
      <c r="H715" s="492">
        <v>50</v>
      </c>
    </row>
    <row r="716" spans="2:8" ht="15.6" thickBot="1">
      <c r="B716" s="295" t="s">
        <v>70</v>
      </c>
      <c r="C716" s="499"/>
      <c r="D716" s="494">
        <v>1299</v>
      </c>
      <c r="E716" s="495"/>
      <c r="F716" s="494">
        <v>3717</v>
      </c>
      <c r="G716" s="840"/>
      <c r="H716" s="497">
        <v>5016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91" t="s">
        <v>223</v>
      </c>
      <c r="D719" s="1092"/>
      <c r="E719" s="1095" t="s">
        <v>224</v>
      </c>
      <c r="F719" s="1096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4.5190445448676569E-3</v>
      </c>
      <c r="D721" s="818">
        <v>7</v>
      </c>
      <c r="E721" s="838">
        <v>4.671657348621245E-2</v>
      </c>
      <c r="F721" s="817">
        <v>493</v>
      </c>
    </row>
    <row r="722" spans="1:8">
      <c r="B722" s="3" t="s">
        <v>0</v>
      </c>
      <c r="C722" s="838">
        <v>3.6797934151065206E-2</v>
      </c>
      <c r="D722" s="818">
        <v>57</v>
      </c>
      <c r="E722" s="838">
        <v>0.13493793234151427</v>
      </c>
      <c r="F722" s="817">
        <v>1424</v>
      </c>
    </row>
    <row r="723" spans="1:8">
      <c r="B723" s="3" t="s">
        <v>1</v>
      </c>
      <c r="C723" s="838">
        <v>0.2001291155584248</v>
      </c>
      <c r="D723" s="818">
        <v>310</v>
      </c>
      <c r="E723" s="838">
        <v>0.16554534255661896</v>
      </c>
      <c r="F723" s="817">
        <v>1747</v>
      </c>
    </row>
    <row r="724" spans="1:8">
      <c r="B724" s="3" t="s">
        <v>2</v>
      </c>
      <c r="C724" s="838">
        <v>0.2575855390574564</v>
      </c>
      <c r="D724" s="818">
        <v>399</v>
      </c>
      <c r="E724" s="838">
        <v>0.13797024542784042</v>
      </c>
      <c r="F724" s="817">
        <v>1456</v>
      </c>
    </row>
    <row r="725" spans="1:8">
      <c r="B725" s="3" t="s">
        <v>3</v>
      </c>
      <c r="C725" s="838">
        <v>0.21174951581665591</v>
      </c>
      <c r="D725" s="818">
        <v>328</v>
      </c>
      <c r="E725" s="838">
        <v>0.14431915095233583</v>
      </c>
      <c r="F725" s="817">
        <v>1523</v>
      </c>
    </row>
    <row r="726" spans="1:8">
      <c r="B726" s="3" t="s">
        <v>4</v>
      </c>
      <c r="C726" s="838">
        <v>0.11103938024531956</v>
      </c>
      <c r="D726" s="818">
        <v>172</v>
      </c>
      <c r="E726" s="838">
        <v>0.13834928456363119</v>
      </c>
      <c r="F726" s="817">
        <v>1460</v>
      </c>
    </row>
    <row r="727" spans="1:8">
      <c r="B727" s="3" t="s">
        <v>5</v>
      </c>
      <c r="C727" s="838">
        <v>6.0038734667527439E-2</v>
      </c>
      <c r="D727" s="818">
        <v>93</v>
      </c>
      <c r="E727" s="838">
        <v>0.11352222116933573</v>
      </c>
      <c r="F727" s="817">
        <v>1198</v>
      </c>
    </row>
    <row r="728" spans="1:8">
      <c r="B728" s="3" t="s">
        <v>6</v>
      </c>
      <c r="C728" s="838">
        <v>5.1000645577792124E-2</v>
      </c>
      <c r="D728" s="818">
        <v>79</v>
      </c>
      <c r="E728" s="838">
        <v>8.4525727281341792E-2</v>
      </c>
      <c r="F728" s="817">
        <v>892</v>
      </c>
    </row>
    <row r="729" spans="1:8">
      <c r="B729" s="3" t="s">
        <v>7</v>
      </c>
      <c r="C729" s="838">
        <v>6.0684312459651391E-2</v>
      </c>
      <c r="D729" s="818">
        <v>94</v>
      </c>
      <c r="E729" s="838">
        <v>3.2313086326163178E-2</v>
      </c>
      <c r="F729" s="817">
        <v>341</v>
      </c>
    </row>
    <row r="730" spans="1:8">
      <c r="B730" s="3" t="s">
        <v>105</v>
      </c>
      <c r="C730" s="838">
        <v>6.4557779212395094E-3</v>
      </c>
      <c r="D730" s="818">
        <v>10</v>
      </c>
      <c r="E730" s="838">
        <v>1.8004358950061594E-3</v>
      </c>
      <c r="F730" s="817">
        <v>19</v>
      </c>
    </row>
    <row r="731" spans="1:8" ht="15.6" thickBot="1">
      <c r="B731" s="821" t="s">
        <v>70</v>
      </c>
      <c r="C731" s="816"/>
      <c r="D731" s="815">
        <v>1549</v>
      </c>
      <c r="E731" s="816"/>
      <c r="F731" s="813">
        <v>10553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6" t="s">
        <v>103</v>
      </c>
      <c r="D734" s="1090"/>
      <c r="E734" s="1097" t="s">
        <v>232</v>
      </c>
      <c r="F734" s="1089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0.33236463750382378</v>
      </c>
      <c r="D736" s="52">
        <v>2173</v>
      </c>
      <c r="E736" s="837">
        <v>0.17955709800033051</v>
      </c>
      <c r="F736" s="836">
        <v>2173</v>
      </c>
    </row>
    <row r="737" spans="2:8">
      <c r="B737" s="160" t="s">
        <v>120</v>
      </c>
      <c r="C737" s="87">
        <v>0.4698684613031508</v>
      </c>
      <c r="D737" s="52">
        <v>3072</v>
      </c>
      <c r="E737" s="834">
        <v>0.25384234010907286</v>
      </c>
      <c r="F737" s="833">
        <v>3072</v>
      </c>
    </row>
    <row r="738" spans="2:8">
      <c r="B738" s="160" t="s">
        <v>123</v>
      </c>
      <c r="C738" s="87">
        <v>0.1977669011930254</v>
      </c>
      <c r="D738" s="52">
        <v>1293</v>
      </c>
      <c r="E738" s="834">
        <v>0.10684184432325236</v>
      </c>
      <c r="F738" s="833">
        <v>1293</v>
      </c>
    </row>
    <row r="739" spans="2:8">
      <c r="B739" s="163" t="s">
        <v>73</v>
      </c>
      <c r="C739" s="835"/>
      <c r="D739" s="835"/>
      <c r="E739" s="834">
        <v>0.45975871756734427</v>
      </c>
      <c r="F739" s="833">
        <v>5564</v>
      </c>
    </row>
    <row r="740" spans="2:8" ht="15.6" thickBot="1">
      <c r="B740" s="295" t="s">
        <v>70</v>
      </c>
      <c r="C740" s="169"/>
      <c r="D740" s="171">
        <v>6538</v>
      </c>
      <c r="E740" s="832"/>
      <c r="F740" s="831">
        <v>12102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6" t="s">
        <v>126</v>
      </c>
      <c r="D743" s="1087"/>
      <c r="E743" s="1086" t="s">
        <v>127</v>
      </c>
      <c r="F743" s="1087"/>
      <c r="G743" s="1086" t="s">
        <v>121</v>
      </c>
      <c r="H743" s="1090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0.29677980852915581</v>
      </c>
      <c r="D745" s="51">
        <v>1023</v>
      </c>
      <c r="E745" s="87">
        <v>0.38183730715287517</v>
      </c>
      <c r="F745" s="51">
        <v>1089</v>
      </c>
      <c r="G745" s="87">
        <v>0.25523012552301255</v>
      </c>
      <c r="H745" s="52">
        <v>61</v>
      </c>
    </row>
    <row r="746" spans="2:8">
      <c r="B746" s="160" t="s">
        <v>120</v>
      </c>
      <c r="C746" s="87">
        <v>0.51436031331592691</v>
      </c>
      <c r="D746" s="51">
        <v>1773</v>
      </c>
      <c r="E746" s="87">
        <v>0.43338008415147267</v>
      </c>
      <c r="F746" s="51">
        <v>1236</v>
      </c>
      <c r="G746" s="87">
        <v>0.26359832635983266</v>
      </c>
      <c r="H746" s="52">
        <v>63</v>
      </c>
    </row>
    <row r="747" spans="2:8">
      <c r="B747" s="160" t="s">
        <v>123</v>
      </c>
      <c r="C747" s="87">
        <v>0.18885987815491731</v>
      </c>
      <c r="D747" s="51">
        <v>651</v>
      </c>
      <c r="E747" s="87">
        <v>0.18478260869565216</v>
      </c>
      <c r="F747" s="51">
        <v>527</v>
      </c>
      <c r="G747" s="87">
        <v>0.48117154811715479</v>
      </c>
      <c r="H747" s="52">
        <v>115</v>
      </c>
    </row>
    <row r="748" spans="2:8" ht="15.6" thickBot="1">
      <c r="B748" s="295" t="s">
        <v>70</v>
      </c>
      <c r="C748" s="90"/>
      <c r="D748" s="54">
        <v>3447</v>
      </c>
      <c r="E748" s="169"/>
      <c r="F748" s="54">
        <v>2852</v>
      </c>
      <c r="G748" s="54"/>
      <c r="H748" s="171">
        <v>239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6" t="s">
        <v>119</v>
      </c>
      <c r="D751" s="1087"/>
      <c r="E751" s="1086" t="s">
        <v>120</v>
      </c>
      <c r="F751" s="1087"/>
      <c r="G751" s="1088" t="s">
        <v>123</v>
      </c>
      <c r="H751" s="1089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6.7188219052001841E-2</v>
      </c>
      <c r="D753" s="466">
        <v>146</v>
      </c>
      <c r="E753" s="828">
        <v>4.2317708333333336E-2</v>
      </c>
      <c r="F753" s="466">
        <v>130</v>
      </c>
      <c r="G753" s="828">
        <v>4.9497293116782679E-2</v>
      </c>
      <c r="H753" s="467">
        <v>64</v>
      </c>
    </row>
    <row r="754" spans="2:8">
      <c r="B754" s="70" t="s">
        <v>9</v>
      </c>
      <c r="C754" s="827">
        <v>0.17395306028531984</v>
      </c>
      <c r="D754" s="469">
        <v>378</v>
      </c>
      <c r="E754" s="827">
        <v>8.6588541666666671E-2</v>
      </c>
      <c r="F754" s="469">
        <v>266</v>
      </c>
      <c r="G754" s="827">
        <v>0.12683681361175561</v>
      </c>
      <c r="H754" s="470">
        <v>164</v>
      </c>
    </row>
    <row r="755" spans="2:8">
      <c r="B755" s="70" t="s">
        <v>10</v>
      </c>
      <c r="C755" s="827">
        <v>0.281638288080994</v>
      </c>
      <c r="D755" s="469">
        <v>612</v>
      </c>
      <c r="E755" s="827">
        <v>0.2119140625</v>
      </c>
      <c r="F755" s="469">
        <v>651</v>
      </c>
      <c r="G755" s="827">
        <v>0.26527455529775718</v>
      </c>
      <c r="H755" s="470">
        <v>343</v>
      </c>
    </row>
    <row r="756" spans="2:8">
      <c r="B756" s="73" t="s">
        <v>11</v>
      </c>
      <c r="C756" s="826">
        <v>0.30510814542107684</v>
      </c>
      <c r="D756" s="472">
        <v>663</v>
      </c>
      <c r="E756" s="826">
        <v>0.33268229166666669</v>
      </c>
      <c r="F756" s="472">
        <v>1022</v>
      </c>
      <c r="G756" s="826">
        <v>0.27532869296210366</v>
      </c>
      <c r="H756" s="473">
        <v>356</v>
      </c>
    </row>
    <row r="757" spans="2:8">
      <c r="B757" s="73" t="s">
        <v>12</v>
      </c>
      <c r="C757" s="826">
        <v>0.10998619420156466</v>
      </c>
      <c r="D757" s="472">
        <v>239</v>
      </c>
      <c r="E757" s="826">
        <v>0.14908854166666666</v>
      </c>
      <c r="F757" s="472">
        <v>458</v>
      </c>
      <c r="G757" s="826">
        <v>9.5127610208816701E-2</v>
      </c>
      <c r="H757" s="473">
        <v>123</v>
      </c>
    </row>
    <row r="758" spans="2:8">
      <c r="B758" s="73" t="s">
        <v>13</v>
      </c>
      <c r="C758" s="826">
        <v>3.9116428900138056E-2</v>
      </c>
      <c r="D758" s="472">
        <v>85</v>
      </c>
      <c r="E758" s="826">
        <v>8.203125E-2</v>
      </c>
      <c r="F758" s="472">
        <v>252</v>
      </c>
      <c r="G758" s="826">
        <v>3.248259860788863E-2</v>
      </c>
      <c r="H758" s="473">
        <v>42</v>
      </c>
    </row>
    <row r="759" spans="2:8">
      <c r="B759" s="73" t="s">
        <v>14</v>
      </c>
      <c r="C759" s="826">
        <v>5.0621260929590425E-3</v>
      </c>
      <c r="D759" s="472">
        <v>11</v>
      </c>
      <c r="E759" s="826">
        <v>2.1809895833333332E-2</v>
      </c>
      <c r="F759" s="472">
        <v>67</v>
      </c>
      <c r="G759" s="826">
        <v>1.0054137664346482E-2</v>
      </c>
      <c r="H759" s="473">
        <v>13</v>
      </c>
    </row>
    <row r="760" spans="2:8">
      <c r="B760" s="77" t="s">
        <v>77</v>
      </c>
      <c r="C760" s="825">
        <v>7.8232857800276112E-3</v>
      </c>
      <c r="D760" s="475">
        <v>17</v>
      </c>
      <c r="E760" s="825">
        <v>6.25E-2</v>
      </c>
      <c r="F760" s="475">
        <v>192</v>
      </c>
      <c r="G760" s="825">
        <v>0.13302397525135345</v>
      </c>
      <c r="H760" s="476">
        <v>172</v>
      </c>
    </row>
    <row r="761" spans="2:8">
      <c r="B761" s="80" t="s">
        <v>78</v>
      </c>
      <c r="C761" s="825">
        <v>1.0124252185918085E-2</v>
      </c>
      <c r="D761" s="475">
        <v>22</v>
      </c>
      <c r="E761" s="825">
        <v>1.1067708333333334E-2</v>
      </c>
      <c r="F761" s="475">
        <v>34</v>
      </c>
      <c r="G761" s="825">
        <v>1.237432327919567E-2</v>
      </c>
      <c r="H761" s="477">
        <v>16</v>
      </c>
    </row>
    <row r="762" spans="2:8" ht="15.6" thickBot="1">
      <c r="B762" s="81" t="s">
        <v>87</v>
      </c>
      <c r="C762" s="483"/>
      <c r="D762" s="54">
        <v>2173</v>
      </c>
      <c r="E762" s="90"/>
      <c r="F762" s="54">
        <v>3072</v>
      </c>
      <c r="G762" s="824"/>
      <c r="H762" s="171">
        <v>1293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6" t="s">
        <v>119</v>
      </c>
      <c r="D766" s="1087"/>
      <c r="E766" s="1086" t="s">
        <v>120</v>
      </c>
      <c r="F766" s="1087"/>
      <c r="G766" s="1088" t="s">
        <v>123</v>
      </c>
      <c r="H766" s="1089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2.8071790151863781E-2</v>
      </c>
      <c r="D768" s="51">
        <v>61</v>
      </c>
      <c r="E768" s="87">
        <v>2.2786458333333332E-2</v>
      </c>
      <c r="F768" s="51">
        <v>70</v>
      </c>
      <c r="G768" s="87">
        <v>5.336426914153132E-2</v>
      </c>
      <c r="H768" s="52">
        <v>69</v>
      </c>
    </row>
    <row r="769" spans="2:8">
      <c r="B769" s="3" t="s">
        <v>0</v>
      </c>
      <c r="C769" s="87">
        <v>0.11136677404509894</v>
      </c>
      <c r="D769" s="51">
        <v>242</v>
      </c>
      <c r="E769" s="87">
        <v>0.1181640625</v>
      </c>
      <c r="F769" s="51">
        <v>363</v>
      </c>
      <c r="G769" s="87">
        <v>0.16241299303944315</v>
      </c>
      <c r="H769" s="52">
        <v>210</v>
      </c>
    </row>
    <row r="770" spans="2:8">
      <c r="B770" s="3" t="s">
        <v>1</v>
      </c>
      <c r="C770" s="87">
        <v>0.16981132075471697</v>
      </c>
      <c r="D770" s="51">
        <v>369</v>
      </c>
      <c r="E770" s="87">
        <v>0.17447916666666666</v>
      </c>
      <c r="F770" s="51">
        <v>536</v>
      </c>
      <c r="G770" s="87">
        <v>0.18870843000773396</v>
      </c>
      <c r="H770" s="52">
        <v>244</v>
      </c>
    </row>
    <row r="771" spans="2:8">
      <c r="B771" s="3" t="s">
        <v>2</v>
      </c>
      <c r="C771" s="87">
        <v>0.17625402669121032</v>
      </c>
      <c r="D771" s="51">
        <v>383</v>
      </c>
      <c r="E771" s="87">
        <v>0.15950520833333334</v>
      </c>
      <c r="F771" s="51">
        <v>490</v>
      </c>
      <c r="G771" s="87">
        <v>0.15158546017014696</v>
      </c>
      <c r="H771" s="52">
        <v>196</v>
      </c>
    </row>
    <row r="772" spans="2:8">
      <c r="B772" s="3" t="s">
        <v>3</v>
      </c>
      <c r="C772" s="87">
        <v>0.15738610216290841</v>
      </c>
      <c r="D772" s="51">
        <v>342</v>
      </c>
      <c r="E772" s="87">
        <v>0.16731770833333334</v>
      </c>
      <c r="F772" s="51">
        <v>514</v>
      </c>
      <c r="G772" s="87">
        <v>0.15081206496519722</v>
      </c>
      <c r="H772" s="52">
        <v>195</v>
      </c>
    </row>
    <row r="773" spans="2:8">
      <c r="B773" s="3" t="s">
        <v>4</v>
      </c>
      <c r="C773" s="87">
        <v>0.13529682466635987</v>
      </c>
      <c r="D773" s="51">
        <v>294</v>
      </c>
      <c r="E773" s="87">
        <v>0.14322916666666666</v>
      </c>
      <c r="F773" s="51">
        <v>440</v>
      </c>
      <c r="G773" s="87">
        <v>0.11600928074245939</v>
      </c>
      <c r="H773" s="52">
        <v>150</v>
      </c>
    </row>
    <row r="774" spans="2:8">
      <c r="B774" s="3" t="s">
        <v>5</v>
      </c>
      <c r="C774" s="87">
        <v>0.10814542107685228</v>
      </c>
      <c r="D774" s="51">
        <v>235</v>
      </c>
      <c r="E774" s="87">
        <v>0.11328125</v>
      </c>
      <c r="F774" s="51">
        <v>348</v>
      </c>
      <c r="G774" s="87">
        <v>8.1979891724671308E-2</v>
      </c>
      <c r="H774" s="52">
        <v>106</v>
      </c>
    </row>
    <row r="775" spans="2:8">
      <c r="B775" s="3" t="s">
        <v>6</v>
      </c>
      <c r="C775" s="87">
        <v>7.9613437643810403E-2</v>
      </c>
      <c r="D775" s="51">
        <v>173</v>
      </c>
      <c r="E775" s="87">
        <v>7.8125E-2</v>
      </c>
      <c r="F775" s="51">
        <v>240</v>
      </c>
      <c r="G775" s="87">
        <v>6.8058778035576181E-2</v>
      </c>
      <c r="H775" s="52">
        <v>88</v>
      </c>
    </row>
    <row r="776" spans="2:8">
      <c r="B776" s="3" t="s">
        <v>7</v>
      </c>
      <c r="C776" s="87">
        <v>3.0832949838932353E-2</v>
      </c>
      <c r="D776" s="51">
        <v>67</v>
      </c>
      <c r="E776" s="87">
        <v>2.24609375E-2</v>
      </c>
      <c r="F776" s="51">
        <v>69</v>
      </c>
      <c r="G776" s="87">
        <v>2.6295436968290797E-2</v>
      </c>
      <c r="H776" s="52">
        <v>34</v>
      </c>
    </row>
    <row r="777" spans="2:8">
      <c r="B777" s="3" t="s">
        <v>105</v>
      </c>
      <c r="C777" s="87">
        <v>3.2213529682466636E-3</v>
      </c>
      <c r="D777" s="51">
        <v>7</v>
      </c>
      <c r="E777" s="87">
        <v>6.5104166666666663E-4</v>
      </c>
      <c r="F777" s="51">
        <v>2</v>
      </c>
      <c r="G777" s="87">
        <v>7.7339520494972935E-4</v>
      </c>
      <c r="H777" s="52">
        <v>1</v>
      </c>
    </row>
    <row r="778" spans="2:8" ht="15.6" thickBot="1">
      <c r="B778" s="821" t="s">
        <v>70</v>
      </c>
      <c r="C778" s="816"/>
      <c r="D778" s="815">
        <v>2173</v>
      </c>
      <c r="E778" s="816"/>
      <c r="F778" s="815">
        <v>3072</v>
      </c>
      <c r="G778" s="816"/>
      <c r="H778" s="813">
        <v>1293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6" t="s">
        <v>119</v>
      </c>
      <c r="D781" s="1087"/>
      <c r="E781" s="1086" t="s">
        <v>120</v>
      </c>
      <c r="F781" s="1087"/>
      <c r="G781" s="1088" t="s">
        <v>123</v>
      </c>
      <c r="H781" s="1089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1.5646571560055222E-2</v>
      </c>
      <c r="D783" s="818">
        <v>34</v>
      </c>
      <c r="E783" s="87">
        <v>7.8125E-3</v>
      </c>
      <c r="F783" s="818">
        <v>24</v>
      </c>
      <c r="G783" s="87">
        <v>1.3147718484145398E-2</v>
      </c>
      <c r="H783" s="817">
        <v>17</v>
      </c>
    </row>
    <row r="784" spans="2:8">
      <c r="B784" s="160" t="s">
        <v>149</v>
      </c>
      <c r="C784" s="87">
        <v>1.1504832029452371E-2</v>
      </c>
      <c r="D784" s="818">
        <v>25</v>
      </c>
      <c r="E784" s="87">
        <v>7.161458333333333E-3</v>
      </c>
      <c r="F784" s="818">
        <v>22</v>
      </c>
      <c r="G784" s="87">
        <v>1.3921113689095127E-2</v>
      </c>
      <c r="H784" s="817">
        <v>18</v>
      </c>
    </row>
    <row r="785" spans="1:9">
      <c r="B785" s="160" t="s">
        <v>150</v>
      </c>
      <c r="C785" s="87">
        <v>2.7611596870685687E-3</v>
      </c>
      <c r="D785" s="818">
        <v>6</v>
      </c>
      <c r="E785" s="87">
        <v>9.765625E-4</v>
      </c>
      <c r="F785" s="818">
        <v>3</v>
      </c>
      <c r="G785" s="87">
        <v>7.7339520494972931E-3</v>
      </c>
      <c r="H785" s="817">
        <v>10</v>
      </c>
    </row>
    <row r="786" spans="1:9">
      <c r="B786" s="160" t="s">
        <v>151</v>
      </c>
      <c r="C786" s="87">
        <v>4.6019328117809482E-4</v>
      </c>
      <c r="D786" s="818">
        <v>1</v>
      </c>
      <c r="E786" s="87">
        <v>1.3020833333333333E-3</v>
      </c>
      <c r="F786" s="818">
        <v>4</v>
      </c>
      <c r="G786" s="87">
        <v>7.7339520494972935E-4</v>
      </c>
      <c r="H786" s="817">
        <v>1</v>
      </c>
    </row>
    <row r="787" spans="1:9">
      <c r="B787" s="160" t="s">
        <v>152</v>
      </c>
      <c r="C787" s="87">
        <v>2.024850437183617E-2</v>
      </c>
      <c r="D787" s="818">
        <v>44</v>
      </c>
      <c r="E787" s="87">
        <v>1.0416666666666666E-2</v>
      </c>
      <c r="F787" s="818">
        <v>32</v>
      </c>
      <c r="G787" s="87">
        <v>1.3147718484145398E-2</v>
      </c>
      <c r="H787" s="817">
        <v>17</v>
      </c>
    </row>
    <row r="788" spans="1:9">
      <c r="B788" s="160" t="s">
        <v>153</v>
      </c>
      <c r="C788" s="87">
        <v>0.91026231017027148</v>
      </c>
      <c r="D788" s="818">
        <v>1978</v>
      </c>
      <c r="E788" s="87">
        <v>0.9345703125</v>
      </c>
      <c r="F788" s="818">
        <v>2871</v>
      </c>
      <c r="G788" s="87">
        <v>0.82443928847641146</v>
      </c>
      <c r="H788" s="817">
        <v>1066</v>
      </c>
    </row>
    <row r="789" spans="1:9">
      <c r="B789" s="160" t="s">
        <v>121</v>
      </c>
      <c r="C789" s="87">
        <v>3.9116428900138056E-2</v>
      </c>
      <c r="D789" s="818">
        <v>85</v>
      </c>
      <c r="E789" s="87">
        <v>3.7760416666666664E-2</v>
      </c>
      <c r="F789" s="818">
        <v>116</v>
      </c>
      <c r="G789" s="87">
        <v>0.12683681361175561</v>
      </c>
      <c r="H789" s="817">
        <v>164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2173</v>
      </c>
      <c r="E791" s="814"/>
      <c r="F791" s="815">
        <v>3072</v>
      </c>
      <c r="G791" s="814"/>
      <c r="H791" s="813">
        <v>1293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200</v>
      </c>
      <c r="D795" s="811">
        <v>53</v>
      </c>
      <c r="E795" s="811">
        <v>155</v>
      </c>
      <c r="F795" s="811">
        <v>163</v>
      </c>
      <c r="G795" s="811">
        <v>100</v>
      </c>
      <c r="H795" s="811">
        <v>79</v>
      </c>
      <c r="I795" s="810">
        <v>750</v>
      </c>
    </row>
    <row r="796" spans="1:9">
      <c r="B796" s="70" t="s">
        <v>9</v>
      </c>
      <c r="C796" s="811">
        <v>406</v>
      </c>
      <c r="D796" s="811">
        <v>171</v>
      </c>
      <c r="E796" s="811">
        <v>275</v>
      </c>
      <c r="F796" s="811">
        <v>349</v>
      </c>
      <c r="G796" s="811">
        <v>316</v>
      </c>
      <c r="H796" s="811">
        <v>237</v>
      </c>
      <c r="I796" s="810">
        <v>1754</v>
      </c>
    </row>
    <row r="797" spans="1:9">
      <c r="B797" s="70" t="s">
        <v>10</v>
      </c>
      <c r="C797" s="811">
        <v>239</v>
      </c>
      <c r="D797" s="811">
        <v>57</v>
      </c>
      <c r="E797" s="811">
        <v>588</v>
      </c>
      <c r="F797" s="811">
        <v>866</v>
      </c>
      <c r="G797" s="811">
        <v>622</v>
      </c>
      <c r="H797" s="811">
        <v>537</v>
      </c>
      <c r="I797" s="810">
        <v>2909</v>
      </c>
    </row>
    <row r="798" spans="1:9">
      <c r="B798" s="73" t="s">
        <v>11</v>
      </c>
      <c r="C798" s="809">
        <v>166</v>
      </c>
      <c r="D798" s="809">
        <v>25</v>
      </c>
      <c r="E798" s="809">
        <v>453</v>
      </c>
      <c r="F798" s="809">
        <v>1050</v>
      </c>
      <c r="G798" s="809">
        <v>996</v>
      </c>
      <c r="H798" s="809">
        <v>719</v>
      </c>
      <c r="I798" s="808">
        <v>3409</v>
      </c>
    </row>
    <row r="799" spans="1:9">
      <c r="B799" s="73" t="s">
        <v>12</v>
      </c>
      <c r="C799" s="809">
        <v>50</v>
      </c>
      <c r="D799" s="809">
        <v>9</v>
      </c>
      <c r="E799" s="809">
        <v>142</v>
      </c>
      <c r="F799" s="809">
        <v>314</v>
      </c>
      <c r="G799" s="809">
        <v>469</v>
      </c>
      <c r="H799" s="809">
        <v>361</v>
      </c>
      <c r="I799" s="808">
        <v>1345</v>
      </c>
    </row>
    <row r="800" spans="1:9">
      <c r="B800" s="73" t="s">
        <v>13</v>
      </c>
      <c r="C800" s="809">
        <v>4</v>
      </c>
      <c r="D800" s="809">
        <v>3</v>
      </c>
      <c r="E800" s="809">
        <v>40</v>
      </c>
      <c r="F800" s="809">
        <v>83</v>
      </c>
      <c r="G800" s="809">
        <v>182</v>
      </c>
      <c r="H800" s="809">
        <v>253</v>
      </c>
      <c r="I800" s="808">
        <v>565</v>
      </c>
    </row>
    <row r="801" spans="2:11">
      <c r="B801" s="73" t="s">
        <v>14</v>
      </c>
      <c r="C801" s="809">
        <v>5</v>
      </c>
      <c r="D801" s="809">
        <v>1</v>
      </c>
      <c r="E801" s="809">
        <v>13</v>
      </c>
      <c r="F801" s="809">
        <v>23</v>
      </c>
      <c r="G801" s="809">
        <v>38</v>
      </c>
      <c r="H801" s="809">
        <v>69</v>
      </c>
      <c r="I801" s="808">
        <v>149</v>
      </c>
    </row>
    <row r="802" spans="2:11">
      <c r="B802" s="77" t="s">
        <v>77</v>
      </c>
      <c r="C802" s="807">
        <v>54</v>
      </c>
      <c r="D802" s="807">
        <v>49</v>
      </c>
      <c r="E802" s="807">
        <v>94</v>
      </c>
      <c r="F802" s="807">
        <v>224</v>
      </c>
      <c r="G802" s="807">
        <v>247</v>
      </c>
      <c r="H802" s="807">
        <v>434</v>
      </c>
      <c r="I802" s="806">
        <v>1102</v>
      </c>
    </row>
    <row r="803" spans="2:11">
      <c r="B803" s="80" t="s">
        <v>78</v>
      </c>
      <c r="C803" s="807">
        <v>17</v>
      </c>
      <c r="D803" s="807">
        <v>3</v>
      </c>
      <c r="E803" s="807">
        <v>35</v>
      </c>
      <c r="F803" s="807">
        <v>22</v>
      </c>
      <c r="G803" s="807">
        <v>21</v>
      </c>
      <c r="H803" s="807">
        <v>21</v>
      </c>
      <c r="I803" s="806">
        <v>119</v>
      </c>
    </row>
    <row r="804" spans="2:11" ht="15.6" thickBot="1">
      <c r="B804" s="81" t="s">
        <v>87</v>
      </c>
      <c r="C804" s="804">
        <v>1141</v>
      </c>
      <c r="D804" s="804">
        <v>371</v>
      </c>
      <c r="E804" s="805">
        <v>1795</v>
      </c>
      <c r="F804" s="805">
        <v>3094</v>
      </c>
      <c r="G804" s="805">
        <v>2991</v>
      </c>
      <c r="H804" s="804">
        <v>2710</v>
      </c>
      <c r="I804" s="803">
        <v>12102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0.17528483786152499</v>
      </c>
      <c r="D809" s="801">
        <v>0.14285714285714285</v>
      </c>
      <c r="E809" s="801">
        <v>8.6350974930362118E-2</v>
      </c>
      <c r="F809" s="801">
        <v>5.2682611506140918E-2</v>
      </c>
      <c r="G809" s="801">
        <v>3.3433634236041461E-2</v>
      </c>
      <c r="H809" s="801">
        <v>2.915129151291513E-2</v>
      </c>
      <c r="I809" s="520">
        <v>6.1973227565691624E-2</v>
      </c>
    </row>
    <row r="810" spans="2:11">
      <c r="B810" s="70" t="s">
        <v>9</v>
      </c>
      <c r="C810" s="801">
        <v>0.35582822085889571</v>
      </c>
      <c r="D810" s="801">
        <v>0.46091644204851751</v>
      </c>
      <c r="E810" s="801">
        <v>0.15320334261838439</v>
      </c>
      <c r="F810" s="801">
        <v>0.11279896574014221</v>
      </c>
      <c r="G810" s="801">
        <v>0.10565028418589101</v>
      </c>
      <c r="H810" s="801">
        <v>8.7453874538745383E-2</v>
      </c>
      <c r="I810" s="520">
        <v>0.14493472153363079</v>
      </c>
    </row>
    <row r="811" spans="2:11">
      <c r="B811" s="70" t="s">
        <v>10</v>
      </c>
      <c r="C811" s="801">
        <v>0.20946538124452235</v>
      </c>
      <c r="D811" s="801">
        <v>0.15363881401617252</v>
      </c>
      <c r="E811" s="801">
        <v>0.3275766016713092</v>
      </c>
      <c r="F811" s="801">
        <v>0.27989657401422108</v>
      </c>
      <c r="G811" s="801">
        <v>0.20795720494817788</v>
      </c>
      <c r="H811" s="801">
        <v>0.19815498154981551</v>
      </c>
      <c r="I811" s="520">
        <v>0.24037349198479591</v>
      </c>
    </row>
    <row r="812" spans="2:11">
      <c r="B812" s="73" t="s">
        <v>11</v>
      </c>
      <c r="C812" s="800">
        <v>0.14548641542506574</v>
      </c>
      <c r="D812" s="800">
        <v>6.7385444743935305E-2</v>
      </c>
      <c r="E812" s="800">
        <v>0.2523676880222841</v>
      </c>
      <c r="F812" s="800">
        <v>0.33936651583710409</v>
      </c>
      <c r="G812" s="800">
        <v>0.33299899699097291</v>
      </c>
      <c r="H812" s="800">
        <v>0.26531365313653138</v>
      </c>
      <c r="I812" s="521">
        <v>0.2816889770285903</v>
      </c>
    </row>
    <row r="813" spans="2:11">
      <c r="B813" s="73" t="s">
        <v>12</v>
      </c>
      <c r="C813" s="800">
        <v>4.3821209465381247E-2</v>
      </c>
      <c r="D813" s="800">
        <v>2.4258760107816711E-2</v>
      </c>
      <c r="E813" s="800">
        <v>7.9108635097493038E-2</v>
      </c>
      <c r="F813" s="800">
        <v>0.10148674854557208</v>
      </c>
      <c r="G813" s="800">
        <v>0.15680374456703444</v>
      </c>
      <c r="H813" s="800">
        <v>0.13321033210332103</v>
      </c>
      <c r="I813" s="521">
        <v>0.11113865476780697</v>
      </c>
    </row>
    <row r="814" spans="2:11">
      <c r="B814" s="73" t="s">
        <v>13</v>
      </c>
      <c r="C814" s="800">
        <v>3.5056967572304996E-3</v>
      </c>
      <c r="D814" s="800">
        <v>8.0862533692722376E-3</v>
      </c>
      <c r="E814" s="800">
        <v>2.2284122562674095E-2</v>
      </c>
      <c r="F814" s="800">
        <v>2.6826115061409177E-2</v>
      </c>
      <c r="G814" s="800">
        <v>6.0849214309595452E-2</v>
      </c>
      <c r="H814" s="800">
        <v>9.3357933579335792E-2</v>
      </c>
      <c r="I814" s="521">
        <v>4.6686498099487689E-2</v>
      </c>
    </row>
    <row r="815" spans="2:11">
      <c r="B815" s="73" t="s">
        <v>14</v>
      </c>
      <c r="C815" s="800">
        <v>4.3821209465381246E-3</v>
      </c>
      <c r="D815" s="800">
        <v>2.6954177897574125E-3</v>
      </c>
      <c r="E815" s="800">
        <v>7.2423398328690805E-3</v>
      </c>
      <c r="F815" s="800">
        <v>7.4337427278603745E-3</v>
      </c>
      <c r="G815" s="800">
        <v>1.2704781009695755E-2</v>
      </c>
      <c r="H815" s="800">
        <v>2.5461254612546124E-2</v>
      </c>
      <c r="I815" s="521">
        <v>1.2312014543050736E-2</v>
      </c>
    </row>
    <row r="816" spans="2:11">
      <c r="B816" s="77" t="s">
        <v>77</v>
      </c>
      <c r="C816" s="799">
        <v>4.7326906222611743E-2</v>
      </c>
      <c r="D816" s="799">
        <v>0.13207547169811321</v>
      </c>
      <c r="E816" s="799">
        <v>5.2367688022284122E-2</v>
      </c>
      <c r="F816" s="799">
        <v>7.2398190045248875E-2</v>
      </c>
      <c r="G816" s="799">
        <v>8.2581076563022396E-2</v>
      </c>
      <c r="H816" s="799">
        <v>0.16014760147601476</v>
      </c>
      <c r="I816" s="522">
        <v>9.105932903652289E-2</v>
      </c>
    </row>
    <row r="817" spans="1:9" ht="15" customHeight="1" thickBot="1">
      <c r="B817" s="140" t="s">
        <v>15</v>
      </c>
      <c r="C817" s="798">
        <v>1.4899211218229623E-2</v>
      </c>
      <c r="D817" s="798">
        <v>8.0862533692722376E-3</v>
      </c>
      <c r="E817" s="798">
        <v>1.9498607242339833E-2</v>
      </c>
      <c r="F817" s="798">
        <v>7.1105365223012281E-3</v>
      </c>
      <c r="G817" s="798">
        <v>7.0210631895687063E-3</v>
      </c>
      <c r="H817" s="798">
        <v>7.7490774907749077E-3</v>
      </c>
      <c r="I817" s="524">
        <v>9.8330854404230714E-3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475BE465-DD65-4415-BF6C-6FC31F567C6A}" scale="70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196:D196"/>
    <mergeCell ref="E196:F196"/>
    <mergeCell ref="C207:D207"/>
    <mergeCell ref="E207:F207"/>
    <mergeCell ref="G207:H207"/>
    <mergeCell ref="I207:J207"/>
    <mergeCell ref="B122:B123"/>
    <mergeCell ref="C122:D122"/>
    <mergeCell ref="E122:F122"/>
    <mergeCell ref="C185:D185"/>
    <mergeCell ref="E185:F185"/>
    <mergeCell ref="G185:H185"/>
    <mergeCell ref="C266:D266"/>
    <mergeCell ref="E266:F266"/>
    <mergeCell ref="G266:H266"/>
    <mergeCell ref="C280:D280"/>
    <mergeCell ref="E280:F280"/>
    <mergeCell ref="G280:H280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C366:D366"/>
    <mergeCell ref="E366:F366"/>
    <mergeCell ref="G366:H366"/>
    <mergeCell ref="C377:D377"/>
    <mergeCell ref="E377:F377"/>
    <mergeCell ref="C391:D391"/>
    <mergeCell ref="E391:F391"/>
    <mergeCell ref="G391:H391"/>
    <mergeCell ref="B301:B302"/>
    <mergeCell ref="C301:D301"/>
    <mergeCell ref="E301:F301"/>
    <mergeCell ref="C340:D340"/>
    <mergeCell ref="E340:F340"/>
    <mergeCell ref="C355:D355"/>
    <mergeCell ref="E355:F355"/>
    <mergeCell ref="C469:D469"/>
    <mergeCell ref="E469:F469"/>
    <mergeCell ref="G469:H469"/>
    <mergeCell ref="C484:D484"/>
    <mergeCell ref="E484:F484"/>
    <mergeCell ref="G484:H484"/>
    <mergeCell ref="B405:B406"/>
    <mergeCell ref="C405:D405"/>
    <mergeCell ref="E405:F405"/>
    <mergeCell ref="C454:D454"/>
    <mergeCell ref="E454:F454"/>
    <mergeCell ref="G454:H454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C498:D498"/>
    <mergeCell ref="E498:F498"/>
    <mergeCell ref="G498:H498"/>
    <mergeCell ref="I498:J498"/>
    <mergeCell ref="K498:L498"/>
    <mergeCell ref="M498:N498"/>
    <mergeCell ref="Q513:R513"/>
    <mergeCell ref="S513:T513"/>
    <mergeCell ref="C569:D569"/>
    <mergeCell ref="E569:F569"/>
    <mergeCell ref="C584:D584"/>
    <mergeCell ref="E584:F584"/>
    <mergeCell ref="S529:T529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C554:D554"/>
    <mergeCell ref="E554:F554"/>
    <mergeCell ref="C669:D669"/>
    <mergeCell ref="E669:F669"/>
    <mergeCell ref="G669:H669"/>
    <mergeCell ref="C676:D676"/>
    <mergeCell ref="E676:F676"/>
    <mergeCell ref="G676:H676"/>
    <mergeCell ref="G584:H584"/>
    <mergeCell ref="L616:M616"/>
    <mergeCell ref="B633:B634"/>
    <mergeCell ref="C633:D633"/>
    <mergeCell ref="E633:F633"/>
    <mergeCell ref="C660:D660"/>
    <mergeCell ref="E660:F660"/>
    <mergeCell ref="G660:H660"/>
    <mergeCell ref="C719:D719"/>
    <mergeCell ref="E719:F719"/>
    <mergeCell ref="C734:D734"/>
    <mergeCell ref="E734:F734"/>
    <mergeCell ref="C743:D743"/>
    <mergeCell ref="E743:F743"/>
    <mergeCell ref="C693:D693"/>
    <mergeCell ref="E693:F693"/>
    <mergeCell ref="G693:H693"/>
    <mergeCell ref="C706:D706"/>
    <mergeCell ref="E706:F706"/>
    <mergeCell ref="G706:H706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zoomScale="70" workbookViewId="0"/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11915</v>
      </c>
    </row>
    <row r="18" spans="2:7">
      <c r="B18" s="27" t="s">
        <v>52</v>
      </c>
      <c r="C18" s="28"/>
      <c r="D18" s="28"/>
      <c r="E18" s="28"/>
      <c r="F18" s="28"/>
      <c r="G18" s="28" t="s">
        <v>367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1168</v>
      </c>
      <c r="D22" s="28"/>
      <c r="E22" s="28"/>
      <c r="F22" s="28"/>
      <c r="G22" s="28"/>
    </row>
    <row r="23" spans="2:7">
      <c r="B23" s="3" t="s">
        <v>57</v>
      </c>
      <c r="C23" s="951">
        <v>165</v>
      </c>
      <c r="D23" s="28"/>
      <c r="E23" s="28"/>
      <c r="F23" s="28"/>
      <c r="G23" s="28"/>
    </row>
    <row r="24" spans="2:7">
      <c r="B24" s="3" t="s">
        <v>58</v>
      </c>
      <c r="C24" s="951">
        <v>389</v>
      </c>
      <c r="D24" s="28"/>
      <c r="E24" s="28"/>
      <c r="F24" s="28"/>
      <c r="G24" s="28"/>
    </row>
    <row r="25" spans="2:7">
      <c r="B25" s="3" t="s">
        <v>59</v>
      </c>
      <c r="C25" s="951">
        <v>255</v>
      </c>
      <c r="D25" s="28"/>
      <c r="E25" s="28"/>
      <c r="F25" s="28"/>
      <c r="G25" s="28"/>
    </row>
    <row r="26" spans="2:7">
      <c r="B26" s="3" t="s">
        <v>60</v>
      </c>
      <c r="C26" s="951">
        <v>180</v>
      </c>
      <c r="D26" s="28"/>
      <c r="E26" s="28"/>
      <c r="F26" s="28"/>
      <c r="G26" s="28"/>
    </row>
    <row r="27" spans="2:7">
      <c r="B27" s="3" t="s">
        <v>61</v>
      </c>
      <c r="C27" s="951">
        <v>469</v>
      </c>
      <c r="D27" s="28"/>
      <c r="E27" s="28"/>
      <c r="F27" s="28"/>
      <c r="G27" s="28"/>
    </row>
    <row r="28" spans="2:7">
      <c r="B28" s="3" t="s">
        <v>62</v>
      </c>
      <c r="C28" s="951">
        <v>678</v>
      </c>
      <c r="D28" s="28"/>
      <c r="E28" s="28"/>
      <c r="F28" s="28"/>
      <c r="G28" s="28"/>
    </row>
    <row r="29" spans="2:7">
      <c r="B29" s="3" t="s">
        <v>63</v>
      </c>
      <c r="C29" s="951">
        <v>1891</v>
      </c>
      <c r="D29" s="28"/>
      <c r="E29" s="28"/>
      <c r="F29" s="28"/>
      <c r="G29" s="28"/>
    </row>
    <row r="30" spans="2:7">
      <c r="B30" s="3" t="s">
        <v>64</v>
      </c>
      <c r="C30" s="951">
        <v>969</v>
      </c>
      <c r="D30" s="28"/>
      <c r="E30" s="28"/>
      <c r="F30" s="28"/>
      <c r="G30" s="28"/>
    </row>
    <row r="31" spans="2:7">
      <c r="B31" s="3" t="s">
        <v>65</v>
      </c>
      <c r="C31" s="951">
        <v>883</v>
      </c>
      <c r="D31" s="28"/>
      <c r="E31" s="28"/>
      <c r="F31" s="28"/>
      <c r="G31" s="28"/>
    </row>
    <row r="32" spans="2:7">
      <c r="B32" s="3" t="s">
        <v>66</v>
      </c>
      <c r="C32" s="951">
        <v>844</v>
      </c>
      <c r="D32" s="28"/>
      <c r="E32" s="28"/>
      <c r="F32" s="28"/>
      <c r="G32" s="28"/>
    </row>
    <row r="33" spans="2:7">
      <c r="B33" s="3" t="s">
        <v>67</v>
      </c>
      <c r="C33" s="951">
        <v>2010</v>
      </c>
      <c r="D33" s="28"/>
      <c r="E33" s="28"/>
      <c r="F33" s="28"/>
      <c r="G33" s="28"/>
    </row>
    <row r="34" spans="2:7">
      <c r="B34" s="3" t="s">
        <v>68</v>
      </c>
      <c r="C34" s="951">
        <v>924</v>
      </c>
      <c r="D34" s="28"/>
      <c r="E34" s="28"/>
      <c r="F34" s="28"/>
      <c r="G34" s="28"/>
    </row>
    <row r="35" spans="2:7">
      <c r="B35" s="3" t="s">
        <v>69</v>
      </c>
      <c r="C35" s="951">
        <v>1090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11915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668</v>
      </c>
      <c r="D40" s="40">
        <v>500</v>
      </c>
      <c r="E40" s="1055">
        <v>0.57191780821917804</v>
      </c>
      <c r="F40" s="28"/>
      <c r="G40" s="28"/>
    </row>
    <row r="41" spans="2:7">
      <c r="B41" s="3" t="s">
        <v>57</v>
      </c>
      <c r="C41" s="953">
        <v>99</v>
      </c>
      <c r="D41" s="40">
        <v>66</v>
      </c>
      <c r="E41" s="1055">
        <v>0.6</v>
      </c>
      <c r="F41" s="28"/>
      <c r="G41" s="28"/>
    </row>
    <row r="42" spans="2:7">
      <c r="B42" s="3" t="s">
        <v>58</v>
      </c>
      <c r="C42" s="953">
        <v>222</v>
      </c>
      <c r="D42" s="40">
        <v>167</v>
      </c>
      <c r="E42" s="1055">
        <v>0.57069408740359895</v>
      </c>
      <c r="F42" s="28"/>
      <c r="G42" s="28"/>
    </row>
    <row r="43" spans="2:7">
      <c r="B43" s="3" t="s">
        <v>59</v>
      </c>
      <c r="C43" s="953">
        <v>166</v>
      </c>
      <c r="D43" s="40">
        <v>89</v>
      </c>
      <c r="E43" s="1055">
        <v>0.65098039215686276</v>
      </c>
      <c r="F43" s="28"/>
      <c r="G43" s="28"/>
    </row>
    <row r="44" spans="2:7">
      <c r="B44" s="3" t="s">
        <v>60</v>
      </c>
      <c r="C44" s="953">
        <v>118</v>
      </c>
      <c r="D44" s="40">
        <v>62</v>
      </c>
      <c r="E44" s="1055">
        <v>0.65555555555555556</v>
      </c>
      <c r="F44" s="28"/>
      <c r="G44" s="28"/>
    </row>
    <row r="45" spans="2:7">
      <c r="B45" s="3" t="s">
        <v>61</v>
      </c>
      <c r="C45" s="953">
        <v>251</v>
      </c>
      <c r="D45" s="40">
        <v>218</v>
      </c>
      <c r="E45" s="1055">
        <v>0.53518123667377404</v>
      </c>
      <c r="F45" s="28"/>
      <c r="G45" s="28"/>
    </row>
    <row r="46" spans="2:7">
      <c r="B46" s="3" t="s">
        <v>62</v>
      </c>
      <c r="C46" s="953">
        <v>405</v>
      </c>
      <c r="D46" s="40">
        <v>273</v>
      </c>
      <c r="E46" s="1055">
        <v>0.59734513274336287</v>
      </c>
      <c r="F46" s="28"/>
      <c r="G46" s="28"/>
    </row>
    <row r="47" spans="2:7">
      <c r="B47" s="3" t="s">
        <v>63</v>
      </c>
      <c r="C47" s="953">
        <v>974</v>
      </c>
      <c r="D47" s="40">
        <v>917</v>
      </c>
      <c r="E47" s="1055">
        <v>0.51507139079851927</v>
      </c>
      <c r="F47" s="28"/>
      <c r="G47" s="28"/>
    </row>
    <row r="48" spans="2:7">
      <c r="B48" s="3" t="s">
        <v>64</v>
      </c>
      <c r="C48" s="953">
        <v>475</v>
      </c>
      <c r="D48" s="40">
        <v>494</v>
      </c>
      <c r="E48" s="1055">
        <v>0.49019607843137253</v>
      </c>
      <c r="F48" s="28"/>
      <c r="G48" s="28"/>
    </row>
    <row r="49" spans="2:12">
      <c r="B49" s="3" t="s">
        <v>65</v>
      </c>
      <c r="C49" s="953">
        <v>454</v>
      </c>
      <c r="D49" s="40">
        <v>429</v>
      </c>
      <c r="E49" s="1055">
        <v>0.51415628539071345</v>
      </c>
      <c r="F49" s="28"/>
      <c r="G49" s="28"/>
    </row>
    <row r="50" spans="2:12">
      <c r="B50" s="3" t="s">
        <v>66</v>
      </c>
      <c r="C50" s="953">
        <v>460</v>
      </c>
      <c r="D50" s="40">
        <v>384</v>
      </c>
      <c r="E50" s="1055">
        <v>0.54502369668246442</v>
      </c>
      <c r="F50" s="28"/>
      <c r="G50" s="28"/>
    </row>
    <row r="51" spans="2:12">
      <c r="B51" s="3" t="s">
        <v>67</v>
      </c>
      <c r="C51" s="953">
        <v>1124</v>
      </c>
      <c r="D51" s="40">
        <v>886</v>
      </c>
      <c r="E51" s="1055">
        <v>0.55920398009950245</v>
      </c>
      <c r="F51" s="28"/>
      <c r="G51" s="28"/>
    </row>
    <row r="52" spans="2:12">
      <c r="B52" s="3" t="s">
        <v>68</v>
      </c>
      <c r="C52" s="953">
        <v>474</v>
      </c>
      <c r="D52" s="40">
        <v>450</v>
      </c>
      <c r="E52" s="1055">
        <v>0.51298701298701299</v>
      </c>
      <c r="F52" s="28"/>
      <c r="G52" s="28"/>
    </row>
    <row r="53" spans="2:12">
      <c r="B53" s="3" t="s">
        <v>69</v>
      </c>
      <c r="C53" s="953">
        <v>566</v>
      </c>
      <c r="D53" s="40">
        <v>524</v>
      </c>
      <c r="E53" s="1055">
        <v>0.51926605504587153</v>
      </c>
      <c r="F53" s="28"/>
      <c r="G53" s="28"/>
    </row>
    <row r="54" spans="2:12" ht="15.6" thickBot="1">
      <c r="B54" s="32" t="s">
        <v>70</v>
      </c>
      <c r="C54" s="950">
        <v>6456</v>
      </c>
      <c r="D54" s="43">
        <v>5459</v>
      </c>
      <c r="E54" s="1054">
        <v>0.54183801930339903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46</v>
      </c>
      <c r="D58" s="51">
        <v>92</v>
      </c>
      <c r="E58" s="51">
        <v>169</v>
      </c>
      <c r="F58" s="51">
        <v>202</v>
      </c>
      <c r="G58" s="51">
        <v>51</v>
      </c>
      <c r="H58" s="51">
        <v>23</v>
      </c>
      <c r="I58" s="51">
        <v>8</v>
      </c>
      <c r="J58" s="51">
        <v>75</v>
      </c>
      <c r="K58" s="52">
        <v>2</v>
      </c>
      <c r="L58" s="1006">
        <v>668</v>
      </c>
    </row>
    <row r="59" spans="2:12">
      <c r="B59" s="3" t="s">
        <v>57</v>
      </c>
      <c r="C59" s="51">
        <v>0</v>
      </c>
      <c r="D59" s="51">
        <v>1</v>
      </c>
      <c r="E59" s="51">
        <v>16</v>
      </c>
      <c r="F59" s="51">
        <v>38</v>
      </c>
      <c r="G59" s="51">
        <v>24</v>
      </c>
      <c r="H59" s="51">
        <v>14</v>
      </c>
      <c r="I59" s="51">
        <v>5</v>
      </c>
      <c r="J59" s="51">
        <v>0</v>
      </c>
      <c r="K59" s="52">
        <v>1</v>
      </c>
      <c r="L59" s="1006">
        <v>99</v>
      </c>
    </row>
    <row r="60" spans="2:12">
      <c r="B60" s="3" t="s">
        <v>58</v>
      </c>
      <c r="C60" s="51">
        <v>1</v>
      </c>
      <c r="D60" s="51">
        <v>14</v>
      </c>
      <c r="E60" s="51">
        <v>16</v>
      </c>
      <c r="F60" s="51">
        <v>57</v>
      </c>
      <c r="G60" s="51">
        <v>85</v>
      </c>
      <c r="H60" s="51">
        <v>37</v>
      </c>
      <c r="I60" s="51">
        <v>8</v>
      </c>
      <c r="J60" s="51">
        <v>0</v>
      </c>
      <c r="K60" s="52">
        <v>4</v>
      </c>
      <c r="L60" s="1006">
        <v>222</v>
      </c>
    </row>
    <row r="61" spans="2:12">
      <c r="B61" s="3" t="s">
        <v>59</v>
      </c>
      <c r="C61" s="51">
        <v>0</v>
      </c>
      <c r="D61" s="51">
        <v>3</v>
      </c>
      <c r="E61" s="51">
        <v>23</v>
      </c>
      <c r="F61" s="51">
        <v>53</v>
      </c>
      <c r="G61" s="51">
        <v>58</v>
      </c>
      <c r="H61" s="51">
        <v>23</v>
      </c>
      <c r="I61" s="51">
        <v>6</v>
      </c>
      <c r="J61" s="51">
        <v>0</v>
      </c>
      <c r="K61" s="52">
        <v>0</v>
      </c>
      <c r="L61" s="1006">
        <v>166</v>
      </c>
    </row>
    <row r="62" spans="2:12">
      <c r="B62" s="3" t="s">
        <v>60</v>
      </c>
      <c r="C62" s="51">
        <v>0</v>
      </c>
      <c r="D62" s="51">
        <v>3</v>
      </c>
      <c r="E62" s="51">
        <v>12</v>
      </c>
      <c r="F62" s="51">
        <v>31</v>
      </c>
      <c r="G62" s="51">
        <v>41</v>
      </c>
      <c r="H62" s="51">
        <v>19</v>
      </c>
      <c r="I62" s="51">
        <v>9</v>
      </c>
      <c r="J62" s="51">
        <v>0</v>
      </c>
      <c r="K62" s="52">
        <v>3</v>
      </c>
      <c r="L62" s="1006">
        <v>118</v>
      </c>
    </row>
    <row r="63" spans="2:12">
      <c r="B63" s="3" t="s">
        <v>61</v>
      </c>
      <c r="C63" s="51">
        <v>32</v>
      </c>
      <c r="D63" s="51">
        <v>29</v>
      </c>
      <c r="E63" s="51">
        <v>33</v>
      </c>
      <c r="F63" s="51">
        <v>63</v>
      </c>
      <c r="G63" s="51">
        <v>56</v>
      </c>
      <c r="H63" s="51">
        <v>31</v>
      </c>
      <c r="I63" s="51">
        <v>7</v>
      </c>
      <c r="J63" s="51">
        <v>0</v>
      </c>
      <c r="K63" s="52">
        <v>0</v>
      </c>
      <c r="L63" s="1006">
        <v>251</v>
      </c>
    </row>
    <row r="64" spans="2:12">
      <c r="B64" s="3" t="s">
        <v>62</v>
      </c>
      <c r="C64" s="51">
        <v>70</v>
      </c>
      <c r="D64" s="51">
        <v>50</v>
      </c>
      <c r="E64" s="51">
        <v>54</v>
      </c>
      <c r="F64" s="51">
        <v>103</v>
      </c>
      <c r="G64" s="51">
        <v>73</v>
      </c>
      <c r="H64" s="51">
        <v>45</v>
      </c>
      <c r="I64" s="51">
        <v>10</v>
      </c>
      <c r="J64" s="51">
        <v>0</v>
      </c>
      <c r="K64" s="52">
        <v>0</v>
      </c>
      <c r="L64" s="1006">
        <v>405</v>
      </c>
    </row>
    <row r="65" spans="2:12">
      <c r="B65" s="3" t="s">
        <v>63</v>
      </c>
      <c r="C65" s="51">
        <v>97</v>
      </c>
      <c r="D65" s="51">
        <v>138</v>
      </c>
      <c r="E65" s="51">
        <v>171</v>
      </c>
      <c r="F65" s="51">
        <v>332</v>
      </c>
      <c r="G65" s="51">
        <v>179</v>
      </c>
      <c r="H65" s="51">
        <v>50</v>
      </c>
      <c r="I65" s="51">
        <v>7</v>
      </c>
      <c r="J65" s="51">
        <v>0</v>
      </c>
      <c r="K65" s="52">
        <v>0</v>
      </c>
      <c r="L65" s="1006">
        <v>974</v>
      </c>
    </row>
    <row r="66" spans="2:12">
      <c r="B66" s="3" t="s">
        <v>64</v>
      </c>
      <c r="C66" s="51">
        <v>10</v>
      </c>
      <c r="D66" s="51">
        <v>57</v>
      </c>
      <c r="E66" s="51">
        <v>155</v>
      </c>
      <c r="F66" s="51">
        <v>172</v>
      </c>
      <c r="G66" s="51">
        <v>26</v>
      </c>
      <c r="H66" s="51">
        <v>22</v>
      </c>
      <c r="I66" s="51">
        <v>4</v>
      </c>
      <c r="J66" s="51">
        <v>24</v>
      </c>
      <c r="K66" s="52">
        <v>5</v>
      </c>
      <c r="L66" s="1006">
        <v>475</v>
      </c>
    </row>
    <row r="67" spans="2:12">
      <c r="B67" s="3" t="s">
        <v>65</v>
      </c>
      <c r="C67" s="51">
        <v>18</v>
      </c>
      <c r="D67" s="51">
        <v>73</v>
      </c>
      <c r="E67" s="51">
        <v>131</v>
      </c>
      <c r="F67" s="51">
        <v>150</v>
      </c>
      <c r="G67" s="51">
        <v>25</v>
      </c>
      <c r="H67" s="51">
        <v>15</v>
      </c>
      <c r="I67" s="51">
        <v>3</v>
      </c>
      <c r="J67" s="51">
        <v>34</v>
      </c>
      <c r="K67" s="52">
        <v>5</v>
      </c>
      <c r="L67" s="1006">
        <v>454</v>
      </c>
    </row>
    <row r="68" spans="2:12">
      <c r="B68" s="3" t="s">
        <v>66</v>
      </c>
      <c r="C68" s="51">
        <v>17</v>
      </c>
      <c r="D68" s="51">
        <v>49</v>
      </c>
      <c r="E68" s="51">
        <v>144</v>
      </c>
      <c r="F68" s="51">
        <v>126</v>
      </c>
      <c r="G68" s="51">
        <v>41</v>
      </c>
      <c r="H68" s="51">
        <v>17</v>
      </c>
      <c r="I68" s="51">
        <v>4</v>
      </c>
      <c r="J68" s="51">
        <v>37</v>
      </c>
      <c r="K68" s="52">
        <v>25</v>
      </c>
      <c r="L68" s="1006">
        <v>460</v>
      </c>
    </row>
    <row r="69" spans="2:12">
      <c r="B69" s="3" t="s">
        <v>67</v>
      </c>
      <c r="C69" s="51">
        <v>13</v>
      </c>
      <c r="D69" s="51">
        <v>135</v>
      </c>
      <c r="E69" s="51">
        <v>357</v>
      </c>
      <c r="F69" s="51">
        <v>366</v>
      </c>
      <c r="G69" s="51">
        <v>71</v>
      </c>
      <c r="H69" s="51">
        <v>33</v>
      </c>
      <c r="I69" s="51">
        <v>5</v>
      </c>
      <c r="J69" s="51">
        <v>124</v>
      </c>
      <c r="K69" s="52">
        <v>20</v>
      </c>
      <c r="L69" s="1006">
        <v>1124</v>
      </c>
    </row>
    <row r="70" spans="2:12">
      <c r="B70" s="3" t="s">
        <v>68</v>
      </c>
      <c r="C70" s="51">
        <v>18</v>
      </c>
      <c r="D70" s="51">
        <v>67</v>
      </c>
      <c r="E70" s="51">
        <v>148</v>
      </c>
      <c r="F70" s="51">
        <v>125</v>
      </c>
      <c r="G70" s="51">
        <v>21</v>
      </c>
      <c r="H70" s="51">
        <v>10</v>
      </c>
      <c r="I70" s="51">
        <v>3</v>
      </c>
      <c r="J70" s="51">
        <v>79</v>
      </c>
      <c r="K70" s="52">
        <v>3</v>
      </c>
      <c r="L70" s="1006">
        <v>474</v>
      </c>
    </row>
    <row r="71" spans="2:12" ht="15.6" thickBot="1">
      <c r="B71" s="3" t="s">
        <v>69</v>
      </c>
      <c r="C71" s="51">
        <v>32</v>
      </c>
      <c r="D71" s="51">
        <v>98</v>
      </c>
      <c r="E71" s="51">
        <v>175</v>
      </c>
      <c r="F71" s="51">
        <v>174</v>
      </c>
      <c r="G71" s="51">
        <v>35</v>
      </c>
      <c r="H71" s="51">
        <v>30</v>
      </c>
      <c r="I71" s="51">
        <v>7</v>
      </c>
      <c r="J71" s="51">
        <v>15</v>
      </c>
      <c r="K71" s="52">
        <v>0</v>
      </c>
      <c r="L71" s="1047">
        <v>566</v>
      </c>
    </row>
    <row r="72" spans="2:12" ht="16.2" thickTop="1" thickBot="1">
      <c r="B72" s="32" t="s">
        <v>70</v>
      </c>
      <c r="C72" s="54">
        <v>354</v>
      </c>
      <c r="D72" s="54">
        <v>809</v>
      </c>
      <c r="E72" s="54">
        <v>1604</v>
      </c>
      <c r="F72" s="54">
        <v>1992</v>
      </c>
      <c r="G72" s="54">
        <v>786</v>
      </c>
      <c r="H72" s="1046">
        <v>369</v>
      </c>
      <c r="I72" s="1046">
        <v>86</v>
      </c>
      <c r="J72" s="1046">
        <v>388</v>
      </c>
      <c r="K72" s="1050">
        <v>68</v>
      </c>
      <c r="L72" s="1044">
        <v>6456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72</v>
      </c>
      <c r="D76" s="51">
        <v>163</v>
      </c>
      <c r="E76" s="51">
        <v>309</v>
      </c>
      <c r="F76" s="51">
        <v>308</v>
      </c>
      <c r="G76" s="51">
        <v>69</v>
      </c>
      <c r="H76" s="51">
        <v>31</v>
      </c>
      <c r="I76" s="51">
        <v>8</v>
      </c>
      <c r="J76" s="51">
        <v>205</v>
      </c>
      <c r="K76" s="52">
        <v>3</v>
      </c>
      <c r="L76" s="1006">
        <v>1168</v>
      </c>
    </row>
    <row r="77" spans="2:12">
      <c r="B77" s="3" t="s">
        <v>57</v>
      </c>
      <c r="C77" s="51">
        <v>0</v>
      </c>
      <c r="D77" s="51">
        <v>6</v>
      </c>
      <c r="E77" s="51">
        <v>27</v>
      </c>
      <c r="F77" s="51">
        <v>57</v>
      </c>
      <c r="G77" s="51">
        <v>43</v>
      </c>
      <c r="H77" s="51">
        <v>24</v>
      </c>
      <c r="I77" s="51">
        <v>7</v>
      </c>
      <c r="J77" s="51">
        <v>0</v>
      </c>
      <c r="K77" s="52">
        <v>1</v>
      </c>
      <c r="L77" s="1006">
        <v>165</v>
      </c>
    </row>
    <row r="78" spans="2:12">
      <c r="B78" s="3" t="s">
        <v>58</v>
      </c>
      <c r="C78" s="51">
        <v>1</v>
      </c>
      <c r="D78" s="51">
        <v>19</v>
      </c>
      <c r="E78" s="51">
        <v>32</v>
      </c>
      <c r="F78" s="51">
        <v>94</v>
      </c>
      <c r="G78" s="51">
        <v>142</v>
      </c>
      <c r="H78" s="51">
        <v>69</v>
      </c>
      <c r="I78" s="51">
        <v>20</v>
      </c>
      <c r="J78" s="51">
        <v>0</v>
      </c>
      <c r="K78" s="52">
        <v>12</v>
      </c>
      <c r="L78" s="1006">
        <v>389</v>
      </c>
    </row>
    <row r="79" spans="2:12">
      <c r="B79" s="3" t="s">
        <v>59</v>
      </c>
      <c r="C79" s="51">
        <v>0</v>
      </c>
      <c r="D79" s="51">
        <v>9</v>
      </c>
      <c r="E79" s="51">
        <v>34</v>
      </c>
      <c r="F79" s="51">
        <v>84</v>
      </c>
      <c r="G79" s="51">
        <v>79</v>
      </c>
      <c r="H79" s="51">
        <v>39</v>
      </c>
      <c r="I79" s="51">
        <v>10</v>
      </c>
      <c r="J79" s="51">
        <v>0</v>
      </c>
      <c r="K79" s="52">
        <v>0</v>
      </c>
      <c r="L79" s="1006">
        <v>255</v>
      </c>
    </row>
    <row r="80" spans="2:12">
      <c r="B80" s="3" t="s">
        <v>60</v>
      </c>
      <c r="C80" s="51">
        <v>0</v>
      </c>
      <c r="D80" s="51">
        <v>9</v>
      </c>
      <c r="E80" s="51">
        <v>19</v>
      </c>
      <c r="F80" s="51">
        <v>43</v>
      </c>
      <c r="G80" s="51">
        <v>58</v>
      </c>
      <c r="H80" s="51">
        <v>38</v>
      </c>
      <c r="I80" s="51">
        <v>13</v>
      </c>
      <c r="J80" s="51">
        <v>0</v>
      </c>
      <c r="K80" s="52">
        <v>0</v>
      </c>
      <c r="L80" s="1006">
        <v>180</v>
      </c>
    </row>
    <row r="81" spans="1:12">
      <c r="B81" s="3" t="s">
        <v>61</v>
      </c>
      <c r="C81" s="51">
        <v>58</v>
      </c>
      <c r="D81" s="51">
        <v>56</v>
      </c>
      <c r="E81" s="51">
        <v>60</v>
      </c>
      <c r="F81" s="51">
        <v>121</v>
      </c>
      <c r="G81" s="51">
        <v>100</v>
      </c>
      <c r="H81" s="51">
        <v>57</v>
      </c>
      <c r="I81" s="51">
        <v>14</v>
      </c>
      <c r="J81" s="51">
        <v>0</v>
      </c>
      <c r="K81" s="52">
        <v>3</v>
      </c>
      <c r="L81" s="1006">
        <v>469</v>
      </c>
    </row>
    <row r="82" spans="1:12">
      <c r="B82" s="3" t="s">
        <v>62</v>
      </c>
      <c r="C82" s="51">
        <v>138</v>
      </c>
      <c r="D82" s="51">
        <v>103</v>
      </c>
      <c r="E82" s="51">
        <v>82</v>
      </c>
      <c r="F82" s="51">
        <v>148</v>
      </c>
      <c r="G82" s="51">
        <v>137</v>
      </c>
      <c r="H82" s="51">
        <v>56</v>
      </c>
      <c r="I82" s="51">
        <v>14</v>
      </c>
      <c r="J82" s="51">
        <v>0</v>
      </c>
      <c r="K82" s="52">
        <v>0</v>
      </c>
      <c r="L82" s="1006">
        <v>678</v>
      </c>
    </row>
    <row r="83" spans="1:12">
      <c r="B83" s="3" t="s">
        <v>63</v>
      </c>
      <c r="C83" s="51">
        <v>261</v>
      </c>
      <c r="D83" s="51">
        <v>296</v>
      </c>
      <c r="E83" s="51">
        <v>325</v>
      </c>
      <c r="F83" s="51">
        <v>585</v>
      </c>
      <c r="G83" s="51">
        <v>323</v>
      </c>
      <c r="H83" s="51">
        <v>81</v>
      </c>
      <c r="I83" s="51">
        <v>19</v>
      </c>
      <c r="J83" s="51">
        <v>0</v>
      </c>
      <c r="K83" s="52">
        <v>1</v>
      </c>
      <c r="L83" s="1006">
        <v>1891</v>
      </c>
    </row>
    <row r="84" spans="1:12">
      <c r="B84" s="3" t="s">
        <v>64</v>
      </c>
      <c r="C84" s="51">
        <v>22</v>
      </c>
      <c r="D84" s="51">
        <v>134</v>
      </c>
      <c r="E84" s="51">
        <v>298</v>
      </c>
      <c r="F84" s="51">
        <v>295</v>
      </c>
      <c r="G84" s="51">
        <v>40</v>
      </c>
      <c r="H84" s="51">
        <v>27</v>
      </c>
      <c r="I84" s="51">
        <v>6</v>
      </c>
      <c r="J84" s="51">
        <v>139</v>
      </c>
      <c r="K84" s="52">
        <v>8</v>
      </c>
      <c r="L84" s="1006">
        <v>969</v>
      </c>
    </row>
    <row r="85" spans="1:12">
      <c r="B85" s="3" t="s">
        <v>65</v>
      </c>
      <c r="C85" s="51">
        <v>30</v>
      </c>
      <c r="D85" s="51">
        <v>162</v>
      </c>
      <c r="E85" s="51">
        <v>262</v>
      </c>
      <c r="F85" s="51">
        <v>251</v>
      </c>
      <c r="G85" s="51">
        <v>39</v>
      </c>
      <c r="H85" s="51">
        <v>21</v>
      </c>
      <c r="I85" s="51">
        <v>5</v>
      </c>
      <c r="J85" s="51">
        <v>106</v>
      </c>
      <c r="K85" s="52">
        <v>7</v>
      </c>
      <c r="L85" s="1006">
        <v>883</v>
      </c>
    </row>
    <row r="86" spans="1:12">
      <c r="B86" s="3" t="s">
        <v>66</v>
      </c>
      <c r="C86" s="51">
        <v>32</v>
      </c>
      <c r="D86" s="51">
        <v>112</v>
      </c>
      <c r="E86" s="51">
        <v>239</v>
      </c>
      <c r="F86" s="51">
        <v>201</v>
      </c>
      <c r="G86" s="51">
        <v>54</v>
      </c>
      <c r="H86" s="51">
        <v>17</v>
      </c>
      <c r="I86" s="51">
        <v>6</v>
      </c>
      <c r="J86" s="51">
        <v>144</v>
      </c>
      <c r="K86" s="52">
        <v>39</v>
      </c>
      <c r="L86" s="1006">
        <v>844</v>
      </c>
    </row>
    <row r="87" spans="1:12">
      <c r="B87" s="3" t="s">
        <v>67</v>
      </c>
      <c r="C87" s="51">
        <v>51</v>
      </c>
      <c r="D87" s="51">
        <v>328</v>
      </c>
      <c r="E87" s="51">
        <v>588</v>
      </c>
      <c r="F87" s="51">
        <v>567</v>
      </c>
      <c r="G87" s="51">
        <v>102</v>
      </c>
      <c r="H87" s="51">
        <v>41</v>
      </c>
      <c r="I87" s="51">
        <v>9</v>
      </c>
      <c r="J87" s="51">
        <v>295</v>
      </c>
      <c r="K87" s="52">
        <v>29</v>
      </c>
      <c r="L87" s="1006">
        <v>2010</v>
      </c>
    </row>
    <row r="88" spans="1:12">
      <c r="B88" s="3" t="s">
        <v>68</v>
      </c>
      <c r="C88" s="51">
        <v>52</v>
      </c>
      <c r="D88" s="51">
        <v>138</v>
      </c>
      <c r="E88" s="51">
        <v>303</v>
      </c>
      <c r="F88" s="51">
        <v>241</v>
      </c>
      <c r="G88" s="51">
        <v>37</v>
      </c>
      <c r="H88" s="51">
        <v>18</v>
      </c>
      <c r="I88" s="51">
        <v>5</v>
      </c>
      <c r="J88" s="51">
        <v>125</v>
      </c>
      <c r="K88" s="52">
        <v>5</v>
      </c>
      <c r="L88" s="1006">
        <v>924</v>
      </c>
    </row>
    <row r="89" spans="1:12" ht="15.6" thickBot="1">
      <c r="B89" s="3" t="s">
        <v>69</v>
      </c>
      <c r="C89" s="51">
        <v>58</v>
      </c>
      <c r="D89" s="51">
        <v>178</v>
      </c>
      <c r="E89" s="51">
        <v>310</v>
      </c>
      <c r="F89" s="51">
        <v>325</v>
      </c>
      <c r="G89" s="51">
        <v>71</v>
      </c>
      <c r="H89" s="51">
        <v>45</v>
      </c>
      <c r="I89" s="51">
        <v>11</v>
      </c>
      <c r="J89" s="51">
        <v>92</v>
      </c>
      <c r="K89" s="52">
        <v>0</v>
      </c>
      <c r="L89" s="1047">
        <v>1090</v>
      </c>
    </row>
    <row r="90" spans="1:12" ht="16.2" thickTop="1" thickBot="1">
      <c r="B90" s="32" t="s">
        <v>70</v>
      </c>
      <c r="C90" s="54">
        <v>775</v>
      </c>
      <c r="D90" s="54">
        <v>1713</v>
      </c>
      <c r="E90" s="54">
        <v>2888</v>
      </c>
      <c r="F90" s="54">
        <v>3320</v>
      </c>
      <c r="G90" s="54">
        <v>1294</v>
      </c>
      <c r="H90" s="1046">
        <v>564</v>
      </c>
      <c r="I90" s="1046">
        <v>147</v>
      </c>
      <c r="J90" s="1046">
        <v>1106</v>
      </c>
      <c r="K90" s="1045">
        <v>108</v>
      </c>
      <c r="L90" s="1044">
        <v>11915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6.5044062106588335E-2</v>
      </c>
      <c r="D94" s="72">
        <v>775</v>
      </c>
    </row>
    <row r="95" spans="1:12">
      <c r="B95" s="70" t="s">
        <v>9</v>
      </c>
      <c r="C95" s="852">
        <v>0.14376835921107847</v>
      </c>
      <c r="D95" s="72">
        <v>1713</v>
      </c>
    </row>
    <row r="96" spans="1:12">
      <c r="B96" s="70" t="s">
        <v>10</v>
      </c>
      <c r="C96" s="852">
        <v>0.24238355014687368</v>
      </c>
      <c r="D96" s="72">
        <v>2888</v>
      </c>
    </row>
    <row r="97" spans="1:8">
      <c r="B97" s="73" t="s">
        <v>11</v>
      </c>
      <c r="C97" s="851">
        <v>0.27864036928241714</v>
      </c>
      <c r="D97" s="75">
        <v>3320</v>
      </c>
    </row>
    <row r="98" spans="1:8">
      <c r="B98" s="73" t="s">
        <v>12</v>
      </c>
      <c r="C98" s="850">
        <v>0.10860260176248426</v>
      </c>
      <c r="D98" s="75">
        <v>1294</v>
      </c>
    </row>
    <row r="99" spans="1:8">
      <c r="B99" s="73" t="s">
        <v>13</v>
      </c>
      <c r="C99" s="850">
        <v>4.7335291649181703E-2</v>
      </c>
      <c r="D99" s="75">
        <v>564</v>
      </c>
    </row>
    <row r="100" spans="1:8">
      <c r="B100" s="73" t="s">
        <v>14</v>
      </c>
      <c r="C100" s="850">
        <v>1.2337389844733529E-2</v>
      </c>
      <c r="D100" s="75">
        <v>147</v>
      </c>
    </row>
    <row r="101" spans="1:8">
      <c r="B101" s="77" t="s">
        <v>77</v>
      </c>
      <c r="C101" s="849">
        <v>9.2824171212757031E-2</v>
      </c>
      <c r="D101" s="79">
        <v>1106</v>
      </c>
    </row>
    <row r="102" spans="1:8">
      <c r="B102" s="80" t="s">
        <v>78</v>
      </c>
      <c r="C102" s="849">
        <v>9.0642047838858583E-3</v>
      </c>
      <c r="D102" s="79">
        <v>108</v>
      </c>
    </row>
    <row r="103" spans="1:8" ht="15.6" thickBot="1">
      <c r="B103" s="81" t="s">
        <v>87</v>
      </c>
      <c r="C103" s="847"/>
      <c r="D103" s="846">
        <v>11915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1002">
        <v>4.3999999999999997E-2</v>
      </c>
      <c r="D108" s="1002">
        <v>3.9E-2</v>
      </c>
      <c r="E108" s="1002">
        <v>2.3E-2</v>
      </c>
      <c r="F108" s="1002">
        <v>3.7670341116222548E-2</v>
      </c>
      <c r="G108" s="87">
        <v>3.8271086865295845E-2</v>
      </c>
      <c r="H108" s="88">
        <v>456</v>
      </c>
    </row>
    <row r="109" spans="1:8">
      <c r="B109" s="3" t="s">
        <v>93</v>
      </c>
      <c r="C109" s="1002">
        <v>0.13600000000000001</v>
      </c>
      <c r="D109" s="1002">
        <v>0.13100000000000001</v>
      </c>
      <c r="E109" s="1041">
        <v>0.112</v>
      </c>
      <c r="F109" s="1002">
        <v>0.1226456036802361</v>
      </c>
      <c r="G109" s="87">
        <v>0.12161141418380193</v>
      </c>
      <c r="H109" s="88">
        <v>1449</v>
      </c>
    </row>
    <row r="110" spans="1:8">
      <c r="B110" s="3" t="s">
        <v>94</v>
      </c>
      <c r="C110" s="1042">
        <v>0.158</v>
      </c>
      <c r="D110" s="1042">
        <v>0.16200000000000001</v>
      </c>
      <c r="E110" s="1043">
        <v>0.16800000000000001</v>
      </c>
      <c r="F110" s="1042">
        <v>0.16986372710702197</v>
      </c>
      <c r="G110" s="722">
        <v>0.17096097356273604</v>
      </c>
      <c r="H110" s="88">
        <v>2037</v>
      </c>
    </row>
    <row r="111" spans="1:8">
      <c r="B111" s="3" t="s">
        <v>95</v>
      </c>
      <c r="C111" s="1002">
        <v>0.14599999999999999</v>
      </c>
      <c r="D111" s="1002">
        <v>0.14799999999999999</v>
      </c>
      <c r="E111" s="1041">
        <v>0.156</v>
      </c>
      <c r="F111" s="1002">
        <v>0.1580591962503255</v>
      </c>
      <c r="G111" s="87">
        <v>0.1541754091481326</v>
      </c>
      <c r="H111" s="88">
        <v>1837</v>
      </c>
    </row>
    <row r="112" spans="1:8">
      <c r="B112" s="3" t="s">
        <v>96</v>
      </c>
      <c r="C112" s="1002">
        <v>0.15</v>
      </c>
      <c r="D112" s="1002">
        <v>0.151</v>
      </c>
      <c r="E112" s="1041">
        <v>0.155</v>
      </c>
      <c r="F112" s="1002">
        <v>0.15536845759916673</v>
      </c>
      <c r="G112" s="87">
        <v>0.15518254301300882</v>
      </c>
      <c r="H112" s="88">
        <v>1849</v>
      </c>
    </row>
    <row r="113" spans="2:8">
      <c r="B113" s="3" t="s">
        <v>97</v>
      </c>
      <c r="C113" s="1002">
        <v>0.121</v>
      </c>
      <c r="D113" s="1002">
        <v>0.124</v>
      </c>
      <c r="E113" s="1041">
        <v>0.13600000000000001</v>
      </c>
      <c r="F113" s="1002">
        <v>0.13436333651592744</v>
      </c>
      <c r="G113" s="87">
        <v>0.13587914393621486</v>
      </c>
      <c r="H113" s="88">
        <v>1619</v>
      </c>
    </row>
    <row r="114" spans="2:8">
      <c r="B114" s="3" t="s">
        <v>98</v>
      </c>
      <c r="C114" s="1002">
        <v>9.9000000000000005E-2</v>
      </c>
      <c r="D114" s="1002">
        <v>0.1</v>
      </c>
      <c r="E114" s="1002">
        <v>0.106</v>
      </c>
      <c r="F114" s="1002">
        <v>0.10511240343720163</v>
      </c>
      <c r="G114" s="87">
        <v>0.10457406630297944</v>
      </c>
      <c r="H114" s="88">
        <v>1246</v>
      </c>
    </row>
    <row r="115" spans="2:8">
      <c r="B115" s="3" t="s">
        <v>99</v>
      </c>
      <c r="C115" s="1002">
        <v>9.6000000000000002E-2</v>
      </c>
      <c r="D115" s="1002">
        <v>9.5000000000000001E-2</v>
      </c>
      <c r="E115" s="1002">
        <v>9.4E-2</v>
      </c>
      <c r="F115" s="1002">
        <v>8.1676937765818941E-2</v>
      </c>
      <c r="G115" s="87">
        <v>8.2333193453629883E-2</v>
      </c>
      <c r="H115" s="88">
        <v>981</v>
      </c>
    </row>
    <row r="116" spans="2:8">
      <c r="B116" s="3" t="s">
        <v>100</v>
      </c>
      <c r="C116" s="1002">
        <v>4.7E-2</v>
      </c>
      <c r="D116" s="1002">
        <v>4.7E-2</v>
      </c>
      <c r="E116" s="1002">
        <v>4.8000000000000001E-2</v>
      </c>
      <c r="F116" s="1002">
        <v>3.37644301709921E-2</v>
      </c>
      <c r="G116" s="87">
        <v>3.4746118338229125E-2</v>
      </c>
      <c r="H116" s="88">
        <v>414</v>
      </c>
    </row>
    <row r="117" spans="2:8" ht="15.6" thickBot="1">
      <c r="B117" s="4" t="s">
        <v>101</v>
      </c>
      <c r="C117" s="1001">
        <v>3.0000000000000001E-3</v>
      </c>
      <c r="D117" s="1001">
        <v>4.0000000000000001E-3</v>
      </c>
      <c r="E117" s="1001">
        <v>2E-3</v>
      </c>
      <c r="F117" s="1001">
        <v>1.2151722940716952E-3</v>
      </c>
      <c r="G117" s="90">
        <v>2.2660511959714646E-3</v>
      </c>
      <c r="H117" s="91">
        <v>27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11915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367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128" t="s">
        <v>89</v>
      </c>
      <c r="C122" s="1086" t="s">
        <v>103</v>
      </c>
      <c r="D122" s="1087"/>
      <c r="E122" s="1088" t="s">
        <v>74</v>
      </c>
      <c r="F122" s="1089"/>
    </row>
    <row r="123" spans="2:8">
      <c r="B123" s="1129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3.0359355638166045E-2</v>
      </c>
      <c r="D124" s="1039">
        <v>196</v>
      </c>
      <c r="E124" s="1040">
        <v>1.6449853126311371E-2</v>
      </c>
      <c r="F124" s="1039">
        <v>196</v>
      </c>
    </row>
    <row r="125" spans="2:8">
      <c r="B125" s="100" t="s">
        <v>0</v>
      </c>
      <c r="C125" s="1040">
        <v>0.12623915737298638</v>
      </c>
      <c r="D125" s="1039">
        <v>815</v>
      </c>
      <c r="E125" s="1040">
        <v>6.8401174989509025E-2</v>
      </c>
      <c r="F125" s="1039">
        <v>815</v>
      </c>
    </row>
    <row r="126" spans="2:8">
      <c r="B126" s="100" t="s">
        <v>1</v>
      </c>
      <c r="C126" s="1040">
        <v>0.17967781908302355</v>
      </c>
      <c r="D126" s="1039">
        <v>1160</v>
      </c>
      <c r="E126" s="1040">
        <v>9.7356273604699964E-2</v>
      </c>
      <c r="F126" s="1039">
        <v>1160</v>
      </c>
    </row>
    <row r="127" spans="2:8">
      <c r="B127" s="100" t="s">
        <v>2</v>
      </c>
      <c r="C127" s="1040">
        <v>0.15985130111524162</v>
      </c>
      <c r="D127" s="1039">
        <v>1032</v>
      </c>
      <c r="E127" s="1040">
        <v>8.661351237935376E-2</v>
      </c>
      <c r="F127" s="1039">
        <v>1032</v>
      </c>
    </row>
    <row r="128" spans="2:8">
      <c r="B128" s="100" t="s">
        <v>3</v>
      </c>
      <c r="C128" s="1040">
        <v>0.16403345724907062</v>
      </c>
      <c r="D128" s="1039">
        <v>1059</v>
      </c>
      <c r="E128" s="1040">
        <v>8.8879563575325227E-2</v>
      </c>
      <c r="F128" s="1039">
        <v>1059</v>
      </c>
    </row>
    <row r="129" spans="2:13">
      <c r="B129" s="100" t="s">
        <v>4</v>
      </c>
      <c r="C129" s="1040">
        <v>0.13506815365551425</v>
      </c>
      <c r="D129" s="1039">
        <v>872</v>
      </c>
      <c r="E129" s="1040">
        <v>7.3185060847670999E-2</v>
      </c>
      <c r="F129" s="1039">
        <v>872</v>
      </c>
    </row>
    <row r="130" spans="2:13">
      <c r="B130" s="100" t="s">
        <v>5</v>
      </c>
      <c r="C130" s="1040">
        <v>0.10223048327137546</v>
      </c>
      <c r="D130" s="1039">
        <v>660</v>
      </c>
      <c r="E130" s="1040">
        <v>5.5392362568191356E-2</v>
      </c>
      <c r="F130" s="1039">
        <v>660</v>
      </c>
    </row>
    <row r="131" spans="2:13">
      <c r="B131" s="100" t="s">
        <v>6</v>
      </c>
      <c r="C131" s="1040">
        <v>7.5898389095415117E-2</v>
      </c>
      <c r="D131" s="1039">
        <v>490</v>
      </c>
      <c r="E131" s="1040">
        <v>4.1124632815778432E-2</v>
      </c>
      <c r="F131" s="1039">
        <v>490</v>
      </c>
    </row>
    <row r="132" spans="2:13">
      <c r="B132" s="100" t="s">
        <v>7</v>
      </c>
      <c r="C132" s="1040">
        <v>2.5402726146220571E-2</v>
      </c>
      <c r="D132" s="1039">
        <v>164</v>
      </c>
      <c r="E132" s="1040">
        <v>1.3764162819974822E-2</v>
      </c>
      <c r="F132" s="1039">
        <v>164</v>
      </c>
    </row>
    <row r="133" spans="2:13">
      <c r="B133" s="100" t="s">
        <v>105</v>
      </c>
      <c r="C133" s="1040">
        <v>1.2391573729863693E-3</v>
      </c>
      <c r="D133" s="1039">
        <v>8</v>
      </c>
      <c r="E133" s="1040">
        <v>6.7142257658413761E-4</v>
      </c>
      <c r="F133" s="1039">
        <v>8</v>
      </c>
    </row>
    <row r="134" spans="2:13">
      <c r="B134" s="100" t="s">
        <v>73</v>
      </c>
      <c r="C134" s="906"/>
      <c r="D134" s="1038"/>
      <c r="E134" s="1037">
        <v>0.45816198069660091</v>
      </c>
      <c r="F134" s="833">
        <v>5459</v>
      </c>
    </row>
    <row r="135" spans="2:13" ht="15.6" thickBot="1">
      <c r="B135" s="105" t="s">
        <v>70</v>
      </c>
      <c r="C135" s="1036"/>
      <c r="D135" s="831">
        <v>6456</v>
      </c>
      <c r="E135" s="1035"/>
      <c r="F135" s="831">
        <v>11915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268</v>
      </c>
      <c r="D139" s="115">
        <v>306</v>
      </c>
      <c r="E139" s="115">
        <v>163</v>
      </c>
      <c r="F139" s="115">
        <v>116</v>
      </c>
      <c r="G139" s="115">
        <v>97</v>
      </c>
      <c r="H139" s="115">
        <v>59</v>
      </c>
      <c r="I139" s="115">
        <v>53</v>
      </c>
      <c r="J139" s="115">
        <v>22</v>
      </c>
      <c r="K139" s="115">
        <v>10</v>
      </c>
      <c r="L139" s="115">
        <v>3</v>
      </c>
      <c r="M139" s="116">
        <v>1097</v>
      </c>
    </row>
    <row r="140" spans="2:13">
      <c r="B140" s="114" t="s">
        <v>109</v>
      </c>
      <c r="C140" s="115">
        <v>33</v>
      </c>
      <c r="D140" s="115">
        <v>55</v>
      </c>
      <c r="E140" s="115">
        <v>19</v>
      </c>
      <c r="F140" s="115">
        <v>26</v>
      </c>
      <c r="G140" s="115">
        <v>13</v>
      </c>
      <c r="H140" s="115">
        <v>17</v>
      </c>
      <c r="I140" s="115">
        <v>9</v>
      </c>
      <c r="J140" s="115">
        <v>5</v>
      </c>
      <c r="K140" s="115">
        <v>2</v>
      </c>
      <c r="L140" s="115">
        <v>0</v>
      </c>
      <c r="M140" s="116">
        <v>179</v>
      </c>
    </row>
    <row r="141" spans="2:13">
      <c r="B141" s="114" t="s">
        <v>110</v>
      </c>
      <c r="C141" s="115">
        <v>131</v>
      </c>
      <c r="D141" s="115">
        <v>625</v>
      </c>
      <c r="E141" s="115">
        <v>393</v>
      </c>
      <c r="F141" s="115">
        <v>224</v>
      </c>
      <c r="G141" s="115">
        <v>180</v>
      </c>
      <c r="H141" s="115">
        <v>163</v>
      </c>
      <c r="I141" s="115">
        <v>92</v>
      </c>
      <c r="J141" s="115">
        <v>65</v>
      </c>
      <c r="K141" s="115">
        <v>28</v>
      </c>
      <c r="L141" s="115">
        <v>3</v>
      </c>
      <c r="M141" s="116">
        <v>1904</v>
      </c>
    </row>
    <row r="142" spans="2:13">
      <c r="B142" s="114" t="s">
        <v>111</v>
      </c>
      <c r="C142" s="115">
        <v>24</v>
      </c>
      <c r="D142" s="115">
        <v>448</v>
      </c>
      <c r="E142" s="115">
        <v>1040</v>
      </c>
      <c r="F142" s="115">
        <v>544</v>
      </c>
      <c r="G142" s="115">
        <v>362</v>
      </c>
      <c r="H142" s="115">
        <v>278</v>
      </c>
      <c r="I142" s="115">
        <v>183</v>
      </c>
      <c r="J142" s="115">
        <v>128</v>
      </c>
      <c r="K142" s="115">
        <v>61</v>
      </c>
      <c r="L142" s="115">
        <v>4</v>
      </c>
      <c r="M142" s="116">
        <v>3072</v>
      </c>
    </row>
    <row r="143" spans="2:13">
      <c r="B143" s="114" t="s">
        <v>112</v>
      </c>
      <c r="C143" s="115">
        <v>0</v>
      </c>
      <c r="D143" s="115">
        <v>15</v>
      </c>
      <c r="E143" s="115">
        <v>422</v>
      </c>
      <c r="F143" s="115">
        <v>871</v>
      </c>
      <c r="G143" s="115">
        <v>714</v>
      </c>
      <c r="H143" s="115">
        <v>425</v>
      </c>
      <c r="I143" s="115">
        <v>271</v>
      </c>
      <c r="J143" s="115">
        <v>202</v>
      </c>
      <c r="K143" s="115">
        <v>80</v>
      </c>
      <c r="L143" s="115">
        <v>4</v>
      </c>
      <c r="M143" s="116">
        <v>3004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56</v>
      </c>
      <c r="G144" s="115">
        <v>483</v>
      </c>
      <c r="H144" s="115">
        <v>677</v>
      </c>
      <c r="I144" s="115">
        <v>638</v>
      </c>
      <c r="J144" s="115">
        <v>559</v>
      </c>
      <c r="K144" s="115">
        <v>233</v>
      </c>
      <c r="L144" s="115">
        <v>13</v>
      </c>
      <c r="M144" s="116">
        <v>2659</v>
      </c>
    </row>
    <row r="145" spans="2:14" ht="15.6" thickBot="1">
      <c r="B145" s="117" t="s">
        <v>70</v>
      </c>
      <c r="C145" s="118">
        <v>456</v>
      </c>
      <c r="D145" s="118">
        <v>1449</v>
      </c>
      <c r="E145" s="118">
        <v>2037</v>
      </c>
      <c r="F145" s="118">
        <v>1837</v>
      </c>
      <c r="G145" s="118">
        <v>1849</v>
      </c>
      <c r="H145" s="118">
        <v>1619</v>
      </c>
      <c r="I145" s="118">
        <v>1246</v>
      </c>
      <c r="J145" s="118">
        <v>981</v>
      </c>
      <c r="K145" s="118">
        <v>414</v>
      </c>
      <c r="L145" s="118">
        <v>27</v>
      </c>
      <c r="M145" s="119">
        <v>11915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79</v>
      </c>
      <c r="D149" s="125">
        <v>97</v>
      </c>
      <c r="E149" s="125">
        <v>50</v>
      </c>
      <c r="F149" s="125">
        <v>36</v>
      </c>
      <c r="G149" s="125">
        <v>17</v>
      </c>
      <c r="H149" s="125">
        <v>9</v>
      </c>
      <c r="I149" s="125">
        <v>15</v>
      </c>
      <c r="J149" s="125">
        <v>3</v>
      </c>
      <c r="K149" s="125">
        <v>2</v>
      </c>
      <c r="L149" s="125">
        <v>0</v>
      </c>
      <c r="M149" s="116">
        <v>308</v>
      </c>
    </row>
    <row r="150" spans="2:14">
      <c r="B150" s="114" t="s">
        <v>109</v>
      </c>
      <c r="C150" s="125">
        <v>21</v>
      </c>
      <c r="D150" s="125">
        <v>25</v>
      </c>
      <c r="E150" s="125">
        <v>11</v>
      </c>
      <c r="F150" s="125">
        <v>8</v>
      </c>
      <c r="G150" s="125">
        <v>2</v>
      </c>
      <c r="H150" s="125">
        <v>9</v>
      </c>
      <c r="I150" s="125">
        <v>4</v>
      </c>
      <c r="J150" s="125">
        <v>2</v>
      </c>
      <c r="K150" s="125">
        <v>2</v>
      </c>
      <c r="L150" s="125">
        <v>0</v>
      </c>
      <c r="M150" s="116">
        <v>84</v>
      </c>
    </row>
    <row r="151" spans="2:14">
      <c r="B151" s="114" t="s">
        <v>110</v>
      </c>
      <c r="C151" s="125">
        <v>84</v>
      </c>
      <c r="D151" s="125">
        <v>384</v>
      </c>
      <c r="E151" s="125">
        <v>244</v>
      </c>
      <c r="F151" s="125">
        <v>149</v>
      </c>
      <c r="G151" s="125">
        <v>124</v>
      </c>
      <c r="H151" s="125">
        <v>110</v>
      </c>
      <c r="I151" s="125">
        <v>58</v>
      </c>
      <c r="J151" s="125">
        <v>34</v>
      </c>
      <c r="K151" s="125">
        <v>11</v>
      </c>
      <c r="L151" s="125">
        <v>1</v>
      </c>
      <c r="M151" s="116">
        <v>1199</v>
      </c>
    </row>
    <row r="152" spans="2:14">
      <c r="B152" s="114" t="s">
        <v>111</v>
      </c>
      <c r="C152" s="125">
        <v>12</v>
      </c>
      <c r="D152" s="125">
        <v>300</v>
      </c>
      <c r="E152" s="125">
        <v>608</v>
      </c>
      <c r="F152" s="125">
        <v>314</v>
      </c>
      <c r="G152" s="125">
        <v>225</v>
      </c>
      <c r="H152" s="125">
        <v>154</v>
      </c>
      <c r="I152" s="125">
        <v>110</v>
      </c>
      <c r="J152" s="125">
        <v>61</v>
      </c>
      <c r="K152" s="125">
        <v>23</v>
      </c>
      <c r="L152" s="125">
        <v>2</v>
      </c>
      <c r="M152" s="116">
        <v>1809</v>
      </c>
    </row>
    <row r="153" spans="2:14">
      <c r="B153" s="114" t="s">
        <v>112</v>
      </c>
      <c r="C153" s="125">
        <v>0</v>
      </c>
      <c r="D153" s="125">
        <v>9</v>
      </c>
      <c r="E153" s="125">
        <v>247</v>
      </c>
      <c r="F153" s="125">
        <v>489</v>
      </c>
      <c r="G153" s="125">
        <v>387</v>
      </c>
      <c r="H153" s="125">
        <v>215</v>
      </c>
      <c r="I153" s="125">
        <v>138</v>
      </c>
      <c r="J153" s="125">
        <v>110</v>
      </c>
      <c r="K153" s="125">
        <v>32</v>
      </c>
      <c r="L153" s="125">
        <v>2</v>
      </c>
      <c r="M153" s="116">
        <v>1629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36</v>
      </c>
      <c r="G154" s="125">
        <v>304</v>
      </c>
      <c r="H154" s="125">
        <v>375</v>
      </c>
      <c r="I154" s="125">
        <v>335</v>
      </c>
      <c r="J154" s="125">
        <v>280</v>
      </c>
      <c r="K154" s="125">
        <v>94</v>
      </c>
      <c r="L154" s="125">
        <v>3</v>
      </c>
      <c r="M154" s="116">
        <v>1427</v>
      </c>
    </row>
    <row r="155" spans="2:14" ht="15.6" thickBot="1">
      <c r="B155" s="117" t="s">
        <v>70</v>
      </c>
      <c r="C155" s="118">
        <v>196</v>
      </c>
      <c r="D155" s="118">
        <v>815</v>
      </c>
      <c r="E155" s="118">
        <v>1160</v>
      </c>
      <c r="F155" s="118">
        <v>1032</v>
      </c>
      <c r="G155" s="118">
        <v>1059</v>
      </c>
      <c r="H155" s="118">
        <v>872</v>
      </c>
      <c r="I155" s="118">
        <v>660</v>
      </c>
      <c r="J155" s="118">
        <v>490</v>
      </c>
      <c r="K155" s="118">
        <v>164</v>
      </c>
      <c r="L155" s="118">
        <v>8</v>
      </c>
      <c r="M155" s="119">
        <v>6456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0.21491228070175439</v>
      </c>
      <c r="D159" s="1031">
        <v>8.2815734989648032E-2</v>
      </c>
      <c r="E159" s="1031">
        <v>3.8291605301914583E-2</v>
      </c>
      <c r="F159" s="1031">
        <v>3.5928143712574849E-2</v>
      </c>
      <c r="G159" s="1031">
        <v>5.4624121146565709E-2</v>
      </c>
      <c r="H159" s="1032">
        <v>6.2384187770228534E-2</v>
      </c>
      <c r="I159" s="1032">
        <v>7.463884430176565E-2</v>
      </c>
      <c r="J159" s="1031">
        <v>8.1549439347604488E-2</v>
      </c>
      <c r="K159" s="1031">
        <v>7.9710144927536225E-2</v>
      </c>
      <c r="L159" s="1030">
        <v>0.18518518518518517</v>
      </c>
      <c r="M159" s="1034">
        <v>6.5044062106588335E-2</v>
      </c>
      <c r="N159" s="1016"/>
    </row>
    <row r="160" spans="2:14">
      <c r="B160" s="70" t="s">
        <v>9</v>
      </c>
      <c r="C160" s="1032">
        <v>0.46052631578947367</v>
      </c>
      <c r="D160" s="1031">
        <v>0.21877156659765357</v>
      </c>
      <c r="E160" s="1031">
        <v>0.12911143838978892</v>
      </c>
      <c r="F160" s="1031">
        <v>0.11050626020685901</v>
      </c>
      <c r="G160" s="1031">
        <v>9.3023255813953487E-2</v>
      </c>
      <c r="H160" s="1032">
        <v>0.11365040148239654</v>
      </c>
      <c r="I160" s="1032">
        <v>0.12359550561797752</v>
      </c>
      <c r="J160" s="1031">
        <v>0.13761467889908258</v>
      </c>
      <c r="K160" s="1031">
        <v>0.16183574879227053</v>
      </c>
      <c r="L160" s="1033">
        <v>0.29629629629629628</v>
      </c>
      <c r="M160" s="1029">
        <v>0.14376835921107847</v>
      </c>
      <c r="N160" s="1016"/>
    </row>
    <row r="161" spans="2:14">
      <c r="B161" s="70" t="s">
        <v>10</v>
      </c>
      <c r="C161" s="1031">
        <v>0.19078947368421054</v>
      </c>
      <c r="D161" s="1031">
        <v>0.38233264320220844</v>
      </c>
      <c r="E161" s="1031">
        <v>0.30191458026509571</v>
      </c>
      <c r="F161" s="1031">
        <v>0.24006532389765922</v>
      </c>
      <c r="G161" s="1031">
        <v>0.19307733910221742</v>
      </c>
      <c r="H161" s="1032">
        <v>0.1957998764669549</v>
      </c>
      <c r="I161" s="1032">
        <v>0.18780096308186195</v>
      </c>
      <c r="J161" s="1031">
        <v>0.19673802242609581</v>
      </c>
      <c r="K161" s="1031">
        <v>0.21497584541062803</v>
      </c>
      <c r="L161" s="1030">
        <v>3.7037037037037035E-2</v>
      </c>
      <c r="M161" s="1029">
        <v>0.24238355014687368</v>
      </c>
      <c r="N161" s="1016"/>
    </row>
    <row r="162" spans="2:14">
      <c r="B162" s="73" t="s">
        <v>11</v>
      </c>
      <c r="C162" s="1028">
        <v>4.1666666666666664E-2</v>
      </c>
      <c r="D162" s="1028">
        <v>0.22153209109730848</v>
      </c>
      <c r="E162" s="1027">
        <v>0.36327933235149729</v>
      </c>
      <c r="F162" s="1027">
        <v>0.34948285247686445</v>
      </c>
      <c r="G162" s="1027">
        <v>0.31963223363980531</v>
      </c>
      <c r="H162" s="1028">
        <v>0.26930203829524396</v>
      </c>
      <c r="I162" s="1028">
        <v>0.2447833065810594</v>
      </c>
      <c r="J162" s="1027">
        <v>0.19469928644240569</v>
      </c>
      <c r="K162" s="1027">
        <v>0.16908212560386474</v>
      </c>
      <c r="L162" s="1026">
        <v>0.18518518518518517</v>
      </c>
      <c r="M162" s="1025">
        <v>0.27864036928241714</v>
      </c>
      <c r="N162" s="1016"/>
    </row>
    <row r="163" spans="2:14">
      <c r="B163" s="73" t="s">
        <v>12</v>
      </c>
      <c r="C163" s="1027">
        <v>0</v>
      </c>
      <c r="D163" s="1028">
        <v>2.4844720496894408E-2</v>
      </c>
      <c r="E163" s="1027">
        <v>9.37653411880216E-2</v>
      </c>
      <c r="F163" s="1027">
        <v>0.14752313554708765</v>
      </c>
      <c r="G163" s="1027">
        <v>0.15684153596538669</v>
      </c>
      <c r="H163" s="1028">
        <v>0.13156269302038295</v>
      </c>
      <c r="I163" s="1028">
        <v>0.11556982343499198</v>
      </c>
      <c r="J163" s="1027">
        <v>0.12028542303771661</v>
      </c>
      <c r="K163" s="1027">
        <v>6.7632850241545889E-2</v>
      </c>
      <c r="L163" s="1026">
        <v>0.1111111111111111</v>
      </c>
      <c r="M163" s="1025">
        <v>0.10860260176248426</v>
      </c>
      <c r="N163" s="1016"/>
    </row>
    <row r="164" spans="2:14">
      <c r="B164" s="73" t="s">
        <v>13</v>
      </c>
      <c r="C164" s="1027">
        <v>0</v>
      </c>
      <c r="D164" s="1028">
        <v>2.070393374741201E-3</v>
      </c>
      <c r="E164" s="1027">
        <v>1.8163966617574866E-2</v>
      </c>
      <c r="F164" s="1027">
        <v>5.1714752313554706E-2</v>
      </c>
      <c r="G164" s="1027">
        <v>7.6798269334775557E-2</v>
      </c>
      <c r="H164" s="1028">
        <v>7.5355157504632495E-2</v>
      </c>
      <c r="I164" s="1028">
        <v>7.3836276083467101E-2</v>
      </c>
      <c r="J164" s="1027">
        <v>6.6258919469928651E-2</v>
      </c>
      <c r="K164" s="1027">
        <v>1.932367149758454E-2</v>
      </c>
      <c r="L164" s="1026">
        <v>0</v>
      </c>
      <c r="M164" s="1025">
        <v>4.7335291649181703E-2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1.4727540500736377E-3</v>
      </c>
      <c r="F165" s="1027">
        <v>5.4436581382689168E-3</v>
      </c>
      <c r="G165" s="1027">
        <v>1.8388318009734991E-2</v>
      </c>
      <c r="H165" s="1028">
        <v>2.3471278567016678E-2</v>
      </c>
      <c r="I165" s="1028">
        <v>2.8089887640449437E-2</v>
      </c>
      <c r="J165" s="1027">
        <v>2.4464831804281346E-2</v>
      </c>
      <c r="K165" s="1027">
        <v>7.246376811594203E-3</v>
      </c>
      <c r="L165" s="1026">
        <v>0</v>
      </c>
      <c r="M165" s="1025">
        <v>1.2337389844733529E-2</v>
      </c>
      <c r="N165" s="1016"/>
    </row>
    <row r="166" spans="2:14">
      <c r="B166" s="77" t="s">
        <v>77</v>
      </c>
      <c r="C166" s="1023">
        <v>6.5789473684210523E-2</v>
      </c>
      <c r="D166" s="1023">
        <v>4.9689440993788817E-2</v>
      </c>
      <c r="E166" s="1023">
        <v>5.2037309769268535E-2</v>
      </c>
      <c r="F166" s="1023">
        <v>5.6069678824169841E-2</v>
      </c>
      <c r="G166" s="1023">
        <v>7.8961600865332618E-2</v>
      </c>
      <c r="H166" s="1024">
        <v>0.12044471896232242</v>
      </c>
      <c r="I166" s="1024">
        <v>0.13884430176565007</v>
      </c>
      <c r="J166" s="1023">
        <v>0.16717635066258921</v>
      </c>
      <c r="K166" s="1023">
        <v>0.27294685990338163</v>
      </c>
      <c r="L166" s="1022">
        <v>0.148148148148148</v>
      </c>
      <c r="M166" s="1021">
        <v>9.2824171212757031E-2</v>
      </c>
      <c r="N166" s="1016"/>
    </row>
    <row r="167" spans="2:14" ht="15.6" thickBot="1">
      <c r="B167" s="140" t="s">
        <v>78</v>
      </c>
      <c r="C167" s="1019">
        <v>2.6315789473684209E-2</v>
      </c>
      <c r="D167" s="1019">
        <v>1.7943409247757072E-2</v>
      </c>
      <c r="E167" s="1019">
        <v>1.9636720667648502E-3</v>
      </c>
      <c r="F167" s="1019">
        <v>3.2661948829613499E-3</v>
      </c>
      <c r="G167" s="1019">
        <v>8.6533261222282321E-3</v>
      </c>
      <c r="H167" s="1020">
        <v>8.0296479308214954E-3</v>
      </c>
      <c r="I167" s="1020">
        <v>1.2841091492776886E-2</v>
      </c>
      <c r="J167" s="1019">
        <v>1.1213047910295617E-2</v>
      </c>
      <c r="K167" s="1019">
        <v>7.246376811594203E-3</v>
      </c>
      <c r="L167" s="1018">
        <v>3.7037037037037035E-2</v>
      </c>
      <c r="M167" s="1017">
        <v>9.0642047838858583E-3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98</v>
      </c>
      <c r="D172" s="878">
        <v>120</v>
      </c>
      <c r="E172" s="878">
        <v>78</v>
      </c>
      <c r="F172" s="878">
        <v>66</v>
      </c>
      <c r="G172" s="878">
        <v>101</v>
      </c>
      <c r="H172" s="878">
        <v>101</v>
      </c>
      <c r="I172" s="878">
        <v>93</v>
      </c>
      <c r="J172" s="878">
        <v>80</v>
      </c>
      <c r="K172" s="878">
        <v>33</v>
      </c>
      <c r="L172" s="915">
        <v>5</v>
      </c>
      <c r="M172" s="146">
        <v>775</v>
      </c>
    </row>
    <row r="173" spans="2:14">
      <c r="B173" s="70" t="s">
        <v>9</v>
      </c>
      <c r="C173" s="878">
        <v>210</v>
      </c>
      <c r="D173" s="878">
        <v>317</v>
      </c>
      <c r="E173" s="878">
        <v>263</v>
      </c>
      <c r="F173" s="878">
        <v>203</v>
      </c>
      <c r="G173" s="878">
        <v>172</v>
      </c>
      <c r="H173" s="878">
        <v>184</v>
      </c>
      <c r="I173" s="878">
        <v>154</v>
      </c>
      <c r="J173" s="878">
        <v>135</v>
      </c>
      <c r="K173" s="878">
        <v>67</v>
      </c>
      <c r="L173" s="915">
        <v>8</v>
      </c>
      <c r="M173" s="146">
        <v>1713</v>
      </c>
    </row>
    <row r="174" spans="2:14">
      <c r="B174" s="70" t="s">
        <v>10</v>
      </c>
      <c r="C174" s="878">
        <v>87</v>
      </c>
      <c r="D174" s="878">
        <v>554</v>
      </c>
      <c r="E174" s="878">
        <v>615</v>
      </c>
      <c r="F174" s="878">
        <v>441</v>
      </c>
      <c r="G174" s="878">
        <v>357</v>
      </c>
      <c r="H174" s="878">
        <v>317</v>
      </c>
      <c r="I174" s="878">
        <v>234</v>
      </c>
      <c r="J174" s="878">
        <v>193</v>
      </c>
      <c r="K174" s="878">
        <v>89</v>
      </c>
      <c r="L174" s="915">
        <v>1</v>
      </c>
      <c r="M174" s="146">
        <v>2888</v>
      </c>
    </row>
    <row r="175" spans="2:14">
      <c r="B175" s="73" t="s">
        <v>11</v>
      </c>
      <c r="C175" s="874">
        <v>19</v>
      </c>
      <c r="D175" s="874">
        <v>321</v>
      </c>
      <c r="E175" s="874">
        <v>740</v>
      </c>
      <c r="F175" s="874">
        <v>642</v>
      </c>
      <c r="G175" s="874">
        <v>591</v>
      </c>
      <c r="H175" s="874">
        <v>436</v>
      </c>
      <c r="I175" s="874">
        <v>305</v>
      </c>
      <c r="J175" s="874">
        <v>191</v>
      </c>
      <c r="K175" s="874">
        <v>70</v>
      </c>
      <c r="L175" s="913">
        <v>5</v>
      </c>
      <c r="M175" s="149">
        <v>3320</v>
      </c>
    </row>
    <row r="176" spans="2:14">
      <c r="B176" s="73" t="s">
        <v>12</v>
      </c>
      <c r="C176" s="874">
        <v>0</v>
      </c>
      <c r="D176" s="874">
        <v>36</v>
      </c>
      <c r="E176" s="874">
        <v>191</v>
      </c>
      <c r="F176" s="874">
        <v>271</v>
      </c>
      <c r="G176" s="874">
        <v>290</v>
      </c>
      <c r="H176" s="874">
        <v>213</v>
      </c>
      <c r="I176" s="874">
        <v>144</v>
      </c>
      <c r="J176" s="874">
        <v>118</v>
      </c>
      <c r="K176" s="874">
        <v>28</v>
      </c>
      <c r="L176" s="913">
        <v>3</v>
      </c>
      <c r="M176" s="149">
        <v>1294</v>
      </c>
    </row>
    <row r="177" spans="1:26">
      <c r="B177" s="73" t="s">
        <v>13</v>
      </c>
      <c r="C177" s="874">
        <v>0</v>
      </c>
      <c r="D177" s="874">
        <v>3</v>
      </c>
      <c r="E177" s="874">
        <v>37</v>
      </c>
      <c r="F177" s="874">
        <v>95</v>
      </c>
      <c r="G177" s="874">
        <v>142</v>
      </c>
      <c r="H177" s="874">
        <v>122</v>
      </c>
      <c r="I177" s="874">
        <v>92</v>
      </c>
      <c r="J177" s="874">
        <v>65</v>
      </c>
      <c r="K177" s="874">
        <v>8</v>
      </c>
      <c r="L177" s="913">
        <v>0</v>
      </c>
      <c r="M177" s="149">
        <v>564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3</v>
      </c>
      <c r="F178" s="874">
        <v>10</v>
      </c>
      <c r="G178" s="874">
        <v>34</v>
      </c>
      <c r="H178" s="874">
        <v>38</v>
      </c>
      <c r="I178" s="874">
        <v>35</v>
      </c>
      <c r="J178" s="874">
        <v>24</v>
      </c>
      <c r="K178" s="874">
        <v>3</v>
      </c>
      <c r="L178" s="913">
        <v>0</v>
      </c>
      <c r="M178" s="149">
        <v>147</v>
      </c>
      <c r="W178" s="819"/>
      <c r="X178" s="819"/>
      <c r="Y178" s="819"/>
      <c r="Z178" s="819"/>
    </row>
    <row r="179" spans="1:26">
      <c r="B179" s="77" t="s">
        <v>77</v>
      </c>
      <c r="C179" s="911">
        <v>30</v>
      </c>
      <c r="D179" s="911">
        <v>72</v>
      </c>
      <c r="E179" s="911">
        <v>106</v>
      </c>
      <c r="F179" s="911">
        <v>103</v>
      </c>
      <c r="G179" s="911">
        <v>146</v>
      </c>
      <c r="H179" s="911">
        <v>195</v>
      </c>
      <c r="I179" s="911">
        <v>173</v>
      </c>
      <c r="J179" s="911">
        <v>164</v>
      </c>
      <c r="K179" s="911">
        <v>113</v>
      </c>
      <c r="L179" s="910">
        <v>4</v>
      </c>
      <c r="M179" s="152">
        <v>1106</v>
      </c>
      <c r="W179" s="819"/>
      <c r="X179" s="819"/>
      <c r="Y179" s="819"/>
      <c r="Z179" s="819"/>
    </row>
    <row r="180" spans="1:26">
      <c r="B180" s="77" t="s">
        <v>78</v>
      </c>
      <c r="C180" s="911">
        <v>12</v>
      </c>
      <c r="D180" s="911">
        <v>26</v>
      </c>
      <c r="E180" s="911">
        <v>4</v>
      </c>
      <c r="F180" s="911">
        <v>6</v>
      </c>
      <c r="G180" s="911">
        <v>16</v>
      </c>
      <c r="H180" s="911">
        <v>13</v>
      </c>
      <c r="I180" s="911">
        <v>16</v>
      </c>
      <c r="J180" s="911">
        <v>11</v>
      </c>
      <c r="K180" s="911">
        <v>3</v>
      </c>
      <c r="L180" s="910">
        <v>1</v>
      </c>
      <c r="M180" s="152">
        <v>108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456</v>
      </c>
      <c r="D181" s="879">
        <v>1449</v>
      </c>
      <c r="E181" s="1015">
        <v>2037</v>
      </c>
      <c r="F181" s="1015">
        <v>1837</v>
      </c>
      <c r="G181" s="1015">
        <v>1849</v>
      </c>
      <c r="H181" s="879">
        <v>1619</v>
      </c>
      <c r="I181" s="879">
        <v>1246</v>
      </c>
      <c r="J181" s="879">
        <v>981</v>
      </c>
      <c r="K181" s="879">
        <v>414</v>
      </c>
      <c r="L181" s="879">
        <v>27</v>
      </c>
      <c r="M181" s="855">
        <v>11915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91" t="s">
        <v>118</v>
      </c>
      <c r="D185" s="1092"/>
      <c r="E185" s="1086" t="s">
        <v>103</v>
      </c>
      <c r="F185" s="1087"/>
      <c r="G185" s="1088" t="s">
        <v>74</v>
      </c>
      <c r="H185" s="1089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5.1195971464540494E-3</v>
      </c>
      <c r="D187" s="51">
        <v>61</v>
      </c>
      <c r="E187" s="87">
        <v>0.13212515489467164</v>
      </c>
      <c r="F187" s="51">
        <v>853</v>
      </c>
      <c r="G187" s="1014">
        <v>7.1590432228283679E-2</v>
      </c>
      <c r="H187" s="52">
        <v>853</v>
      </c>
      <c r="W187" s="819"/>
      <c r="X187" s="819"/>
      <c r="Y187" s="819"/>
      <c r="Z187" s="819"/>
    </row>
    <row r="188" spans="1:26">
      <c r="B188" s="160" t="s">
        <v>120</v>
      </c>
      <c r="C188" s="87">
        <v>0.4410407049937054</v>
      </c>
      <c r="D188" s="51">
        <v>5255</v>
      </c>
      <c r="E188" s="87">
        <v>0.80855018587360594</v>
      </c>
      <c r="F188" s="51">
        <v>5220</v>
      </c>
      <c r="G188" s="1014">
        <v>0.4381032312211498</v>
      </c>
      <c r="H188" s="52">
        <v>5220</v>
      </c>
      <c r="W188" s="819"/>
      <c r="X188" s="819"/>
      <c r="Y188" s="819"/>
      <c r="Z188" s="819"/>
    </row>
    <row r="189" spans="1:26">
      <c r="B189" s="162" t="s">
        <v>122</v>
      </c>
      <c r="C189" s="87">
        <v>0</v>
      </c>
      <c r="D189" s="51">
        <v>0</v>
      </c>
      <c r="E189" s="87">
        <v>5.9324659231722428E-2</v>
      </c>
      <c r="F189" s="51">
        <v>383</v>
      </c>
      <c r="G189" s="845">
        <v>3.2144355853965592E-2</v>
      </c>
      <c r="H189" s="52">
        <v>383</v>
      </c>
    </row>
    <row r="190" spans="1:26">
      <c r="B190" s="160" t="s">
        <v>123</v>
      </c>
      <c r="C190" s="87">
        <v>0.55383969785984055</v>
      </c>
      <c r="D190" s="51">
        <v>6599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0.45816198069660091</v>
      </c>
      <c r="H191" s="167">
        <v>5459</v>
      </c>
    </row>
    <row r="192" spans="1:26" ht="15.6" thickBot="1">
      <c r="B192" s="168" t="s">
        <v>70</v>
      </c>
      <c r="C192" s="90"/>
      <c r="D192" s="54">
        <v>11915</v>
      </c>
      <c r="E192" s="169"/>
      <c r="F192" s="54">
        <v>6456</v>
      </c>
      <c r="G192" s="844"/>
      <c r="H192" s="171">
        <v>11915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91" t="s">
        <v>126</v>
      </c>
      <c r="D196" s="1092"/>
      <c r="E196" s="1091" t="s">
        <v>127</v>
      </c>
      <c r="F196" s="1122"/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5.1274747187010396E-3</v>
      </c>
      <c r="D198" s="51">
        <v>36</v>
      </c>
      <c r="E198" s="87">
        <v>5.1082958724969346E-3</v>
      </c>
      <c r="F198" s="52">
        <v>25</v>
      </c>
    </row>
    <row r="199" spans="2:10">
      <c r="B199" s="160" t="s">
        <v>120</v>
      </c>
      <c r="C199" s="87">
        <v>0.41333143426862268</v>
      </c>
      <c r="D199" s="51">
        <v>2902</v>
      </c>
      <c r="E199" s="87">
        <v>0.4807928075194115</v>
      </c>
      <c r="F199" s="52">
        <v>2353</v>
      </c>
    </row>
    <row r="200" spans="2:10">
      <c r="B200" s="162" t="s">
        <v>122</v>
      </c>
      <c r="C200" s="87">
        <v>0</v>
      </c>
      <c r="D200" s="51">
        <v>0</v>
      </c>
      <c r="E200" s="87">
        <v>0</v>
      </c>
      <c r="F200" s="52">
        <v>0</v>
      </c>
    </row>
    <row r="201" spans="2:10">
      <c r="B201" s="160" t="s">
        <v>123</v>
      </c>
      <c r="C201" s="87">
        <v>0.58154109101267626</v>
      </c>
      <c r="D201" s="51">
        <v>4083</v>
      </c>
      <c r="E201" s="87">
        <v>0.51409889660809149</v>
      </c>
      <c r="F201" s="52">
        <v>2516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7021</v>
      </c>
      <c r="E203" s="169"/>
      <c r="F203" s="171">
        <v>4894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6" t="s">
        <v>126</v>
      </c>
      <c r="D207" s="1087"/>
      <c r="E207" s="1086" t="s">
        <v>127</v>
      </c>
      <c r="F207" s="1087"/>
      <c r="G207" s="1086" t="s">
        <v>121</v>
      </c>
      <c r="H207" s="1090"/>
      <c r="I207" s="1135" t="s">
        <v>74</v>
      </c>
      <c r="J207" s="1089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0.13734658094681473</v>
      </c>
      <c r="D209" s="51">
        <v>470</v>
      </c>
      <c r="E209" s="87">
        <v>0.13350035790980672</v>
      </c>
      <c r="F209" s="51">
        <v>373</v>
      </c>
      <c r="G209" s="87">
        <v>4.1666666666666664E-2</v>
      </c>
      <c r="H209" s="52">
        <v>10</v>
      </c>
      <c r="I209" s="1011">
        <v>7.1590432228283679E-2</v>
      </c>
      <c r="J209" s="52">
        <v>853</v>
      </c>
    </row>
    <row r="210" spans="2:10">
      <c r="B210" s="160" t="s">
        <v>120</v>
      </c>
      <c r="C210" s="87">
        <v>0.82554061952074809</v>
      </c>
      <c r="D210" s="51">
        <v>2825</v>
      </c>
      <c r="E210" s="87">
        <v>0.84108804581245522</v>
      </c>
      <c r="F210" s="51">
        <v>2350</v>
      </c>
      <c r="G210" s="87">
        <v>0.1875</v>
      </c>
      <c r="H210" s="52">
        <v>45</v>
      </c>
      <c r="I210" s="1011">
        <v>0.4381032312211498</v>
      </c>
      <c r="J210" s="52">
        <v>5220</v>
      </c>
    </row>
    <row r="211" spans="2:10">
      <c r="B211" s="162" t="s">
        <v>122</v>
      </c>
      <c r="C211" s="87">
        <v>3.7112799532437173E-2</v>
      </c>
      <c r="D211" s="51">
        <v>127</v>
      </c>
      <c r="E211" s="87">
        <v>2.5411596277738011E-2</v>
      </c>
      <c r="F211" s="51">
        <v>71</v>
      </c>
      <c r="G211" s="87">
        <v>0.77083333333333337</v>
      </c>
      <c r="H211" s="52">
        <v>185</v>
      </c>
      <c r="I211" s="1011">
        <v>3.2144355853965592E-2</v>
      </c>
      <c r="J211" s="52">
        <v>383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0.45816198069660091</v>
      </c>
      <c r="J213" s="167">
        <v>5459</v>
      </c>
    </row>
    <row r="214" spans="2:10" ht="15.6" thickBot="1">
      <c r="B214" s="168" t="s">
        <v>70</v>
      </c>
      <c r="C214" s="90"/>
      <c r="D214" s="54">
        <v>3422</v>
      </c>
      <c r="E214" s="90"/>
      <c r="F214" s="54">
        <v>2794</v>
      </c>
      <c r="G214" s="169"/>
      <c r="H214" s="171">
        <v>240</v>
      </c>
      <c r="I214" s="1009"/>
      <c r="J214" s="171">
        <v>11915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  <c r="I217" s="1008">
        <f>J209/(J210+J209+J211)</f>
        <v>0.13212515489467164</v>
      </c>
    </row>
    <row r="218" spans="2:10" ht="36.75" customHeight="1">
      <c r="B218" s="181"/>
      <c r="C218" s="1088" t="s">
        <v>130</v>
      </c>
      <c r="D218" s="1136"/>
      <c r="E218" s="1088" t="s">
        <v>74</v>
      </c>
      <c r="F218" s="1089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>
      <c r="B220" s="114" t="s">
        <v>134</v>
      </c>
      <c r="C220" s="188">
        <v>3.5625774473358116E-2</v>
      </c>
      <c r="D220" s="51">
        <v>230</v>
      </c>
      <c r="E220" s="722">
        <v>1.9303399076793955E-2</v>
      </c>
      <c r="F220" s="817">
        <v>230</v>
      </c>
    </row>
    <row r="221" spans="2:10">
      <c r="B221" s="114" t="s">
        <v>140</v>
      </c>
      <c r="C221" s="188">
        <v>1.7657992565055763E-2</v>
      </c>
      <c r="D221" s="51">
        <v>114</v>
      </c>
      <c r="E221" s="722">
        <v>9.5677717163239612E-3</v>
      </c>
      <c r="F221" s="817">
        <v>114</v>
      </c>
    </row>
    <row r="222" spans="2:10" ht="30">
      <c r="B222" s="114" t="s">
        <v>135</v>
      </c>
      <c r="C222" s="188">
        <v>1.6728624535315983E-2</v>
      </c>
      <c r="D222" s="51">
        <v>108</v>
      </c>
      <c r="E222" s="722">
        <v>9.0642047838858583E-3</v>
      </c>
      <c r="F222" s="817">
        <v>108</v>
      </c>
    </row>
    <row r="223" spans="2:10">
      <c r="B223" s="114" t="s">
        <v>137</v>
      </c>
      <c r="C223" s="188">
        <v>1.3011152416356878E-2</v>
      </c>
      <c r="D223" s="51">
        <v>84</v>
      </c>
      <c r="E223" s="87">
        <v>7.0499370541334452E-3</v>
      </c>
      <c r="F223" s="817">
        <v>84</v>
      </c>
    </row>
    <row r="224" spans="2:10">
      <c r="B224" s="114" t="s">
        <v>139</v>
      </c>
      <c r="C224" s="188">
        <v>1.2856257744733582E-2</v>
      </c>
      <c r="D224" s="51">
        <v>83</v>
      </c>
      <c r="E224" s="87">
        <v>6.9660092320604277E-3</v>
      </c>
      <c r="F224" s="817">
        <v>83</v>
      </c>
    </row>
    <row r="225" spans="2:41">
      <c r="B225" s="114" t="s">
        <v>138</v>
      </c>
      <c r="C225" s="188">
        <v>6.3506815365551427E-3</v>
      </c>
      <c r="D225" s="51">
        <v>41</v>
      </c>
      <c r="E225" s="87">
        <v>3.4410407049937056E-3</v>
      </c>
      <c r="F225" s="817">
        <v>41</v>
      </c>
    </row>
    <row r="226" spans="2:41">
      <c r="B226" s="114" t="s">
        <v>141</v>
      </c>
      <c r="C226" s="188">
        <v>3.0978934324659233E-3</v>
      </c>
      <c r="D226" s="51">
        <v>20</v>
      </c>
      <c r="E226" s="87">
        <v>1.6785564414603441E-3</v>
      </c>
      <c r="F226" s="817">
        <v>20</v>
      </c>
    </row>
    <row r="227" spans="2:41">
      <c r="B227" s="114" t="s">
        <v>136</v>
      </c>
      <c r="C227" s="188">
        <v>2.6332094175960346E-3</v>
      </c>
      <c r="D227" s="51">
        <v>17</v>
      </c>
      <c r="E227" s="87">
        <v>1.4267729752412924E-3</v>
      </c>
      <c r="F227" s="817">
        <v>17</v>
      </c>
    </row>
    <row r="228" spans="2:41" ht="30">
      <c r="B228" s="114" t="s">
        <v>133</v>
      </c>
      <c r="C228" s="188">
        <v>4.6468401486988845E-4</v>
      </c>
      <c r="D228" s="51">
        <v>3</v>
      </c>
      <c r="E228" s="87">
        <v>2.5178346621905159E-4</v>
      </c>
      <c r="F228" s="817">
        <v>3</v>
      </c>
    </row>
    <row r="229" spans="2:41" ht="45">
      <c r="B229" s="187" t="s">
        <v>132</v>
      </c>
      <c r="C229" s="188">
        <v>2.0291201982651799E-2</v>
      </c>
      <c r="D229" s="51">
        <v>131</v>
      </c>
      <c r="E229" s="87">
        <v>1.0994544691565253E-2</v>
      </c>
      <c r="F229" s="817">
        <v>131</v>
      </c>
    </row>
    <row r="230" spans="2:41">
      <c r="B230" s="114" t="s">
        <v>121</v>
      </c>
      <c r="C230" s="188">
        <v>5.9479553903345722E-2</v>
      </c>
      <c r="D230" s="51">
        <v>384</v>
      </c>
      <c r="E230" s="722">
        <v>3.2228283676038604E-2</v>
      </c>
      <c r="F230" s="817">
        <v>384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3.2527881040892194E-3</v>
      </c>
      <c r="D231" s="51">
        <v>21</v>
      </c>
      <c r="E231" s="722">
        <v>1.7624842635333613E-3</v>
      </c>
      <c r="F231" s="817">
        <v>21</v>
      </c>
    </row>
    <row r="232" spans="2:41">
      <c r="B232" s="191" t="s">
        <v>143</v>
      </c>
      <c r="C232" s="188">
        <v>0.80855018587360594</v>
      </c>
      <c r="D232" s="51">
        <v>5220</v>
      </c>
      <c r="E232" s="87">
        <v>0.4381032312211498</v>
      </c>
      <c r="F232" s="817">
        <v>5220</v>
      </c>
      <c r="Z232" s="965"/>
      <c r="AA232" s="965"/>
    </row>
    <row r="233" spans="2:41">
      <c r="B233" s="163" t="s">
        <v>73</v>
      </c>
      <c r="C233" s="192"/>
      <c r="D233" s="193"/>
      <c r="E233" s="722">
        <v>0.45816198069660091</v>
      </c>
      <c r="F233" s="817">
        <v>5459</v>
      </c>
      <c r="X233" s="965"/>
      <c r="Y233" s="965"/>
    </row>
    <row r="234" spans="2:41" ht="15.6" thickBot="1">
      <c r="B234" s="194" t="s">
        <v>70</v>
      </c>
      <c r="C234" s="195"/>
      <c r="D234" s="54">
        <v>6456</v>
      </c>
      <c r="E234" s="816"/>
      <c r="F234" s="813">
        <v>11915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131" t="s">
        <v>119</v>
      </c>
      <c r="D237" s="1132"/>
      <c r="E237" s="1132" t="s">
        <v>120</v>
      </c>
      <c r="F237" s="1132"/>
      <c r="G237" s="1137" t="s">
        <v>121</v>
      </c>
      <c r="H237" s="1124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2.5791324736225089E-2</v>
      </c>
      <c r="D239" s="818">
        <v>22</v>
      </c>
      <c r="E239" s="838">
        <v>3.2375478927203064E-2</v>
      </c>
      <c r="F239" s="818">
        <v>169</v>
      </c>
      <c r="G239" s="838">
        <v>1.3054830287206266E-2</v>
      </c>
      <c r="H239" s="1007">
        <v>5</v>
      </c>
      <c r="I239" s="1006">
        <v>196</v>
      </c>
    </row>
    <row r="240" spans="2:41">
      <c r="B240" s="3" t="s">
        <v>0</v>
      </c>
      <c r="C240" s="838">
        <v>0.10785463071512309</v>
      </c>
      <c r="D240" s="818">
        <v>92</v>
      </c>
      <c r="E240" s="838">
        <v>0.13065134099616857</v>
      </c>
      <c r="F240" s="818">
        <v>682</v>
      </c>
      <c r="G240" s="838">
        <v>0.10704960835509138</v>
      </c>
      <c r="H240" s="1007">
        <v>41</v>
      </c>
      <c r="I240" s="1006">
        <v>815</v>
      </c>
    </row>
    <row r="241" spans="2:197">
      <c r="B241" s="3" t="s">
        <v>1</v>
      </c>
      <c r="C241" s="838">
        <v>0.15474794841735054</v>
      </c>
      <c r="D241" s="818">
        <v>132</v>
      </c>
      <c r="E241" s="838">
        <v>0.18582375478927204</v>
      </c>
      <c r="F241" s="818">
        <v>970</v>
      </c>
      <c r="G241" s="838">
        <v>0.1514360313315927</v>
      </c>
      <c r="H241" s="1007">
        <v>58</v>
      </c>
      <c r="I241" s="1006">
        <v>1160</v>
      </c>
    </row>
    <row r="242" spans="2:197">
      <c r="B242" s="3" t="s">
        <v>2</v>
      </c>
      <c r="C242" s="838">
        <v>0.12543962485345839</v>
      </c>
      <c r="D242" s="818">
        <v>107</v>
      </c>
      <c r="E242" s="838">
        <v>0.16628352490421455</v>
      </c>
      <c r="F242" s="818">
        <v>868</v>
      </c>
      <c r="G242" s="838">
        <v>0.14882506527415143</v>
      </c>
      <c r="H242" s="1007">
        <v>57</v>
      </c>
      <c r="I242" s="1006">
        <v>1032</v>
      </c>
    </row>
    <row r="243" spans="2:197">
      <c r="B243" s="3" t="s">
        <v>3</v>
      </c>
      <c r="C243" s="838">
        <v>0.14302461899179367</v>
      </c>
      <c r="D243" s="818">
        <v>122</v>
      </c>
      <c r="E243" s="838">
        <v>0.16628352490421455</v>
      </c>
      <c r="F243" s="818">
        <v>868</v>
      </c>
      <c r="G243" s="838">
        <v>0.18015665796344649</v>
      </c>
      <c r="H243" s="1007">
        <v>69</v>
      </c>
      <c r="I243" s="1006">
        <v>1059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0.15005861664712777</v>
      </c>
      <c r="D244" s="818">
        <v>128</v>
      </c>
      <c r="E244" s="838">
        <v>0.13237547892720306</v>
      </c>
      <c r="F244" s="818">
        <v>691</v>
      </c>
      <c r="G244" s="838">
        <v>0.13838120104438642</v>
      </c>
      <c r="H244" s="1007">
        <v>53</v>
      </c>
      <c r="I244" s="1006">
        <v>872</v>
      </c>
    </row>
    <row r="245" spans="2:197">
      <c r="B245" s="3" t="s">
        <v>5</v>
      </c>
      <c r="C245" s="838">
        <v>0.14536928487690504</v>
      </c>
      <c r="D245" s="818">
        <v>124</v>
      </c>
      <c r="E245" s="838">
        <v>9.3103448275862075E-2</v>
      </c>
      <c r="F245" s="818">
        <v>486</v>
      </c>
      <c r="G245" s="838">
        <v>0.13054830287206268</v>
      </c>
      <c r="H245" s="1007">
        <v>50</v>
      </c>
      <c r="I245" s="1006">
        <v>660</v>
      </c>
    </row>
    <row r="246" spans="2:197">
      <c r="B246" s="3" t="s">
        <v>6</v>
      </c>
      <c r="C246" s="838">
        <v>0.11137162954279015</v>
      </c>
      <c r="D246" s="818">
        <v>95</v>
      </c>
      <c r="E246" s="838">
        <v>6.8965517241379309E-2</v>
      </c>
      <c r="F246" s="818">
        <v>360</v>
      </c>
      <c r="G246" s="838">
        <v>9.1383812010443863E-2</v>
      </c>
      <c r="H246" s="1007">
        <v>35</v>
      </c>
      <c r="I246" s="1006">
        <v>490</v>
      </c>
    </row>
    <row r="247" spans="2:197">
      <c r="B247" s="3" t="s">
        <v>7</v>
      </c>
      <c r="C247" s="838">
        <v>3.5169988276670575E-2</v>
      </c>
      <c r="D247" s="818">
        <v>30</v>
      </c>
      <c r="E247" s="838">
        <v>2.2796934865900384E-2</v>
      </c>
      <c r="F247" s="818">
        <v>119</v>
      </c>
      <c r="G247" s="838">
        <v>3.91644908616188E-2</v>
      </c>
      <c r="H247" s="1007">
        <v>15</v>
      </c>
      <c r="I247" s="1006">
        <v>164</v>
      </c>
      <c r="W247" s="965"/>
    </row>
    <row r="248" spans="2:197">
      <c r="B248" s="3" t="s">
        <v>105</v>
      </c>
      <c r="C248" s="838">
        <v>1.1723329425556857E-3</v>
      </c>
      <c r="D248" s="818">
        <v>1</v>
      </c>
      <c r="E248" s="838">
        <v>1.3409961685823754E-3</v>
      </c>
      <c r="F248" s="818">
        <v>7</v>
      </c>
      <c r="G248" s="838">
        <v>0</v>
      </c>
      <c r="H248" s="1007">
        <v>0</v>
      </c>
      <c r="I248" s="1006">
        <v>8</v>
      </c>
    </row>
    <row r="249" spans="2:197" ht="15.6" thickBot="1">
      <c r="B249" s="821" t="s">
        <v>70</v>
      </c>
      <c r="C249" s="816"/>
      <c r="D249" s="815">
        <v>853</v>
      </c>
      <c r="E249" s="816"/>
      <c r="F249" s="815">
        <v>5220</v>
      </c>
      <c r="G249" s="816"/>
      <c r="H249" s="1005">
        <v>383</v>
      </c>
      <c r="I249" s="957">
        <v>6456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131" t="s">
        <v>119</v>
      </c>
      <c r="D252" s="1132"/>
      <c r="E252" s="1132" t="s">
        <v>120</v>
      </c>
      <c r="F252" s="1132"/>
      <c r="G252" s="1137" t="s">
        <v>121</v>
      </c>
      <c r="H252" s="1124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8.6752637749120745E-2</v>
      </c>
      <c r="D254" s="818">
        <v>74</v>
      </c>
      <c r="E254" s="838">
        <v>5.0191570881226055E-2</v>
      </c>
      <c r="F254" s="818">
        <v>262</v>
      </c>
      <c r="G254" s="838">
        <v>4.6997389033942558E-2</v>
      </c>
      <c r="H254" s="1007">
        <v>18</v>
      </c>
      <c r="I254" s="1006">
        <v>354</v>
      </c>
    </row>
    <row r="255" spans="2:197">
      <c r="B255" s="3" t="s">
        <v>9</v>
      </c>
      <c r="C255" s="838">
        <v>0.12192262602579132</v>
      </c>
      <c r="D255" s="818">
        <v>104</v>
      </c>
      <c r="E255" s="838">
        <v>0.12586206896551724</v>
      </c>
      <c r="F255" s="818">
        <v>657</v>
      </c>
      <c r="G255" s="838">
        <v>0.12532637075718014</v>
      </c>
      <c r="H255" s="1007">
        <v>48</v>
      </c>
      <c r="I255" s="1006">
        <v>809</v>
      </c>
    </row>
    <row r="256" spans="2:197">
      <c r="B256" s="3" t="s">
        <v>10</v>
      </c>
      <c r="C256" s="838">
        <v>0.25087924970691677</v>
      </c>
      <c r="D256" s="818">
        <v>214</v>
      </c>
      <c r="E256" s="838">
        <v>0.24444444444444444</v>
      </c>
      <c r="F256" s="818">
        <v>1276</v>
      </c>
      <c r="G256" s="838">
        <v>0.29765013054830286</v>
      </c>
      <c r="H256" s="1007">
        <v>114</v>
      </c>
      <c r="I256" s="1006">
        <v>1604</v>
      </c>
    </row>
    <row r="257" spans="2:197">
      <c r="B257" s="3" t="s">
        <v>11</v>
      </c>
      <c r="C257" s="838">
        <v>0.29191090269636577</v>
      </c>
      <c r="D257" s="818">
        <v>249</v>
      </c>
      <c r="E257" s="838">
        <v>0.30881226053639849</v>
      </c>
      <c r="F257" s="818">
        <v>1612</v>
      </c>
      <c r="G257" s="838">
        <v>0.34203655352480417</v>
      </c>
      <c r="H257" s="1007">
        <v>131</v>
      </c>
      <c r="I257" s="1006">
        <v>1992</v>
      </c>
    </row>
    <row r="258" spans="2:197">
      <c r="B258" s="3" t="s">
        <v>12</v>
      </c>
      <c r="C258" s="838">
        <v>0.11957796014067995</v>
      </c>
      <c r="D258" s="818">
        <v>102</v>
      </c>
      <c r="E258" s="838">
        <v>0.12413793103448276</v>
      </c>
      <c r="F258" s="818">
        <v>648</v>
      </c>
      <c r="G258" s="838">
        <v>9.3994778067885115E-2</v>
      </c>
      <c r="H258" s="1007">
        <v>36</v>
      </c>
      <c r="I258" s="1006">
        <v>786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4.4548651817116064E-2</v>
      </c>
      <c r="D259" s="818">
        <v>38</v>
      </c>
      <c r="E259" s="838">
        <v>6.1685823754789273E-2</v>
      </c>
      <c r="F259" s="818">
        <v>322</v>
      </c>
      <c r="G259" s="838">
        <v>2.3498694516971279E-2</v>
      </c>
      <c r="H259" s="1007">
        <v>9</v>
      </c>
      <c r="I259" s="1006">
        <v>369</v>
      </c>
    </row>
    <row r="260" spans="2:197">
      <c r="B260" s="3" t="s">
        <v>14</v>
      </c>
      <c r="C260" s="838">
        <v>1.5240328253223915E-2</v>
      </c>
      <c r="D260" s="818">
        <v>13</v>
      </c>
      <c r="E260" s="838">
        <v>1.3409961685823755E-2</v>
      </c>
      <c r="F260" s="818">
        <v>70</v>
      </c>
      <c r="G260" s="838">
        <v>7.832898172323759E-3</v>
      </c>
      <c r="H260" s="1007">
        <v>3</v>
      </c>
      <c r="I260" s="1006">
        <v>86</v>
      </c>
    </row>
    <row r="261" spans="2:197">
      <c r="B261" s="3" t="s">
        <v>77</v>
      </c>
      <c r="C261" s="838">
        <v>5.8616647127784291E-2</v>
      </c>
      <c r="D261" s="818">
        <v>50</v>
      </c>
      <c r="E261" s="838">
        <v>6.1111111111111109E-2</v>
      </c>
      <c r="F261" s="818">
        <v>319</v>
      </c>
      <c r="G261" s="838">
        <v>4.960835509138381E-2</v>
      </c>
      <c r="H261" s="1007">
        <v>19</v>
      </c>
      <c r="I261" s="1006">
        <v>388</v>
      </c>
    </row>
    <row r="262" spans="2:197">
      <c r="B262" s="3" t="s">
        <v>78</v>
      </c>
      <c r="C262" s="838">
        <v>1.0550996483001172E-2</v>
      </c>
      <c r="D262" s="818">
        <v>9</v>
      </c>
      <c r="E262" s="838">
        <v>1.0344827586206896E-2</v>
      </c>
      <c r="F262" s="818">
        <v>54</v>
      </c>
      <c r="G262" s="838">
        <v>1.3054830287206266E-2</v>
      </c>
      <c r="H262" s="1007">
        <v>5</v>
      </c>
      <c r="I262" s="1006">
        <v>68</v>
      </c>
      <c r="W262" s="965"/>
    </row>
    <row r="263" spans="2:197" ht="15.6" thickBot="1">
      <c r="B263" s="821" t="s">
        <v>70</v>
      </c>
      <c r="C263" s="816"/>
      <c r="D263" s="815">
        <v>853</v>
      </c>
      <c r="E263" s="816"/>
      <c r="F263" s="815">
        <v>5220</v>
      </c>
      <c r="G263" s="816"/>
      <c r="H263" s="1005">
        <v>383</v>
      </c>
      <c r="I263" s="957">
        <v>6456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91" t="s">
        <v>123</v>
      </c>
      <c r="H266" s="1122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1.6393442622950821E-2</v>
      </c>
      <c r="D268" s="1004">
        <v>1</v>
      </c>
      <c r="E268" s="928">
        <v>1.0085632730732635E-2</v>
      </c>
      <c r="F268" s="818">
        <v>53</v>
      </c>
      <c r="G268" s="928">
        <v>1.272920139415063E-2</v>
      </c>
      <c r="H268" s="817">
        <v>84</v>
      </c>
      <c r="I268" s="817">
        <v>138</v>
      </c>
    </row>
    <row r="269" spans="2:197">
      <c r="B269" s="216" t="s">
        <v>149</v>
      </c>
      <c r="C269" s="928">
        <v>0</v>
      </c>
      <c r="D269" s="1004">
        <v>0</v>
      </c>
      <c r="E269" s="928">
        <v>6.8506184586108465E-3</v>
      </c>
      <c r="F269" s="818">
        <v>36</v>
      </c>
      <c r="G269" s="928">
        <v>1.2123048946810122E-2</v>
      </c>
      <c r="H269" s="817">
        <v>80</v>
      </c>
      <c r="I269" s="817">
        <v>116</v>
      </c>
    </row>
    <row r="270" spans="2:197">
      <c r="B270" s="216" t="s">
        <v>150</v>
      </c>
      <c r="C270" s="928">
        <v>0</v>
      </c>
      <c r="D270" s="1004">
        <v>0</v>
      </c>
      <c r="E270" s="928">
        <v>2.8544243577545195E-3</v>
      </c>
      <c r="F270" s="818">
        <v>15</v>
      </c>
      <c r="G270" s="928">
        <v>2.2730716775268981E-3</v>
      </c>
      <c r="H270" s="817">
        <v>15</v>
      </c>
      <c r="I270" s="817">
        <v>30</v>
      </c>
    </row>
    <row r="271" spans="2:197">
      <c r="B271" s="216" t="s">
        <v>151</v>
      </c>
      <c r="C271" s="928">
        <v>0</v>
      </c>
      <c r="D271" s="1004">
        <v>0</v>
      </c>
      <c r="E271" s="928">
        <v>2.8544243577545195E-3</v>
      </c>
      <c r="F271" s="818">
        <v>15</v>
      </c>
      <c r="G271" s="928">
        <v>1.0153053492953477E-2</v>
      </c>
      <c r="H271" s="817">
        <v>67</v>
      </c>
      <c r="I271" s="817">
        <v>82</v>
      </c>
    </row>
    <row r="272" spans="2:197">
      <c r="B272" s="216" t="s">
        <v>152</v>
      </c>
      <c r="C272" s="928">
        <v>0</v>
      </c>
      <c r="D272" s="1004">
        <v>0</v>
      </c>
      <c r="E272" s="928">
        <v>3.2350142721217887E-3</v>
      </c>
      <c r="F272" s="818">
        <v>17</v>
      </c>
      <c r="G272" s="928">
        <v>2.2730716775268981E-3</v>
      </c>
      <c r="H272" s="817">
        <v>15</v>
      </c>
      <c r="I272" s="817">
        <v>32</v>
      </c>
    </row>
    <row r="273" spans="2:9">
      <c r="B273" s="216" t="s">
        <v>153</v>
      </c>
      <c r="C273" s="928">
        <v>0.98360655737704916</v>
      </c>
      <c r="D273" s="1004">
        <v>60</v>
      </c>
      <c r="E273" s="928">
        <v>0.96955280685061851</v>
      </c>
      <c r="F273" s="818">
        <v>5095</v>
      </c>
      <c r="G273" s="928">
        <v>0.92165479618123958</v>
      </c>
      <c r="H273" s="817">
        <v>6082</v>
      </c>
      <c r="I273" s="817">
        <v>11237</v>
      </c>
    </row>
    <row r="274" spans="2:9">
      <c r="B274" s="216" t="s">
        <v>121</v>
      </c>
      <c r="C274" s="928">
        <v>0</v>
      </c>
      <c r="D274" s="1004">
        <v>0</v>
      </c>
      <c r="E274" s="928">
        <v>3.4253092293054233E-3</v>
      </c>
      <c r="F274" s="818">
        <v>18</v>
      </c>
      <c r="G274" s="928">
        <v>1.6517654190028791E-2</v>
      </c>
      <c r="H274" s="817">
        <v>109</v>
      </c>
      <c r="I274" s="817">
        <v>127</v>
      </c>
    </row>
    <row r="275" spans="2:9">
      <c r="B275" s="216" t="s">
        <v>123</v>
      </c>
      <c r="C275" s="928">
        <v>0</v>
      </c>
      <c r="D275" s="1004">
        <v>0</v>
      </c>
      <c r="E275" s="928">
        <v>1.1417697431018079E-3</v>
      </c>
      <c r="F275" s="818">
        <v>6</v>
      </c>
      <c r="G275" s="928">
        <v>2.22761024397636E-2</v>
      </c>
      <c r="H275" s="817">
        <v>147</v>
      </c>
      <c r="I275" s="817">
        <v>153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61</v>
      </c>
      <c r="E277" s="814"/>
      <c r="F277" s="815">
        <v>5255</v>
      </c>
      <c r="G277" s="814"/>
      <c r="H277" s="813">
        <v>6599</v>
      </c>
      <c r="I277" s="813">
        <v>11915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132" t="s">
        <v>119</v>
      </c>
      <c r="D280" s="1132"/>
      <c r="E280" s="1132" t="s">
        <v>120</v>
      </c>
      <c r="F280" s="1132"/>
      <c r="G280" s="1086" t="s">
        <v>121</v>
      </c>
      <c r="H280" s="1090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1.1723329425556858E-2</v>
      </c>
      <c r="D282" s="818">
        <v>10</v>
      </c>
      <c r="E282" s="928">
        <v>1.1111111111111112E-2</v>
      </c>
      <c r="F282" s="818">
        <v>58</v>
      </c>
      <c r="G282" s="928">
        <v>2.6109660574412533E-3</v>
      </c>
      <c r="H282" s="817">
        <v>1</v>
      </c>
      <c r="I282" s="858"/>
    </row>
    <row r="283" spans="2:9">
      <c r="B283" s="216" t="s">
        <v>149</v>
      </c>
      <c r="C283" s="928">
        <v>3.5169988276670576E-3</v>
      </c>
      <c r="D283" s="818">
        <v>3</v>
      </c>
      <c r="E283" s="928">
        <v>1.1877394636015325E-2</v>
      </c>
      <c r="F283" s="818">
        <v>62</v>
      </c>
      <c r="G283" s="928">
        <v>0</v>
      </c>
      <c r="H283" s="817">
        <v>0</v>
      </c>
      <c r="I283" s="858"/>
    </row>
    <row r="284" spans="2:9">
      <c r="B284" s="216" t="s">
        <v>150</v>
      </c>
      <c r="C284" s="928">
        <v>0</v>
      </c>
      <c r="D284" s="818">
        <v>0</v>
      </c>
      <c r="E284" s="928">
        <v>3.2567049808429117E-3</v>
      </c>
      <c r="F284" s="818">
        <v>17</v>
      </c>
      <c r="G284" s="928">
        <v>2.6109660574412533E-3</v>
      </c>
      <c r="H284" s="817">
        <v>1</v>
      </c>
      <c r="I284" s="858"/>
    </row>
    <row r="285" spans="2:9">
      <c r="B285" s="216" t="s">
        <v>151</v>
      </c>
      <c r="C285" s="928">
        <v>1.1723329425556857E-3</v>
      </c>
      <c r="D285" s="818">
        <v>1</v>
      </c>
      <c r="E285" s="928">
        <v>9.5785440613026815E-4</v>
      </c>
      <c r="F285" s="818">
        <v>5</v>
      </c>
      <c r="G285" s="928">
        <v>0</v>
      </c>
      <c r="H285" s="817">
        <v>0</v>
      </c>
      <c r="I285" s="858"/>
    </row>
    <row r="286" spans="2:9">
      <c r="B286" s="216" t="s">
        <v>152</v>
      </c>
      <c r="C286" s="928">
        <v>2.2274325908558032E-2</v>
      </c>
      <c r="D286" s="818">
        <v>19</v>
      </c>
      <c r="E286" s="928">
        <v>1.2835249042145594E-2</v>
      </c>
      <c r="F286" s="818">
        <v>67</v>
      </c>
      <c r="G286" s="928">
        <v>1.0443864229765013E-2</v>
      </c>
      <c r="H286" s="817">
        <v>4</v>
      </c>
      <c r="I286" s="858"/>
    </row>
    <row r="287" spans="2:9">
      <c r="B287" s="216" t="s">
        <v>153</v>
      </c>
      <c r="C287" s="928">
        <v>0.94841735052754983</v>
      </c>
      <c r="D287" s="818">
        <v>809</v>
      </c>
      <c r="E287" s="928">
        <v>0.93965517241379315</v>
      </c>
      <c r="F287" s="818">
        <v>4905</v>
      </c>
      <c r="G287" s="928">
        <v>0.33420365535248042</v>
      </c>
      <c r="H287" s="817">
        <v>128</v>
      </c>
      <c r="I287" s="858"/>
    </row>
    <row r="288" spans="2:9">
      <c r="B288" s="216" t="s">
        <v>121</v>
      </c>
      <c r="C288" s="928">
        <v>1.2895662368112544E-2</v>
      </c>
      <c r="D288" s="818">
        <v>11</v>
      </c>
      <c r="E288" s="928">
        <v>2.0306513409961684E-2</v>
      </c>
      <c r="F288" s="818">
        <v>106</v>
      </c>
      <c r="G288" s="928">
        <v>0.65013054830287209</v>
      </c>
      <c r="H288" s="817">
        <v>249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853</v>
      </c>
      <c r="E291" s="814"/>
      <c r="F291" s="815">
        <v>5220</v>
      </c>
      <c r="G291" s="814"/>
      <c r="H291" s="813">
        <v>383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1002" t="s">
        <v>365</v>
      </c>
      <c r="D295" s="1002" t="s">
        <v>365</v>
      </c>
      <c r="E295" s="1002" t="s">
        <v>365</v>
      </c>
      <c r="F295" s="1002" t="s">
        <v>365</v>
      </c>
      <c r="G295" s="87">
        <v>0.58925723877465375</v>
      </c>
      <c r="H295" s="52">
        <v>7021</v>
      </c>
    </row>
    <row r="296" spans="1:253" ht="15.6" thickBot="1">
      <c r="B296" s="4" t="s">
        <v>127</v>
      </c>
      <c r="C296" s="1001" t="s">
        <v>365</v>
      </c>
      <c r="D296" s="1001" t="s">
        <v>365</v>
      </c>
      <c r="E296" s="1001" t="s">
        <v>365</v>
      </c>
      <c r="F296" s="1001" t="s">
        <v>365</v>
      </c>
      <c r="G296" s="90">
        <v>0.4107427612253462</v>
      </c>
      <c r="H296" s="167">
        <v>4894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11915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128" t="s">
        <v>28</v>
      </c>
      <c r="C301" s="1086" t="s">
        <v>103</v>
      </c>
      <c r="D301" s="1087"/>
      <c r="E301" s="1088" t="s">
        <v>74</v>
      </c>
      <c r="F301" s="1089"/>
    </row>
    <row r="302" spans="1:253">
      <c r="B302" s="1129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0.53004956629491951</v>
      </c>
      <c r="D303" s="1000">
        <v>3422</v>
      </c>
      <c r="E303" s="996">
        <v>0.28720100713386487</v>
      </c>
      <c r="F303" s="999">
        <v>3422</v>
      </c>
    </row>
    <row r="304" spans="1:253">
      <c r="B304" s="160" t="s">
        <v>127</v>
      </c>
      <c r="C304" s="996">
        <v>0.43277571251548946</v>
      </c>
      <c r="D304" s="818">
        <v>2794</v>
      </c>
      <c r="E304" s="996">
        <v>0.23449433487201007</v>
      </c>
      <c r="F304" s="817">
        <v>2794</v>
      </c>
    </row>
    <row r="305" spans="1:253" s="965" customFormat="1">
      <c r="A305" s="795"/>
      <c r="B305" s="160" t="s">
        <v>121</v>
      </c>
      <c r="C305" s="996">
        <v>3.717472118959108E-2</v>
      </c>
      <c r="D305" s="818">
        <v>240</v>
      </c>
      <c r="E305" s="996">
        <v>2.0142677297524128E-2</v>
      </c>
      <c r="F305" s="817">
        <v>240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0.45816198069660091</v>
      </c>
      <c r="F306" s="817">
        <v>5459</v>
      </c>
    </row>
    <row r="307" spans="1:253" ht="15.6" thickBot="1">
      <c r="B307" s="168" t="s">
        <v>70</v>
      </c>
      <c r="C307" s="816"/>
      <c r="D307" s="815">
        <v>6456</v>
      </c>
      <c r="E307" s="816"/>
      <c r="F307" s="813">
        <v>11915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4.0450078336419316E-2</v>
      </c>
      <c r="D311" s="878">
        <v>284</v>
      </c>
      <c r="E311" s="801">
        <v>0.1003269309358398</v>
      </c>
      <c r="F311" s="877">
        <v>491</v>
      </c>
    </row>
    <row r="312" spans="1:253">
      <c r="B312" s="70" t="s">
        <v>9</v>
      </c>
      <c r="C312" s="801">
        <v>0.11835920809001567</v>
      </c>
      <c r="D312" s="878">
        <v>831</v>
      </c>
      <c r="E312" s="801">
        <v>0.18022067838169187</v>
      </c>
      <c r="F312" s="877">
        <v>882</v>
      </c>
    </row>
    <row r="313" spans="1:253">
      <c r="B313" s="70" t="s">
        <v>10</v>
      </c>
      <c r="C313" s="801">
        <v>0.22219057114371171</v>
      </c>
      <c r="D313" s="878">
        <v>1560</v>
      </c>
      <c r="E313" s="801">
        <v>0.27135267674703717</v>
      </c>
      <c r="F313" s="877">
        <v>1328</v>
      </c>
    </row>
    <row r="314" spans="1:253">
      <c r="B314" s="73" t="s">
        <v>11</v>
      </c>
      <c r="C314" s="800">
        <v>0.26776812419883206</v>
      </c>
      <c r="D314" s="874">
        <v>1880</v>
      </c>
      <c r="E314" s="800">
        <v>0.29423784225582345</v>
      </c>
      <c r="F314" s="873">
        <v>1440</v>
      </c>
    </row>
    <row r="315" spans="1:253">
      <c r="B315" s="73" t="s">
        <v>12</v>
      </c>
      <c r="C315" s="800">
        <v>0.1153681811707734</v>
      </c>
      <c r="D315" s="874">
        <v>810</v>
      </c>
      <c r="E315" s="800">
        <v>9.8896608091540661E-2</v>
      </c>
      <c r="F315" s="873">
        <v>484</v>
      </c>
    </row>
    <row r="316" spans="1:253">
      <c r="B316" s="73" t="s">
        <v>13</v>
      </c>
      <c r="C316" s="800">
        <v>5.5262783079333432E-2</v>
      </c>
      <c r="D316" s="874">
        <v>388</v>
      </c>
      <c r="E316" s="800">
        <v>3.5962402942378423E-2</v>
      </c>
      <c r="F316" s="873">
        <v>176</v>
      </c>
    </row>
    <row r="317" spans="1:253" ht="30" customHeight="1">
      <c r="B317" s="73" t="s">
        <v>14</v>
      </c>
      <c r="C317" s="800">
        <v>1.4812704742914115E-2</v>
      </c>
      <c r="D317" s="874">
        <v>104</v>
      </c>
      <c r="E317" s="800">
        <v>8.7862689006947287E-3</v>
      </c>
      <c r="F317" s="873">
        <v>43</v>
      </c>
    </row>
    <row r="318" spans="1:253">
      <c r="B318" s="77" t="s">
        <v>77</v>
      </c>
      <c r="C318" s="799">
        <v>0.15425153112092294</v>
      </c>
      <c r="D318" s="911">
        <v>1083</v>
      </c>
      <c r="E318" s="799">
        <v>4.6996322026971798E-3</v>
      </c>
      <c r="F318" s="995">
        <v>23</v>
      </c>
    </row>
    <row r="319" spans="1:253">
      <c r="B319" s="77" t="s">
        <v>78</v>
      </c>
      <c r="C319" s="799">
        <v>1.153681811707734E-2</v>
      </c>
      <c r="D319" s="911">
        <v>81</v>
      </c>
      <c r="E319" s="799">
        <v>5.5169595422966894E-3</v>
      </c>
      <c r="F319" s="995">
        <v>27</v>
      </c>
    </row>
    <row r="320" spans="1:253" ht="15.6" thickBot="1">
      <c r="B320" s="153" t="s">
        <v>70</v>
      </c>
      <c r="C320" s="884"/>
      <c r="D320" s="879">
        <v>7021</v>
      </c>
      <c r="E320" s="916"/>
      <c r="F320" s="846">
        <v>4894</v>
      </c>
    </row>
    <row r="321" spans="2:22">
      <c r="B321" s="5" t="s">
        <v>8</v>
      </c>
      <c r="C321" s="819"/>
      <c r="D321" s="994"/>
      <c r="E321" s="819"/>
      <c r="F321" s="993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0.36645161290322581</v>
      </c>
      <c r="D325" s="990">
        <v>284</v>
      </c>
      <c r="E325" s="989">
        <v>0.63354838709677419</v>
      </c>
      <c r="F325" s="988">
        <v>491</v>
      </c>
    </row>
    <row r="326" spans="2:22">
      <c r="B326" s="251" t="s">
        <v>9</v>
      </c>
      <c r="C326" s="991">
        <v>0.48511383537653241</v>
      </c>
      <c r="D326" s="990">
        <v>831</v>
      </c>
      <c r="E326" s="989">
        <v>0.51488616462346759</v>
      </c>
      <c r="F326" s="988">
        <v>882</v>
      </c>
    </row>
    <row r="327" spans="2:22">
      <c r="B327" s="251" t="s">
        <v>10</v>
      </c>
      <c r="C327" s="991">
        <v>0.54016620498614953</v>
      </c>
      <c r="D327" s="990">
        <v>1560</v>
      </c>
      <c r="E327" s="989">
        <v>0.45983379501385041</v>
      </c>
      <c r="F327" s="988">
        <v>1328</v>
      </c>
    </row>
    <row r="328" spans="2:22">
      <c r="B328" s="252" t="s">
        <v>165</v>
      </c>
      <c r="C328" s="987">
        <v>0.49758184523809523</v>
      </c>
      <c r="D328" s="986">
        <v>2675</v>
      </c>
      <c r="E328" s="985">
        <v>0.50241815476190477</v>
      </c>
      <c r="F328" s="984">
        <v>2701</v>
      </c>
    </row>
    <row r="329" spans="2:22">
      <c r="B329" s="257" t="s">
        <v>11</v>
      </c>
      <c r="C329" s="983">
        <v>0.5662650602409639</v>
      </c>
      <c r="D329" s="982">
        <v>1880</v>
      </c>
      <c r="E329" s="981">
        <v>0.43373493975903615</v>
      </c>
      <c r="F329" s="980">
        <v>1440</v>
      </c>
    </row>
    <row r="330" spans="2:22">
      <c r="B330" s="257" t="s">
        <v>12</v>
      </c>
      <c r="C330" s="983">
        <v>0.62596599690880994</v>
      </c>
      <c r="D330" s="982">
        <v>810</v>
      </c>
      <c r="E330" s="981">
        <v>0.37403400309119011</v>
      </c>
      <c r="F330" s="980">
        <v>484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0.68794326241134751</v>
      </c>
      <c r="D331" s="982">
        <v>388</v>
      </c>
      <c r="E331" s="981">
        <v>0.31205673758865249</v>
      </c>
      <c r="F331" s="980">
        <v>176</v>
      </c>
    </row>
    <row r="332" spans="2:22">
      <c r="B332" s="257" t="s">
        <v>14</v>
      </c>
      <c r="C332" s="983">
        <v>0.70748299319727892</v>
      </c>
      <c r="D332" s="982">
        <v>104</v>
      </c>
      <c r="E332" s="981">
        <v>0.29251700680272108</v>
      </c>
      <c r="F332" s="980">
        <v>43</v>
      </c>
    </row>
    <row r="333" spans="2:22">
      <c r="B333" s="262" t="s">
        <v>166</v>
      </c>
      <c r="C333" s="979">
        <v>0.59755868544600943</v>
      </c>
      <c r="D333" s="978">
        <v>3182</v>
      </c>
      <c r="E333" s="977">
        <v>0.40244131455399063</v>
      </c>
      <c r="F333" s="976">
        <v>2143</v>
      </c>
    </row>
    <row r="334" spans="2:22">
      <c r="B334" s="80" t="s">
        <v>77</v>
      </c>
      <c r="C334" s="975">
        <v>0.9792043399638336</v>
      </c>
      <c r="D334" s="974">
        <v>1083</v>
      </c>
      <c r="E334" s="973">
        <v>2.0795660036166366E-2</v>
      </c>
      <c r="F334" s="972">
        <v>23</v>
      </c>
    </row>
    <row r="335" spans="2:22">
      <c r="B335" s="80" t="s">
        <v>78</v>
      </c>
      <c r="C335" s="975">
        <v>0.75</v>
      </c>
      <c r="D335" s="974">
        <v>81</v>
      </c>
      <c r="E335" s="973">
        <v>0.25</v>
      </c>
      <c r="F335" s="972">
        <v>27</v>
      </c>
    </row>
    <row r="336" spans="2:22" ht="15.6" thickBot="1">
      <c r="B336" s="271" t="s">
        <v>167</v>
      </c>
      <c r="C336" s="971">
        <v>0.95881383855024716</v>
      </c>
      <c r="D336" s="970">
        <v>1164</v>
      </c>
      <c r="E336" s="969">
        <v>4.118616144975288E-2</v>
      </c>
      <c r="F336" s="968">
        <v>50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30" t="s">
        <v>126</v>
      </c>
      <c r="D340" s="1095"/>
      <c r="E340" s="1095" t="s">
        <v>127</v>
      </c>
      <c r="F340" s="1096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3.0764848312206237E-2</v>
      </c>
      <c r="D342" s="818">
        <v>216</v>
      </c>
      <c r="E342" s="838">
        <v>4.9039640375970577E-2</v>
      </c>
      <c r="F342" s="817">
        <v>240</v>
      </c>
      <c r="G342" s="959">
        <v>456</v>
      </c>
    </row>
    <row r="343" spans="1:16">
      <c r="B343" s="3" t="s">
        <v>0</v>
      </c>
      <c r="C343" s="838">
        <v>9.8846318188292259E-2</v>
      </c>
      <c r="D343" s="818">
        <v>694</v>
      </c>
      <c r="E343" s="838">
        <v>0.15427053534940743</v>
      </c>
      <c r="F343" s="817">
        <v>755</v>
      </c>
      <c r="G343" s="959">
        <v>1449</v>
      </c>
    </row>
    <row r="344" spans="1:16">
      <c r="B344" s="3" t="s">
        <v>1</v>
      </c>
      <c r="C344" s="838">
        <v>0.13972368608460334</v>
      </c>
      <c r="D344" s="818">
        <v>981</v>
      </c>
      <c r="E344" s="838">
        <v>0.21577441765427052</v>
      </c>
      <c r="F344" s="817">
        <v>1056</v>
      </c>
      <c r="G344" s="959">
        <v>2037</v>
      </c>
    </row>
    <row r="345" spans="1:16">
      <c r="B345" s="3" t="s">
        <v>2</v>
      </c>
      <c r="C345" s="838">
        <v>0.1345962113659023</v>
      </c>
      <c r="D345" s="818">
        <v>945</v>
      </c>
      <c r="E345" s="838">
        <v>0.18226399673069063</v>
      </c>
      <c r="F345" s="817">
        <v>892</v>
      </c>
      <c r="G345" s="959">
        <v>1837</v>
      </c>
    </row>
    <row r="346" spans="1:16">
      <c r="B346" s="3" t="s">
        <v>3</v>
      </c>
      <c r="C346" s="838">
        <v>0.1590941461330295</v>
      </c>
      <c r="D346" s="818">
        <v>1117</v>
      </c>
      <c r="E346" s="838">
        <v>0.14957090314671026</v>
      </c>
      <c r="F346" s="817">
        <v>732</v>
      </c>
      <c r="G346" s="959">
        <v>1849</v>
      </c>
    </row>
    <row r="347" spans="1:16">
      <c r="B347" s="3" t="s">
        <v>4</v>
      </c>
      <c r="C347" s="838">
        <v>0.15325452214784219</v>
      </c>
      <c r="D347" s="818">
        <v>1076</v>
      </c>
      <c r="E347" s="838">
        <v>0.11095218635063343</v>
      </c>
      <c r="F347" s="817">
        <v>543</v>
      </c>
      <c r="G347" s="959">
        <v>1619</v>
      </c>
    </row>
    <row r="348" spans="1:16">
      <c r="B348" s="3" t="s">
        <v>5</v>
      </c>
      <c r="C348" s="838">
        <v>0.12662013958125623</v>
      </c>
      <c r="D348" s="818">
        <v>889</v>
      </c>
      <c r="E348" s="838">
        <v>7.2946465059256227E-2</v>
      </c>
      <c r="F348" s="817">
        <v>357</v>
      </c>
      <c r="G348" s="959">
        <v>1246</v>
      </c>
    </row>
    <row r="349" spans="1:16">
      <c r="B349" s="3" t="s">
        <v>6</v>
      </c>
      <c r="C349" s="838">
        <v>0.10425865261358781</v>
      </c>
      <c r="D349" s="818">
        <v>732</v>
      </c>
      <c r="E349" s="838">
        <v>5.0878626890069473E-2</v>
      </c>
      <c r="F349" s="817">
        <v>249</v>
      </c>
      <c r="G349" s="959">
        <v>981</v>
      </c>
    </row>
    <row r="350" spans="1:16">
      <c r="B350" s="3" t="s">
        <v>7</v>
      </c>
      <c r="C350" s="838">
        <v>4.9708018800740633E-2</v>
      </c>
      <c r="D350" s="818">
        <v>349</v>
      </c>
      <c r="E350" s="838">
        <v>1.3281569268492031E-2</v>
      </c>
      <c r="F350" s="817">
        <v>65</v>
      </c>
      <c r="G350" s="959">
        <v>414</v>
      </c>
    </row>
    <row r="351" spans="1:16">
      <c r="B351" s="3" t="s">
        <v>105</v>
      </c>
      <c r="C351" s="838">
        <v>3.1334567725395243E-3</v>
      </c>
      <c r="D351" s="818">
        <v>22</v>
      </c>
      <c r="E351" s="838">
        <v>1.021659174499387E-3</v>
      </c>
      <c r="F351" s="817">
        <v>5</v>
      </c>
      <c r="G351" s="959">
        <v>27</v>
      </c>
    </row>
    <row r="352" spans="1:16" ht="15.75" customHeight="1" thickBot="1">
      <c r="B352" s="821" t="s">
        <v>70</v>
      </c>
      <c r="C352" s="816"/>
      <c r="D352" s="815">
        <v>7021</v>
      </c>
      <c r="E352" s="816"/>
      <c r="F352" s="813">
        <v>4894</v>
      </c>
      <c r="G352" s="957">
        <v>11915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30" t="s">
        <v>126</v>
      </c>
      <c r="D355" s="1095"/>
      <c r="E355" s="1095" t="s">
        <v>127</v>
      </c>
      <c r="F355" s="1096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7.8621279020082604E-2</v>
      </c>
      <c r="D357" s="115">
        <v>552</v>
      </c>
      <c r="E357" s="964">
        <v>0.11136085002043318</v>
      </c>
      <c r="F357" s="833">
        <v>545</v>
      </c>
      <c r="G357" s="959">
        <v>1097</v>
      </c>
    </row>
    <row r="358" spans="1:8">
      <c r="B358" s="114" t="s">
        <v>109</v>
      </c>
      <c r="C358" s="964">
        <v>1.6237003275886626E-2</v>
      </c>
      <c r="D358" s="115">
        <v>114</v>
      </c>
      <c r="E358" s="964">
        <v>1.3281569268492031E-2</v>
      </c>
      <c r="F358" s="833">
        <v>65</v>
      </c>
      <c r="G358" s="959">
        <v>179</v>
      </c>
    </row>
    <row r="359" spans="1:8">
      <c r="B359" s="114" t="s">
        <v>110</v>
      </c>
      <c r="C359" s="964">
        <v>0.13715994872525281</v>
      </c>
      <c r="D359" s="115">
        <v>963</v>
      </c>
      <c r="E359" s="964">
        <v>0.19227625664078463</v>
      </c>
      <c r="F359" s="833">
        <v>941</v>
      </c>
      <c r="G359" s="959">
        <v>1904</v>
      </c>
    </row>
    <row r="360" spans="1:8">
      <c r="B360" s="114" t="s">
        <v>111</v>
      </c>
      <c r="C360" s="964">
        <v>0.23800028485970659</v>
      </c>
      <c r="D360" s="115">
        <v>1671</v>
      </c>
      <c r="E360" s="964">
        <v>0.28626890069472821</v>
      </c>
      <c r="F360" s="833">
        <v>1401</v>
      </c>
      <c r="G360" s="959">
        <v>3072</v>
      </c>
    </row>
    <row r="361" spans="1:8">
      <c r="B361" s="114" t="s">
        <v>112</v>
      </c>
      <c r="C361" s="964">
        <v>0.24469448796467741</v>
      </c>
      <c r="D361" s="115">
        <v>1718</v>
      </c>
      <c r="E361" s="964">
        <v>0.26277073968124232</v>
      </c>
      <c r="F361" s="833">
        <v>1286</v>
      </c>
      <c r="G361" s="959">
        <v>3004</v>
      </c>
    </row>
    <row r="362" spans="1:8">
      <c r="B362" s="114" t="s">
        <v>113</v>
      </c>
      <c r="C362" s="964">
        <v>0.28528699615439396</v>
      </c>
      <c r="D362" s="115">
        <v>2003</v>
      </c>
      <c r="E362" s="964">
        <v>0.13404168369431957</v>
      </c>
      <c r="F362" s="833">
        <v>656</v>
      </c>
      <c r="G362" s="959">
        <v>2659</v>
      </c>
    </row>
    <row r="363" spans="1:8" ht="15.6" thickBot="1">
      <c r="B363" s="117" t="s">
        <v>70</v>
      </c>
      <c r="C363" s="284"/>
      <c r="D363" s="118">
        <v>7021</v>
      </c>
      <c r="E363" s="963"/>
      <c r="F363" s="831">
        <v>4894</v>
      </c>
      <c r="G363" s="957">
        <v>11915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131" t="s">
        <v>126</v>
      </c>
      <c r="D366" s="1132"/>
      <c r="E366" s="1132" t="s">
        <v>127</v>
      </c>
      <c r="F366" s="1132"/>
      <c r="G366" s="1132" t="s">
        <v>121</v>
      </c>
      <c r="H366" s="1133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4.3834015195791935E-2</v>
      </c>
      <c r="D368" s="293">
        <v>150</v>
      </c>
      <c r="E368" s="961">
        <v>5.5118110236220472E-2</v>
      </c>
      <c r="F368" s="293">
        <v>154</v>
      </c>
      <c r="G368" s="961">
        <v>1.6666666666666666E-2</v>
      </c>
      <c r="H368" s="962">
        <v>4</v>
      </c>
    </row>
    <row r="369" spans="2:9">
      <c r="B369" s="162" t="s">
        <v>109</v>
      </c>
      <c r="C369" s="961">
        <v>1.3734658094681473E-2</v>
      </c>
      <c r="D369" s="293">
        <v>47</v>
      </c>
      <c r="E369" s="961">
        <v>1.2884753042233358E-2</v>
      </c>
      <c r="F369" s="293">
        <v>36</v>
      </c>
      <c r="G369" s="961">
        <v>4.1666666666666666E-3</v>
      </c>
      <c r="H369" s="951">
        <v>1</v>
      </c>
    </row>
    <row r="370" spans="2:9">
      <c r="B370" s="162" t="s">
        <v>110</v>
      </c>
      <c r="C370" s="961">
        <v>0.15897136177673876</v>
      </c>
      <c r="D370" s="293">
        <v>544</v>
      </c>
      <c r="E370" s="961">
        <v>0.22047244094488189</v>
      </c>
      <c r="F370" s="293">
        <v>616</v>
      </c>
      <c r="G370" s="961">
        <v>0.16250000000000001</v>
      </c>
      <c r="H370" s="951">
        <v>39</v>
      </c>
    </row>
    <row r="371" spans="2:9">
      <c r="B371" s="162" t="s">
        <v>111</v>
      </c>
      <c r="C371" s="961">
        <v>0.25482174167153709</v>
      </c>
      <c r="D371" s="293">
        <v>872</v>
      </c>
      <c r="E371" s="961">
        <v>0.31066571224051537</v>
      </c>
      <c r="F371" s="293">
        <v>868</v>
      </c>
      <c r="G371" s="961">
        <v>0.28749999999999998</v>
      </c>
      <c r="H371" s="951">
        <v>69</v>
      </c>
    </row>
    <row r="372" spans="2:9">
      <c r="B372" s="162" t="s">
        <v>112</v>
      </c>
      <c r="C372" s="961">
        <v>0.24547048509643482</v>
      </c>
      <c r="D372" s="293">
        <v>840</v>
      </c>
      <c r="E372" s="961">
        <v>0.26091624910522548</v>
      </c>
      <c r="F372" s="293">
        <v>729</v>
      </c>
      <c r="G372" s="961">
        <v>0.25</v>
      </c>
      <c r="H372" s="951">
        <v>60</v>
      </c>
    </row>
    <row r="373" spans="2:9">
      <c r="B373" s="162" t="s">
        <v>113</v>
      </c>
      <c r="C373" s="961">
        <v>0.28316773816481589</v>
      </c>
      <c r="D373" s="293">
        <v>969</v>
      </c>
      <c r="E373" s="961">
        <v>0.13994273443092342</v>
      </c>
      <c r="F373" s="293">
        <v>391</v>
      </c>
      <c r="G373" s="961">
        <v>0.27916666666666667</v>
      </c>
      <c r="H373" s="951">
        <v>67</v>
      </c>
    </row>
    <row r="374" spans="2:9" ht="15.6" thickBot="1">
      <c r="B374" s="295" t="s">
        <v>70</v>
      </c>
      <c r="C374" s="296"/>
      <c r="D374" s="297">
        <v>3422</v>
      </c>
      <c r="E374" s="296"/>
      <c r="F374" s="297">
        <v>2794</v>
      </c>
      <c r="G374" s="949"/>
      <c r="H374" s="948">
        <v>240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34" t="s">
        <v>126</v>
      </c>
      <c r="D377" s="1095"/>
      <c r="E377" s="1095" t="s">
        <v>127</v>
      </c>
      <c r="F377" s="1096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1.1109528557185586E-2</v>
      </c>
      <c r="D379" s="953">
        <v>78</v>
      </c>
      <c r="E379" s="952">
        <v>1.2259910093992644E-2</v>
      </c>
      <c r="F379" s="951">
        <v>60</v>
      </c>
      <c r="G379" s="959">
        <v>138</v>
      </c>
    </row>
    <row r="380" spans="2:9">
      <c r="B380" s="216" t="s">
        <v>149</v>
      </c>
      <c r="C380" s="960">
        <v>9.2579404643213219E-3</v>
      </c>
      <c r="D380" s="953">
        <v>65</v>
      </c>
      <c r="E380" s="952">
        <v>1.0420923579893748E-2</v>
      </c>
      <c r="F380" s="951">
        <v>51</v>
      </c>
      <c r="G380" s="959">
        <v>116</v>
      </c>
    </row>
    <row r="381" spans="2:9">
      <c r="B381" s="216" t="s">
        <v>150</v>
      </c>
      <c r="C381" s="960">
        <v>1.8515880928642644E-3</v>
      </c>
      <c r="D381" s="953">
        <v>13</v>
      </c>
      <c r="E381" s="952">
        <v>3.4736411932979158E-3</v>
      </c>
      <c r="F381" s="951">
        <v>17</v>
      </c>
      <c r="G381" s="959">
        <v>30</v>
      </c>
    </row>
    <row r="382" spans="2:9">
      <c r="B382" s="216" t="s">
        <v>151</v>
      </c>
      <c r="C382" s="960">
        <v>6.1244836917817977E-3</v>
      </c>
      <c r="D382" s="953">
        <v>43</v>
      </c>
      <c r="E382" s="952">
        <v>7.9689415610952191E-3</v>
      </c>
      <c r="F382" s="951">
        <v>39</v>
      </c>
      <c r="G382" s="959">
        <v>82</v>
      </c>
    </row>
    <row r="383" spans="2:9">
      <c r="B383" s="216" t="s">
        <v>152</v>
      </c>
      <c r="C383" s="960">
        <v>1.7091582395670133E-3</v>
      </c>
      <c r="D383" s="953">
        <v>12</v>
      </c>
      <c r="E383" s="952">
        <v>4.086636697997548E-3</v>
      </c>
      <c r="F383" s="951">
        <v>20</v>
      </c>
      <c r="G383" s="959">
        <v>32</v>
      </c>
    </row>
    <row r="384" spans="2:9">
      <c r="B384" s="216" t="s">
        <v>153</v>
      </c>
      <c r="C384" s="960">
        <v>0.94416749750747753</v>
      </c>
      <c r="D384" s="953">
        <v>6629</v>
      </c>
      <c r="E384" s="952">
        <v>0.94156109521863507</v>
      </c>
      <c r="F384" s="951">
        <v>4608</v>
      </c>
      <c r="G384" s="959">
        <v>11237</v>
      </c>
    </row>
    <row r="385" spans="2:10">
      <c r="B385" s="216" t="s">
        <v>121</v>
      </c>
      <c r="C385" s="960">
        <v>1.0539809143996581E-2</v>
      </c>
      <c r="D385" s="953">
        <v>74</v>
      </c>
      <c r="E385" s="952">
        <v>1.0829587249693502E-2</v>
      </c>
      <c r="F385" s="951">
        <v>53</v>
      </c>
      <c r="G385" s="959">
        <v>127</v>
      </c>
    </row>
    <row r="386" spans="2:10">
      <c r="B386" s="216" t="s">
        <v>123</v>
      </c>
      <c r="C386" s="960">
        <v>1.5239994302805869E-2</v>
      </c>
      <c r="D386" s="953">
        <v>107</v>
      </c>
      <c r="E386" s="952">
        <v>9.3992644053943596E-3</v>
      </c>
      <c r="F386" s="951">
        <v>46</v>
      </c>
      <c r="G386" s="959">
        <v>153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7021</v>
      </c>
      <c r="E388" s="949"/>
      <c r="F388" s="948">
        <v>4894</v>
      </c>
      <c r="G388" s="957">
        <v>11915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132" t="s">
        <v>126</v>
      </c>
      <c r="D391" s="1132"/>
      <c r="E391" s="1132" t="s">
        <v>127</v>
      </c>
      <c r="F391" s="1132"/>
      <c r="G391" s="1086" t="s">
        <v>121</v>
      </c>
      <c r="H391" s="1090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1.1689070718877849E-2</v>
      </c>
      <c r="D393" s="953">
        <v>40</v>
      </c>
      <c r="E393" s="952">
        <v>1.0379384395132427E-2</v>
      </c>
      <c r="F393" s="953">
        <v>29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1.1104617182933957E-2</v>
      </c>
      <c r="D394" s="953">
        <v>38</v>
      </c>
      <c r="E394" s="952">
        <v>9.6635647816750176E-3</v>
      </c>
      <c r="F394" s="953">
        <v>27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2.0455873758036236E-3</v>
      </c>
      <c r="D395" s="953">
        <v>7</v>
      </c>
      <c r="E395" s="952">
        <v>3.937007874015748E-3</v>
      </c>
      <c r="F395" s="953">
        <v>11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5.8445353594389242E-4</v>
      </c>
      <c r="D396" s="953">
        <v>2</v>
      </c>
      <c r="E396" s="952">
        <v>1.4316392269148174E-3</v>
      </c>
      <c r="F396" s="953">
        <v>4</v>
      </c>
      <c r="G396" s="952">
        <v>0</v>
      </c>
      <c r="H396" s="951">
        <v>0</v>
      </c>
      <c r="I396" s="858"/>
      <c r="J396" s="858"/>
    </row>
    <row r="397" spans="2:10">
      <c r="B397" s="216" t="s">
        <v>152</v>
      </c>
      <c r="C397" s="952">
        <v>1.3150204558737581E-2</v>
      </c>
      <c r="D397" s="953">
        <v>45</v>
      </c>
      <c r="E397" s="952">
        <v>1.5748031496062992E-2</v>
      </c>
      <c r="F397" s="953">
        <v>44</v>
      </c>
      <c r="G397" s="952">
        <v>4.1666666666666666E-3</v>
      </c>
      <c r="H397" s="951">
        <v>1</v>
      </c>
      <c r="I397" s="858"/>
      <c r="J397" s="858"/>
    </row>
    <row r="398" spans="2:10">
      <c r="B398" s="216" t="s">
        <v>153</v>
      </c>
      <c r="C398" s="952">
        <v>0.93132670952659269</v>
      </c>
      <c r="D398" s="953">
        <v>3187</v>
      </c>
      <c r="E398" s="952">
        <v>0.94273443092340725</v>
      </c>
      <c r="F398" s="953">
        <v>2634</v>
      </c>
      <c r="G398" s="952">
        <v>8.7499999999999994E-2</v>
      </c>
      <c r="H398" s="951">
        <v>21</v>
      </c>
      <c r="I398" s="858"/>
      <c r="J398" s="858"/>
    </row>
    <row r="399" spans="2:10">
      <c r="B399" s="216" t="s">
        <v>121</v>
      </c>
      <c r="C399" s="952">
        <v>3.009935710111046E-2</v>
      </c>
      <c r="D399" s="953">
        <v>103</v>
      </c>
      <c r="E399" s="952">
        <v>1.6105941302791697E-2</v>
      </c>
      <c r="F399" s="953">
        <v>45</v>
      </c>
      <c r="G399" s="952">
        <v>0.90833333333333333</v>
      </c>
      <c r="H399" s="951">
        <v>218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3422</v>
      </c>
      <c r="E402" s="949"/>
      <c r="F402" s="950">
        <v>2794</v>
      </c>
      <c r="G402" s="949"/>
      <c r="H402" s="948">
        <v>240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098" t="s">
        <v>30</v>
      </c>
      <c r="C405" s="1086" t="s">
        <v>103</v>
      </c>
      <c r="D405" s="1087"/>
      <c r="E405" s="1088" t="s">
        <v>74</v>
      </c>
      <c r="F405" s="1089"/>
    </row>
    <row r="406" spans="1:10">
      <c r="B406" s="1099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6.1957868649318464E-4</v>
      </c>
      <c r="D407" s="51">
        <v>4</v>
      </c>
      <c r="E407" s="308">
        <v>3.357112882920688E-4</v>
      </c>
      <c r="F407" s="817">
        <v>4</v>
      </c>
    </row>
    <row r="408" spans="1:10">
      <c r="B408" s="160" t="s">
        <v>333</v>
      </c>
      <c r="C408" s="87">
        <v>0.79383519206939279</v>
      </c>
      <c r="D408" s="51">
        <v>5125</v>
      </c>
      <c r="E408" s="308">
        <v>0.43013008812421316</v>
      </c>
      <c r="F408" s="817">
        <v>5125</v>
      </c>
    </row>
    <row r="409" spans="1:10">
      <c r="B409" s="160" t="s">
        <v>121</v>
      </c>
      <c r="C409" s="87">
        <v>4.1356877323420076E-2</v>
      </c>
      <c r="D409" s="51">
        <v>267</v>
      </c>
      <c r="E409" s="308">
        <v>2.2408728493495594E-2</v>
      </c>
      <c r="F409" s="817">
        <v>267</v>
      </c>
    </row>
    <row r="410" spans="1:10">
      <c r="B410" s="160" t="s">
        <v>366</v>
      </c>
      <c r="C410" s="87">
        <v>0.16418835192069392</v>
      </c>
      <c r="D410" s="51">
        <v>1060</v>
      </c>
      <c r="E410" s="308">
        <v>8.8963491397398231E-2</v>
      </c>
      <c r="F410" s="817">
        <v>1060</v>
      </c>
    </row>
    <row r="411" spans="1:10">
      <c r="B411" s="160" t="s">
        <v>73</v>
      </c>
      <c r="C411" s="678"/>
      <c r="D411" s="193"/>
      <c r="E411" s="308">
        <v>0.45816198069660091</v>
      </c>
      <c r="F411" s="817">
        <v>5459</v>
      </c>
    </row>
    <row r="412" spans="1:10" ht="15.6" thickBot="1">
      <c r="B412" s="168" t="s">
        <v>70</v>
      </c>
      <c r="C412" s="169"/>
      <c r="D412" s="54">
        <v>6456</v>
      </c>
      <c r="E412" s="676"/>
      <c r="F412" s="813">
        <v>11915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3.6676458245908518E-2</v>
      </c>
      <c r="H416" s="944">
        <v>437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 t="s">
        <v>365</v>
      </c>
      <c r="D421" s="947" t="s">
        <v>365</v>
      </c>
      <c r="E421" s="947" t="s">
        <v>365</v>
      </c>
      <c r="F421" s="946" t="s">
        <v>365</v>
      </c>
      <c r="G421" s="945">
        <v>3.3403273185060846E-2</v>
      </c>
      <c r="H421" s="944">
        <v>398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0.13272311212814644</v>
      </c>
      <c r="D426" s="322">
        <v>58</v>
      </c>
    </row>
    <row r="427" spans="2:20">
      <c r="B427" s="70" t="s">
        <v>9</v>
      </c>
      <c r="C427" s="852">
        <v>0.16018306636155608</v>
      </c>
      <c r="D427" s="322">
        <v>70</v>
      </c>
    </row>
    <row r="428" spans="2:20">
      <c r="B428" s="70" t="s">
        <v>10</v>
      </c>
      <c r="C428" s="939">
        <v>0.29290617848970252</v>
      </c>
      <c r="D428" s="322">
        <v>128</v>
      </c>
    </row>
    <row r="429" spans="2:20">
      <c r="B429" s="73" t="s">
        <v>11</v>
      </c>
      <c r="C429" s="938">
        <v>0.24485125858123569</v>
      </c>
      <c r="D429" s="323">
        <v>107</v>
      </c>
    </row>
    <row r="430" spans="2:20">
      <c r="B430" s="73" t="s">
        <v>12</v>
      </c>
      <c r="C430" s="850">
        <v>8.6956521739130432E-2</v>
      </c>
      <c r="D430" s="323">
        <v>38</v>
      </c>
    </row>
    <row r="431" spans="2:20">
      <c r="B431" s="73" t="s">
        <v>13</v>
      </c>
      <c r="C431" s="850">
        <v>2.2883295194508008E-2</v>
      </c>
      <c r="D431" s="323">
        <v>10</v>
      </c>
    </row>
    <row r="432" spans="2:20">
      <c r="B432" s="73" t="s">
        <v>14</v>
      </c>
      <c r="C432" s="850">
        <v>6.8649885583524023E-3</v>
      </c>
      <c r="D432" s="323">
        <v>3</v>
      </c>
    </row>
    <row r="433" spans="2:4">
      <c r="B433" s="77" t="s">
        <v>77</v>
      </c>
      <c r="C433" s="849">
        <v>4.5766590389016017E-2</v>
      </c>
      <c r="D433" s="324">
        <v>20</v>
      </c>
    </row>
    <row r="434" spans="2:4">
      <c r="B434" s="80" t="s">
        <v>78</v>
      </c>
      <c r="C434" s="849">
        <v>6.8649885583524023E-3</v>
      </c>
      <c r="D434" s="324">
        <v>3</v>
      </c>
    </row>
    <row r="435" spans="2:4" ht="15.6" thickBot="1">
      <c r="B435" s="81" t="s">
        <v>87</v>
      </c>
      <c r="C435" s="933"/>
      <c r="D435" s="932">
        <v>437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0.12562814070351758</v>
      </c>
      <c r="D441" s="322">
        <v>50</v>
      </c>
    </row>
    <row r="442" spans="2:4">
      <c r="B442" s="70" t="s">
        <v>9</v>
      </c>
      <c r="C442" s="852">
        <v>0.15577889447236182</v>
      </c>
      <c r="D442" s="322">
        <v>62</v>
      </c>
    </row>
    <row r="443" spans="2:4">
      <c r="B443" s="70" t="s">
        <v>10</v>
      </c>
      <c r="C443" s="939">
        <v>0.29396984924623115</v>
      </c>
      <c r="D443" s="322">
        <v>117</v>
      </c>
    </row>
    <row r="444" spans="2:4">
      <c r="B444" s="73" t="s">
        <v>11</v>
      </c>
      <c r="C444" s="938">
        <v>0.25628140703517588</v>
      </c>
      <c r="D444" s="323">
        <v>102</v>
      </c>
    </row>
    <row r="445" spans="2:4">
      <c r="B445" s="73" t="s">
        <v>12</v>
      </c>
      <c r="C445" s="850">
        <v>9.0452261306532666E-2</v>
      </c>
      <c r="D445" s="323">
        <v>36</v>
      </c>
    </row>
    <row r="446" spans="2:4">
      <c r="B446" s="73" t="s">
        <v>13</v>
      </c>
      <c r="C446" s="850">
        <v>2.5125628140703519E-2</v>
      </c>
      <c r="D446" s="323">
        <v>10</v>
      </c>
    </row>
    <row r="447" spans="2:4">
      <c r="B447" s="73" t="s">
        <v>14</v>
      </c>
      <c r="C447" s="850">
        <v>5.0251256281407036E-3</v>
      </c>
      <c r="D447" s="323">
        <v>2</v>
      </c>
    </row>
    <row r="448" spans="2:4">
      <c r="B448" s="77" t="s">
        <v>77</v>
      </c>
      <c r="C448" s="849">
        <v>4.0201005025125629E-2</v>
      </c>
      <c r="D448" s="324">
        <v>16</v>
      </c>
    </row>
    <row r="449" spans="2:8">
      <c r="B449" s="80" t="s">
        <v>78</v>
      </c>
      <c r="C449" s="849">
        <v>7.537688442211055E-3</v>
      </c>
      <c r="D449" s="324">
        <v>3</v>
      </c>
    </row>
    <row r="450" spans="2:8" ht="15.6" thickBot="1">
      <c r="B450" s="81" t="s">
        <v>87</v>
      </c>
      <c r="C450" s="933"/>
      <c r="D450" s="932">
        <v>398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23" t="s">
        <v>126</v>
      </c>
      <c r="D454" s="1108"/>
      <c r="E454" s="1108" t="s">
        <v>127</v>
      </c>
      <c r="F454" s="1117"/>
      <c r="G454" s="1118" t="s">
        <v>70</v>
      </c>
      <c r="H454" s="1119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0.10176991150442478</v>
      </c>
      <c r="D456" s="335">
        <v>23</v>
      </c>
      <c r="E456" s="852">
        <v>0.16587677725118483</v>
      </c>
      <c r="F456" s="336">
        <v>35</v>
      </c>
      <c r="G456" s="852">
        <v>0.13272311212814644</v>
      </c>
      <c r="H456" s="322">
        <v>58</v>
      </c>
    </row>
    <row r="457" spans="2:8">
      <c r="B457" s="70" t="s">
        <v>9</v>
      </c>
      <c r="C457" s="852">
        <v>0.15044247787610621</v>
      </c>
      <c r="D457" s="335">
        <v>34</v>
      </c>
      <c r="E457" s="852">
        <v>0.17061611374407584</v>
      </c>
      <c r="F457" s="335">
        <v>36</v>
      </c>
      <c r="G457" s="852">
        <v>0.16018306636155608</v>
      </c>
      <c r="H457" s="322">
        <v>70</v>
      </c>
    </row>
    <row r="458" spans="2:8">
      <c r="B458" s="70" t="s">
        <v>10</v>
      </c>
      <c r="C458" s="852">
        <v>0.2831858407079646</v>
      </c>
      <c r="D458" s="335">
        <v>64</v>
      </c>
      <c r="E458" s="852">
        <v>0.30331753554502372</v>
      </c>
      <c r="F458" s="335">
        <v>64</v>
      </c>
      <c r="G458" s="852">
        <v>0.29290617848970252</v>
      </c>
      <c r="H458" s="322">
        <v>128</v>
      </c>
    </row>
    <row r="459" spans="2:8">
      <c r="B459" s="73" t="s">
        <v>11</v>
      </c>
      <c r="C459" s="850">
        <v>0.24336283185840707</v>
      </c>
      <c r="D459" s="337">
        <v>55</v>
      </c>
      <c r="E459" s="850">
        <v>0.24644549763033174</v>
      </c>
      <c r="F459" s="337">
        <v>52</v>
      </c>
      <c r="G459" s="850">
        <v>0.24485125858123569</v>
      </c>
      <c r="H459" s="323">
        <v>107</v>
      </c>
    </row>
    <row r="460" spans="2:8">
      <c r="B460" s="73" t="s">
        <v>12</v>
      </c>
      <c r="C460" s="850">
        <v>0.11061946902654868</v>
      </c>
      <c r="D460" s="337">
        <v>25</v>
      </c>
      <c r="E460" s="850">
        <v>6.1611374407582936E-2</v>
      </c>
      <c r="F460" s="337">
        <v>13</v>
      </c>
      <c r="G460" s="850">
        <v>8.6956521739130432E-2</v>
      </c>
      <c r="H460" s="323">
        <v>38</v>
      </c>
    </row>
    <row r="461" spans="2:8">
      <c r="B461" s="73" t="s">
        <v>13</v>
      </c>
      <c r="C461" s="850">
        <v>1.7699115044247787E-2</v>
      </c>
      <c r="D461" s="337">
        <v>4</v>
      </c>
      <c r="E461" s="850">
        <v>2.843601895734597E-2</v>
      </c>
      <c r="F461" s="337">
        <v>6</v>
      </c>
      <c r="G461" s="850">
        <v>2.2883295194508008E-2</v>
      </c>
      <c r="H461" s="323">
        <v>10</v>
      </c>
    </row>
    <row r="462" spans="2:8">
      <c r="B462" s="73" t="s">
        <v>14</v>
      </c>
      <c r="C462" s="850">
        <v>8.8495575221238937E-3</v>
      </c>
      <c r="D462" s="337">
        <v>2</v>
      </c>
      <c r="E462" s="850">
        <v>4.7393364928909956E-3</v>
      </c>
      <c r="F462" s="337">
        <v>1</v>
      </c>
      <c r="G462" s="850">
        <v>6.8649885583524023E-3</v>
      </c>
      <c r="H462" s="323">
        <v>3</v>
      </c>
    </row>
    <row r="463" spans="2:8">
      <c r="B463" s="77" t="s">
        <v>77</v>
      </c>
      <c r="C463" s="849">
        <v>8.4070796460176997E-2</v>
      </c>
      <c r="D463" s="338">
        <v>19</v>
      </c>
      <c r="E463" s="849">
        <v>4.7393364928909956E-3</v>
      </c>
      <c r="F463" s="338">
        <v>1</v>
      </c>
      <c r="G463" s="849">
        <v>4.5766590389016017E-2</v>
      </c>
      <c r="H463" s="324">
        <v>20</v>
      </c>
    </row>
    <row r="464" spans="2:8">
      <c r="B464" s="80" t="s">
        <v>78</v>
      </c>
      <c r="C464" s="849">
        <v>0</v>
      </c>
      <c r="D464" s="338">
        <v>0</v>
      </c>
      <c r="E464" s="849">
        <v>1.4218009478672985E-2</v>
      </c>
      <c r="F464" s="338">
        <v>3</v>
      </c>
      <c r="G464" s="849">
        <v>6.8649885583524023E-3</v>
      </c>
      <c r="H464" s="324">
        <v>3</v>
      </c>
    </row>
    <row r="465" spans="2:8" ht="15.6" thickBot="1">
      <c r="B465" s="81" t="s">
        <v>87</v>
      </c>
      <c r="C465" s="933"/>
      <c r="D465" s="935">
        <v>226</v>
      </c>
      <c r="E465" s="933"/>
      <c r="F465" s="934">
        <v>211</v>
      </c>
      <c r="G465" s="933"/>
      <c r="H465" s="932">
        <v>437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20" t="s">
        <v>126</v>
      </c>
      <c r="D469" s="1121"/>
      <c r="E469" s="1108" t="s">
        <v>127</v>
      </c>
      <c r="F469" s="1117"/>
      <c r="G469" s="1118" t="s">
        <v>70</v>
      </c>
      <c r="H469" s="1119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9.4786729857819899E-2</v>
      </c>
      <c r="D471" s="335">
        <v>20</v>
      </c>
      <c r="E471" s="852">
        <v>0.16042780748663102</v>
      </c>
      <c r="F471" s="336">
        <v>30</v>
      </c>
      <c r="G471" s="852">
        <v>0.12562814070351758</v>
      </c>
      <c r="H471" s="322">
        <v>50</v>
      </c>
    </row>
    <row r="472" spans="2:8">
      <c r="B472" s="70" t="s">
        <v>9</v>
      </c>
      <c r="C472" s="852">
        <v>0.15165876777251186</v>
      </c>
      <c r="D472" s="335">
        <v>32</v>
      </c>
      <c r="E472" s="852">
        <v>0.16042780748663102</v>
      </c>
      <c r="F472" s="335">
        <v>30</v>
      </c>
      <c r="G472" s="852">
        <v>0.15577889447236182</v>
      </c>
      <c r="H472" s="322">
        <v>62</v>
      </c>
    </row>
    <row r="473" spans="2:8">
      <c r="B473" s="70" t="s">
        <v>10</v>
      </c>
      <c r="C473" s="852">
        <v>0.27962085308056872</v>
      </c>
      <c r="D473" s="335">
        <v>59</v>
      </c>
      <c r="E473" s="852">
        <v>0.31016042780748665</v>
      </c>
      <c r="F473" s="335">
        <v>58</v>
      </c>
      <c r="G473" s="852">
        <v>0.29396984924623115</v>
      </c>
      <c r="H473" s="322">
        <v>117</v>
      </c>
    </row>
    <row r="474" spans="2:8">
      <c r="B474" s="73" t="s">
        <v>11</v>
      </c>
      <c r="C474" s="850">
        <v>0.25592417061611372</v>
      </c>
      <c r="D474" s="337">
        <v>54</v>
      </c>
      <c r="E474" s="850">
        <v>0.25668449197860965</v>
      </c>
      <c r="F474" s="337">
        <v>48</v>
      </c>
      <c r="G474" s="850">
        <v>0.25628140703517588</v>
      </c>
      <c r="H474" s="323">
        <v>102</v>
      </c>
    </row>
    <row r="475" spans="2:8">
      <c r="B475" s="73" t="s">
        <v>12</v>
      </c>
      <c r="C475" s="850">
        <v>0.11848341232227488</v>
      </c>
      <c r="D475" s="337">
        <v>25</v>
      </c>
      <c r="E475" s="850">
        <v>5.8823529411764705E-2</v>
      </c>
      <c r="F475" s="337">
        <v>11</v>
      </c>
      <c r="G475" s="850">
        <v>9.0452261306532666E-2</v>
      </c>
      <c r="H475" s="323">
        <v>36</v>
      </c>
    </row>
    <row r="476" spans="2:8">
      <c r="B476" s="73" t="s">
        <v>13</v>
      </c>
      <c r="C476" s="850">
        <v>1.8957345971563982E-2</v>
      </c>
      <c r="D476" s="337">
        <v>4</v>
      </c>
      <c r="E476" s="850">
        <v>3.2085561497326207E-2</v>
      </c>
      <c r="F476" s="337">
        <v>6</v>
      </c>
      <c r="G476" s="850">
        <v>2.5125628140703519E-2</v>
      </c>
      <c r="H476" s="323">
        <v>10</v>
      </c>
    </row>
    <row r="477" spans="2:8">
      <c r="B477" s="73" t="s">
        <v>14</v>
      </c>
      <c r="C477" s="850">
        <v>4.7393364928909956E-3</v>
      </c>
      <c r="D477" s="337">
        <v>1</v>
      </c>
      <c r="E477" s="850">
        <v>5.3475935828877002E-3</v>
      </c>
      <c r="F477" s="337">
        <v>1</v>
      </c>
      <c r="G477" s="850">
        <v>5.0251256281407036E-3</v>
      </c>
      <c r="H477" s="323">
        <v>2</v>
      </c>
    </row>
    <row r="478" spans="2:8">
      <c r="B478" s="77" t="s">
        <v>77</v>
      </c>
      <c r="C478" s="849">
        <v>7.582938388625593E-2</v>
      </c>
      <c r="D478" s="338">
        <v>16</v>
      </c>
      <c r="E478" s="849">
        <v>0</v>
      </c>
      <c r="F478" s="338">
        <v>0</v>
      </c>
      <c r="G478" s="849">
        <v>4.0201005025125629E-2</v>
      </c>
      <c r="H478" s="324">
        <v>16</v>
      </c>
    </row>
    <row r="479" spans="2:8">
      <c r="B479" s="80" t="s">
        <v>78</v>
      </c>
      <c r="C479" s="849">
        <v>0</v>
      </c>
      <c r="D479" s="338">
        <v>0</v>
      </c>
      <c r="E479" s="849">
        <v>1.6042780748663103E-2</v>
      </c>
      <c r="F479" s="338">
        <v>3</v>
      </c>
      <c r="G479" s="849">
        <v>7.537688442211055E-3</v>
      </c>
      <c r="H479" s="324">
        <v>3</v>
      </c>
    </row>
    <row r="480" spans="2:8" ht="15.6" thickBot="1">
      <c r="B480" s="81" t="s">
        <v>87</v>
      </c>
      <c r="C480" s="933"/>
      <c r="D480" s="935">
        <v>211</v>
      </c>
      <c r="E480" s="933"/>
      <c r="F480" s="934">
        <v>187</v>
      </c>
      <c r="G480" s="933"/>
      <c r="H480" s="932">
        <v>398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17" t="s">
        <v>118</v>
      </c>
      <c r="D484" s="1123"/>
      <c r="E484" s="1124" t="s">
        <v>103</v>
      </c>
      <c r="F484" s="1125"/>
      <c r="G484" s="1126" t="s">
        <v>74</v>
      </c>
      <c r="H484" s="1127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1.1582039446076374E-2</v>
      </c>
      <c r="D486" s="929">
        <v>138</v>
      </c>
      <c r="E486" s="930">
        <v>1.0687732342007435E-2</v>
      </c>
      <c r="F486" s="929">
        <v>69</v>
      </c>
      <c r="G486" s="925">
        <v>5.7910197230381872E-3</v>
      </c>
      <c r="H486" s="924">
        <v>69</v>
      </c>
    </row>
    <row r="487" spans="2:8">
      <c r="B487" s="216" t="s">
        <v>149</v>
      </c>
      <c r="C487" s="928">
        <v>9.735627360469996E-3</v>
      </c>
      <c r="D487" s="926">
        <v>116</v>
      </c>
      <c r="E487" s="927">
        <v>1.006815365551425E-2</v>
      </c>
      <c r="F487" s="926">
        <v>65</v>
      </c>
      <c r="G487" s="925">
        <v>5.4553084347461183E-3</v>
      </c>
      <c r="H487" s="924">
        <v>65</v>
      </c>
    </row>
    <row r="488" spans="2:8">
      <c r="B488" s="216" t="s">
        <v>150</v>
      </c>
      <c r="C488" s="928">
        <v>2.517834662190516E-3</v>
      </c>
      <c r="D488" s="926">
        <v>30</v>
      </c>
      <c r="E488" s="927">
        <v>2.7881040892193307E-3</v>
      </c>
      <c r="F488" s="926">
        <v>18</v>
      </c>
      <c r="G488" s="925">
        <v>1.5107007973143096E-3</v>
      </c>
      <c r="H488" s="924">
        <v>18</v>
      </c>
    </row>
    <row r="489" spans="2:8">
      <c r="B489" s="216" t="s">
        <v>151</v>
      </c>
      <c r="C489" s="928">
        <v>6.8820814099874112E-3</v>
      </c>
      <c r="D489" s="926">
        <v>82</v>
      </c>
      <c r="E489" s="927">
        <v>9.2936802973977691E-4</v>
      </c>
      <c r="F489" s="926">
        <v>6</v>
      </c>
      <c r="G489" s="925">
        <v>5.0356693243810318E-4</v>
      </c>
      <c r="H489" s="924">
        <v>6</v>
      </c>
    </row>
    <row r="490" spans="2:8">
      <c r="B490" s="216" t="s">
        <v>152</v>
      </c>
      <c r="C490" s="928">
        <v>2.6856903063365504E-3</v>
      </c>
      <c r="D490" s="926">
        <v>32</v>
      </c>
      <c r="E490" s="927">
        <v>1.3940520446096654E-2</v>
      </c>
      <c r="F490" s="926">
        <v>90</v>
      </c>
      <c r="G490" s="925">
        <v>7.5535039865715489E-3</v>
      </c>
      <c r="H490" s="924">
        <v>90</v>
      </c>
    </row>
    <row r="491" spans="2:8">
      <c r="B491" s="216" t="s">
        <v>153</v>
      </c>
      <c r="C491" s="928">
        <v>0.94309693663449434</v>
      </c>
      <c r="D491" s="926">
        <v>11237</v>
      </c>
      <c r="E491" s="927">
        <v>0.90489467162329618</v>
      </c>
      <c r="F491" s="926">
        <v>5842</v>
      </c>
      <c r="G491" s="925">
        <v>0.49030633655056649</v>
      </c>
      <c r="H491" s="924">
        <v>5842</v>
      </c>
    </row>
    <row r="492" spans="2:8">
      <c r="B492" s="216" t="s">
        <v>121</v>
      </c>
      <c r="C492" s="928">
        <v>1.0658833403273185E-2</v>
      </c>
      <c r="D492" s="926">
        <v>127</v>
      </c>
      <c r="E492" s="927">
        <v>5.6691449814126396E-2</v>
      </c>
      <c r="F492" s="926">
        <v>366</v>
      </c>
      <c r="G492" s="925">
        <v>3.0717582878724298E-2</v>
      </c>
      <c r="H492" s="924">
        <v>366</v>
      </c>
    </row>
    <row r="493" spans="2:8">
      <c r="B493" s="353" t="s">
        <v>123</v>
      </c>
      <c r="C493" s="922">
        <v>1.2840956777171633E-2</v>
      </c>
      <c r="D493" s="923">
        <v>153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0.45816198069660091</v>
      </c>
      <c r="H494" s="918">
        <v>5459</v>
      </c>
    </row>
    <row r="495" spans="2:8" ht="15.6" thickBot="1">
      <c r="B495" s="362" t="s">
        <v>70</v>
      </c>
      <c r="C495" s="884"/>
      <c r="D495" s="917">
        <v>11915</v>
      </c>
      <c r="E495" s="884"/>
      <c r="F495" s="917">
        <v>6456</v>
      </c>
      <c r="G495" s="916"/>
      <c r="H495" s="846">
        <v>11915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2" t="s">
        <v>148</v>
      </c>
      <c r="D498" s="1113"/>
      <c r="E498" s="1112" t="s">
        <v>149</v>
      </c>
      <c r="F498" s="1113"/>
      <c r="G498" s="1112" t="s">
        <v>150</v>
      </c>
      <c r="H498" s="1113"/>
      <c r="I498" s="1112" t="s">
        <v>151</v>
      </c>
      <c r="J498" s="1113"/>
      <c r="K498" s="1112" t="s">
        <v>152</v>
      </c>
      <c r="L498" s="1113"/>
      <c r="M498" s="1112" t="s">
        <v>153</v>
      </c>
      <c r="N498" s="1113"/>
      <c r="O498" s="1112" t="s">
        <v>121</v>
      </c>
      <c r="P498" s="1113"/>
      <c r="Q498" s="1112" t="s">
        <v>123</v>
      </c>
      <c r="R498" s="1114"/>
      <c r="S498" s="1101" t="s">
        <v>191</v>
      </c>
      <c r="T498" s="1115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0.17391304347826086</v>
      </c>
      <c r="D500" s="878">
        <v>24</v>
      </c>
      <c r="E500" s="801">
        <v>0.12931034482758622</v>
      </c>
      <c r="F500" s="878">
        <v>15</v>
      </c>
      <c r="G500" s="801">
        <v>0.1</v>
      </c>
      <c r="H500" s="878">
        <v>3</v>
      </c>
      <c r="I500" s="801">
        <v>8.5365853658536592E-2</v>
      </c>
      <c r="J500" s="878">
        <v>7</v>
      </c>
      <c r="K500" s="801">
        <v>3.125E-2</v>
      </c>
      <c r="L500" s="878">
        <v>1</v>
      </c>
      <c r="M500" s="801">
        <v>6.1938239743703834E-2</v>
      </c>
      <c r="N500" s="878">
        <v>696</v>
      </c>
      <c r="O500" s="801">
        <v>0.12598425196850394</v>
      </c>
      <c r="P500" s="878">
        <v>16</v>
      </c>
      <c r="Q500" s="801">
        <v>8.4967320261437912E-2</v>
      </c>
      <c r="R500" s="915">
        <v>13</v>
      </c>
      <c r="S500" s="904">
        <v>6.5044062106588335E-2</v>
      </c>
      <c r="T500" s="914">
        <v>775</v>
      </c>
    </row>
    <row r="501" spans="2:20">
      <c r="B501" s="70" t="s">
        <v>9</v>
      </c>
      <c r="C501" s="801">
        <v>0.18840579710144928</v>
      </c>
      <c r="D501" s="878">
        <v>26</v>
      </c>
      <c r="E501" s="801">
        <v>0.17241379310344829</v>
      </c>
      <c r="F501" s="878">
        <v>20</v>
      </c>
      <c r="G501" s="801">
        <v>0.1</v>
      </c>
      <c r="H501" s="878">
        <v>3</v>
      </c>
      <c r="I501" s="801">
        <v>0.14634146341463414</v>
      </c>
      <c r="J501" s="878">
        <v>12</v>
      </c>
      <c r="K501" s="801">
        <v>3.125E-2</v>
      </c>
      <c r="L501" s="878">
        <v>1</v>
      </c>
      <c r="M501" s="801">
        <v>0.14292070837412121</v>
      </c>
      <c r="N501" s="878">
        <v>1606</v>
      </c>
      <c r="O501" s="801">
        <v>8.6614173228346455E-2</v>
      </c>
      <c r="P501" s="878">
        <v>11</v>
      </c>
      <c r="Q501" s="801">
        <v>0.22222222222222221</v>
      </c>
      <c r="R501" s="915">
        <v>34</v>
      </c>
      <c r="S501" s="904">
        <v>0.14376835921107847</v>
      </c>
      <c r="T501" s="914">
        <v>1713</v>
      </c>
    </row>
    <row r="502" spans="2:20">
      <c r="B502" s="70" t="s">
        <v>10</v>
      </c>
      <c r="C502" s="801">
        <v>0.2391304347826087</v>
      </c>
      <c r="D502" s="878">
        <v>33</v>
      </c>
      <c r="E502" s="801">
        <v>0.31896551724137934</v>
      </c>
      <c r="F502" s="878">
        <v>37</v>
      </c>
      <c r="G502" s="801">
        <v>0.43333333333333335</v>
      </c>
      <c r="H502" s="878">
        <v>13</v>
      </c>
      <c r="I502" s="801">
        <v>0.29268292682926828</v>
      </c>
      <c r="J502" s="878">
        <v>24</v>
      </c>
      <c r="K502" s="801">
        <v>0.3125</v>
      </c>
      <c r="L502" s="878">
        <v>10</v>
      </c>
      <c r="M502" s="801">
        <v>0.24125656313962801</v>
      </c>
      <c r="N502" s="878">
        <v>2711</v>
      </c>
      <c r="O502" s="801">
        <v>0.26771653543307089</v>
      </c>
      <c r="P502" s="878">
        <v>34</v>
      </c>
      <c r="Q502" s="801">
        <v>0.16993464052287582</v>
      </c>
      <c r="R502" s="915">
        <v>26</v>
      </c>
      <c r="S502" s="904">
        <v>0.24238355014687368</v>
      </c>
      <c r="T502" s="914">
        <v>2888</v>
      </c>
    </row>
    <row r="503" spans="2:20">
      <c r="B503" s="73" t="s">
        <v>11</v>
      </c>
      <c r="C503" s="800">
        <v>0.2608695652173913</v>
      </c>
      <c r="D503" s="874">
        <v>36</v>
      </c>
      <c r="E503" s="800">
        <v>0.27586206896551724</v>
      </c>
      <c r="F503" s="874">
        <v>32</v>
      </c>
      <c r="G503" s="800">
        <v>0.16666666666666666</v>
      </c>
      <c r="H503" s="874">
        <v>5</v>
      </c>
      <c r="I503" s="800">
        <v>0.21951219512195122</v>
      </c>
      <c r="J503" s="874">
        <v>18</v>
      </c>
      <c r="K503" s="800">
        <v>0.34375</v>
      </c>
      <c r="L503" s="874">
        <v>11</v>
      </c>
      <c r="M503" s="800">
        <v>0.28041292159829134</v>
      </c>
      <c r="N503" s="874">
        <v>3151</v>
      </c>
      <c r="O503" s="800">
        <v>0.26771653543307089</v>
      </c>
      <c r="P503" s="874">
        <v>34</v>
      </c>
      <c r="Q503" s="800">
        <v>0.21568627450980393</v>
      </c>
      <c r="R503" s="913">
        <v>33</v>
      </c>
      <c r="S503" s="899">
        <v>0.27864036928241714</v>
      </c>
      <c r="T503" s="912">
        <v>3320</v>
      </c>
    </row>
    <row r="504" spans="2:20">
      <c r="B504" s="73" t="s">
        <v>12</v>
      </c>
      <c r="C504" s="800">
        <v>7.2463768115942032E-2</v>
      </c>
      <c r="D504" s="874">
        <v>10</v>
      </c>
      <c r="E504" s="800">
        <v>4.3103448275862072E-2</v>
      </c>
      <c r="F504" s="874">
        <v>5</v>
      </c>
      <c r="G504" s="800">
        <v>0.16666666666666666</v>
      </c>
      <c r="H504" s="874">
        <v>5</v>
      </c>
      <c r="I504" s="800">
        <v>0.14634146341463414</v>
      </c>
      <c r="J504" s="874">
        <v>12</v>
      </c>
      <c r="K504" s="800">
        <v>0.125</v>
      </c>
      <c r="L504" s="874">
        <v>4</v>
      </c>
      <c r="M504" s="800">
        <v>0.1101717540268755</v>
      </c>
      <c r="N504" s="874">
        <v>1238</v>
      </c>
      <c r="O504" s="800">
        <v>0.11023622047244094</v>
      </c>
      <c r="P504" s="874">
        <v>14</v>
      </c>
      <c r="Q504" s="800">
        <v>3.9215686274509803E-2</v>
      </c>
      <c r="R504" s="913">
        <v>6</v>
      </c>
      <c r="S504" s="899">
        <v>0.10860260176248426</v>
      </c>
      <c r="T504" s="912">
        <v>1294</v>
      </c>
    </row>
    <row r="505" spans="2:20">
      <c r="B505" s="73" t="s">
        <v>13</v>
      </c>
      <c r="C505" s="800">
        <v>2.8985507246376812E-2</v>
      </c>
      <c r="D505" s="874">
        <v>4</v>
      </c>
      <c r="E505" s="800">
        <v>8.6206896551724137E-3</v>
      </c>
      <c r="F505" s="874">
        <v>1</v>
      </c>
      <c r="G505" s="800">
        <v>0</v>
      </c>
      <c r="H505" s="874">
        <v>0</v>
      </c>
      <c r="I505" s="800">
        <v>3.6585365853658534E-2</v>
      </c>
      <c r="J505" s="874">
        <v>3</v>
      </c>
      <c r="K505" s="800">
        <v>6.25E-2</v>
      </c>
      <c r="L505" s="874">
        <v>2</v>
      </c>
      <c r="M505" s="800">
        <v>4.8411497730711045E-2</v>
      </c>
      <c r="N505" s="874">
        <v>544</v>
      </c>
      <c r="O505" s="800">
        <v>5.5118110236220472E-2</v>
      </c>
      <c r="P505" s="874">
        <v>7</v>
      </c>
      <c r="Q505" s="800">
        <v>1.9607843137254902E-2</v>
      </c>
      <c r="R505" s="913">
        <v>3</v>
      </c>
      <c r="S505" s="899">
        <v>4.7335291649181703E-2</v>
      </c>
      <c r="T505" s="912">
        <v>564</v>
      </c>
    </row>
    <row r="506" spans="2:20">
      <c r="B506" s="73" t="s">
        <v>14</v>
      </c>
      <c r="C506" s="800">
        <v>0</v>
      </c>
      <c r="D506" s="874">
        <v>0</v>
      </c>
      <c r="E506" s="800">
        <v>0</v>
      </c>
      <c r="F506" s="874">
        <v>0</v>
      </c>
      <c r="G506" s="800">
        <v>0</v>
      </c>
      <c r="H506" s="874">
        <v>0</v>
      </c>
      <c r="I506" s="800">
        <v>1.2195121951219513E-2</v>
      </c>
      <c r="J506" s="874">
        <v>1</v>
      </c>
      <c r="K506" s="800">
        <v>3.125E-2</v>
      </c>
      <c r="L506" s="874">
        <v>1</v>
      </c>
      <c r="M506" s="800">
        <v>1.2636824775295898E-2</v>
      </c>
      <c r="N506" s="874">
        <v>142</v>
      </c>
      <c r="O506" s="800">
        <v>7.874015748031496E-3</v>
      </c>
      <c r="P506" s="874">
        <v>1</v>
      </c>
      <c r="Q506" s="800">
        <v>1.3071895424836602E-2</v>
      </c>
      <c r="R506" s="913">
        <v>2</v>
      </c>
      <c r="S506" s="899">
        <v>1.2337389844733529E-2</v>
      </c>
      <c r="T506" s="912">
        <v>147</v>
      </c>
    </row>
    <row r="507" spans="2:20">
      <c r="B507" s="77" t="s">
        <v>77</v>
      </c>
      <c r="C507" s="799">
        <v>3.6231884057971016E-2</v>
      </c>
      <c r="D507" s="911">
        <v>5</v>
      </c>
      <c r="E507" s="799">
        <v>4.3103448275862072E-2</v>
      </c>
      <c r="F507" s="911">
        <v>5</v>
      </c>
      <c r="G507" s="799">
        <v>0</v>
      </c>
      <c r="H507" s="911">
        <v>0</v>
      </c>
      <c r="I507" s="799">
        <v>4.878048780487805E-2</v>
      </c>
      <c r="J507" s="911">
        <v>4</v>
      </c>
      <c r="K507" s="799">
        <v>6.25E-2</v>
      </c>
      <c r="L507" s="911">
        <v>2</v>
      </c>
      <c r="M507" s="799">
        <v>9.3174334786864821E-2</v>
      </c>
      <c r="N507" s="911">
        <v>1047</v>
      </c>
      <c r="O507" s="799">
        <v>7.874015748031496E-2</v>
      </c>
      <c r="P507" s="911">
        <v>10</v>
      </c>
      <c r="Q507" s="799">
        <v>0.21568627450980393</v>
      </c>
      <c r="R507" s="910">
        <v>33</v>
      </c>
      <c r="S507" s="894">
        <v>9.2824171212757031E-2</v>
      </c>
      <c r="T507" s="909">
        <v>1106</v>
      </c>
    </row>
    <row r="508" spans="2:20">
      <c r="B508" s="80" t="s">
        <v>78</v>
      </c>
      <c r="C508" s="799">
        <v>0</v>
      </c>
      <c r="D508" s="911">
        <v>0</v>
      </c>
      <c r="E508" s="799">
        <v>8.6206896551724137E-3</v>
      </c>
      <c r="F508" s="911">
        <v>1</v>
      </c>
      <c r="G508" s="799">
        <v>3.3333333333333333E-2</v>
      </c>
      <c r="H508" s="911">
        <v>1</v>
      </c>
      <c r="I508" s="799">
        <v>1.2195121951219513E-2</v>
      </c>
      <c r="J508" s="911">
        <v>1</v>
      </c>
      <c r="K508" s="799">
        <v>0</v>
      </c>
      <c r="L508" s="911">
        <v>0</v>
      </c>
      <c r="M508" s="799">
        <v>9.0771558245083209E-3</v>
      </c>
      <c r="N508" s="911">
        <v>102</v>
      </c>
      <c r="O508" s="799">
        <v>0</v>
      </c>
      <c r="P508" s="911">
        <v>0</v>
      </c>
      <c r="Q508" s="799">
        <v>1.9607843137254902E-2</v>
      </c>
      <c r="R508" s="910">
        <v>3</v>
      </c>
      <c r="S508" s="894">
        <v>9.0642047838858583E-3</v>
      </c>
      <c r="T508" s="909">
        <v>108</v>
      </c>
    </row>
    <row r="509" spans="2:20" ht="15.6" thickBot="1">
      <c r="B509" s="81" t="s">
        <v>87</v>
      </c>
      <c r="C509" s="866"/>
      <c r="D509" s="879">
        <v>138</v>
      </c>
      <c r="E509" s="866"/>
      <c r="F509" s="879">
        <v>116</v>
      </c>
      <c r="G509" s="866"/>
      <c r="H509" s="879">
        <v>30</v>
      </c>
      <c r="I509" s="866"/>
      <c r="J509" s="879">
        <v>82</v>
      </c>
      <c r="K509" s="866"/>
      <c r="L509" s="879">
        <v>32</v>
      </c>
      <c r="M509" s="866"/>
      <c r="N509" s="879">
        <v>11237</v>
      </c>
      <c r="O509" s="866"/>
      <c r="P509" s="879">
        <v>127</v>
      </c>
      <c r="Q509" s="866"/>
      <c r="R509" s="879">
        <v>153</v>
      </c>
      <c r="S509" s="377"/>
      <c r="T509" s="908">
        <v>11915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03" t="s">
        <v>148</v>
      </c>
      <c r="D513" s="1104"/>
      <c r="E513" s="1103" t="s">
        <v>149</v>
      </c>
      <c r="F513" s="1104"/>
      <c r="G513" s="1103" t="s">
        <v>150</v>
      </c>
      <c r="H513" s="1104"/>
      <c r="I513" s="1103" t="s">
        <v>151</v>
      </c>
      <c r="J513" s="1104"/>
      <c r="K513" s="1103" t="s">
        <v>152</v>
      </c>
      <c r="L513" s="1104"/>
      <c r="M513" s="1103" t="s">
        <v>153</v>
      </c>
      <c r="N513" s="1104"/>
      <c r="O513" s="1103" t="s">
        <v>121</v>
      </c>
      <c r="P513" s="1104"/>
      <c r="Q513" s="1103" t="s">
        <v>123</v>
      </c>
      <c r="R513" s="1105"/>
      <c r="S513" s="1106" t="s">
        <v>191</v>
      </c>
      <c r="T513" s="111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5.7971014492753624E-2</v>
      </c>
      <c r="D515" s="906">
        <v>4</v>
      </c>
      <c r="E515" s="801">
        <v>9.2307692307692313E-2</v>
      </c>
      <c r="F515" s="906">
        <v>6</v>
      </c>
      <c r="G515" s="801">
        <v>0.1111111111111111</v>
      </c>
      <c r="H515" s="907">
        <v>2</v>
      </c>
      <c r="I515" s="801">
        <v>0.16666666666666666</v>
      </c>
      <c r="J515" s="906">
        <v>1</v>
      </c>
      <c r="K515" s="801">
        <v>1.1111111111111112E-2</v>
      </c>
      <c r="L515" s="906">
        <v>1</v>
      </c>
      <c r="M515" s="801">
        <v>5.6658678534748375E-2</v>
      </c>
      <c r="N515" s="906">
        <v>331</v>
      </c>
      <c r="O515" s="801">
        <v>2.4590163934426229E-2</v>
      </c>
      <c r="P515" s="906">
        <v>9</v>
      </c>
      <c r="Q515" s="801"/>
      <c r="R515" s="905">
        <v>0</v>
      </c>
      <c r="S515" s="904">
        <v>2.9710449013848089E-2</v>
      </c>
      <c r="T515" s="903">
        <v>354</v>
      </c>
    </row>
    <row r="516" spans="2:20">
      <c r="B516" s="70" t="s">
        <v>9</v>
      </c>
      <c r="C516" s="801">
        <v>0.14492753623188406</v>
      </c>
      <c r="D516" s="906">
        <v>10</v>
      </c>
      <c r="E516" s="801">
        <v>0.2</v>
      </c>
      <c r="F516" s="906">
        <v>13</v>
      </c>
      <c r="G516" s="801">
        <v>5.5555555555555552E-2</v>
      </c>
      <c r="H516" s="907">
        <v>1</v>
      </c>
      <c r="I516" s="801">
        <v>0</v>
      </c>
      <c r="J516" s="906">
        <v>0</v>
      </c>
      <c r="K516" s="801">
        <v>0.14444444444444443</v>
      </c>
      <c r="L516" s="906">
        <v>13</v>
      </c>
      <c r="M516" s="801">
        <v>0.124957206436152</v>
      </c>
      <c r="N516" s="906">
        <v>730</v>
      </c>
      <c r="O516" s="801">
        <v>0.11475409836065574</v>
      </c>
      <c r="P516" s="906">
        <v>42</v>
      </c>
      <c r="Q516" s="801"/>
      <c r="R516" s="905">
        <v>0</v>
      </c>
      <c r="S516" s="904">
        <v>6.7897608057070916E-2</v>
      </c>
      <c r="T516" s="903">
        <v>809</v>
      </c>
    </row>
    <row r="517" spans="2:20">
      <c r="B517" s="70" t="s">
        <v>10</v>
      </c>
      <c r="C517" s="801">
        <v>0.36231884057971014</v>
      </c>
      <c r="D517" s="906">
        <v>25</v>
      </c>
      <c r="E517" s="801">
        <v>0.30769230769230771</v>
      </c>
      <c r="F517" s="906">
        <v>20</v>
      </c>
      <c r="G517" s="801">
        <v>0.44444444444444442</v>
      </c>
      <c r="H517" s="907">
        <v>8</v>
      </c>
      <c r="I517" s="801">
        <v>0.16666666666666666</v>
      </c>
      <c r="J517" s="906">
        <v>1</v>
      </c>
      <c r="K517" s="801">
        <v>0.3</v>
      </c>
      <c r="L517" s="906">
        <v>27</v>
      </c>
      <c r="M517" s="801">
        <v>0.24049982882574461</v>
      </c>
      <c r="N517" s="906">
        <v>1405</v>
      </c>
      <c r="O517" s="801">
        <v>0.32240437158469948</v>
      </c>
      <c r="P517" s="906">
        <v>118</v>
      </c>
      <c r="Q517" s="801"/>
      <c r="R517" s="905">
        <v>0</v>
      </c>
      <c r="S517" s="904">
        <v>0.1346202266051196</v>
      </c>
      <c r="T517" s="903">
        <v>1604</v>
      </c>
    </row>
    <row r="518" spans="2:20">
      <c r="B518" s="73" t="s">
        <v>11</v>
      </c>
      <c r="C518" s="800">
        <v>0.3188405797101449</v>
      </c>
      <c r="D518" s="901">
        <v>22</v>
      </c>
      <c r="E518" s="800">
        <v>0.26153846153846155</v>
      </c>
      <c r="F518" s="901">
        <v>17</v>
      </c>
      <c r="G518" s="800">
        <v>0.1111111111111111</v>
      </c>
      <c r="H518" s="902">
        <v>2</v>
      </c>
      <c r="I518" s="800">
        <v>0.16666666666666666</v>
      </c>
      <c r="J518" s="901">
        <v>1</v>
      </c>
      <c r="K518" s="800">
        <v>0.32222222222222224</v>
      </c>
      <c r="L518" s="901">
        <v>29</v>
      </c>
      <c r="M518" s="800">
        <v>0.30657309140705236</v>
      </c>
      <c r="N518" s="901">
        <v>1791</v>
      </c>
      <c r="O518" s="800">
        <v>0.3551912568306011</v>
      </c>
      <c r="P518" s="901">
        <v>130</v>
      </c>
      <c r="Q518" s="800"/>
      <c r="R518" s="900">
        <v>0</v>
      </c>
      <c r="S518" s="899">
        <v>0.16718422156945029</v>
      </c>
      <c r="T518" s="898">
        <v>1992</v>
      </c>
    </row>
    <row r="519" spans="2:20">
      <c r="B519" s="73" t="s">
        <v>12</v>
      </c>
      <c r="C519" s="800">
        <v>5.7971014492753624E-2</v>
      </c>
      <c r="D519" s="901">
        <v>4</v>
      </c>
      <c r="E519" s="800">
        <v>6.1538461538461542E-2</v>
      </c>
      <c r="F519" s="901">
        <v>4</v>
      </c>
      <c r="G519" s="800">
        <v>0.22222222222222221</v>
      </c>
      <c r="H519" s="902">
        <v>4</v>
      </c>
      <c r="I519" s="800">
        <v>0.33333333333333331</v>
      </c>
      <c r="J519" s="901">
        <v>2</v>
      </c>
      <c r="K519" s="800">
        <v>0.15555555555555556</v>
      </c>
      <c r="L519" s="901">
        <v>14</v>
      </c>
      <c r="M519" s="800">
        <v>0.12290311537144813</v>
      </c>
      <c r="N519" s="901">
        <v>718</v>
      </c>
      <c r="O519" s="800">
        <v>0.10928961748633879</v>
      </c>
      <c r="P519" s="901">
        <v>40</v>
      </c>
      <c r="Q519" s="800"/>
      <c r="R519" s="900">
        <v>0</v>
      </c>
      <c r="S519" s="899">
        <v>6.5967268149391523E-2</v>
      </c>
      <c r="T519" s="898">
        <v>786</v>
      </c>
    </row>
    <row r="520" spans="2:20">
      <c r="B520" s="73" t="s">
        <v>13</v>
      </c>
      <c r="C520" s="800">
        <v>4.3478260869565216E-2</v>
      </c>
      <c r="D520" s="901">
        <v>3</v>
      </c>
      <c r="E520" s="800">
        <v>1.5384615384615385E-2</v>
      </c>
      <c r="F520" s="901">
        <v>1</v>
      </c>
      <c r="G520" s="800">
        <v>0</v>
      </c>
      <c r="H520" s="902">
        <v>0</v>
      </c>
      <c r="I520" s="800">
        <v>0</v>
      </c>
      <c r="J520" s="901">
        <v>0</v>
      </c>
      <c r="K520" s="800">
        <v>2.2222222222222223E-2</v>
      </c>
      <c r="L520" s="901">
        <v>2</v>
      </c>
      <c r="M520" s="800">
        <v>6.0082163642588157E-2</v>
      </c>
      <c r="N520" s="901">
        <v>351</v>
      </c>
      <c r="O520" s="800">
        <v>3.2786885245901641E-2</v>
      </c>
      <c r="P520" s="901">
        <v>12</v>
      </c>
      <c r="Q520" s="800"/>
      <c r="R520" s="900">
        <v>0</v>
      </c>
      <c r="S520" s="899">
        <v>3.096936634494335E-2</v>
      </c>
      <c r="T520" s="898">
        <v>369</v>
      </c>
    </row>
    <row r="521" spans="2:20" ht="30" customHeight="1">
      <c r="B521" s="73" t="s">
        <v>14</v>
      </c>
      <c r="C521" s="800">
        <v>0</v>
      </c>
      <c r="D521" s="901">
        <v>0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1.1111111111111112E-2</v>
      </c>
      <c r="L521" s="901">
        <v>1</v>
      </c>
      <c r="M521" s="800">
        <v>1.4378637452927079E-2</v>
      </c>
      <c r="N521" s="901">
        <v>84</v>
      </c>
      <c r="O521" s="800">
        <v>2.7322404371584699E-3</v>
      </c>
      <c r="P521" s="901">
        <v>1</v>
      </c>
      <c r="Q521" s="800"/>
      <c r="R521" s="900">
        <v>0</v>
      </c>
      <c r="S521" s="899">
        <v>7.21779269827948E-3</v>
      </c>
      <c r="T521" s="898">
        <v>86</v>
      </c>
    </row>
    <row r="522" spans="2:20">
      <c r="B522" s="77" t="s">
        <v>77</v>
      </c>
      <c r="C522" s="799">
        <v>1.4492753623188406E-2</v>
      </c>
      <c r="D522" s="896">
        <v>1</v>
      </c>
      <c r="E522" s="799">
        <v>4.6153846153846156E-2</v>
      </c>
      <c r="F522" s="896">
        <v>3</v>
      </c>
      <c r="G522" s="799">
        <v>0</v>
      </c>
      <c r="H522" s="897">
        <v>0</v>
      </c>
      <c r="I522" s="799">
        <v>0</v>
      </c>
      <c r="J522" s="896">
        <v>0</v>
      </c>
      <c r="K522" s="799">
        <v>2.2222222222222223E-2</v>
      </c>
      <c r="L522" s="896">
        <v>2</v>
      </c>
      <c r="M522" s="799">
        <v>6.4019171516603898E-2</v>
      </c>
      <c r="N522" s="896">
        <v>374</v>
      </c>
      <c r="O522" s="799">
        <v>2.185792349726776E-2</v>
      </c>
      <c r="P522" s="896">
        <v>8</v>
      </c>
      <c r="Q522" s="799"/>
      <c r="R522" s="895">
        <v>0</v>
      </c>
      <c r="S522" s="894">
        <v>3.2563994964330677E-2</v>
      </c>
      <c r="T522" s="893">
        <v>388</v>
      </c>
    </row>
    <row r="523" spans="2:20">
      <c r="B523" s="80" t="s">
        <v>78</v>
      </c>
      <c r="C523" s="799">
        <v>0</v>
      </c>
      <c r="D523" s="896">
        <v>0</v>
      </c>
      <c r="E523" s="799">
        <v>1.5384615384615385E-2</v>
      </c>
      <c r="F523" s="896">
        <v>1</v>
      </c>
      <c r="G523" s="799">
        <v>5.5555555555555552E-2</v>
      </c>
      <c r="H523" s="897">
        <v>1</v>
      </c>
      <c r="I523" s="799">
        <v>0.16666666666666666</v>
      </c>
      <c r="J523" s="896">
        <v>1</v>
      </c>
      <c r="K523" s="799">
        <v>1.1111111111111112E-2</v>
      </c>
      <c r="L523" s="896">
        <v>1</v>
      </c>
      <c r="M523" s="799">
        <v>9.9281068127353642E-3</v>
      </c>
      <c r="N523" s="896">
        <v>58</v>
      </c>
      <c r="O523" s="799">
        <v>1.6393442622950821E-2</v>
      </c>
      <c r="P523" s="896">
        <v>6</v>
      </c>
      <c r="Q523" s="799"/>
      <c r="R523" s="895">
        <v>0</v>
      </c>
      <c r="S523" s="894">
        <v>5.7070919009651697E-3</v>
      </c>
      <c r="T523" s="893">
        <v>68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0.45816198069660091</v>
      </c>
      <c r="T524" s="886">
        <v>5459</v>
      </c>
    </row>
    <row r="525" spans="2:20" ht="15.6" thickBot="1">
      <c r="B525" s="81" t="s">
        <v>87</v>
      </c>
      <c r="C525" s="884"/>
      <c r="D525" s="866">
        <v>69</v>
      </c>
      <c r="E525" s="866"/>
      <c r="F525" s="866">
        <v>65</v>
      </c>
      <c r="G525" s="884"/>
      <c r="H525" s="885">
        <v>18</v>
      </c>
      <c r="I525" s="884"/>
      <c r="J525" s="866">
        <v>6</v>
      </c>
      <c r="K525" s="884"/>
      <c r="L525" s="866">
        <v>90</v>
      </c>
      <c r="M525" s="884"/>
      <c r="N525" s="866">
        <v>5842</v>
      </c>
      <c r="O525" s="866"/>
      <c r="P525" s="866">
        <v>366</v>
      </c>
      <c r="Q525" s="866"/>
      <c r="R525" s="866">
        <v>0</v>
      </c>
      <c r="S525" s="377"/>
      <c r="T525" s="883">
        <v>11915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2" t="s">
        <v>148</v>
      </c>
      <c r="D529" s="1113"/>
      <c r="E529" s="1112" t="s">
        <v>149</v>
      </c>
      <c r="F529" s="1113"/>
      <c r="G529" s="1112" t="s">
        <v>150</v>
      </c>
      <c r="H529" s="1113"/>
      <c r="I529" s="1112" t="s">
        <v>151</v>
      </c>
      <c r="J529" s="1113"/>
      <c r="K529" s="1112" t="s">
        <v>152</v>
      </c>
      <c r="L529" s="1113"/>
      <c r="M529" s="1112" t="s">
        <v>153</v>
      </c>
      <c r="N529" s="1113"/>
      <c r="O529" s="1112" t="s">
        <v>121</v>
      </c>
      <c r="P529" s="1113"/>
      <c r="Q529" s="1112" t="s">
        <v>123</v>
      </c>
      <c r="R529" s="1114"/>
      <c r="S529" s="1101" t="s">
        <v>191</v>
      </c>
      <c r="T529" s="1102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0.18115942028985507</v>
      </c>
      <c r="D531" s="878">
        <v>25</v>
      </c>
      <c r="E531" s="801">
        <v>0.12931034482758622</v>
      </c>
      <c r="F531" s="878">
        <v>15</v>
      </c>
      <c r="G531" s="801">
        <v>0.13333333333333333</v>
      </c>
      <c r="H531" s="878">
        <v>4</v>
      </c>
      <c r="I531" s="801">
        <v>0.23170731707317074</v>
      </c>
      <c r="J531" s="878">
        <v>19</v>
      </c>
      <c r="K531" s="801">
        <v>3.125E-2</v>
      </c>
      <c r="L531" s="878">
        <v>1</v>
      </c>
      <c r="M531" s="801">
        <v>8.6944914122986564E-2</v>
      </c>
      <c r="N531" s="878">
        <v>977</v>
      </c>
      <c r="O531" s="801">
        <v>0.12598425196850394</v>
      </c>
      <c r="P531" s="878">
        <v>16</v>
      </c>
      <c r="Q531" s="801">
        <v>0.26143790849673204</v>
      </c>
      <c r="R531" s="877">
        <v>40</v>
      </c>
      <c r="S531" s="876">
        <v>9.206882081409988E-2</v>
      </c>
      <c r="T531" s="875">
        <v>1097</v>
      </c>
      <c r="U531" s="861"/>
    </row>
    <row r="532" spans="2:21">
      <c r="B532" s="70" t="s">
        <v>109</v>
      </c>
      <c r="C532" s="801">
        <v>1.4492753623188406E-2</v>
      </c>
      <c r="D532" s="878">
        <v>2</v>
      </c>
      <c r="E532" s="801">
        <v>2.5862068965517241E-2</v>
      </c>
      <c r="F532" s="878">
        <v>3</v>
      </c>
      <c r="G532" s="801">
        <v>0</v>
      </c>
      <c r="H532" s="878">
        <v>0</v>
      </c>
      <c r="I532" s="801">
        <v>0</v>
      </c>
      <c r="J532" s="878">
        <v>0</v>
      </c>
      <c r="K532" s="801">
        <v>0</v>
      </c>
      <c r="L532" s="878">
        <v>0</v>
      </c>
      <c r="M532" s="801">
        <v>1.3971700631841239E-2</v>
      </c>
      <c r="N532" s="878">
        <v>157</v>
      </c>
      <c r="O532" s="801">
        <v>5.5118110236220472E-2</v>
      </c>
      <c r="P532" s="878">
        <v>7</v>
      </c>
      <c r="Q532" s="801">
        <v>6.535947712418301E-2</v>
      </c>
      <c r="R532" s="877">
        <v>10</v>
      </c>
      <c r="S532" s="876">
        <v>1.5023080151070079E-2</v>
      </c>
      <c r="T532" s="875">
        <v>179</v>
      </c>
      <c r="U532" s="861"/>
    </row>
    <row r="533" spans="2:21">
      <c r="B533" s="70" t="s">
        <v>110</v>
      </c>
      <c r="C533" s="801">
        <v>0.29710144927536231</v>
      </c>
      <c r="D533" s="878">
        <v>41</v>
      </c>
      <c r="E533" s="801">
        <v>0.41379310344827586</v>
      </c>
      <c r="F533" s="878">
        <v>48</v>
      </c>
      <c r="G533" s="801">
        <v>0.33333333333333331</v>
      </c>
      <c r="H533" s="878">
        <v>10</v>
      </c>
      <c r="I533" s="801">
        <v>0.25609756097560976</v>
      </c>
      <c r="J533" s="878">
        <v>21</v>
      </c>
      <c r="K533" s="801">
        <v>0.21875</v>
      </c>
      <c r="L533" s="878">
        <v>7</v>
      </c>
      <c r="M533" s="801">
        <v>0.15297677316009611</v>
      </c>
      <c r="N533" s="878">
        <v>1719</v>
      </c>
      <c r="O533" s="801">
        <v>0.26771653543307089</v>
      </c>
      <c r="P533" s="878">
        <v>34</v>
      </c>
      <c r="Q533" s="801">
        <v>0.15686274509803921</v>
      </c>
      <c r="R533" s="877">
        <v>24</v>
      </c>
      <c r="S533" s="876">
        <v>0.15979857322702476</v>
      </c>
      <c r="T533" s="875">
        <v>1904</v>
      </c>
      <c r="U533" s="861"/>
    </row>
    <row r="534" spans="2:21">
      <c r="B534" s="73" t="s">
        <v>111</v>
      </c>
      <c r="C534" s="800">
        <v>0.27536231884057971</v>
      </c>
      <c r="D534" s="874">
        <v>38</v>
      </c>
      <c r="E534" s="800">
        <v>0.26724137931034481</v>
      </c>
      <c r="F534" s="874">
        <v>31</v>
      </c>
      <c r="G534" s="800">
        <v>0.36666666666666664</v>
      </c>
      <c r="H534" s="874">
        <v>11</v>
      </c>
      <c r="I534" s="800">
        <v>0.24390243902439024</v>
      </c>
      <c r="J534" s="874">
        <v>20</v>
      </c>
      <c r="K534" s="800">
        <v>0.4375</v>
      </c>
      <c r="L534" s="874">
        <v>14</v>
      </c>
      <c r="M534" s="800">
        <v>0.25816499065586901</v>
      </c>
      <c r="N534" s="874">
        <v>2901</v>
      </c>
      <c r="O534" s="800">
        <v>0.29921259842519687</v>
      </c>
      <c r="P534" s="874">
        <v>38</v>
      </c>
      <c r="Q534" s="800">
        <v>0.12418300653594772</v>
      </c>
      <c r="R534" s="873">
        <v>19</v>
      </c>
      <c r="S534" s="872">
        <v>0.25782626940830883</v>
      </c>
      <c r="T534" s="871">
        <v>3072</v>
      </c>
      <c r="U534" s="861"/>
    </row>
    <row r="535" spans="2:21">
      <c r="B535" s="73" t="s">
        <v>112</v>
      </c>
      <c r="C535" s="800">
        <v>0.15942028985507245</v>
      </c>
      <c r="D535" s="874">
        <v>22</v>
      </c>
      <c r="E535" s="800">
        <v>8.6206896551724144E-2</v>
      </c>
      <c r="F535" s="874">
        <v>10</v>
      </c>
      <c r="G535" s="800">
        <v>0.16666666666666666</v>
      </c>
      <c r="H535" s="874">
        <v>5</v>
      </c>
      <c r="I535" s="800">
        <v>0.12195121951219512</v>
      </c>
      <c r="J535" s="874">
        <v>10</v>
      </c>
      <c r="K535" s="800">
        <v>0.21875</v>
      </c>
      <c r="L535" s="874">
        <v>7</v>
      </c>
      <c r="M535" s="800">
        <v>0.2582539823796387</v>
      </c>
      <c r="N535" s="874">
        <v>2902</v>
      </c>
      <c r="O535" s="800">
        <v>0.16535433070866143</v>
      </c>
      <c r="P535" s="874">
        <v>21</v>
      </c>
      <c r="Q535" s="800">
        <v>0.17647058823529413</v>
      </c>
      <c r="R535" s="873">
        <v>27</v>
      </c>
      <c r="S535" s="872">
        <v>0.25211917750734369</v>
      </c>
      <c r="T535" s="871">
        <v>3004</v>
      </c>
      <c r="U535" s="861"/>
    </row>
    <row r="536" spans="2:21">
      <c r="B536" s="73" t="s">
        <v>113</v>
      </c>
      <c r="C536" s="800">
        <v>7.2463768115942032E-2</v>
      </c>
      <c r="D536" s="874">
        <v>10</v>
      </c>
      <c r="E536" s="800">
        <v>7.7586206896551727E-2</v>
      </c>
      <c r="F536" s="874">
        <v>9</v>
      </c>
      <c r="G536" s="800">
        <v>0</v>
      </c>
      <c r="H536" s="874">
        <v>0</v>
      </c>
      <c r="I536" s="800">
        <v>0.14634146341463414</v>
      </c>
      <c r="J536" s="874">
        <v>12</v>
      </c>
      <c r="K536" s="800">
        <v>9.375E-2</v>
      </c>
      <c r="L536" s="874">
        <v>3</v>
      </c>
      <c r="M536" s="800">
        <v>0.2296876390495684</v>
      </c>
      <c r="N536" s="874">
        <v>2581</v>
      </c>
      <c r="O536" s="800">
        <v>8.6614173228346455E-2</v>
      </c>
      <c r="P536" s="874">
        <v>11</v>
      </c>
      <c r="Q536" s="800">
        <v>0.21568627450980393</v>
      </c>
      <c r="R536" s="873">
        <v>33</v>
      </c>
      <c r="S536" s="872">
        <v>0.22316407889215276</v>
      </c>
      <c r="T536" s="871">
        <v>2659</v>
      </c>
      <c r="U536" s="861"/>
    </row>
    <row r="537" spans="2:21" ht="15.6" thickBot="1">
      <c r="B537" s="81" t="s">
        <v>87</v>
      </c>
      <c r="C537" s="866"/>
      <c r="D537" s="879">
        <v>138</v>
      </c>
      <c r="E537" s="866"/>
      <c r="F537" s="879">
        <v>116</v>
      </c>
      <c r="G537" s="866"/>
      <c r="H537" s="879">
        <v>30</v>
      </c>
      <c r="I537" s="866"/>
      <c r="J537" s="879">
        <v>82</v>
      </c>
      <c r="K537" s="866"/>
      <c r="L537" s="879">
        <v>32</v>
      </c>
      <c r="M537" s="866"/>
      <c r="N537" s="879">
        <v>11237</v>
      </c>
      <c r="O537" s="866"/>
      <c r="P537" s="879">
        <v>127</v>
      </c>
      <c r="Q537" s="866"/>
      <c r="R537" s="865">
        <v>153</v>
      </c>
      <c r="S537" s="866"/>
      <c r="T537" s="865">
        <v>11915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03" t="s">
        <v>148</v>
      </c>
      <c r="D541" s="1104"/>
      <c r="E541" s="1103" t="s">
        <v>149</v>
      </c>
      <c r="F541" s="1104"/>
      <c r="G541" s="1103" t="s">
        <v>150</v>
      </c>
      <c r="H541" s="1104"/>
      <c r="I541" s="1103" t="s">
        <v>151</v>
      </c>
      <c r="J541" s="1104"/>
      <c r="K541" s="1103" t="s">
        <v>152</v>
      </c>
      <c r="L541" s="1104"/>
      <c r="M541" s="1103" t="s">
        <v>153</v>
      </c>
      <c r="N541" s="1104"/>
      <c r="O541" s="1103" t="s">
        <v>121</v>
      </c>
      <c r="P541" s="1104"/>
      <c r="Q541" s="1103" t="s">
        <v>123</v>
      </c>
      <c r="R541" s="1105"/>
      <c r="S541" s="1106" t="s">
        <v>191</v>
      </c>
      <c r="T541" s="1107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7.2463768115942032E-2</v>
      </c>
      <c r="D543" s="878">
        <v>5</v>
      </c>
      <c r="E543" s="801">
        <v>3.0769230769230771E-2</v>
      </c>
      <c r="F543" s="878">
        <v>2</v>
      </c>
      <c r="G543" s="801">
        <v>0</v>
      </c>
      <c r="H543" s="878">
        <v>0</v>
      </c>
      <c r="I543" s="801">
        <v>0</v>
      </c>
      <c r="J543" s="878">
        <v>0</v>
      </c>
      <c r="K543" s="801">
        <v>8.8888888888888892E-2</v>
      </c>
      <c r="L543" s="878">
        <v>8</v>
      </c>
      <c r="M543" s="801">
        <v>4.9127011297500855E-2</v>
      </c>
      <c r="N543" s="878">
        <v>287</v>
      </c>
      <c r="O543" s="801">
        <v>1.6393442622950821E-2</v>
      </c>
      <c r="P543" s="878">
        <v>6</v>
      </c>
      <c r="Q543" s="801"/>
      <c r="R543" s="877">
        <v>0</v>
      </c>
      <c r="S543" s="876">
        <v>2.58497691984893E-2</v>
      </c>
      <c r="T543" s="875">
        <v>308</v>
      </c>
      <c r="U543" s="861"/>
    </row>
    <row r="544" spans="2:21">
      <c r="B544" s="70" t="s">
        <v>109</v>
      </c>
      <c r="C544" s="801">
        <v>0</v>
      </c>
      <c r="D544" s="878">
        <v>0</v>
      </c>
      <c r="E544" s="801">
        <v>1.5384615384615385E-2</v>
      </c>
      <c r="F544" s="878">
        <v>1</v>
      </c>
      <c r="G544" s="801">
        <v>0</v>
      </c>
      <c r="H544" s="878">
        <v>0</v>
      </c>
      <c r="I544" s="801">
        <v>0</v>
      </c>
      <c r="J544" s="878">
        <v>0</v>
      </c>
      <c r="K544" s="801">
        <v>3.3333333333333333E-2</v>
      </c>
      <c r="L544" s="878">
        <v>3</v>
      </c>
      <c r="M544" s="801">
        <v>1.3009243409791168E-2</v>
      </c>
      <c r="N544" s="878">
        <v>76</v>
      </c>
      <c r="O544" s="801">
        <v>1.092896174863388E-2</v>
      </c>
      <c r="P544" s="878">
        <v>4</v>
      </c>
      <c r="Q544" s="801"/>
      <c r="R544" s="877">
        <v>0</v>
      </c>
      <c r="S544" s="876">
        <v>7.0499370541334452E-3</v>
      </c>
      <c r="T544" s="875">
        <v>84</v>
      </c>
      <c r="U544" s="861"/>
    </row>
    <row r="545" spans="2:21">
      <c r="B545" s="70" t="s">
        <v>110</v>
      </c>
      <c r="C545" s="801">
        <v>0.34782608695652173</v>
      </c>
      <c r="D545" s="878">
        <v>24</v>
      </c>
      <c r="E545" s="801">
        <v>0.47692307692307695</v>
      </c>
      <c r="F545" s="878">
        <v>31</v>
      </c>
      <c r="G545" s="801">
        <v>0.3888888888888889</v>
      </c>
      <c r="H545" s="878">
        <v>7</v>
      </c>
      <c r="I545" s="801">
        <v>0</v>
      </c>
      <c r="J545" s="878">
        <v>0</v>
      </c>
      <c r="K545" s="801">
        <v>0.25555555555555554</v>
      </c>
      <c r="L545" s="878">
        <v>23</v>
      </c>
      <c r="M545" s="801">
        <v>0.18093118794933241</v>
      </c>
      <c r="N545" s="878">
        <v>1057</v>
      </c>
      <c r="O545" s="801">
        <v>0.15573770491803279</v>
      </c>
      <c r="P545" s="878">
        <v>57</v>
      </c>
      <c r="Q545" s="801"/>
      <c r="R545" s="877">
        <v>0</v>
      </c>
      <c r="S545" s="876">
        <v>0.10062945866554764</v>
      </c>
      <c r="T545" s="875">
        <v>1199</v>
      </c>
      <c r="U545" s="861"/>
    </row>
    <row r="546" spans="2:21">
      <c r="B546" s="73" t="s">
        <v>111</v>
      </c>
      <c r="C546" s="800">
        <v>0.2608695652173913</v>
      </c>
      <c r="D546" s="874">
        <v>18</v>
      </c>
      <c r="E546" s="800">
        <v>0.29230769230769232</v>
      </c>
      <c r="F546" s="874">
        <v>19</v>
      </c>
      <c r="G546" s="800">
        <v>0.5</v>
      </c>
      <c r="H546" s="874">
        <v>9</v>
      </c>
      <c r="I546" s="800">
        <v>0.33333333333333331</v>
      </c>
      <c r="J546" s="874">
        <v>2</v>
      </c>
      <c r="K546" s="800">
        <v>0.3888888888888889</v>
      </c>
      <c r="L546" s="874">
        <v>35</v>
      </c>
      <c r="M546" s="800">
        <v>0.27695994522423828</v>
      </c>
      <c r="N546" s="874">
        <v>1618</v>
      </c>
      <c r="O546" s="800">
        <v>0.29508196721311475</v>
      </c>
      <c r="P546" s="874">
        <v>108</v>
      </c>
      <c r="Q546" s="800"/>
      <c r="R546" s="873">
        <v>0</v>
      </c>
      <c r="S546" s="872">
        <v>0.15182543013008812</v>
      </c>
      <c r="T546" s="871">
        <v>1809</v>
      </c>
      <c r="U546" s="861"/>
    </row>
    <row r="547" spans="2:21">
      <c r="B547" s="73" t="s">
        <v>112</v>
      </c>
      <c r="C547" s="800">
        <v>0.2318840579710145</v>
      </c>
      <c r="D547" s="874">
        <v>16</v>
      </c>
      <c r="E547" s="800">
        <v>7.6923076923076927E-2</v>
      </c>
      <c r="F547" s="874">
        <v>5</v>
      </c>
      <c r="G547" s="800">
        <v>0.1111111111111111</v>
      </c>
      <c r="H547" s="874">
        <v>2</v>
      </c>
      <c r="I547" s="800">
        <v>0.16666666666666666</v>
      </c>
      <c r="J547" s="874">
        <v>1</v>
      </c>
      <c r="K547" s="800">
        <v>0.15555555555555556</v>
      </c>
      <c r="L547" s="874">
        <v>14</v>
      </c>
      <c r="M547" s="800">
        <v>0.25522081478945569</v>
      </c>
      <c r="N547" s="874">
        <v>1491</v>
      </c>
      <c r="O547" s="800">
        <v>0.27322404371584702</v>
      </c>
      <c r="P547" s="874">
        <v>100</v>
      </c>
      <c r="Q547" s="800"/>
      <c r="R547" s="873">
        <v>0</v>
      </c>
      <c r="S547" s="872">
        <v>0.13671842215694502</v>
      </c>
      <c r="T547" s="871">
        <v>1629</v>
      </c>
      <c r="U547" s="861"/>
    </row>
    <row r="548" spans="2:21">
      <c r="B548" s="73" t="s">
        <v>113</v>
      </c>
      <c r="C548" s="800">
        <v>8.6956521739130432E-2</v>
      </c>
      <c r="D548" s="874">
        <v>6</v>
      </c>
      <c r="E548" s="800">
        <v>0.1076923076923077</v>
      </c>
      <c r="F548" s="874">
        <v>7</v>
      </c>
      <c r="G548" s="800">
        <v>0</v>
      </c>
      <c r="H548" s="874">
        <v>0</v>
      </c>
      <c r="I548" s="800">
        <v>0.5</v>
      </c>
      <c r="J548" s="874">
        <v>3</v>
      </c>
      <c r="K548" s="800">
        <v>7.7777777777777779E-2</v>
      </c>
      <c r="L548" s="874">
        <v>7</v>
      </c>
      <c r="M548" s="800">
        <v>0.22475179732968162</v>
      </c>
      <c r="N548" s="874">
        <v>1313</v>
      </c>
      <c r="O548" s="800">
        <v>0.24863387978142076</v>
      </c>
      <c r="P548" s="874">
        <v>91</v>
      </c>
      <c r="Q548" s="800"/>
      <c r="R548" s="873">
        <v>0</v>
      </c>
      <c r="S548" s="872">
        <v>0.11976500209819556</v>
      </c>
      <c r="T548" s="871">
        <v>1427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0.45816198069660091</v>
      </c>
      <c r="T549" s="867">
        <v>5459</v>
      </c>
      <c r="U549" s="861"/>
    </row>
    <row r="550" spans="2:21" ht="15.6" thickBot="1">
      <c r="B550" s="423" t="s">
        <v>87</v>
      </c>
      <c r="C550" s="814"/>
      <c r="D550" s="815">
        <v>69</v>
      </c>
      <c r="E550" s="814"/>
      <c r="F550" s="815">
        <v>65</v>
      </c>
      <c r="G550" s="814"/>
      <c r="H550" s="815">
        <v>18</v>
      </c>
      <c r="I550" s="814"/>
      <c r="J550" s="815">
        <v>6</v>
      </c>
      <c r="K550" s="814"/>
      <c r="L550" s="815">
        <v>90</v>
      </c>
      <c r="M550" s="814"/>
      <c r="N550" s="815">
        <v>5842</v>
      </c>
      <c r="O550" s="814"/>
      <c r="P550" s="815">
        <v>366</v>
      </c>
      <c r="Q550" s="814"/>
      <c r="R550" s="813">
        <v>0</v>
      </c>
      <c r="S550" s="866"/>
      <c r="T550" s="865">
        <v>11915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8" t="s">
        <v>181</v>
      </c>
      <c r="D554" s="1109"/>
      <c r="E554" s="1095" t="s">
        <v>196</v>
      </c>
      <c r="F554" s="1096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4.3478260869565216E-2</v>
      </c>
      <c r="D556" s="818">
        <v>19</v>
      </c>
      <c r="E556" s="838">
        <v>3.8072834988673983E-2</v>
      </c>
      <c r="F556" s="860">
        <v>437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0.18764302059496568</v>
      </c>
      <c r="D557" s="818">
        <v>82</v>
      </c>
      <c r="E557" s="838">
        <v>0.11909740372887262</v>
      </c>
      <c r="F557" s="860">
        <v>1367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0.24256292906178489</v>
      </c>
      <c r="D558" s="818">
        <v>106</v>
      </c>
      <c r="E558" s="838">
        <v>0.16823488412615439</v>
      </c>
      <c r="F558" s="860">
        <v>1931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0.18306636155606407</v>
      </c>
      <c r="D559" s="818">
        <v>80</v>
      </c>
      <c r="E559" s="838">
        <v>0.15307544868443979</v>
      </c>
      <c r="F559" s="860">
        <v>1757</v>
      </c>
    </row>
    <row r="560" spans="2:21">
      <c r="B560" s="3" t="s">
        <v>3</v>
      </c>
      <c r="C560" s="838">
        <v>0.12585812356979406</v>
      </c>
      <c r="D560" s="818">
        <v>55</v>
      </c>
      <c r="E560" s="838">
        <v>0.15629900679560899</v>
      </c>
      <c r="F560" s="860">
        <v>1794</v>
      </c>
    </row>
    <row r="561" spans="2:7">
      <c r="B561" s="3" t="s">
        <v>4</v>
      </c>
      <c r="C561" s="838">
        <v>9.6109839816933634E-2</v>
      </c>
      <c r="D561" s="818">
        <v>42</v>
      </c>
      <c r="E561" s="838">
        <v>0.13739327408956264</v>
      </c>
      <c r="F561" s="860">
        <v>1577</v>
      </c>
    </row>
    <row r="562" spans="2:7">
      <c r="B562" s="3" t="s">
        <v>5</v>
      </c>
      <c r="C562" s="838">
        <v>6.6361556064073221E-2</v>
      </c>
      <c r="D562" s="818">
        <v>29</v>
      </c>
      <c r="E562" s="838">
        <v>0.10602892489980834</v>
      </c>
      <c r="F562" s="860">
        <v>1217</v>
      </c>
    </row>
    <row r="563" spans="2:7">
      <c r="B563" s="3" t="s">
        <v>6</v>
      </c>
      <c r="C563" s="838">
        <v>3.6613272311212815E-2</v>
      </c>
      <c r="D563" s="818">
        <v>16</v>
      </c>
      <c r="E563" s="838">
        <v>8.4073880466980305E-2</v>
      </c>
      <c r="F563" s="860">
        <v>965</v>
      </c>
    </row>
    <row r="564" spans="2:7">
      <c r="B564" s="3" t="s">
        <v>7</v>
      </c>
      <c r="C564" s="838">
        <v>1.6018306636155607E-2</v>
      </c>
      <c r="D564" s="818">
        <v>7</v>
      </c>
      <c r="E564" s="838">
        <v>3.5459139222861126E-2</v>
      </c>
      <c r="F564" s="860">
        <v>407</v>
      </c>
    </row>
    <row r="565" spans="2:7">
      <c r="B565" s="3" t="s">
        <v>105</v>
      </c>
      <c r="C565" s="838">
        <v>2.2883295194508009E-3</v>
      </c>
      <c r="D565" s="818">
        <v>1</v>
      </c>
      <c r="E565" s="838">
        <v>2.2652029970378113E-3</v>
      </c>
      <c r="F565" s="860">
        <v>26</v>
      </c>
    </row>
    <row r="566" spans="2:7" ht="15.6" thickBot="1">
      <c r="B566" s="821" t="s">
        <v>70</v>
      </c>
      <c r="C566" s="816"/>
      <c r="D566" s="815">
        <v>437</v>
      </c>
      <c r="E566" s="816"/>
      <c r="F566" s="859">
        <v>11478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8" t="s">
        <v>181</v>
      </c>
      <c r="D569" s="1109"/>
      <c r="E569" s="1095" t="s">
        <v>196</v>
      </c>
      <c r="F569" s="1096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4.3478260869565216E-2</v>
      </c>
      <c r="D571" s="818">
        <v>19</v>
      </c>
      <c r="E571" s="838">
        <v>3.8072834988673983E-2</v>
      </c>
      <c r="F571" s="817">
        <v>437</v>
      </c>
    </row>
    <row r="572" spans="2:7">
      <c r="B572" s="3" t="s">
        <v>0</v>
      </c>
      <c r="C572" s="838">
        <v>0.16475972540045766</v>
      </c>
      <c r="D572" s="818">
        <v>72</v>
      </c>
      <c r="E572" s="838">
        <v>0.11996863565081024</v>
      </c>
      <c r="F572" s="817">
        <v>1377</v>
      </c>
    </row>
    <row r="573" spans="2:7">
      <c r="B573" s="3" t="s">
        <v>1</v>
      </c>
      <c r="C573" s="838">
        <v>0.19221967963386727</v>
      </c>
      <c r="D573" s="818">
        <v>84</v>
      </c>
      <c r="E573" s="838">
        <v>0.17015159435441715</v>
      </c>
      <c r="F573" s="817">
        <v>1953</v>
      </c>
    </row>
    <row r="574" spans="2:7">
      <c r="B574" s="3" t="s">
        <v>2</v>
      </c>
      <c r="C574" s="838">
        <v>0.17391304347826086</v>
      </c>
      <c r="D574" s="818">
        <v>76</v>
      </c>
      <c r="E574" s="838">
        <v>0.15342394145321483</v>
      </c>
      <c r="F574" s="817">
        <v>1761</v>
      </c>
    </row>
    <row r="575" spans="2:7">
      <c r="B575" s="3" t="s">
        <v>3</v>
      </c>
      <c r="C575" s="838">
        <v>0.12128146453089245</v>
      </c>
      <c r="D575" s="818">
        <v>53</v>
      </c>
      <c r="E575" s="838">
        <v>0.15647325317999652</v>
      </c>
      <c r="F575" s="817">
        <v>1796</v>
      </c>
    </row>
    <row r="576" spans="2:7">
      <c r="B576" s="3" t="s">
        <v>4</v>
      </c>
      <c r="C576" s="838">
        <v>9.6109839816933634E-2</v>
      </c>
      <c r="D576" s="818">
        <v>42</v>
      </c>
      <c r="E576" s="838">
        <v>0.13739327408956264</v>
      </c>
      <c r="F576" s="817">
        <v>1577</v>
      </c>
    </row>
    <row r="577" spans="1:8">
      <c r="B577" s="3" t="s">
        <v>5</v>
      </c>
      <c r="C577" s="838">
        <v>6.6361556064073221E-2</v>
      </c>
      <c r="D577" s="818">
        <v>29</v>
      </c>
      <c r="E577" s="838">
        <v>0.10602892489980834</v>
      </c>
      <c r="F577" s="817">
        <v>1217</v>
      </c>
    </row>
    <row r="578" spans="1:8">
      <c r="B578" s="3" t="s">
        <v>6</v>
      </c>
      <c r="C578" s="838">
        <v>3.6613272311212815E-2</v>
      </c>
      <c r="D578" s="818">
        <v>16</v>
      </c>
      <c r="E578" s="838">
        <v>8.4073880466980305E-2</v>
      </c>
      <c r="F578" s="817">
        <v>965</v>
      </c>
    </row>
    <row r="579" spans="1:8">
      <c r="B579" s="3" t="s">
        <v>7</v>
      </c>
      <c r="C579" s="838">
        <v>1.3729977116704805E-2</v>
      </c>
      <c r="D579" s="818">
        <v>6</v>
      </c>
      <c r="E579" s="838">
        <v>3.5546262415054888E-2</v>
      </c>
      <c r="F579" s="817">
        <v>408</v>
      </c>
    </row>
    <row r="580" spans="1:8">
      <c r="B580" s="3" t="s">
        <v>105</v>
      </c>
      <c r="C580" s="838">
        <v>2.2883295194508009E-3</v>
      </c>
      <c r="D580" s="818">
        <v>1</v>
      </c>
      <c r="E580" s="838">
        <v>2.2652029970378113E-3</v>
      </c>
      <c r="F580" s="817">
        <v>26</v>
      </c>
    </row>
    <row r="581" spans="1:8" ht="15.6" thickBot="1">
      <c r="B581" s="821" t="s">
        <v>70</v>
      </c>
      <c r="C581" s="816"/>
      <c r="D581" s="815">
        <v>398</v>
      </c>
      <c r="E581" s="816"/>
      <c r="F581" s="813">
        <v>11517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91" t="s">
        <v>118</v>
      </c>
      <c r="D584" s="1138"/>
      <c r="E584" s="1086" t="s">
        <v>103</v>
      </c>
      <c r="F584" s="1139"/>
      <c r="G584" s="1088" t="s">
        <v>74</v>
      </c>
      <c r="H584" s="1140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203</v>
      </c>
      <c r="C586" s="87">
        <v>0.30935795216114143</v>
      </c>
      <c r="D586" s="51">
        <v>3686</v>
      </c>
      <c r="E586" s="87">
        <v>0.43463444857496902</v>
      </c>
      <c r="F586" s="51">
        <v>2806</v>
      </c>
      <c r="G586" s="308">
        <v>0.23550146873688627</v>
      </c>
      <c r="H586" s="52">
        <v>2806</v>
      </c>
    </row>
    <row r="587" spans="1:8">
      <c r="B587" s="216" t="s">
        <v>209</v>
      </c>
      <c r="C587" s="87">
        <v>0</v>
      </c>
      <c r="D587" s="51">
        <v>0</v>
      </c>
      <c r="E587" s="87">
        <v>0.36864931846344484</v>
      </c>
      <c r="F587" s="51">
        <v>2380</v>
      </c>
      <c r="G587" s="308">
        <v>0.19974821653378094</v>
      </c>
      <c r="H587" s="52">
        <v>2380</v>
      </c>
    </row>
    <row r="588" spans="1:8">
      <c r="B588" s="216" t="s">
        <v>15</v>
      </c>
      <c r="C588" s="87">
        <v>9.3159882501049097E-3</v>
      </c>
      <c r="D588" s="51">
        <v>111</v>
      </c>
      <c r="E588" s="87">
        <v>5.1889714993804216E-2</v>
      </c>
      <c r="F588" s="51">
        <v>335</v>
      </c>
      <c r="G588" s="308">
        <v>2.8115820394460762E-2</v>
      </c>
      <c r="H588" s="52">
        <v>335</v>
      </c>
    </row>
    <row r="589" spans="1:8">
      <c r="B589" s="216" t="s">
        <v>206</v>
      </c>
      <c r="C589" s="87">
        <v>1.8464120856063785E-3</v>
      </c>
      <c r="D589" s="51">
        <v>22</v>
      </c>
      <c r="E589" s="87">
        <v>5.4213135068153654E-3</v>
      </c>
      <c r="F589" s="51">
        <v>35</v>
      </c>
      <c r="G589" s="308">
        <v>2.9374737725556023E-3</v>
      </c>
      <c r="H589" s="52">
        <v>35</v>
      </c>
    </row>
    <row r="590" spans="1:8">
      <c r="B590" s="216" t="s">
        <v>202</v>
      </c>
      <c r="C590" s="87">
        <v>2.8535459504825849E-3</v>
      </c>
      <c r="D590" s="51">
        <v>34</v>
      </c>
      <c r="E590" s="87">
        <v>4.0272614622056998E-3</v>
      </c>
      <c r="F590" s="51">
        <v>26</v>
      </c>
      <c r="G590" s="308">
        <v>2.1821233738984471E-3</v>
      </c>
      <c r="H590" s="52">
        <v>26</v>
      </c>
    </row>
    <row r="591" spans="1:8">
      <c r="B591" s="216" t="s">
        <v>204</v>
      </c>
      <c r="C591" s="87">
        <v>1.5107007973143096E-3</v>
      </c>
      <c r="D591" s="51">
        <v>18</v>
      </c>
      <c r="E591" s="87">
        <v>3.0978934324659233E-3</v>
      </c>
      <c r="F591" s="51">
        <v>20</v>
      </c>
      <c r="G591" s="308">
        <v>1.6785564414603441E-3</v>
      </c>
      <c r="H591" s="52">
        <v>20</v>
      </c>
    </row>
    <row r="592" spans="1:8">
      <c r="B592" s="216" t="s">
        <v>207</v>
      </c>
      <c r="C592" s="87">
        <v>1.5946286193873269E-3</v>
      </c>
      <c r="D592" s="51">
        <v>19</v>
      </c>
      <c r="E592" s="87">
        <v>2.7881040892193307E-3</v>
      </c>
      <c r="F592" s="51">
        <v>18</v>
      </c>
      <c r="G592" s="308">
        <v>1.5107007973143096E-3</v>
      </c>
      <c r="H592" s="52">
        <v>18</v>
      </c>
    </row>
    <row r="593" spans="2:12">
      <c r="B593" s="216" t="s">
        <v>205</v>
      </c>
      <c r="C593" s="87">
        <v>8.3927822073017204E-4</v>
      </c>
      <c r="D593" s="51">
        <v>10</v>
      </c>
      <c r="E593" s="87">
        <v>1.8587360594795538E-3</v>
      </c>
      <c r="F593" s="51">
        <v>12</v>
      </c>
      <c r="G593" s="308">
        <v>1.0071338648762064E-3</v>
      </c>
      <c r="H593" s="52">
        <v>12</v>
      </c>
    </row>
    <row r="594" spans="2:12">
      <c r="B594" s="216" t="s">
        <v>208</v>
      </c>
      <c r="C594" s="87">
        <v>0.67268149391523291</v>
      </c>
      <c r="D594" s="51">
        <v>8015</v>
      </c>
      <c r="E594" s="87">
        <v>0</v>
      </c>
      <c r="F594" s="51">
        <v>0</v>
      </c>
      <c r="G594" s="308">
        <v>0</v>
      </c>
      <c r="H594" s="52">
        <v>0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0.12763320941759604</v>
      </c>
      <c r="F596" s="51">
        <v>824</v>
      </c>
      <c r="G596" s="308">
        <v>6.9156525388166176E-2</v>
      </c>
      <c r="H596" s="52">
        <v>824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0.45816198069660091</v>
      </c>
      <c r="H597" s="167">
        <v>5459</v>
      </c>
    </row>
    <row r="598" spans="2:12" ht="15.6" thickBot="1">
      <c r="B598" s="362" t="s">
        <v>70</v>
      </c>
      <c r="C598" s="434"/>
      <c r="D598" s="54">
        <v>11915</v>
      </c>
      <c r="E598" s="435"/>
      <c r="F598" s="54">
        <v>6456</v>
      </c>
      <c r="G598" s="54"/>
      <c r="H598" s="171">
        <v>11915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179</v>
      </c>
      <c r="D603" s="441">
        <v>388</v>
      </c>
      <c r="E603" s="441">
        <v>808</v>
      </c>
      <c r="F603" s="442">
        <v>1122</v>
      </c>
      <c r="G603" s="441">
        <v>479</v>
      </c>
      <c r="H603" s="441">
        <v>261</v>
      </c>
      <c r="I603" s="441">
        <v>71</v>
      </c>
      <c r="J603" s="441">
        <v>353</v>
      </c>
      <c r="K603" s="443">
        <v>25</v>
      </c>
      <c r="L603" s="856">
        <v>3686</v>
      </c>
    </row>
    <row r="604" spans="2:12">
      <c r="B604" s="216" t="s">
        <v>204</v>
      </c>
      <c r="C604" s="441">
        <v>1</v>
      </c>
      <c r="D604" s="441">
        <v>3</v>
      </c>
      <c r="E604" s="441">
        <v>3</v>
      </c>
      <c r="F604" s="442">
        <v>4</v>
      </c>
      <c r="G604" s="441">
        <v>3</v>
      </c>
      <c r="H604" s="441">
        <v>3</v>
      </c>
      <c r="I604" s="441">
        <v>0</v>
      </c>
      <c r="J604" s="441">
        <v>1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2</v>
      </c>
      <c r="D606" s="441">
        <v>0</v>
      </c>
      <c r="E606" s="441">
        <v>6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22</v>
      </c>
    </row>
    <row r="607" spans="2:12">
      <c r="B607" s="216" t="s">
        <v>207</v>
      </c>
      <c r="C607" s="441">
        <v>1</v>
      </c>
      <c r="D607" s="441">
        <v>3</v>
      </c>
      <c r="E607" s="441">
        <v>3</v>
      </c>
      <c r="F607" s="442">
        <v>8</v>
      </c>
      <c r="G607" s="441">
        <v>4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587</v>
      </c>
      <c r="D609" s="441">
        <v>1297</v>
      </c>
      <c r="E609" s="441">
        <v>2029</v>
      </c>
      <c r="F609" s="442">
        <v>2121</v>
      </c>
      <c r="G609" s="442">
        <v>781</v>
      </c>
      <c r="H609" s="442">
        <v>295</v>
      </c>
      <c r="I609" s="442">
        <v>75</v>
      </c>
      <c r="J609" s="442">
        <v>747</v>
      </c>
      <c r="K609" s="446">
        <v>83</v>
      </c>
      <c r="L609" s="856">
        <v>8015</v>
      </c>
    </row>
    <row r="610" spans="2:13">
      <c r="B610" s="216" t="s">
        <v>15</v>
      </c>
      <c r="C610" s="441">
        <v>5</v>
      </c>
      <c r="D610" s="441">
        <v>16</v>
      </c>
      <c r="E610" s="441">
        <v>29</v>
      </c>
      <c r="F610" s="442">
        <v>38</v>
      </c>
      <c r="G610" s="441">
        <v>17</v>
      </c>
      <c r="H610" s="441">
        <v>3</v>
      </c>
      <c r="I610" s="441">
        <v>0</v>
      </c>
      <c r="J610" s="441">
        <v>3</v>
      </c>
      <c r="K610" s="443">
        <v>0</v>
      </c>
      <c r="L610" s="856">
        <v>111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775</v>
      </c>
      <c r="D614" s="815">
        <v>1713</v>
      </c>
      <c r="E614" s="815">
        <v>2888</v>
      </c>
      <c r="F614" s="815">
        <v>3320</v>
      </c>
      <c r="G614" s="815">
        <v>1294</v>
      </c>
      <c r="H614" s="815">
        <v>564</v>
      </c>
      <c r="I614" s="815">
        <v>147</v>
      </c>
      <c r="J614" s="815">
        <v>1106</v>
      </c>
      <c r="K614" s="813">
        <v>108</v>
      </c>
      <c r="L614" s="855">
        <v>11915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097" t="s">
        <v>74</v>
      </c>
      <c r="M616" s="1140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2</v>
      </c>
      <c r="D618" s="441">
        <v>7</v>
      </c>
      <c r="E618" s="441">
        <v>6</v>
      </c>
      <c r="F618" s="441">
        <v>7</v>
      </c>
      <c r="G618" s="441">
        <v>2</v>
      </c>
      <c r="H618" s="441">
        <v>1</v>
      </c>
      <c r="I618" s="441">
        <v>0</v>
      </c>
      <c r="J618" s="441">
        <v>1</v>
      </c>
      <c r="K618" s="443">
        <v>0</v>
      </c>
      <c r="L618" s="454">
        <v>2.1821233738984471E-3</v>
      </c>
      <c r="M618" s="455">
        <v>26</v>
      </c>
    </row>
    <row r="619" spans="2:13">
      <c r="B619" s="216" t="s">
        <v>203</v>
      </c>
      <c r="C619" s="441">
        <v>187</v>
      </c>
      <c r="D619" s="441">
        <v>344</v>
      </c>
      <c r="E619" s="441">
        <v>640</v>
      </c>
      <c r="F619" s="441">
        <v>843</v>
      </c>
      <c r="G619" s="441">
        <v>350</v>
      </c>
      <c r="H619" s="441">
        <v>162</v>
      </c>
      <c r="I619" s="441">
        <v>53</v>
      </c>
      <c r="J619" s="441">
        <v>200</v>
      </c>
      <c r="K619" s="443">
        <v>27</v>
      </c>
      <c r="L619" s="454">
        <v>0.23550146873688627</v>
      </c>
      <c r="M619" s="455">
        <v>2806</v>
      </c>
    </row>
    <row r="620" spans="2:13">
      <c r="B620" s="216" t="s">
        <v>204</v>
      </c>
      <c r="C620" s="441">
        <v>1</v>
      </c>
      <c r="D620" s="441">
        <v>3</v>
      </c>
      <c r="E620" s="441">
        <v>8</v>
      </c>
      <c r="F620" s="441">
        <v>5</v>
      </c>
      <c r="G620" s="441">
        <v>1</v>
      </c>
      <c r="H620" s="441">
        <v>2</v>
      </c>
      <c r="I620" s="441">
        <v>0</v>
      </c>
      <c r="J620" s="441">
        <v>0</v>
      </c>
      <c r="K620" s="443">
        <v>0</v>
      </c>
      <c r="L620" s="454">
        <v>1.6785564414603441E-3</v>
      </c>
      <c r="M620" s="455">
        <v>20</v>
      </c>
    </row>
    <row r="621" spans="2:13">
      <c r="B621" s="216" t="s">
        <v>205</v>
      </c>
      <c r="C621" s="441">
        <v>0</v>
      </c>
      <c r="D621" s="441">
        <v>1</v>
      </c>
      <c r="E621" s="441">
        <v>2</v>
      </c>
      <c r="F621" s="441">
        <v>5</v>
      </c>
      <c r="G621" s="441">
        <v>2</v>
      </c>
      <c r="H621" s="441">
        <v>1</v>
      </c>
      <c r="I621" s="441">
        <v>0</v>
      </c>
      <c r="J621" s="441">
        <v>1</v>
      </c>
      <c r="K621" s="443">
        <v>0</v>
      </c>
      <c r="L621" s="454">
        <v>1.0071338648762064E-3</v>
      </c>
      <c r="M621" s="455">
        <v>12</v>
      </c>
    </row>
    <row r="622" spans="2:13">
      <c r="B622" s="216" t="s">
        <v>206</v>
      </c>
      <c r="C622" s="441">
        <v>3</v>
      </c>
      <c r="D622" s="441">
        <v>6</v>
      </c>
      <c r="E622" s="441">
        <v>12</v>
      </c>
      <c r="F622" s="441">
        <v>9</v>
      </c>
      <c r="G622" s="441">
        <v>4</v>
      </c>
      <c r="H622" s="441">
        <v>1</v>
      </c>
      <c r="I622" s="441">
        <v>0</v>
      </c>
      <c r="J622" s="441">
        <v>0</v>
      </c>
      <c r="K622" s="443">
        <v>0</v>
      </c>
      <c r="L622" s="454">
        <v>2.9374737725556023E-3</v>
      </c>
      <c r="M622" s="455">
        <v>35</v>
      </c>
    </row>
    <row r="623" spans="2:13">
      <c r="B623" s="216" t="s">
        <v>207</v>
      </c>
      <c r="C623" s="441">
        <v>0</v>
      </c>
      <c r="D623" s="441">
        <v>3</v>
      </c>
      <c r="E623" s="441">
        <v>5</v>
      </c>
      <c r="F623" s="441">
        <v>8</v>
      </c>
      <c r="G623" s="441">
        <v>2</v>
      </c>
      <c r="H623" s="441">
        <v>0</v>
      </c>
      <c r="I623" s="441">
        <v>0</v>
      </c>
      <c r="J623" s="441">
        <v>0</v>
      </c>
      <c r="K623" s="443">
        <v>0</v>
      </c>
      <c r="L623" s="454">
        <v>1.5107007973143096E-3</v>
      </c>
      <c r="M623" s="455">
        <v>18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107</v>
      </c>
      <c r="D625" s="441">
        <v>301</v>
      </c>
      <c r="E625" s="441">
        <v>602</v>
      </c>
      <c r="F625" s="441">
        <v>756</v>
      </c>
      <c r="G625" s="441">
        <v>306</v>
      </c>
      <c r="H625" s="441">
        <v>161</v>
      </c>
      <c r="I625" s="441">
        <v>23</v>
      </c>
      <c r="J625" s="441">
        <v>92</v>
      </c>
      <c r="K625" s="443">
        <v>32</v>
      </c>
      <c r="L625" s="454">
        <v>0.19974821653378094</v>
      </c>
      <c r="M625" s="455">
        <v>2380</v>
      </c>
    </row>
    <row r="626" spans="1:13">
      <c r="B626" s="216" t="s">
        <v>15</v>
      </c>
      <c r="C626" s="441">
        <v>22</v>
      </c>
      <c r="D626" s="441">
        <v>54</v>
      </c>
      <c r="E626" s="441">
        <v>97</v>
      </c>
      <c r="F626" s="441">
        <v>104</v>
      </c>
      <c r="G626" s="441">
        <v>30</v>
      </c>
      <c r="H626" s="441">
        <v>13</v>
      </c>
      <c r="I626" s="441">
        <v>2</v>
      </c>
      <c r="J626" s="441">
        <v>12</v>
      </c>
      <c r="K626" s="443">
        <v>1</v>
      </c>
      <c r="L626" s="454">
        <v>2.8115820394460762E-2</v>
      </c>
      <c r="M626" s="455">
        <v>335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32</v>
      </c>
      <c r="D628" s="441">
        <v>90</v>
      </c>
      <c r="E628" s="441">
        <v>232</v>
      </c>
      <c r="F628" s="441">
        <v>255</v>
      </c>
      <c r="G628" s="441">
        <v>89</v>
      </c>
      <c r="H628" s="441">
        <v>28</v>
      </c>
      <c r="I628" s="441">
        <v>8</v>
      </c>
      <c r="J628" s="441">
        <v>82</v>
      </c>
      <c r="K628" s="443">
        <v>8</v>
      </c>
      <c r="L628" s="454">
        <v>6.9156525388166176E-2</v>
      </c>
      <c r="M628" s="455">
        <v>824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0.45816198069660091</v>
      </c>
      <c r="M629" s="458">
        <v>5459</v>
      </c>
    </row>
    <row r="630" spans="1:13" ht="15.6" thickBot="1">
      <c r="B630" s="219" t="s">
        <v>70</v>
      </c>
      <c r="C630" s="815">
        <v>354</v>
      </c>
      <c r="D630" s="815">
        <v>809</v>
      </c>
      <c r="E630" s="815">
        <v>1604</v>
      </c>
      <c r="F630" s="815">
        <v>1992</v>
      </c>
      <c r="G630" s="815">
        <v>786</v>
      </c>
      <c r="H630" s="815">
        <v>369</v>
      </c>
      <c r="I630" s="815">
        <v>86</v>
      </c>
      <c r="J630" s="815">
        <v>388</v>
      </c>
      <c r="K630" s="813">
        <v>68</v>
      </c>
      <c r="L630" s="54"/>
      <c r="M630" s="171">
        <v>11915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098" t="s">
        <v>214</v>
      </c>
      <c r="C633" s="1086" t="s">
        <v>103</v>
      </c>
      <c r="D633" s="1139"/>
      <c r="E633" s="1088" t="s">
        <v>74</v>
      </c>
      <c r="F633" s="1089"/>
    </row>
    <row r="634" spans="1:13">
      <c r="B634" s="1099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0.96836313617606606</v>
      </c>
      <c r="D635" s="51">
        <v>5632</v>
      </c>
      <c r="E635" s="308">
        <v>0.47268149391523301</v>
      </c>
      <c r="F635" s="817">
        <v>5632</v>
      </c>
    </row>
    <row r="636" spans="1:13">
      <c r="B636" s="160" t="s">
        <v>216</v>
      </c>
      <c r="C636" s="87">
        <v>9.9724896836313609E-3</v>
      </c>
      <c r="D636" s="51">
        <v>58</v>
      </c>
      <c r="E636" s="308">
        <v>4.867813680234998E-3</v>
      </c>
      <c r="F636" s="817">
        <v>58</v>
      </c>
    </row>
    <row r="637" spans="1:13">
      <c r="B637" s="160" t="s">
        <v>217</v>
      </c>
      <c r="C637" s="87">
        <v>8.9408528198074277E-3</v>
      </c>
      <c r="D637" s="51">
        <v>52</v>
      </c>
      <c r="E637" s="308">
        <v>4.3642467477968943E-3</v>
      </c>
      <c r="F637" s="817">
        <v>52</v>
      </c>
    </row>
    <row r="638" spans="1:13" ht="15" customHeight="1">
      <c r="B638" s="160" t="s">
        <v>218</v>
      </c>
      <c r="C638" s="87">
        <v>8.5969738651994494E-3</v>
      </c>
      <c r="D638" s="51">
        <v>50</v>
      </c>
      <c r="E638" s="308">
        <v>4.1963911036508603E-3</v>
      </c>
      <c r="F638" s="817">
        <v>50</v>
      </c>
    </row>
    <row r="639" spans="1:13">
      <c r="B639" s="160" t="s">
        <v>15</v>
      </c>
      <c r="C639" s="87">
        <v>4.1265474552957355E-3</v>
      </c>
      <c r="D639" s="51">
        <v>24</v>
      </c>
      <c r="E639" s="308">
        <v>2.0142677297524127E-3</v>
      </c>
      <c r="F639" s="817">
        <v>24</v>
      </c>
    </row>
    <row r="640" spans="1:13">
      <c r="B640" s="160" t="s">
        <v>364</v>
      </c>
      <c r="C640" s="87">
        <v>0.11004126547455295</v>
      </c>
      <c r="D640" s="51">
        <v>640</v>
      </c>
      <c r="E640" s="308">
        <v>5.371380612673101E-2</v>
      </c>
      <c r="F640" s="817">
        <v>640</v>
      </c>
    </row>
    <row r="641" spans="2:11">
      <c r="B641" s="160" t="s">
        <v>73</v>
      </c>
      <c r="C641" s="460"/>
      <c r="D641" s="193"/>
      <c r="E641" s="308">
        <v>0.45816198069660091</v>
      </c>
      <c r="F641" s="817">
        <v>5459</v>
      </c>
    </row>
    <row r="642" spans="2:11" ht="15.75" customHeight="1" thickBot="1">
      <c r="B642" s="168" t="s">
        <v>70</v>
      </c>
      <c r="C642" s="435"/>
      <c r="D642" s="461">
        <v>6456</v>
      </c>
      <c r="E642" s="54"/>
      <c r="F642" s="813">
        <v>11915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363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0.13043478260869565</v>
      </c>
      <c r="D646" s="322">
        <v>24</v>
      </c>
      <c r="E646" s="58"/>
      <c r="J646" s="853"/>
      <c r="K646" s="848"/>
    </row>
    <row r="647" spans="2:11">
      <c r="B647" s="70" t="s">
        <v>9</v>
      </c>
      <c r="C647" s="852">
        <v>0.17391304347826086</v>
      </c>
      <c r="D647" s="322">
        <v>32</v>
      </c>
      <c r="E647" s="58"/>
      <c r="J647" s="848"/>
      <c r="K647" s="848"/>
    </row>
    <row r="648" spans="2:11">
      <c r="B648" s="70" t="s">
        <v>10</v>
      </c>
      <c r="C648" s="852">
        <v>0.2391304347826087</v>
      </c>
      <c r="D648" s="322">
        <v>44</v>
      </c>
      <c r="E648" s="58"/>
      <c r="J648" s="848"/>
      <c r="K648" s="848"/>
    </row>
    <row r="649" spans="2:11">
      <c r="B649" s="73" t="s">
        <v>11</v>
      </c>
      <c r="C649" s="851">
        <v>0.29891304347826086</v>
      </c>
      <c r="D649" s="323">
        <v>55</v>
      </c>
      <c r="E649" s="58"/>
      <c r="J649" s="848"/>
      <c r="K649" s="848"/>
    </row>
    <row r="650" spans="2:11">
      <c r="B650" s="73" t="s">
        <v>12</v>
      </c>
      <c r="C650" s="850">
        <v>9.2391304347826081E-2</v>
      </c>
      <c r="D650" s="323">
        <v>17</v>
      </c>
      <c r="E650" s="58"/>
      <c r="J650" s="848"/>
      <c r="K650" s="848"/>
    </row>
    <row r="651" spans="2:11">
      <c r="B651" s="73" t="s">
        <v>13</v>
      </c>
      <c r="C651" s="850">
        <v>0</v>
      </c>
      <c r="D651" s="323">
        <v>0</v>
      </c>
      <c r="E651" s="58"/>
      <c r="J651" s="848"/>
      <c r="K651" s="848"/>
    </row>
    <row r="652" spans="2:11">
      <c r="B652" s="73" t="s">
        <v>14</v>
      </c>
      <c r="C652" s="850">
        <v>1.6304347826086956E-2</v>
      </c>
      <c r="D652" s="323">
        <v>3</v>
      </c>
      <c r="E652" s="58"/>
      <c r="J652" s="848"/>
      <c r="K652" s="848"/>
    </row>
    <row r="653" spans="2:11">
      <c r="B653" s="77" t="s">
        <v>77</v>
      </c>
      <c r="C653" s="849">
        <v>3.2608695652173912E-2</v>
      </c>
      <c r="D653" s="324">
        <v>6</v>
      </c>
      <c r="E653" s="58"/>
      <c r="J653" s="848"/>
      <c r="K653" s="848"/>
    </row>
    <row r="654" spans="2:11">
      <c r="B654" s="80" t="s">
        <v>78</v>
      </c>
      <c r="C654" s="849">
        <v>1.6304347826086956E-2</v>
      </c>
      <c r="D654" s="324">
        <v>3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184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362</v>
      </c>
    </row>
    <row r="660" spans="1:8" ht="30" customHeight="1">
      <c r="B660" s="157"/>
      <c r="C660" s="1091" t="s">
        <v>118</v>
      </c>
      <c r="D660" s="1092"/>
      <c r="E660" s="1086" t="s">
        <v>103</v>
      </c>
      <c r="F660" s="1087"/>
      <c r="G660" s="1088" t="s">
        <v>74</v>
      </c>
      <c r="H660" s="1089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722">
        <v>0.12673101133025599</v>
      </c>
      <c r="D662" s="51">
        <v>1510</v>
      </c>
      <c r="E662" s="722">
        <v>0.12050805452292442</v>
      </c>
      <c r="F662" s="51">
        <v>778</v>
      </c>
      <c r="G662" s="845">
        <v>6.529584557280739E-2</v>
      </c>
      <c r="H662" s="52">
        <v>778</v>
      </c>
    </row>
    <row r="663" spans="1:8">
      <c r="B663" s="160" t="s">
        <v>120</v>
      </c>
      <c r="C663" s="87">
        <v>0.87326898866974401</v>
      </c>
      <c r="D663" s="51">
        <v>10405</v>
      </c>
      <c r="E663" s="87">
        <v>0.77416356877323422</v>
      </c>
      <c r="F663" s="51">
        <v>4998</v>
      </c>
      <c r="G663" s="845">
        <v>0.41947125472093999</v>
      </c>
      <c r="H663" s="52">
        <v>4998</v>
      </c>
    </row>
    <row r="664" spans="1:8">
      <c r="B664" s="160" t="s">
        <v>123</v>
      </c>
      <c r="C664" s="87"/>
      <c r="D664" s="51">
        <v>0</v>
      </c>
      <c r="E664" s="87">
        <v>0.10532837670384139</v>
      </c>
      <c r="F664" s="51">
        <v>680</v>
      </c>
      <c r="G664" s="845">
        <v>5.7070919009651701E-2</v>
      </c>
      <c r="H664" s="52">
        <v>680</v>
      </c>
    </row>
    <row r="665" spans="1:8">
      <c r="B665" s="163" t="s">
        <v>73</v>
      </c>
      <c r="C665" s="164"/>
      <c r="D665" s="165"/>
      <c r="E665" s="164"/>
      <c r="F665" s="165"/>
      <c r="G665" s="845">
        <v>0.45816198069660091</v>
      </c>
      <c r="H665" s="167">
        <v>5459</v>
      </c>
    </row>
    <row r="666" spans="1:8" ht="15.6" thickBot="1">
      <c r="B666" s="295" t="s">
        <v>70</v>
      </c>
      <c r="C666" s="90"/>
      <c r="D666" s="54">
        <v>11915</v>
      </c>
      <c r="E666" s="169"/>
      <c r="F666" s="54">
        <v>6456</v>
      </c>
      <c r="G666" s="844"/>
      <c r="H666" s="171">
        <v>11915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91" t="s">
        <v>126</v>
      </c>
      <c r="D669" s="1092"/>
      <c r="E669" s="1091" t="s">
        <v>127</v>
      </c>
      <c r="F669" s="1092"/>
      <c r="G669" s="1093" t="s">
        <v>70</v>
      </c>
      <c r="H669" s="1094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722">
        <v>3.4183164791340266E-2</v>
      </c>
      <c r="D671" s="51">
        <v>240</v>
      </c>
      <c r="E671" s="722">
        <v>0.25950143032284428</v>
      </c>
      <c r="F671" s="51">
        <v>1270</v>
      </c>
      <c r="G671" s="87">
        <v>0.12673101133025599</v>
      </c>
      <c r="H671" s="52">
        <v>1510</v>
      </c>
    </row>
    <row r="672" spans="1:8">
      <c r="B672" s="160" t="s">
        <v>120</v>
      </c>
      <c r="C672" s="87">
        <v>0.96581683520865969</v>
      </c>
      <c r="D672" s="51">
        <v>6781</v>
      </c>
      <c r="E672" s="87">
        <v>0.74049856967715566</v>
      </c>
      <c r="F672" s="51">
        <v>3624</v>
      </c>
      <c r="G672" s="87">
        <v>0.87326898866974401</v>
      </c>
      <c r="H672" s="52">
        <v>10405</v>
      </c>
    </row>
    <row r="673" spans="2:8" ht="15.6" thickBot="1">
      <c r="B673" s="295" t="s">
        <v>70</v>
      </c>
      <c r="C673" s="90"/>
      <c r="D673" s="54">
        <v>7021</v>
      </c>
      <c r="E673" s="169"/>
      <c r="F673" s="54">
        <v>4894</v>
      </c>
      <c r="G673" s="844"/>
      <c r="H673" s="171">
        <v>11915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6" t="s">
        <v>119</v>
      </c>
      <c r="D676" s="1087"/>
      <c r="E676" s="1086" t="s">
        <v>120</v>
      </c>
      <c r="F676" s="1087"/>
      <c r="G676" s="1088" t="s">
        <v>74</v>
      </c>
      <c r="H676" s="1089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0.11053984575835475</v>
      </c>
      <c r="D678" s="466">
        <v>86</v>
      </c>
      <c r="E678" s="828">
        <v>4.7619047619047616E-2</v>
      </c>
      <c r="F678" s="466">
        <v>238</v>
      </c>
      <c r="G678" s="828">
        <v>2.7192614351657575E-2</v>
      </c>
      <c r="H678" s="467">
        <v>324</v>
      </c>
    </row>
    <row r="679" spans="2:8">
      <c r="B679" s="70" t="s">
        <v>9</v>
      </c>
      <c r="C679" s="827">
        <v>0.15167095115681234</v>
      </c>
      <c r="D679" s="469">
        <v>118</v>
      </c>
      <c r="E679" s="827">
        <v>0.12424969987995198</v>
      </c>
      <c r="F679" s="469">
        <v>621</v>
      </c>
      <c r="G679" s="827">
        <v>6.2022660511959718E-2</v>
      </c>
      <c r="H679" s="470">
        <v>739</v>
      </c>
    </row>
    <row r="680" spans="2:8">
      <c r="B680" s="70" t="s">
        <v>10</v>
      </c>
      <c r="C680" s="827">
        <v>0.27249357326478146</v>
      </c>
      <c r="D680" s="466">
        <v>212</v>
      </c>
      <c r="E680" s="827">
        <v>0.24589835934373749</v>
      </c>
      <c r="F680" s="469">
        <v>1229</v>
      </c>
      <c r="G680" s="827">
        <v>0.12093999160721779</v>
      </c>
      <c r="H680" s="470">
        <v>1441</v>
      </c>
    </row>
    <row r="681" spans="2:8">
      <c r="B681" s="73" t="s">
        <v>11</v>
      </c>
      <c r="C681" s="826">
        <v>0.2994858611825193</v>
      </c>
      <c r="D681" s="472">
        <v>233</v>
      </c>
      <c r="E681" s="826">
        <v>0.32232893157262904</v>
      </c>
      <c r="F681" s="472">
        <v>1611</v>
      </c>
      <c r="G681" s="826">
        <v>0.15476290390264372</v>
      </c>
      <c r="H681" s="473">
        <v>1844</v>
      </c>
    </row>
    <row r="682" spans="2:8">
      <c r="B682" s="73" t="s">
        <v>12</v>
      </c>
      <c r="C682" s="826">
        <v>0.11439588688946016</v>
      </c>
      <c r="D682" s="472">
        <v>89</v>
      </c>
      <c r="E682" s="826">
        <v>0.12625050020008002</v>
      </c>
      <c r="F682" s="472">
        <v>631</v>
      </c>
      <c r="G682" s="826">
        <v>6.0428031892572391E-2</v>
      </c>
      <c r="H682" s="473">
        <v>720</v>
      </c>
    </row>
    <row r="683" spans="2:8">
      <c r="B683" s="73" t="s">
        <v>13</v>
      </c>
      <c r="C683" s="826">
        <v>3.4704370179948589E-2</v>
      </c>
      <c r="D683" s="472">
        <v>27</v>
      </c>
      <c r="E683" s="826">
        <v>6.3625450180072027E-2</v>
      </c>
      <c r="F683" s="472">
        <v>318</v>
      </c>
      <c r="G683" s="826">
        <v>2.8955098615190935E-2</v>
      </c>
      <c r="H683" s="473">
        <v>345</v>
      </c>
    </row>
    <row r="684" spans="2:8">
      <c r="B684" s="73" t="s">
        <v>14</v>
      </c>
      <c r="C684" s="826">
        <v>6.4267352185089976E-3</v>
      </c>
      <c r="D684" s="472">
        <v>5</v>
      </c>
      <c r="E684" s="826">
        <v>1.5406162464985995E-2</v>
      </c>
      <c r="F684" s="472">
        <v>77</v>
      </c>
      <c r="G684" s="826">
        <v>6.8820814099874112E-3</v>
      </c>
      <c r="H684" s="473">
        <v>82</v>
      </c>
    </row>
    <row r="685" spans="2:8">
      <c r="B685" s="77" t="s">
        <v>77</v>
      </c>
      <c r="C685" s="825">
        <v>6.4267352185089976E-3</v>
      </c>
      <c r="D685" s="475">
        <v>5</v>
      </c>
      <c r="E685" s="825">
        <v>4.3617446978791517E-2</v>
      </c>
      <c r="F685" s="475">
        <v>218</v>
      </c>
      <c r="G685" s="825">
        <v>1.8715904322282838E-2</v>
      </c>
      <c r="H685" s="476">
        <v>223</v>
      </c>
    </row>
    <row r="686" spans="2:8">
      <c r="B686" s="80" t="s">
        <v>78</v>
      </c>
      <c r="C686" s="825">
        <v>3.8560411311053984E-3</v>
      </c>
      <c r="D686" s="475">
        <v>3</v>
      </c>
      <c r="E686" s="825">
        <v>1.1004401760704281E-2</v>
      </c>
      <c r="F686" s="475">
        <v>55</v>
      </c>
      <c r="G686" s="825">
        <v>4.867813680234998E-3</v>
      </c>
      <c r="H686" s="477">
        <v>58</v>
      </c>
    </row>
    <row r="687" spans="2:8">
      <c r="B687" s="394" t="s">
        <v>123</v>
      </c>
      <c r="C687" s="843"/>
      <c r="D687" s="479"/>
      <c r="E687" s="842"/>
      <c r="F687" s="479"/>
      <c r="G687" s="841">
        <v>5.7070919009651701E-2</v>
      </c>
      <c r="H687" s="482">
        <v>680</v>
      </c>
    </row>
    <row r="688" spans="2:8">
      <c r="B688" s="394" t="s">
        <v>73</v>
      </c>
      <c r="C688" s="843"/>
      <c r="D688" s="479"/>
      <c r="E688" s="842"/>
      <c r="F688" s="479"/>
      <c r="G688" s="841">
        <v>0.45816198069660091</v>
      </c>
      <c r="H688" s="482">
        <v>5459</v>
      </c>
    </row>
    <row r="689" spans="2:8" ht="15.6" thickBot="1">
      <c r="B689" s="81" t="s">
        <v>87</v>
      </c>
      <c r="C689" s="483"/>
      <c r="D689" s="54">
        <v>778</v>
      </c>
      <c r="E689" s="90"/>
      <c r="F689" s="54">
        <v>4998</v>
      </c>
      <c r="G689" s="824"/>
      <c r="H689" s="171">
        <v>11915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91" t="s">
        <v>119</v>
      </c>
      <c r="D693" s="1092"/>
      <c r="E693" s="1091" t="s">
        <v>120</v>
      </c>
      <c r="F693" s="1092"/>
      <c r="G693" s="1093" t="s">
        <v>70</v>
      </c>
      <c r="H693" s="1094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1.1502728211178292E-2</v>
      </c>
      <c r="F695" s="488">
        <v>78</v>
      </c>
      <c r="G695" s="487">
        <v>1.1109528557185586E-2</v>
      </c>
      <c r="H695" s="489">
        <v>78</v>
      </c>
    </row>
    <row r="696" spans="2:8">
      <c r="B696" s="490" t="s">
        <v>149</v>
      </c>
      <c r="C696" s="491">
        <v>8.3333333333333332E-3</v>
      </c>
      <c r="D696" s="488">
        <v>2</v>
      </c>
      <c r="E696" s="491">
        <v>9.2906650936440058E-3</v>
      </c>
      <c r="F696" s="488">
        <v>63</v>
      </c>
      <c r="G696" s="491">
        <v>9.2579404643213219E-3</v>
      </c>
      <c r="H696" s="492">
        <v>65</v>
      </c>
    </row>
    <row r="697" spans="2:8">
      <c r="B697" s="490" t="s">
        <v>150</v>
      </c>
      <c r="C697" s="491">
        <v>0</v>
      </c>
      <c r="D697" s="488">
        <v>0</v>
      </c>
      <c r="E697" s="491">
        <v>1.9171213685297154E-3</v>
      </c>
      <c r="F697" s="488">
        <v>13</v>
      </c>
      <c r="G697" s="491">
        <v>1.8515880928642644E-3</v>
      </c>
      <c r="H697" s="492">
        <v>13</v>
      </c>
    </row>
    <row r="698" spans="2:8">
      <c r="B698" s="490" t="s">
        <v>151</v>
      </c>
      <c r="C698" s="491">
        <v>0</v>
      </c>
      <c r="D698" s="488">
        <v>0</v>
      </c>
      <c r="E698" s="491">
        <v>6.3412476035982889E-3</v>
      </c>
      <c r="F698" s="488">
        <v>43</v>
      </c>
      <c r="G698" s="491">
        <v>6.1244836917817977E-3</v>
      </c>
      <c r="H698" s="492">
        <v>43</v>
      </c>
    </row>
    <row r="699" spans="2:8">
      <c r="B699" s="490" t="s">
        <v>152</v>
      </c>
      <c r="C699" s="491">
        <v>0</v>
      </c>
      <c r="D699" s="488">
        <v>0</v>
      </c>
      <c r="E699" s="491">
        <v>1.7696504940274296E-3</v>
      </c>
      <c r="F699" s="488">
        <v>12</v>
      </c>
      <c r="G699" s="491">
        <v>1.7091582395670133E-3</v>
      </c>
      <c r="H699" s="492">
        <v>12</v>
      </c>
    </row>
    <row r="700" spans="2:8">
      <c r="B700" s="490" t="s">
        <v>153</v>
      </c>
      <c r="C700" s="491">
        <v>0.96666666666666667</v>
      </c>
      <c r="D700" s="488">
        <v>232</v>
      </c>
      <c r="E700" s="491">
        <v>0.9433711841911222</v>
      </c>
      <c r="F700" s="488">
        <v>6397</v>
      </c>
      <c r="G700" s="491">
        <v>0.94416749750747753</v>
      </c>
      <c r="H700" s="492">
        <v>6629</v>
      </c>
    </row>
    <row r="701" spans="2:8">
      <c r="B701" s="490" t="s">
        <v>121</v>
      </c>
      <c r="C701" s="491">
        <v>1.2500000000000001E-2</v>
      </c>
      <c r="D701" s="488">
        <v>3</v>
      </c>
      <c r="E701" s="491">
        <v>1.0470432089662291E-2</v>
      </c>
      <c r="F701" s="488">
        <v>71</v>
      </c>
      <c r="G701" s="491">
        <v>1.0539809143996581E-2</v>
      </c>
      <c r="H701" s="492">
        <v>74</v>
      </c>
    </row>
    <row r="702" spans="2:8">
      <c r="B702" s="490" t="s">
        <v>123</v>
      </c>
      <c r="C702" s="491">
        <v>1.2500000000000001E-2</v>
      </c>
      <c r="D702" s="488">
        <v>3</v>
      </c>
      <c r="E702" s="491">
        <v>1.5336970948237723E-2</v>
      </c>
      <c r="F702" s="488">
        <v>104</v>
      </c>
      <c r="G702" s="491">
        <v>1.5239994302805869E-2</v>
      </c>
      <c r="H702" s="492">
        <v>107</v>
      </c>
    </row>
    <row r="703" spans="2:8" ht="15.6" thickBot="1">
      <c r="B703" s="117" t="s">
        <v>70</v>
      </c>
      <c r="C703" s="493"/>
      <c r="D703" s="494">
        <v>240</v>
      </c>
      <c r="E703" s="495"/>
      <c r="F703" s="494">
        <v>6781</v>
      </c>
      <c r="G703" s="840"/>
      <c r="H703" s="497">
        <v>7021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91" t="s">
        <v>119</v>
      </c>
      <c r="D706" s="1092"/>
      <c r="E706" s="1091" t="s">
        <v>120</v>
      </c>
      <c r="F706" s="1092"/>
      <c r="G706" s="1093" t="s">
        <v>70</v>
      </c>
      <c r="H706" s="1094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7.874015748031496E-3</v>
      </c>
      <c r="D708" s="488">
        <v>10</v>
      </c>
      <c r="E708" s="487">
        <v>1.379690949227373E-2</v>
      </c>
      <c r="F708" s="488">
        <v>50</v>
      </c>
      <c r="G708" s="487">
        <v>1.2259910093992644E-2</v>
      </c>
      <c r="H708" s="489">
        <v>60</v>
      </c>
    </row>
    <row r="709" spans="2:8">
      <c r="B709" s="160" t="s">
        <v>149</v>
      </c>
      <c r="C709" s="498">
        <v>3.937007874015748E-3</v>
      </c>
      <c r="D709" s="488">
        <v>5</v>
      </c>
      <c r="E709" s="487">
        <v>1.2693156732891833E-2</v>
      </c>
      <c r="F709" s="488">
        <v>46</v>
      </c>
      <c r="G709" s="487">
        <v>1.0420923579893748E-2</v>
      </c>
      <c r="H709" s="492">
        <v>51</v>
      </c>
    </row>
    <row r="710" spans="2:8">
      <c r="B710" s="160" t="s">
        <v>150</v>
      </c>
      <c r="C710" s="498">
        <v>1.5748031496062992E-3</v>
      </c>
      <c r="D710" s="488">
        <v>2</v>
      </c>
      <c r="E710" s="487">
        <v>4.1390728476821195E-3</v>
      </c>
      <c r="F710" s="488">
        <v>15</v>
      </c>
      <c r="G710" s="487">
        <v>3.4736411932979158E-3</v>
      </c>
      <c r="H710" s="492">
        <v>17</v>
      </c>
    </row>
    <row r="711" spans="2:8">
      <c r="B711" s="160" t="s">
        <v>151</v>
      </c>
      <c r="C711" s="498">
        <v>4.7244094488188976E-3</v>
      </c>
      <c r="D711" s="488">
        <v>6</v>
      </c>
      <c r="E711" s="487">
        <v>9.1059602649006619E-3</v>
      </c>
      <c r="F711" s="488">
        <v>33</v>
      </c>
      <c r="G711" s="487">
        <v>7.9689415610952191E-3</v>
      </c>
      <c r="H711" s="492">
        <v>39</v>
      </c>
    </row>
    <row r="712" spans="2:8">
      <c r="B712" s="160" t="s">
        <v>152</v>
      </c>
      <c r="C712" s="498">
        <v>7.874015748031496E-4</v>
      </c>
      <c r="D712" s="488">
        <v>1</v>
      </c>
      <c r="E712" s="487">
        <v>5.2428256070640175E-3</v>
      </c>
      <c r="F712" s="488">
        <v>19</v>
      </c>
      <c r="G712" s="487">
        <v>4.086636697997548E-3</v>
      </c>
      <c r="H712" s="492">
        <v>20</v>
      </c>
    </row>
    <row r="713" spans="2:8">
      <c r="B713" s="160" t="s">
        <v>153</v>
      </c>
      <c r="C713" s="498">
        <v>0.97165354330708664</v>
      </c>
      <c r="D713" s="488">
        <v>1234</v>
      </c>
      <c r="E713" s="487">
        <v>0.93101545253863138</v>
      </c>
      <c r="F713" s="488">
        <v>3374</v>
      </c>
      <c r="G713" s="487">
        <v>0.94156109521863507</v>
      </c>
      <c r="H713" s="492">
        <v>4608</v>
      </c>
    </row>
    <row r="714" spans="2:8">
      <c r="B714" s="160" t="s">
        <v>121</v>
      </c>
      <c r="C714" s="498">
        <v>4.7244094488188976E-3</v>
      </c>
      <c r="D714" s="488">
        <v>6</v>
      </c>
      <c r="E714" s="487">
        <v>1.2969094922737307E-2</v>
      </c>
      <c r="F714" s="488">
        <v>47</v>
      </c>
      <c r="G714" s="487">
        <v>1.0829587249693502E-2</v>
      </c>
      <c r="H714" s="492">
        <v>53</v>
      </c>
    </row>
    <row r="715" spans="2:8">
      <c r="B715" s="160" t="s">
        <v>123</v>
      </c>
      <c r="C715" s="498">
        <v>4.7244094488188976E-3</v>
      </c>
      <c r="D715" s="488">
        <v>6</v>
      </c>
      <c r="E715" s="487">
        <v>1.1037527593818985E-2</v>
      </c>
      <c r="F715" s="488">
        <v>40</v>
      </c>
      <c r="G715" s="487">
        <v>9.3992644053943596E-3</v>
      </c>
      <c r="H715" s="492">
        <v>46</v>
      </c>
    </row>
    <row r="716" spans="2:8" ht="15.6" thickBot="1">
      <c r="B716" s="295" t="s">
        <v>70</v>
      </c>
      <c r="C716" s="499"/>
      <c r="D716" s="494">
        <v>1270</v>
      </c>
      <c r="E716" s="495"/>
      <c r="F716" s="494">
        <v>3624</v>
      </c>
      <c r="G716" s="840"/>
      <c r="H716" s="497">
        <v>4894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91" t="s">
        <v>223</v>
      </c>
      <c r="D719" s="1092"/>
      <c r="E719" s="1095" t="s">
        <v>224</v>
      </c>
      <c r="F719" s="1096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4.6357615894039739E-3</v>
      </c>
      <c r="D721" s="818">
        <v>7</v>
      </c>
      <c r="E721" s="838">
        <v>4.3152330610283521E-2</v>
      </c>
      <c r="F721" s="817">
        <v>449</v>
      </c>
    </row>
    <row r="722" spans="1:8">
      <c r="B722" s="3" t="s">
        <v>0</v>
      </c>
      <c r="C722" s="838">
        <v>3.8410596026490065E-2</v>
      </c>
      <c r="D722" s="818">
        <v>58</v>
      </c>
      <c r="E722" s="838">
        <v>0.13368572801537723</v>
      </c>
      <c r="F722" s="817">
        <v>1391</v>
      </c>
    </row>
    <row r="723" spans="1:8">
      <c r="B723" s="3" t="s">
        <v>1</v>
      </c>
      <c r="C723" s="838">
        <v>0.20529801324503311</v>
      </c>
      <c r="D723" s="818">
        <v>310</v>
      </c>
      <c r="E723" s="838">
        <v>0.16597789524267179</v>
      </c>
      <c r="F723" s="817">
        <v>1727</v>
      </c>
    </row>
    <row r="724" spans="1:8">
      <c r="B724" s="3" t="s">
        <v>2</v>
      </c>
      <c r="C724" s="839">
        <v>0.25231788079470197</v>
      </c>
      <c r="D724" s="818">
        <v>381</v>
      </c>
      <c r="E724" s="838">
        <v>0.1399327246516098</v>
      </c>
      <c r="F724" s="817">
        <v>1456</v>
      </c>
    </row>
    <row r="725" spans="1:8">
      <c r="B725" s="3" t="s">
        <v>3</v>
      </c>
      <c r="C725" s="838">
        <v>0.20860927152317882</v>
      </c>
      <c r="D725" s="818">
        <v>315</v>
      </c>
      <c r="E725" s="838">
        <v>0.14742912061508889</v>
      </c>
      <c r="F725" s="817">
        <v>1534</v>
      </c>
    </row>
    <row r="726" spans="1:8">
      <c r="B726" s="3" t="s">
        <v>4</v>
      </c>
      <c r="C726" s="838">
        <v>0.11721854304635762</v>
      </c>
      <c r="D726" s="818">
        <v>177</v>
      </c>
      <c r="E726" s="838">
        <v>0.13858721768380586</v>
      </c>
      <c r="F726" s="817">
        <v>1442</v>
      </c>
    </row>
    <row r="727" spans="1:8">
      <c r="B727" s="3" t="s">
        <v>5</v>
      </c>
      <c r="C727" s="838">
        <v>5.8940397350993379E-2</v>
      </c>
      <c r="D727" s="818">
        <v>89</v>
      </c>
      <c r="E727" s="838">
        <v>0.11119654012493993</v>
      </c>
      <c r="F727" s="817">
        <v>1157</v>
      </c>
    </row>
    <row r="728" spans="1:8">
      <c r="B728" s="3" t="s">
        <v>6</v>
      </c>
      <c r="C728" s="838">
        <v>5.1655629139072845E-2</v>
      </c>
      <c r="D728" s="818">
        <v>78</v>
      </c>
      <c r="E728" s="838">
        <v>8.6785199423354151E-2</v>
      </c>
      <c r="F728" s="817">
        <v>903</v>
      </c>
    </row>
    <row r="729" spans="1:8">
      <c r="B729" s="3" t="s">
        <v>7</v>
      </c>
      <c r="C729" s="838">
        <v>5.7615894039735098E-2</v>
      </c>
      <c r="D729" s="818">
        <v>87</v>
      </c>
      <c r="E729" s="838">
        <v>3.1427198462277754E-2</v>
      </c>
      <c r="F729" s="817">
        <v>327</v>
      </c>
    </row>
    <row r="730" spans="1:8">
      <c r="B730" s="3" t="s">
        <v>105</v>
      </c>
      <c r="C730" s="838">
        <v>5.2980132450331126E-3</v>
      </c>
      <c r="D730" s="818">
        <v>8</v>
      </c>
      <c r="E730" s="838">
        <v>1.826045170591062E-3</v>
      </c>
      <c r="F730" s="817">
        <v>19</v>
      </c>
    </row>
    <row r="731" spans="1:8" ht="15.6" thickBot="1">
      <c r="B731" s="821" t="s">
        <v>70</v>
      </c>
      <c r="C731" s="816"/>
      <c r="D731" s="815">
        <v>1510</v>
      </c>
      <c r="E731" s="816"/>
      <c r="F731" s="813">
        <v>10405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6" t="s">
        <v>103</v>
      </c>
      <c r="D734" s="1090"/>
      <c r="E734" s="1097" t="s">
        <v>232</v>
      </c>
      <c r="F734" s="1089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0.33116480793060721</v>
      </c>
      <c r="D736" s="52">
        <v>2138</v>
      </c>
      <c r="E736" s="837">
        <v>0.17943768359211079</v>
      </c>
      <c r="F736" s="836">
        <v>2138</v>
      </c>
    </row>
    <row r="737" spans="2:8">
      <c r="B737" s="160" t="s">
        <v>120</v>
      </c>
      <c r="C737" s="87">
        <v>0.47196406443618338</v>
      </c>
      <c r="D737" s="52">
        <v>3047</v>
      </c>
      <c r="E737" s="834">
        <v>0.25572807385648344</v>
      </c>
      <c r="F737" s="833">
        <v>3047</v>
      </c>
    </row>
    <row r="738" spans="2:8">
      <c r="B738" s="160" t="s">
        <v>123</v>
      </c>
      <c r="C738" s="87">
        <v>0.19687112763320941</v>
      </c>
      <c r="D738" s="52">
        <v>1271</v>
      </c>
      <c r="E738" s="834">
        <v>0.10667226185480487</v>
      </c>
      <c r="F738" s="833">
        <v>1271</v>
      </c>
    </row>
    <row r="739" spans="2:8">
      <c r="B739" s="163" t="s">
        <v>73</v>
      </c>
      <c r="C739" s="835"/>
      <c r="D739" s="835"/>
      <c r="E739" s="834">
        <v>0.45816198069660091</v>
      </c>
      <c r="F739" s="833">
        <v>5459</v>
      </c>
    </row>
    <row r="740" spans="2:8" ht="15.6" thickBot="1">
      <c r="B740" s="295" t="s">
        <v>70</v>
      </c>
      <c r="C740" s="169"/>
      <c r="D740" s="171">
        <v>6456</v>
      </c>
      <c r="E740" s="832"/>
      <c r="F740" s="831">
        <v>11915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6" t="s">
        <v>126</v>
      </c>
      <c r="D743" s="1087"/>
      <c r="E743" s="1086" t="s">
        <v>127</v>
      </c>
      <c r="F743" s="1087"/>
      <c r="G743" s="1086" t="s">
        <v>121</v>
      </c>
      <c r="H743" s="1090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0.29514903565166567</v>
      </c>
      <c r="D745" s="51">
        <v>1010</v>
      </c>
      <c r="E745" s="87">
        <v>0.38188976377952755</v>
      </c>
      <c r="F745" s="51">
        <v>1067</v>
      </c>
      <c r="G745" s="87">
        <v>0.25416666666666665</v>
      </c>
      <c r="H745" s="52">
        <v>61</v>
      </c>
    </row>
    <row r="746" spans="2:8">
      <c r="B746" s="160" t="s">
        <v>120</v>
      </c>
      <c r="C746" s="87">
        <v>0.51578024547048507</v>
      </c>
      <c r="D746" s="51">
        <v>1765</v>
      </c>
      <c r="E746" s="87">
        <v>0.43629205440229063</v>
      </c>
      <c r="F746" s="51">
        <v>1219</v>
      </c>
      <c r="G746" s="87">
        <v>0.26250000000000001</v>
      </c>
      <c r="H746" s="52">
        <v>63</v>
      </c>
    </row>
    <row r="747" spans="2:8">
      <c r="B747" s="160" t="s">
        <v>123</v>
      </c>
      <c r="C747" s="87">
        <v>0.18907071887784921</v>
      </c>
      <c r="D747" s="51">
        <v>647</v>
      </c>
      <c r="E747" s="87">
        <v>0.18181818181818182</v>
      </c>
      <c r="F747" s="51">
        <v>508</v>
      </c>
      <c r="G747" s="87">
        <v>0.48333333333333334</v>
      </c>
      <c r="H747" s="52">
        <v>116</v>
      </c>
    </row>
    <row r="748" spans="2:8" ht="15.6" thickBot="1">
      <c r="B748" s="295" t="s">
        <v>70</v>
      </c>
      <c r="C748" s="90"/>
      <c r="D748" s="54">
        <v>3422</v>
      </c>
      <c r="E748" s="169"/>
      <c r="F748" s="54">
        <v>2794</v>
      </c>
      <c r="G748" s="54"/>
      <c r="H748" s="171">
        <v>240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6" t="s">
        <v>119</v>
      </c>
      <c r="D751" s="1087"/>
      <c r="E751" s="1086" t="s">
        <v>120</v>
      </c>
      <c r="F751" s="1087"/>
      <c r="G751" s="1088" t="s">
        <v>123</v>
      </c>
      <c r="H751" s="1089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7.1562207670720301E-2</v>
      </c>
      <c r="D753" s="466">
        <v>153</v>
      </c>
      <c r="E753" s="828">
        <v>4.4962257958647847E-2</v>
      </c>
      <c r="F753" s="466">
        <v>137</v>
      </c>
      <c r="G753" s="828">
        <v>5.035405192761605E-2</v>
      </c>
      <c r="H753" s="467">
        <v>64</v>
      </c>
    </row>
    <row r="754" spans="2:8">
      <c r="B754" s="70" t="s">
        <v>9</v>
      </c>
      <c r="C754" s="827">
        <v>0.17633302151543498</v>
      </c>
      <c r="D754" s="469">
        <v>377</v>
      </c>
      <c r="E754" s="827">
        <v>8.8283557597637022E-2</v>
      </c>
      <c r="F754" s="469">
        <v>269</v>
      </c>
      <c r="G754" s="827">
        <v>0.12824547600314712</v>
      </c>
      <c r="H754" s="470">
        <v>163</v>
      </c>
    </row>
    <row r="755" spans="2:8">
      <c r="B755" s="70" t="s">
        <v>10</v>
      </c>
      <c r="C755" s="827">
        <v>0.28484565014031804</v>
      </c>
      <c r="D755" s="469">
        <v>609</v>
      </c>
      <c r="E755" s="827">
        <v>0.21627830653101413</v>
      </c>
      <c r="F755" s="469">
        <v>659</v>
      </c>
      <c r="G755" s="827">
        <v>0.26435877261998425</v>
      </c>
      <c r="H755" s="470">
        <v>336</v>
      </c>
    </row>
    <row r="756" spans="2:8">
      <c r="B756" s="73" t="s">
        <v>11</v>
      </c>
      <c r="C756" s="826">
        <v>0.29794200187090741</v>
      </c>
      <c r="D756" s="472">
        <v>637</v>
      </c>
      <c r="E756" s="826">
        <v>0.32983262225139481</v>
      </c>
      <c r="F756" s="472">
        <v>1005</v>
      </c>
      <c r="G756" s="826">
        <v>0.27537372147915029</v>
      </c>
      <c r="H756" s="473">
        <v>350</v>
      </c>
    </row>
    <row r="757" spans="2:8">
      <c r="B757" s="73" t="s">
        <v>12</v>
      </c>
      <c r="C757" s="826">
        <v>0.10804490177736202</v>
      </c>
      <c r="D757" s="472">
        <v>231</v>
      </c>
      <c r="E757" s="826">
        <v>0.1444043321299639</v>
      </c>
      <c r="F757" s="472">
        <v>440</v>
      </c>
      <c r="G757" s="826">
        <v>9.0479937057435095E-2</v>
      </c>
      <c r="H757" s="473">
        <v>115</v>
      </c>
    </row>
    <row r="758" spans="2:8">
      <c r="B758" s="73" t="s">
        <v>13</v>
      </c>
      <c r="C758" s="826">
        <v>3.7885874649204863E-2</v>
      </c>
      <c r="D758" s="472">
        <v>81</v>
      </c>
      <c r="E758" s="826">
        <v>8.0406957663275352E-2</v>
      </c>
      <c r="F758" s="472">
        <v>245</v>
      </c>
      <c r="G758" s="826">
        <v>3.3831628638867031E-2</v>
      </c>
      <c r="H758" s="473">
        <v>43</v>
      </c>
    </row>
    <row r="759" spans="2:8">
      <c r="B759" s="73" t="s">
        <v>14</v>
      </c>
      <c r="C759" s="826">
        <v>5.6127221702525721E-3</v>
      </c>
      <c r="D759" s="472">
        <v>12</v>
      </c>
      <c r="E759" s="826">
        <v>2.0676074827699377E-2</v>
      </c>
      <c r="F759" s="472">
        <v>63</v>
      </c>
      <c r="G759" s="826">
        <v>8.6546026750590095E-3</v>
      </c>
      <c r="H759" s="473">
        <v>11</v>
      </c>
    </row>
    <row r="760" spans="2:8">
      <c r="B760" s="77" t="s">
        <v>77</v>
      </c>
      <c r="C760" s="825">
        <v>7.9513564078578115E-3</v>
      </c>
      <c r="D760" s="475">
        <v>17</v>
      </c>
      <c r="E760" s="825">
        <v>6.3997374466688545E-2</v>
      </c>
      <c r="F760" s="475">
        <v>195</v>
      </c>
      <c r="G760" s="825">
        <v>0.13847364280094415</v>
      </c>
      <c r="H760" s="476">
        <v>176</v>
      </c>
    </row>
    <row r="761" spans="2:8">
      <c r="B761" s="80" t="s">
        <v>78</v>
      </c>
      <c r="C761" s="825">
        <v>9.8222637979420019E-3</v>
      </c>
      <c r="D761" s="475">
        <v>21</v>
      </c>
      <c r="E761" s="825">
        <v>1.1158516573679028E-2</v>
      </c>
      <c r="F761" s="475">
        <v>34</v>
      </c>
      <c r="G761" s="825">
        <v>1.0228166797797011E-2</v>
      </c>
      <c r="H761" s="477">
        <v>13</v>
      </c>
    </row>
    <row r="762" spans="2:8" ht="15.6" thickBot="1">
      <c r="B762" s="81" t="s">
        <v>87</v>
      </c>
      <c r="C762" s="483"/>
      <c r="D762" s="54">
        <v>2138</v>
      </c>
      <c r="E762" s="90"/>
      <c r="F762" s="54">
        <v>3047</v>
      </c>
      <c r="G762" s="824"/>
      <c r="H762" s="171">
        <v>1271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6" t="s">
        <v>119</v>
      </c>
      <c r="D766" s="1087"/>
      <c r="E766" s="1086" t="s">
        <v>120</v>
      </c>
      <c r="F766" s="1087"/>
      <c r="G766" s="1088" t="s">
        <v>123</v>
      </c>
      <c r="H766" s="1089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2.9466791393826006E-2</v>
      </c>
      <c r="D768" s="51">
        <v>63</v>
      </c>
      <c r="E768" s="87">
        <v>2.3301608139153267E-2</v>
      </c>
      <c r="F768" s="51">
        <v>71</v>
      </c>
      <c r="G768" s="87">
        <v>4.878048780487805E-2</v>
      </c>
      <c r="H768" s="52">
        <v>62</v>
      </c>
    </row>
    <row r="769" spans="2:8">
      <c r="B769" s="3" t="s">
        <v>0</v>
      </c>
      <c r="C769" s="87">
        <v>0.11178671655753041</v>
      </c>
      <c r="D769" s="51">
        <v>239</v>
      </c>
      <c r="E769" s="87">
        <v>0.12241549064653758</v>
      </c>
      <c r="F769" s="51">
        <v>373</v>
      </c>
      <c r="G769" s="87">
        <v>0.15971675845790717</v>
      </c>
      <c r="H769" s="52">
        <v>203</v>
      </c>
    </row>
    <row r="770" spans="2:8">
      <c r="B770" s="3" t="s">
        <v>1</v>
      </c>
      <c r="C770" s="87">
        <v>0.1735266604303087</v>
      </c>
      <c r="D770" s="51">
        <v>371</v>
      </c>
      <c r="E770" s="87">
        <v>0.17722349852313751</v>
      </c>
      <c r="F770" s="51">
        <v>540</v>
      </c>
      <c r="G770" s="87">
        <v>0.19590873328088121</v>
      </c>
      <c r="H770" s="52">
        <v>249</v>
      </c>
    </row>
    <row r="771" spans="2:8">
      <c r="B771" s="3" t="s">
        <v>2</v>
      </c>
      <c r="C771" s="87">
        <v>0.17118802619270346</v>
      </c>
      <c r="D771" s="51">
        <v>366</v>
      </c>
      <c r="E771" s="87">
        <v>0.15589104036757467</v>
      </c>
      <c r="F771" s="51">
        <v>475</v>
      </c>
      <c r="G771" s="87">
        <v>0.15027537372147914</v>
      </c>
      <c r="H771" s="52">
        <v>191</v>
      </c>
    </row>
    <row r="772" spans="2:8">
      <c r="B772" s="3" t="s">
        <v>3</v>
      </c>
      <c r="C772" s="87">
        <v>0.16417212347988774</v>
      </c>
      <c r="D772" s="51">
        <v>351</v>
      </c>
      <c r="E772" s="87">
        <v>0.17033147358057105</v>
      </c>
      <c r="F772" s="51">
        <v>519</v>
      </c>
      <c r="G772" s="87">
        <v>0.14870180959874116</v>
      </c>
      <c r="H772" s="52">
        <v>189</v>
      </c>
    </row>
    <row r="773" spans="2:8">
      <c r="B773" s="3" t="s">
        <v>4</v>
      </c>
      <c r="C773" s="87">
        <v>0.13376987839101964</v>
      </c>
      <c r="D773" s="51">
        <v>286</v>
      </c>
      <c r="E773" s="87">
        <v>0.14177879881851002</v>
      </c>
      <c r="F773" s="51">
        <v>432</v>
      </c>
      <c r="G773" s="87">
        <v>0.12116443745082613</v>
      </c>
      <c r="H773" s="52">
        <v>154</v>
      </c>
    </row>
    <row r="774" spans="2:8">
      <c r="B774" s="3" t="s">
        <v>5</v>
      </c>
      <c r="C774" s="87">
        <v>0.10617399438727783</v>
      </c>
      <c r="D774" s="51">
        <v>227</v>
      </c>
      <c r="E774" s="87">
        <v>0.10928782408926813</v>
      </c>
      <c r="F774" s="51">
        <v>333</v>
      </c>
      <c r="G774" s="87">
        <v>7.8678206136900075E-2</v>
      </c>
      <c r="H774" s="52">
        <v>100</v>
      </c>
    </row>
    <row r="775" spans="2:8">
      <c r="B775" s="3" t="s">
        <v>6</v>
      </c>
      <c r="C775" s="87">
        <v>7.8578110383536015E-2</v>
      </c>
      <c r="D775" s="51">
        <v>168</v>
      </c>
      <c r="E775" s="87">
        <v>7.7781424351821463E-2</v>
      </c>
      <c r="F775" s="51">
        <v>237</v>
      </c>
      <c r="G775" s="87">
        <v>6.6876475216365069E-2</v>
      </c>
      <c r="H775" s="52">
        <v>85</v>
      </c>
    </row>
    <row r="776" spans="2:8">
      <c r="B776" s="3" t="s">
        <v>7</v>
      </c>
      <c r="C776" s="87">
        <v>2.853133769878391E-2</v>
      </c>
      <c r="D776" s="51">
        <v>61</v>
      </c>
      <c r="E776" s="87">
        <v>2.1660649819494584E-2</v>
      </c>
      <c r="F776" s="51">
        <v>66</v>
      </c>
      <c r="G776" s="87">
        <v>2.9110936270653028E-2</v>
      </c>
      <c r="H776" s="52">
        <v>37</v>
      </c>
    </row>
    <row r="777" spans="2:8">
      <c r="B777" s="3" t="s">
        <v>105</v>
      </c>
      <c r="C777" s="87">
        <v>2.8063610851262861E-3</v>
      </c>
      <c r="D777" s="51">
        <v>6</v>
      </c>
      <c r="E777" s="87">
        <v>3.2819166393173612E-4</v>
      </c>
      <c r="F777" s="51">
        <v>1</v>
      </c>
      <c r="G777" s="87">
        <v>7.8678206136900079E-4</v>
      </c>
      <c r="H777" s="52">
        <v>1</v>
      </c>
    </row>
    <row r="778" spans="2:8" ht="15.6" thickBot="1">
      <c r="B778" s="821" t="s">
        <v>70</v>
      </c>
      <c r="C778" s="816"/>
      <c r="D778" s="815">
        <v>2138</v>
      </c>
      <c r="E778" s="816"/>
      <c r="F778" s="815">
        <v>3047</v>
      </c>
      <c r="G778" s="816"/>
      <c r="H778" s="813">
        <v>1271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6" t="s">
        <v>119</v>
      </c>
      <c r="D781" s="1087"/>
      <c r="E781" s="1086" t="s">
        <v>120</v>
      </c>
      <c r="F781" s="1087"/>
      <c r="G781" s="1088" t="s">
        <v>123</v>
      </c>
      <c r="H781" s="1089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1.4967259120673527E-2</v>
      </c>
      <c r="D783" s="818">
        <v>32</v>
      </c>
      <c r="E783" s="87">
        <v>7.2202166064981952E-3</v>
      </c>
      <c r="F783" s="818">
        <v>22</v>
      </c>
      <c r="G783" s="87">
        <v>1.1801730920535013E-2</v>
      </c>
      <c r="H783" s="817">
        <v>15</v>
      </c>
    </row>
    <row r="784" spans="2:8">
      <c r="B784" s="160" t="s">
        <v>149</v>
      </c>
      <c r="C784" s="87">
        <v>1.216089803554724E-2</v>
      </c>
      <c r="D784" s="818">
        <v>26</v>
      </c>
      <c r="E784" s="87">
        <v>6.892024942566459E-3</v>
      </c>
      <c r="F784" s="818">
        <v>21</v>
      </c>
      <c r="G784" s="87">
        <v>1.4162077104642014E-2</v>
      </c>
      <c r="H784" s="817">
        <v>18</v>
      </c>
    </row>
    <row r="785" spans="1:9">
      <c r="B785" s="160" t="s">
        <v>150</v>
      </c>
      <c r="C785" s="87">
        <v>2.8063610851262861E-3</v>
      </c>
      <c r="D785" s="818">
        <v>6</v>
      </c>
      <c r="E785" s="87">
        <v>9.8457499179520846E-4</v>
      </c>
      <c r="F785" s="818">
        <v>3</v>
      </c>
      <c r="G785" s="87">
        <v>7.0810385523210071E-3</v>
      </c>
      <c r="H785" s="817">
        <v>9</v>
      </c>
    </row>
    <row r="786" spans="1:9">
      <c r="B786" s="160" t="s">
        <v>151</v>
      </c>
      <c r="C786" s="87">
        <v>4.6772684752104771E-4</v>
      </c>
      <c r="D786" s="818">
        <v>1</v>
      </c>
      <c r="E786" s="87">
        <v>1.3127666557269445E-3</v>
      </c>
      <c r="F786" s="818">
        <v>4</v>
      </c>
      <c r="G786" s="87">
        <v>7.8678206136900079E-4</v>
      </c>
      <c r="H786" s="817">
        <v>1</v>
      </c>
    </row>
    <row r="787" spans="1:9">
      <c r="B787" s="160" t="s">
        <v>152</v>
      </c>
      <c r="C787" s="87">
        <v>1.9644527595884004E-2</v>
      </c>
      <c r="D787" s="818">
        <v>42</v>
      </c>
      <c r="E787" s="87">
        <v>1.0830324909747292E-2</v>
      </c>
      <c r="F787" s="818">
        <v>33</v>
      </c>
      <c r="G787" s="87">
        <v>1.1801730920535013E-2</v>
      </c>
      <c r="H787" s="817">
        <v>15</v>
      </c>
    </row>
    <row r="788" spans="1:9">
      <c r="B788" s="160" t="s">
        <v>153</v>
      </c>
      <c r="C788" s="87">
        <v>0.90972871842843783</v>
      </c>
      <c r="D788" s="818">
        <v>1945</v>
      </c>
      <c r="E788" s="87">
        <v>0.93501805054151621</v>
      </c>
      <c r="F788" s="818">
        <v>2849</v>
      </c>
      <c r="G788" s="87">
        <v>0.82454760031471286</v>
      </c>
      <c r="H788" s="817">
        <v>1048</v>
      </c>
    </row>
    <row r="789" spans="1:9">
      <c r="B789" s="160" t="s">
        <v>121</v>
      </c>
      <c r="C789" s="87">
        <v>4.0224508886810104E-2</v>
      </c>
      <c r="D789" s="818">
        <v>86</v>
      </c>
      <c r="E789" s="87">
        <v>3.7742041352149654E-2</v>
      </c>
      <c r="F789" s="818">
        <v>115</v>
      </c>
      <c r="G789" s="87">
        <v>0.12981904012588513</v>
      </c>
      <c r="H789" s="817">
        <v>165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2138</v>
      </c>
      <c r="E791" s="814"/>
      <c r="F791" s="815">
        <v>3047</v>
      </c>
      <c r="G791" s="814"/>
      <c r="H791" s="813">
        <v>1271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207</v>
      </c>
      <c r="D795" s="811">
        <v>34</v>
      </c>
      <c r="E795" s="811">
        <v>192</v>
      </c>
      <c r="F795" s="811">
        <v>159</v>
      </c>
      <c r="G795" s="811">
        <v>103</v>
      </c>
      <c r="H795" s="811">
        <v>80</v>
      </c>
      <c r="I795" s="810">
        <v>775</v>
      </c>
    </row>
    <row r="796" spans="1:9">
      <c r="B796" s="70" t="s">
        <v>9</v>
      </c>
      <c r="C796" s="811">
        <v>466</v>
      </c>
      <c r="D796" s="811">
        <v>45</v>
      </c>
      <c r="E796" s="811">
        <v>303</v>
      </c>
      <c r="F796" s="811">
        <v>349</v>
      </c>
      <c r="G796" s="811">
        <v>322</v>
      </c>
      <c r="H796" s="811">
        <v>228</v>
      </c>
      <c r="I796" s="810">
        <v>1713</v>
      </c>
    </row>
    <row r="797" spans="1:9">
      <c r="B797" s="70" t="s">
        <v>10</v>
      </c>
      <c r="C797" s="811">
        <v>189</v>
      </c>
      <c r="D797" s="811">
        <v>29</v>
      </c>
      <c r="E797" s="811">
        <v>623</v>
      </c>
      <c r="F797" s="811">
        <v>885</v>
      </c>
      <c r="G797" s="811">
        <v>629</v>
      </c>
      <c r="H797" s="811">
        <v>533</v>
      </c>
      <c r="I797" s="810">
        <v>2888</v>
      </c>
    </row>
    <row r="798" spans="1:9">
      <c r="B798" s="73" t="s">
        <v>11</v>
      </c>
      <c r="C798" s="809">
        <v>136</v>
      </c>
      <c r="D798" s="809">
        <v>16</v>
      </c>
      <c r="E798" s="809">
        <v>446</v>
      </c>
      <c r="F798" s="809">
        <v>1024</v>
      </c>
      <c r="G798" s="809">
        <v>993</v>
      </c>
      <c r="H798" s="809">
        <v>705</v>
      </c>
      <c r="I798" s="808">
        <v>3320</v>
      </c>
    </row>
    <row r="799" spans="1:9">
      <c r="B799" s="73" t="s">
        <v>12</v>
      </c>
      <c r="C799" s="809">
        <v>40</v>
      </c>
      <c r="D799" s="809">
        <v>3</v>
      </c>
      <c r="E799" s="809">
        <v>142</v>
      </c>
      <c r="F799" s="809">
        <v>302</v>
      </c>
      <c r="G799" s="809">
        <v>463</v>
      </c>
      <c r="H799" s="809">
        <v>344</v>
      </c>
      <c r="I799" s="808">
        <v>1294</v>
      </c>
    </row>
    <row r="800" spans="1:9">
      <c r="B800" s="73" t="s">
        <v>13</v>
      </c>
      <c r="C800" s="809">
        <v>5</v>
      </c>
      <c r="D800" s="809">
        <v>4</v>
      </c>
      <c r="E800" s="809">
        <v>40</v>
      </c>
      <c r="F800" s="809">
        <v>83</v>
      </c>
      <c r="G800" s="809">
        <v>196</v>
      </c>
      <c r="H800" s="809">
        <v>236</v>
      </c>
      <c r="I800" s="808">
        <v>564</v>
      </c>
    </row>
    <row r="801" spans="2:11">
      <c r="B801" s="73" t="s">
        <v>14</v>
      </c>
      <c r="C801" s="809">
        <v>4</v>
      </c>
      <c r="D801" s="809">
        <v>1</v>
      </c>
      <c r="E801" s="809">
        <v>16</v>
      </c>
      <c r="F801" s="809">
        <v>24</v>
      </c>
      <c r="G801" s="809">
        <v>36</v>
      </c>
      <c r="H801" s="809">
        <v>66</v>
      </c>
      <c r="I801" s="808">
        <v>147</v>
      </c>
    </row>
    <row r="802" spans="2:11">
      <c r="B802" s="77" t="s">
        <v>77</v>
      </c>
      <c r="C802" s="807">
        <v>42</v>
      </c>
      <c r="D802" s="807">
        <v>45</v>
      </c>
      <c r="E802" s="807">
        <v>106</v>
      </c>
      <c r="F802" s="807">
        <v>225</v>
      </c>
      <c r="G802" s="807">
        <v>242</v>
      </c>
      <c r="H802" s="807">
        <v>446</v>
      </c>
      <c r="I802" s="806">
        <v>1106</v>
      </c>
    </row>
    <row r="803" spans="2:11">
      <c r="B803" s="80" t="s">
        <v>78</v>
      </c>
      <c r="C803" s="807">
        <v>8</v>
      </c>
      <c r="D803" s="807">
        <v>2</v>
      </c>
      <c r="E803" s="807">
        <v>36</v>
      </c>
      <c r="F803" s="807">
        <v>21</v>
      </c>
      <c r="G803" s="807">
        <v>20</v>
      </c>
      <c r="H803" s="807">
        <v>21</v>
      </c>
      <c r="I803" s="806">
        <v>108</v>
      </c>
    </row>
    <row r="804" spans="2:11" ht="15.6" thickBot="1">
      <c r="B804" s="81" t="s">
        <v>87</v>
      </c>
      <c r="C804" s="804">
        <v>1097</v>
      </c>
      <c r="D804" s="804">
        <v>179</v>
      </c>
      <c r="E804" s="805">
        <v>1904</v>
      </c>
      <c r="F804" s="805">
        <v>3072</v>
      </c>
      <c r="G804" s="805">
        <v>3004</v>
      </c>
      <c r="H804" s="804">
        <v>2659</v>
      </c>
      <c r="I804" s="803">
        <v>11915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0.18869644484958978</v>
      </c>
      <c r="D809" s="801">
        <v>0.18994413407821228</v>
      </c>
      <c r="E809" s="801">
        <v>0.10084033613445378</v>
      </c>
      <c r="F809" s="801">
        <v>5.17578125E-2</v>
      </c>
      <c r="G809" s="801">
        <v>3.4287616511318245E-2</v>
      </c>
      <c r="H809" s="801">
        <v>3.0086498683715681E-2</v>
      </c>
      <c r="I809" s="520">
        <v>6.5044062106588335E-2</v>
      </c>
    </row>
    <row r="810" spans="2:11">
      <c r="B810" s="70" t="s">
        <v>9</v>
      </c>
      <c r="C810" s="801">
        <v>0.42479489516864177</v>
      </c>
      <c r="D810" s="801">
        <v>0.25139664804469275</v>
      </c>
      <c r="E810" s="801">
        <v>0.15913865546218486</v>
      </c>
      <c r="F810" s="801">
        <v>0.11360677083333333</v>
      </c>
      <c r="G810" s="801">
        <v>0.10719041278295606</v>
      </c>
      <c r="H810" s="801">
        <v>8.5746521248589697E-2</v>
      </c>
      <c r="I810" s="520">
        <v>0.14376835921107847</v>
      </c>
    </row>
    <row r="811" spans="2:11">
      <c r="B811" s="70" t="s">
        <v>10</v>
      </c>
      <c r="C811" s="801">
        <v>0.17228805834092981</v>
      </c>
      <c r="D811" s="801">
        <v>0.16201117318435754</v>
      </c>
      <c r="E811" s="801">
        <v>0.32720588235294118</v>
      </c>
      <c r="F811" s="801">
        <v>0.2880859375</v>
      </c>
      <c r="G811" s="801">
        <v>0.20938748335552596</v>
      </c>
      <c r="H811" s="801">
        <v>0.20045129748025572</v>
      </c>
      <c r="I811" s="520">
        <v>0.24238355014687368</v>
      </c>
    </row>
    <row r="812" spans="2:11">
      <c r="B812" s="73" t="s">
        <v>11</v>
      </c>
      <c r="C812" s="800">
        <v>0.12397447584320875</v>
      </c>
      <c r="D812" s="800">
        <v>8.9385474860335198E-2</v>
      </c>
      <c r="E812" s="800">
        <v>0.2342436974789916</v>
      </c>
      <c r="F812" s="800">
        <v>0.33333333333333331</v>
      </c>
      <c r="G812" s="800">
        <v>0.33055925432756322</v>
      </c>
      <c r="H812" s="800">
        <v>0.26513726965024448</v>
      </c>
      <c r="I812" s="521">
        <v>0.27864036928241714</v>
      </c>
    </row>
    <row r="813" spans="2:11">
      <c r="B813" s="73" t="s">
        <v>12</v>
      </c>
      <c r="C813" s="800">
        <v>3.6463081130355512E-2</v>
      </c>
      <c r="D813" s="800">
        <v>1.6759776536312849E-2</v>
      </c>
      <c r="E813" s="800">
        <v>7.4579831932773108E-2</v>
      </c>
      <c r="F813" s="800">
        <v>9.8307291666666671E-2</v>
      </c>
      <c r="G813" s="800">
        <v>0.15412782956058588</v>
      </c>
      <c r="H813" s="800">
        <v>0.12937194433997742</v>
      </c>
      <c r="I813" s="521">
        <v>0.10860260176248426</v>
      </c>
    </row>
    <row r="814" spans="2:11">
      <c r="B814" s="73" t="s">
        <v>13</v>
      </c>
      <c r="C814" s="800">
        <v>4.5578851412944391E-3</v>
      </c>
      <c r="D814" s="800">
        <v>2.23463687150838E-2</v>
      </c>
      <c r="E814" s="800">
        <v>2.100840336134454E-2</v>
      </c>
      <c r="F814" s="800">
        <v>2.7018229166666668E-2</v>
      </c>
      <c r="G814" s="800">
        <v>6.5246338215712379E-2</v>
      </c>
      <c r="H814" s="800">
        <v>8.8755171116961268E-2</v>
      </c>
      <c r="I814" s="521">
        <v>4.7335291649181703E-2</v>
      </c>
    </row>
    <row r="815" spans="2:11">
      <c r="B815" s="73" t="s">
        <v>14</v>
      </c>
      <c r="C815" s="800">
        <v>3.6463081130355514E-3</v>
      </c>
      <c r="D815" s="800">
        <v>5.5865921787709499E-3</v>
      </c>
      <c r="E815" s="800">
        <v>8.4033613445378148E-3</v>
      </c>
      <c r="F815" s="800">
        <v>7.8125E-3</v>
      </c>
      <c r="G815" s="800">
        <v>1.1984021304926764E-2</v>
      </c>
      <c r="H815" s="800">
        <v>2.4821361414065438E-2</v>
      </c>
      <c r="I815" s="521">
        <v>1.2337389844733529E-2</v>
      </c>
    </row>
    <row r="816" spans="2:11">
      <c r="B816" s="77" t="s">
        <v>77</v>
      </c>
      <c r="C816" s="799">
        <v>3.8286235186873289E-2</v>
      </c>
      <c r="D816" s="799">
        <v>0.25139664804469275</v>
      </c>
      <c r="E816" s="799">
        <v>5.5672268907563029E-2</v>
      </c>
      <c r="F816" s="799">
        <v>7.32421875E-2</v>
      </c>
      <c r="G816" s="799">
        <v>8.0559254327563251E-2</v>
      </c>
      <c r="H816" s="799">
        <v>0.16773223016171493</v>
      </c>
      <c r="I816" s="522">
        <v>9.2824171212757031E-2</v>
      </c>
    </row>
    <row r="817" spans="1:9" ht="15" customHeight="1" thickBot="1">
      <c r="B817" s="140" t="s">
        <v>15</v>
      </c>
      <c r="C817" s="798">
        <v>7.2926162260711028E-3</v>
      </c>
      <c r="D817" s="798">
        <v>1.11731843575419E-2</v>
      </c>
      <c r="E817" s="798">
        <v>1.8907563025210083E-2</v>
      </c>
      <c r="F817" s="798">
        <v>6.8359375E-3</v>
      </c>
      <c r="G817" s="798">
        <v>6.6577896138482022E-3</v>
      </c>
      <c r="H817" s="798">
        <v>7.8977059044753675E-3</v>
      </c>
      <c r="I817" s="524">
        <v>9.0642047838858583E-3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475BE465-DD65-4415-BF6C-6FC31F567C6A}" scale="70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196:D196"/>
    <mergeCell ref="E196:F196"/>
    <mergeCell ref="C207:D207"/>
    <mergeCell ref="E207:F207"/>
    <mergeCell ref="G207:H207"/>
    <mergeCell ref="I207:J207"/>
    <mergeCell ref="B122:B123"/>
    <mergeCell ref="C122:D122"/>
    <mergeCell ref="E122:F122"/>
    <mergeCell ref="C185:D185"/>
    <mergeCell ref="E185:F185"/>
    <mergeCell ref="G185:H185"/>
    <mergeCell ref="C266:D266"/>
    <mergeCell ref="E266:F266"/>
    <mergeCell ref="G266:H266"/>
    <mergeCell ref="C280:D280"/>
    <mergeCell ref="E280:F280"/>
    <mergeCell ref="G280:H280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C366:D366"/>
    <mergeCell ref="E366:F366"/>
    <mergeCell ref="G366:H366"/>
    <mergeCell ref="C377:D377"/>
    <mergeCell ref="E377:F377"/>
    <mergeCell ref="C391:D391"/>
    <mergeCell ref="E391:F391"/>
    <mergeCell ref="G391:H391"/>
    <mergeCell ref="B301:B302"/>
    <mergeCell ref="C301:D301"/>
    <mergeCell ref="E301:F301"/>
    <mergeCell ref="C340:D340"/>
    <mergeCell ref="E340:F340"/>
    <mergeCell ref="C355:D355"/>
    <mergeCell ref="E355:F355"/>
    <mergeCell ref="C469:D469"/>
    <mergeCell ref="E469:F469"/>
    <mergeCell ref="G469:H469"/>
    <mergeCell ref="C484:D484"/>
    <mergeCell ref="E484:F484"/>
    <mergeCell ref="G484:H484"/>
    <mergeCell ref="B405:B406"/>
    <mergeCell ref="C405:D405"/>
    <mergeCell ref="E405:F405"/>
    <mergeCell ref="C454:D454"/>
    <mergeCell ref="E454:F454"/>
    <mergeCell ref="G454:H454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C498:D498"/>
    <mergeCell ref="E498:F498"/>
    <mergeCell ref="G498:H498"/>
    <mergeCell ref="I498:J498"/>
    <mergeCell ref="K498:L498"/>
    <mergeCell ref="M498:N498"/>
    <mergeCell ref="Q513:R513"/>
    <mergeCell ref="S513:T513"/>
    <mergeCell ref="C569:D569"/>
    <mergeCell ref="E569:F569"/>
    <mergeCell ref="C584:D584"/>
    <mergeCell ref="E584:F584"/>
    <mergeCell ref="S529:T529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C554:D554"/>
    <mergeCell ref="E554:F554"/>
    <mergeCell ref="C669:D669"/>
    <mergeCell ref="E669:F669"/>
    <mergeCell ref="G669:H669"/>
    <mergeCell ref="C676:D676"/>
    <mergeCell ref="E676:F676"/>
    <mergeCell ref="G676:H676"/>
    <mergeCell ref="G584:H584"/>
    <mergeCell ref="L616:M616"/>
    <mergeCell ref="B633:B634"/>
    <mergeCell ref="C633:D633"/>
    <mergeCell ref="E633:F633"/>
    <mergeCell ref="C660:D660"/>
    <mergeCell ref="E660:F660"/>
    <mergeCell ref="G660:H660"/>
    <mergeCell ref="C719:D719"/>
    <mergeCell ref="E719:F719"/>
    <mergeCell ref="C734:D734"/>
    <mergeCell ref="E734:F734"/>
    <mergeCell ref="C743:D743"/>
    <mergeCell ref="E743:F743"/>
    <mergeCell ref="C693:D693"/>
    <mergeCell ref="E693:F693"/>
    <mergeCell ref="G693:H693"/>
    <mergeCell ref="C706:D706"/>
    <mergeCell ref="E706:F706"/>
    <mergeCell ref="G706:H706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U694"/>
  <sheetViews>
    <sheetView zoomScale="70" workbookViewId="0"/>
  </sheetViews>
  <sheetFormatPr defaultColWidth="8.7265625" defaultRowHeight="0" customHeight="1" zeroHeight="1"/>
  <cols>
    <col min="1" max="1" width="4.453125" style="554" customWidth="1"/>
    <col min="2" max="2" width="26.54296875" style="555" customWidth="1"/>
    <col min="3" max="7" width="11.36328125" style="554" customWidth="1"/>
    <col min="8" max="8" width="12.453125" style="554" bestFit="1" customWidth="1"/>
    <col min="9" max="9" width="12.36328125" style="554" customWidth="1"/>
    <col min="10" max="11" width="8.90625" style="554" customWidth="1"/>
    <col min="12" max="12" width="12.54296875" style="554" bestFit="1" customWidth="1"/>
    <col min="13" max="13" width="12.36328125" style="554" customWidth="1"/>
    <col min="14" max="22" width="8.90625" style="554" customWidth="1"/>
    <col min="23" max="16384" width="8.7265625" style="554"/>
  </cols>
  <sheetData>
    <row r="1" spans="2:7" ht="15"/>
    <row r="2" spans="2:7" ht="15.6" thickBot="1">
      <c r="B2" s="554" t="s">
        <v>361</v>
      </c>
    </row>
    <row r="3" spans="2:7" ht="15">
      <c r="B3" s="22" t="s">
        <v>44</v>
      </c>
      <c r="C3" s="23" t="s">
        <v>45</v>
      </c>
      <c r="D3" s="23" t="s">
        <v>46</v>
      </c>
      <c r="E3" s="23" t="s">
        <v>47</v>
      </c>
      <c r="F3" s="23" t="s">
        <v>48</v>
      </c>
      <c r="G3" s="24" t="s">
        <v>285</v>
      </c>
    </row>
    <row r="4" spans="2:7" ht="15.6" thickBot="1">
      <c r="B4" s="670" t="s">
        <v>51</v>
      </c>
      <c r="C4" s="794">
        <v>12600</v>
      </c>
      <c r="D4" s="794">
        <v>12875</v>
      </c>
      <c r="E4" s="794">
        <v>11690</v>
      </c>
      <c r="F4" s="794">
        <v>11521</v>
      </c>
      <c r="G4" s="793">
        <v>11747</v>
      </c>
    </row>
    <row r="5" spans="2:7" ht="15">
      <c r="B5" s="28" t="s">
        <v>52</v>
      </c>
      <c r="C5" s="28"/>
      <c r="D5" s="28"/>
      <c r="E5" s="28"/>
      <c r="F5" s="28"/>
      <c r="G5" s="28" t="s">
        <v>326</v>
      </c>
    </row>
    <row r="6" spans="2:7" ht="15">
      <c r="B6" s="554"/>
    </row>
    <row r="7" spans="2:7" ht="15.6" thickBot="1">
      <c r="B7" s="554" t="s">
        <v>360</v>
      </c>
    </row>
    <row r="8" spans="2:7" ht="15">
      <c r="B8" s="22" t="s">
        <v>82</v>
      </c>
      <c r="C8" s="85" t="s">
        <v>84</v>
      </c>
      <c r="D8" s="613" t="s">
        <v>83</v>
      </c>
    </row>
    <row r="9" spans="2:7" ht="15">
      <c r="B9" s="70" t="s">
        <v>76</v>
      </c>
      <c r="C9" s="335">
        <v>766</v>
      </c>
      <c r="D9" s="612">
        <v>6.5208138248063333E-2</v>
      </c>
    </row>
    <row r="10" spans="2:7" ht="15.6" thickBot="1">
      <c r="B10" s="70" t="s">
        <v>9</v>
      </c>
      <c r="C10" s="335">
        <v>1761</v>
      </c>
      <c r="D10" s="659">
        <v>0.14991061547629181</v>
      </c>
    </row>
    <row r="11" spans="2:7" ht="15">
      <c r="B11" s="70" t="s">
        <v>10</v>
      </c>
      <c r="C11" s="335">
        <v>2879</v>
      </c>
      <c r="D11" s="792">
        <v>0.24508385119605006</v>
      </c>
    </row>
    <row r="12" spans="2:7" ht="15.6" thickBot="1">
      <c r="B12" s="73" t="s">
        <v>11</v>
      </c>
      <c r="C12" s="337">
        <v>3169</v>
      </c>
      <c r="D12" s="791">
        <v>0.26977100536307141</v>
      </c>
    </row>
    <row r="13" spans="2:7" ht="15">
      <c r="B13" s="73" t="s">
        <v>12</v>
      </c>
      <c r="C13" s="337">
        <v>1250</v>
      </c>
      <c r="D13" s="657">
        <v>0.10641014727164383</v>
      </c>
    </row>
    <row r="14" spans="2:7" ht="15">
      <c r="B14" s="73" t="s">
        <v>13</v>
      </c>
      <c r="C14" s="337">
        <v>544</v>
      </c>
      <c r="D14" s="610">
        <v>4.6309696092619389E-2</v>
      </c>
    </row>
    <row r="15" spans="2:7" ht="15">
      <c r="B15" s="73" t="s">
        <v>14</v>
      </c>
      <c r="C15" s="337">
        <v>145</v>
      </c>
      <c r="D15" s="790">
        <v>1.2343577083510684E-2</v>
      </c>
    </row>
    <row r="16" spans="2:7" ht="15">
      <c r="B16" s="77" t="s">
        <v>77</v>
      </c>
      <c r="C16" s="338">
        <v>1112</v>
      </c>
      <c r="D16" s="609">
        <v>9.4662467012854343E-2</v>
      </c>
    </row>
    <row r="17" spans="2:8" ht="15">
      <c r="B17" s="562" t="s">
        <v>78</v>
      </c>
      <c r="C17" s="338">
        <v>121</v>
      </c>
      <c r="D17" s="609">
        <v>1.0300502255895122E-2</v>
      </c>
    </row>
    <row r="18" spans="2:8" ht="15.6" thickBot="1">
      <c r="B18" s="558" t="s">
        <v>87</v>
      </c>
      <c r="C18" s="608">
        <v>11747</v>
      </c>
      <c r="D18" s="607"/>
    </row>
    <row r="19" spans="2:8" ht="15">
      <c r="B19" s="319" t="s">
        <v>8</v>
      </c>
    </row>
    <row r="20" spans="2:8" ht="15">
      <c r="B20" s="319"/>
    </row>
    <row r="21" spans="2:8" ht="15.6" thickBot="1">
      <c r="B21" s="554" t="s">
        <v>359</v>
      </c>
      <c r="G21" s="724"/>
    </row>
    <row r="22" spans="2:8" ht="15">
      <c r="B22" s="22" t="s">
        <v>44</v>
      </c>
      <c r="C22" s="23" t="s">
        <v>45</v>
      </c>
      <c r="D22" s="23" t="s">
        <v>46</v>
      </c>
      <c r="E22" s="23" t="s">
        <v>47</v>
      </c>
      <c r="F22" s="85" t="s">
        <v>48</v>
      </c>
      <c r="G22" s="85" t="s">
        <v>90</v>
      </c>
      <c r="H22" s="69" t="s">
        <v>341</v>
      </c>
    </row>
    <row r="23" spans="2:8" ht="15">
      <c r="B23" s="3" t="s">
        <v>305</v>
      </c>
      <c r="C23" s="87">
        <v>4.3999999999999997E-2</v>
      </c>
      <c r="D23" s="87">
        <v>3.9E-2</v>
      </c>
      <c r="E23" s="87">
        <v>2.3E-2</v>
      </c>
      <c r="F23" s="87">
        <v>3.7670341116222548E-2</v>
      </c>
      <c r="G23" s="87">
        <v>3.8903549842512979E-2</v>
      </c>
      <c r="H23" s="784">
        <v>457</v>
      </c>
    </row>
    <row r="24" spans="2:8" ht="15.6" thickBot="1">
      <c r="B24" s="3" t="s">
        <v>93</v>
      </c>
      <c r="C24" s="87">
        <v>0.13600000000000001</v>
      </c>
      <c r="D24" s="87">
        <v>0.13100000000000001</v>
      </c>
      <c r="E24" s="89">
        <v>0.112</v>
      </c>
      <c r="F24" s="87">
        <v>0.1226456036802361</v>
      </c>
      <c r="G24" s="605">
        <v>0.12232910530348173</v>
      </c>
      <c r="H24" s="784">
        <v>1437</v>
      </c>
    </row>
    <row r="25" spans="2:8" ht="15">
      <c r="B25" s="3" t="s">
        <v>94</v>
      </c>
      <c r="C25" s="87">
        <v>0.158</v>
      </c>
      <c r="D25" s="87">
        <v>0.16200000000000001</v>
      </c>
      <c r="E25" s="89">
        <v>0.16800000000000001</v>
      </c>
      <c r="F25" s="89">
        <v>0.16986372710702197</v>
      </c>
      <c r="G25" s="789">
        <v>0.1701711075168128</v>
      </c>
      <c r="H25" s="786">
        <v>1999</v>
      </c>
    </row>
    <row r="26" spans="2:8" ht="15">
      <c r="B26" s="3" t="s">
        <v>95</v>
      </c>
      <c r="C26" s="87">
        <v>0.14599999999999999</v>
      </c>
      <c r="D26" s="87">
        <v>0.14799999999999999</v>
      </c>
      <c r="E26" s="89">
        <v>0.156</v>
      </c>
      <c r="F26" s="89">
        <v>0.1580591962503255</v>
      </c>
      <c r="G26" s="788">
        <v>0.15476291819187879</v>
      </c>
      <c r="H26" s="786">
        <v>1818</v>
      </c>
    </row>
    <row r="27" spans="2:8" ht="15.6" thickBot="1">
      <c r="B27" s="3" t="s">
        <v>96</v>
      </c>
      <c r="C27" s="87">
        <v>0.15</v>
      </c>
      <c r="D27" s="87">
        <v>0.151</v>
      </c>
      <c r="E27" s="89">
        <v>0.155</v>
      </c>
      <c r="F27" s="89">
        <v>0.15536845759916673</v>
      </c>
      <c r="G27" s="787">
        <v>0.1560398399591385</v>
      </c>
      <c r="H27" s="786">
        <v>1833</v>
      </c>
    </row>
    <row r="28" spans="2:8" ht="15">
      <c r="B28" s="3" t="s">
        <v>97</v>
      </c>
      <c r="C28" s="87">
        <v>0.121</v>
      </c>
      <c r="D28" s="87">
        <v>0.124</v>
      </c>
      <c r="E28" s="89">
        <v>0.13600000000000001</v>
      </c>
      <c r="F28" s="87">
        <v>0.13436333651592744</v>
      </c>
      <c r="G28" s="785">
        <v>0.13526857921171362</v>
      </c>
      <c r="H28" s="784">
        <v>1589</v>
      </c>
    </row>
    <row r="29" spans="2:8" ht="15">
      <c r="B29" s="3" t="s">
        <v>98</v>
      </c>
      <c r="C29" s="87">
        <v>9.9000000000000005E-2</v>
      </c>
      <c r="D29" s="87">
        <v>0.1</v>
      </c>
      <c r="E29" s="87">
        <v>0.106</v>
      </c>
      <c r="F29" s="87">
        <v>0.10511240343720163</v>
      </c>
      <c r="G29" s="87">
        <v>0.10445220056184558</v>
      </c>
      <c r="H29" s="784">
        <v>1227</v>
      </c>
    </row>
    <row r="30" spans="2:8" ht="15">
      <c r="B30" s="3" t="s">
        <v>99</v>
      </c>
      <c r="C30" s="87">
        <v>9.6000000000000002E-2</v>
      </c>
      <c r="D30" s="87">
        <v>9.5000000000000001E-2</v>
      </c>
      <c r="E30" s="87">
        <v>9.4E-2</v>
      </c>
      <c r="F30" s="87">
        <v>8.1676937765818941E-2</v>
      </c>
      <c r="G30" s="87">
        <v>8.1212224397718566E-2</v>
      </c>
      <c r="H30" s="784">
        <v>954</v>
      </c>
    </row>
    <row r="31" spans="2:8" ht="15">
      <c r="B31" s="3" t="s">
        <v>100</v>
      </c>
      <c r="C31" s="87">
        <v>4.7E-2</v>
      </c>
      <c r="D31" s="87">
        <v>4.7E-2</v>
      </c>
      <c r="E31" s="87">
        <v>4.8000000000000001E-2</v>
      </c>
      <c r="F31" s="87">
        <v>3.37644301709921E-2</v>
      </c>
      <c r="G31" s="87">
        <v>3.5072784540733808E-2</v>
      </c>
      <c r="H31" s="784">
        <v>412</v>
      </c>
    </row>
    <row r="32" spans="2:8" ht="15.6" thickBot="1">
      <c r="B32" s="4" t="s">
        <v>358</v>
      </c>
      <c r="C32" s="90">
        <v>3.0000000000000001E-3</v>
      </c>
      <c r="D32" s="90">
        <v>4.0000000000000001E-3</v>
      </c>
      <c r="E32" s="90">
        <v>2E-3</v>
      </c>
      <c r="F32" s="90">
        <v>1.2151722940716952E-3</v>
      </c>
      <c r="G32" s="90">
        <v>1.7876904741636163E-3</v>
      </c>
      <c r="H32" s="783">
        <v>21</v>
      </c>
    </row>
    <row r="33" spans="2:13" ht="15">
      <c r="B33" s="28" t="s">
        <v>52</v>
      </c>
      <c r="C33" s="29"/>
      <c r="D33" s="29"/>
      <c r="E33" s="29"/>
      <c r="F33" s="29"/>
      <c r="G33" s="27" t="s">
        <v>326</v>
      </c>
      <c r="H33" s="27"/>
    </row>
    <row r="34" spans="2:13" ht="15">
      <c r="B34" s="28"/>
      <c r="C34" s="29"/>
      <c r="D34" s="29"/>
      <c r="E34" s="29"/>
      <c r="F34" s="29"/>
      <c r="G34" s="27"/>
      <c r="H34" s="27"/>
    </row>
    <row r="35" spans="2:13" ht="15.6" thickBot="1">
      <c r="B35" s="555" t="s">
        <v>357</v>
      </c>
    </row>
    <row r="36" spans="2:13" ht="30" customHeight="1">
      <c r="B36" s="782" t="s">
        <v>82</v>
      </c>
      <c r="C36" s="762" t="s">
        <v>354</v>
      </c>
      <c r="D36" s="223" t="s">
        <v>353</v>
      </c>
      <c r="E36" s="223" t="s">
        <v>352</v>
      </c>
      <c r="F36" s="223" t="s">
        <v>351</v>
      </c>
      <c r="G36" s="223" t="s">
        <v>350</v>
      </c>
      <c r="H36" s="223" t="s">
        <v>349</v>
      </c>
      <c r="I36" s="223" t="s">
        <v>348</v>
      </c>
      <c r="J36" s="223" t="s">
        <v>347</v>
      </c>
      <c r="K36" s="223" t="s">
        <v>346</v>
      </c>
      <c r="L36" s="86" t="s">
        <v>107</v>
      </c>
    </row>
    <row r="37" spans="2:13" ht="15">
      <c r="B37" s="572" t="s">
        <v>76</v>
      </c>
      <c r="C37" s="774">
        <v>0.22100656455142231</v>
      </c>
      <c r="D37" s="775">
        <v>8.6986778009742513E-2</v>
      </c>
      <c r="E37" s="774">
        <v>3.8519259629814909E-2</v>
      </c>
      <c r="F37" s="774">
        <v>3.8503850385038507E-2</v>
      </c>
      <c r="G37" s="775">
        <v>5.128205128205128E-2</v>
      </c>
      <c r="H37" s="775">
        <v>6.4191315292636872E-2</v>
      </c>
      <c r="I37" s="775">
        <v>6.6829665851670744E-2</v>
      </c>
      <c r="J37" s="775">
        <v>7.9664570230607967E-2</v>
      </c>
      <c r="K37" s="775">
        <v>9.0069284064665134E-2</v>
      </c>
      <c r="L37" s="781">
        <v>6.5208138248063333E-2</v>
      </c>
      <c r="M37" s="672"/>
    </row>
    <row r="38" spans="2:13" ht="15">
      <c r="B38" s="572" t="s">
        <v>9</v>
      </c>
      <c r="C38" s="774">
        <v>0.49234135667396062</v>
      </c>
      <c r="D38" s="774">
        <v>0.23382045929018788</v>
      </c>
      <c r="E38" s="775">
        <v>0.13606803401700851</v>
      </c>
      <c r="F38" s="774">
        <v>0.11276127612761276</v>
      </c>
      <c r="G38" s="774">
        <v>9.6563011456628475E-2</v>
      </c>
      <c r="H38" s="774">
        <v>0.1157960981749528</v>
      </c>
      <c r="I38" s="775">
        <v>0.12387938060309699</v>
      </c>
      <c r="J38" s="775">
        <v>0.14150943396226415</v>
      </c>
      <c r="K38" s="775">
        <v>0.17321016166281755</v>
      </c>
      <c r="L38" s="780">
        <v>0.14991061547629181</v>
      </c>
      <c r="M38" s="672"/>
    </row>
    <row r="39" spans="2:13" ht="15">
      <c r="B39" s="572" t="s">
        <v>10</v>
      </c>
      <c r="C39" s="774">
        <v>0.14442013129102846</v>
      </c>
      <c r="D39" s="774">
        <v>0.36882393876130826</v>
      </c>
      <c r="E39" s="774">
        <v>0.31415707853926961</v>
      </c>
      <c r="F39" s="775">
        <v>0.24642464246424642</v>
      </c>
      <c r="G39" s="774">
        <v>0.19858156028368795</v>
      </c>
      <c r="H39" s="774">
        <v>0.20075519194461927</v>
      </c>
      <c r="I39" s="774">
        <v>0.20374898125509372</v>
      </c>
      <c r="J39" s="774">
        <v>0.19811320754716982</v>
      </c>
      <c r="K39" s="774">
        <v>0.19630484988452657</v>
      </c>
      <c r="L39" s="780">
        <v>0.24508385119605006</v>
      </c>
      <c r="M39" s="672"/>
    </row>
    <row r="40" spans="2:13" ht="15">
      <c r="B40" s="568" t="s">
        <v>11</v>
      </c>
      <c r="C40" s="772">
        <v>3.9387308533916851E-2</v>
      </c>
      <c r="D40" s="772">
        <v>0.20459290187891441</v>
      </c>
      <c r="E40" s="772">
        <v>0.35017508754377191</v>
      </c>
      <c r="F40" s="772">
        <v>0.34488448844884489</v>
      </c>
      <c r="G40" s="772">
        <v>0.30823786142935078</v>
      </c>
      <c r="H40" s="771">
        <v>0.26368785399622402</v>
      </c>
      <c r="I40" s="772">
        <v>0.23716381418092911</v>
      </c>
      <c r="J40" s="772">
        <v>0.20020964360587001</v>
      </c>
      <c r="K40" s="772">
        <v>0.14780600461893764</v>
      </c>
      <c r="L40" s="779">
        <v>0.26977100536307141</v>
      </c>
      <c r="M40" s="672"/>
    </row>
    <row r="41" spans="2:13" ht="15">
      <c r="B41" s="568" t="s">
        <v>12</v>
      </c>
      <c r="C41" s="772">
        <v>0</v>
      </c>
      <c r="D41" s="772">
        <v>2.5748086290883786E-2</v>
      </c>
      <c r="E41" s="771">
        <v>8.5542771385692842E-2</v>
      </c>
      <c r="F41" s="772">
        <v>0.1397139713971397</v>
      </c>
      <c r="G41" s="772">
        <v>0.15984724495362793</v>
      </c>
      <c r="H41" s="772">
        <v>0.13027061044682189</v>
      </c>
      <c r="I41" s="771">
        <v>0.11328443357783211</v>
      </c>
      <c r="J41" s="771">
        <v>0.12368972746331237</v>
      </c>
      <c r="K41" s="772">
        <v>7.1593533487297925E-2</v>
      </c>
      <c r="L41" s="779">
        <v>0.10641014727164383</v>
      </c>
      <c r="M41" s="672"/>
    </row>
    <row r="42" spans="2:13" ht="15">
      <c r="B42" s="568" t="s">
        <v>13</v>
      </c>
      <c r="C42" s="772">
        <v>0</v>
      </c>
      <c r="D42" s="772">
        <v>2.7835768963117608E-3</v>
      </c>
      <c r="E42" s="772">
        <v>1.8509254627313655E-2</v>
      </c>
      <c r="F42" s="771">
        <v>5.2805280528052806E-2</v>
      </c>
      <c r="G42" s="772">
        <v>7.4740861974904524E-2</v>
      </c>
      <c r="H42" s="772">
        <v>7.0484581497797363E-2</v>
      </c>
      <c r="I42" s="772">
        <v>7.090464547677261E-2</v>
      </c>
      <c r="J42" s="771">
        <v>6.1844863731656187E-2</v>
      </c>
      <c r="K42" s="771">
        <v>2.771362586605081E-2</v>
      </c>
      <c r="L42" s="779">
        <v>4.6309696092619389E-2</v>
      </c>
      <c r="M42" s="672"/>
    </row>
    <row r="43" spans="2:13" ht="15">
      <c r="B43" s="568" t="s">
        <v>14</v>
      </c>
      <c r="C43" s="771">
        <v>0</v>
      </c>
      <c r="D43" s="771">
        <v>0</v>
      </c>
      <c r="E43" s="771">
        <v>2.5012506253126563E-3</v>
      </c>
      <c r="F43" s="771">
        <v>4.9504950495049506E-3</v>
      </c>
      <c r="G43" s="771">
        <v>1.8003273322422259E-2</v>
      </c>
      <c r="H43" s="771">
        <v>2.4543738200125866E-2</v>
      </c>
      <c r="I43" s="771">
        <v>2.7709861450692746E-2</v>
      </c>
      <c r="J43" s="771">
        <v>2.20125786163522E-2</v>
      </c>
      <c r="K43" s="771">
        <v>9.2378752886836026E-3</v>
      </c>
      <c r="L43" s="779">
        <v>1.2343577083510684E-2</v>
      </c>
      <c r="M43" s="672"/>
    </row>
    <row r="44" spans="2:13" ht="15">
      <c r="B44" s="564" t="s">
        <v>77</v>
      </c>
      <c r="C44" s="769">
        <v>7.2210065645514229E-2</v>
      </c>
      <c r="D44" s="768">
        <v>5.2192066805845511E-2</v>
      </c>
      <c r="E44" s="768">
        <v>5.3026513256628313E-2</v>
      </c>
      <c r="F44" s="768">
        <v>5.6105610561056105E-2</v>
      </c>
      <c r="G44" s="769">
        <v>8.2924168030551013E-2</v>
      </c>
      <c r="H44" s="768">
        <v>0.12208936438011328</v>
      </c>
      <c r="I44" s="768">
        <v>0.14425427872860636</v>
      </c>
      <c r="J44" s="768">
        <v>0.16142557651991615</v>
      </c>
      <c r="K44" s="768">
        <v>0.27482678983833719</v>
      </c>
      <c r="L44" s="778">
        <v>9.4662467012854343E-2</v>
      </c>
      <c r="M44" s="672"/>
    </row>
    <row r="45" spans="2:13" ht="15.6" thickBot="1">
      <c r="B45" s="777" t="s">
        <v>15</v>
      </c>
      <c r="C45" s="766">
        <v>3.0634573304157548E-2</v>
      </c>
      <c r="D45" s="766">
        <v>2.5052192066805846E-2</v>
      </c>
      <c r="E45" s="766">
        <v>1.5007503751875938E-3</v>
      </c>
      <c r="F45" s="766">
        <v>3.8503850385038503E-3</v>
      </c>
      <c r="G45" s="766">
        <v>9.8199672667757774E-3</v>
      </c>
      <c r="H45" s="766">
        <v>8.1812460667086209E-3</v>
      </c>
      <c r="I45" s="766">
        <v>1.2224938875305624E-2</v>
      </c>
      <c r="J45" s="766">
        <v>1.1530398322851153E-2</v>
      </c>
      <c r="K45" s="766">
        <v>9.2378752886836026E-3</v>
      </c>
      <c r="L45" s="765">
        <v>1.0300502255895122E-2</v>
      </c>
      <c r="M45" s="672"/>
    </row>
    <row r="46" spans="2:13" ht="15">
      <c r="B46" s="319" t="s">
        <v>8</v>
      </c>
    </row>
    <row r="47" spans="2:13" ht="15">
      <c r="B47" s="319"/>
    </row>
    <row r="48" spans="2:13" ht="15.6" thickBot="1">
      <c r="B48" s="319" t="s">
        <v>356</v>
      </c>
    </row>
    <row r="49" spans="2:21" ht="30">
      <c r="B49" s="614" t="s">
        <v>82</v>
      </c>
      <c r="C49" s="762" t="s">
        <v>354</v>
      </c>
      <c r="D49" s="223" t="s">
        <v>353</v>
      </c>
      <c r="E49" s="223" t="s">
        <v>352</v>
      </c>
      <c r="F49" s="223" t="s">
        <v>351</v>
      </c>
      <c r="G49" s="223" t="s">
        <v>350</v>
      </c>
      <c r="H49" s="223" t="s">
        <v>349</v>
      </c>
      <c r="I49" s="223" t="s">
        <v>348</v>
      </c>
      <c r="J49" s="223" t="s">
        <v>347</v>
      </c>
      <c r="K49" s="86" t="s">
        <v>346</v>
      </c>
    </row>
    <row r="50" spans="2:21" ht="15">
      <c r="B50" s="572" t="s">
        <v>76</v>
      </c>
      <c r="C50" s="774">
        <v>0.13185378590078328</v>
      </c>
      <c r="D50" s="775">
        <v>0.16318537859007834</v>
      </c>
      <c r="E50" s="774">
        <v>0.10052219321148824</v>
      </c>
      <c r="F50" s="774">
        <v>9.1383812010443849E-2</v>
      </c>
      <c r="G50" s="775">
        <v>0.12271540469973891</v>
      </c>
      <c r="H50" s="775">
        <v>0.13315926892950392</v>
      </c>
      <c r="I50" s="775">
        <v>0.10704960835509139</v>
      </c>
      <c r="J50" s="775">
        <v>9.921671018276762E-2</v>
      </c>
      <c r="K50" s="776">
        <v>5.0913838120104443E-2</v>
      </c>
      <c r="M50" s="672"/>
      <c r="N50" s="672"/>
      <c r="O50" s="672"/>
      <c r="P50" s="672"/>
      <c r="Q50" s="672"/>
      <c r="R50" s="672"/>
      <c r="S50" s="672"/>
      <c r="T50" s="672"/>
      <c r="U50" s="672"/>
    </row>
    <row r="51" spans="2:21" ht="15">
      <c r="B51" s="572" t="s">
        <v>9</v>
      </c>
      <c r="C51" s="774">
        <v>0.12776831345826234</v>
      </c>
      <c r="D51" s="774">
        <v>0.19080068143100512</v>
      </c>
      <c r="E51" s="775">
        <v>0.15445769449176605</v>
      </c>
      <c r="F51" s="774">
        <v>0.11641113003975015</v>
      </c>
      <c r="G51" s="774">
        <v>0.10051107325383306</v>
      </c>
      <c r="H51" s="774">
        <v>0.10448608745031233</v>
      </c>
      <c r="I51" s="775">
        <v>8.6314593980692786E-2</v>
      </c>
      <c r="J51" s="775">
        <v>7.6660988074957415E-2</v>
      </c>
      <c r="K51" s="776">
        <v>4.2589437819420789E-2</v>
      </c>
      <c r="M51" s="672"/>
      <c r="N51" s="672"/>
      <c r="O51" s="672"/>
      <c r="P51" s="672"/>
      <c r="Q51" s="672"/>
      <c r="R51" s="672"/>
      <c r="S51" s="672"/>
      <c r="T51" s="672"/>
      <c r="U51" s="672"/>
    </row>
    <row r="52" spans="2:21" ht="15">
      <c r="B52" s="572" t="s">
        <v>10</v>
      </c>
      <c r="C52" s="774">
        <v>2.292462660646058E-2</v>
      </c>
      <c r="D52" s="774">
        <v>0.18409169850642584</v>
      </c>
      <c r="E52" s="774">
        <v>0.21813129558874611</v>
      </c>
      <c r="F52" s="775">
        <v>0.15560958666203542</v>
      </c>
      <c r="G52" s="774">
        <v>0.12643278916290379</v>
      </c>
      <c r="H52" s="774">
        <v>0.11080236193122613</v>
      </c>
      <c r="I52" s="774">
        <v>8.6835706842653709E-2</v>
      </c>
      <c r="J52" s="774">
        <v>6.56477943730462E-2</v>
      </c>
      <c r="K52" s="773">
        <v>2.9524140326502257E-2</v>
      </c>
      <c r="M52" s="672"/>
      <c r="N52" s="672"/>
      <c r="O52" s="672"/>
      <c r="P52" s="672"/>
      <c r="Q52" s="672"/>
      <c r="R52" s="672"/>
      <c r="S52" s="672"/>
      <c r="T52" s="672"/>
      <c r="U52" s="672"/>
    </row>
    <row r="53" spans="2:21" ht="15">
      <c r="B53" s="568" t="s">
        <v>11</v>
      </c>
      <c r="C53" s="772">
        <v>5.6800252445566423E-3</v>
      </c>
      <c r="D53" s="772">
        <v>9.2773745661091825E-2</v>
      </c>
      <c r="E53" s="772">
        <v>0.22088987062164719</v>
      </c>
      <c r="F53" s="772">
        <v>0.19785421268538972</v>
      </c>
      <c r="G53" s="772">
        <v>0.17828968128747238</v>
      </c>
      <c r="H53" s="771">
        <v>0.13221836541495738</v>
      </c>
      <c r="I53" s="772">
        <v>9.1827074786999058E-2</v>
      </c>
      <c r="J53" s="772">
        <v>6.0271378983906596E-2</v>
      </c>
      <c r="K53" s="658">
        <v>2.0195645313979171E-2</v>
      </c>
      <c r="M53" s="672"/>
      <c r="N53" s="672"/>
      <c r="O53" s="672"/>
      <c r="P53" s="672"/>
      <c r="Q53" s="672"/>
      <c r="R53" s="672"/>
      <c r="S53" s="672"/>
      <c r="T53" s="672"/>
      <c r="U53" s="672"/>
    </row>
    <row r="54" spans="2:21" ht="15">
      <c r="B54" s="568" t="s">
        <v>12</v>
      </c>
      <c r="C54" s="772">
        <v>0</v>
      </c>
      <c r="D54" s="772">
        <v>2.9600000000000001E-2</v>
      </c>
      <c r="E54" s="771">
        <v>0.1368</v>
      </c>
      <c r="F54" s="772">
        <v>0.20319999999999999</v>
      </c>
      <c r="G54" s="772">
        <v>0.23440000000000003</v>
      </c>
      <c r="H54" s="772">
        <v>0.1656</v>
      </c>
      <c r="I54" s="771">
        <v>0.11119999999999999</v>
      </c>
      <c r="J54" s="771">
        <v>9.4399999999999998E-2</v>
      </c>
      <c r="K54" s="658">
        <v>2.4799999999999999E-2</v>
      </c>
      <c r="M54" s="672"/>
      <c r="N54" s="672"/>
      <c r="O54" s="672"/>
      <c r="P54" s="672"/>
      <c r="Q54" s="672"/>
      <c r="R54" s="672"/>
      <c r="S54" s="672"/>
      <c r="T54" s="672"/>
      <c r="U54" s="672"/>
    </row>
    <row r="55" spans="2:21" ht="15">
      <c r="B55" s="568" t="s">
        <v>13</v>
      </c>
      <c r="C55" s="772">
        <v>0</v>
      </c>
      <c r="D55" s="772">
        <v>7.3529411764705873E-3</v>
      </c>
      <c r="E55" s="772">
        <v>6.8014705882352935E-2</v>
      </c>
      <c r="F55" s="771">
        <v>0.1764705882352941</v>
      </c>
      <c r="G55" s="772">
        <v>0.25183823529411764</v>
      </c>
      <c r="H55" s="772">
        <v>0.20588235294117646</v>
      </c>
      <c r="I55" s="772">
        <v>0.15992647058823528</v>
      </c>
      <c r="J55" s="771">
        <v>0.10845588235294118</v>
      </c>
      <c r="K55" s="770">
        <v>2.2058823529411763E-2</v>
      </c>
      <c r="M55" s="672"/>
      <c r="N55" s="672"/>
      <c r="O55" s="672"/>
      <c r="P55" s="672"/>
      <c r="Q55" s="672"/>
      <c r="R55" s="672"/>
      <c r="S55" s="672"/>
      <c r="T55" s="672"/>
      <c r="U55" s="672"/>
    </row>
    <row r="56" spans="2:21" ht="15">
      <c r="B56" s="568" t="s">
        <v>14</v>
      </c>
      <c r="C56" s="771">
        <v>0</v>
      </c>
      <c r="D56" s="771">
        <v>0</v>
      </c>
      <c r="E56" s="771">
        <v>3.4482758620689655E-2</v>
      </c>
      <c r="F56" s="771">
        <v>6.2068965517241378E-2</v>
      </c>
      <c r="G56" s="771">
        <v>0.22758620689655173</v>
      </c>
      <c r="H56" s="771">
        <v>0.26896551724137935</v>
      </c>
      <c r="I56" s="771">
        <v>0.23448275862068968</v>
      </c>
      <c r="J56" s="771">
        <v>0.14482758620689654</v>
      </c>
      <c r="K56" s="770">
        <v>2.7586206896551727E-2</v>
      </c>
      <c r="M56" s="672"/>
      <c r="N56" s="672"/>
      <c r="O56" s="672"/>
      <c r="P56" s="672"/>
      <c r="Q56" s="672"/>
      <c r="R56" s="672"/>
      <c r="S56" s="672"/>
      <c r="T56" s="672"/>
      <c r="U56" s="672"/>
    </row>
    <row r="57" spans="2:21" ht="15">
      <c r="B57" s="564" t="s">
        <v>77</v>
      </c>
      <c r="C57" s="769">
        <v>2.9676258992805758E-2</v>
      </c>
      <c r="D57" s="768">
        <v>6.7446043165467623E-2</v>
      </c>
      <c r="E57" s="768">
        <v>9.5323741007194249E-2</v>
      </c>
      <c r="F57" s="768">
        <v>9.1726618705035984E-2</v>
      </c>
      <c r="G57" s="769">
        <v>0.1366906474820144</v>
      </c>
      <c r="H57" s="768">
        <v>0.17446043165467628</v>
      </c>
      <c r="I57" s="768">
        <v>0.15917266187050361</v>
      </c>
      <c r="J57" s="768">
        <v>0.13848920863309355</v>
      </c>
      <c r="K57" s="767">
        <v>0.10701438848920863</v>
      </c>
      <c r="M57" s="672"/>
      <c r="N57" s="672"/>
      <c r="O57" s="672"/>
      <c r="P57" s="672"/>
      <c r="Q57" s="672"/>
      <c r="R57" s="672"/>
      <c r="S57" s="672"/>
      <c r="T57" s="672"/>
      <c r="U57" s="672"/>
    </row>
    <row r="58" spans="2:21" ht="15.6" thickBot="1">
      <c r="B58" s="564" t="s">
        <v>78</v>
      </c>
      <c r="C58" s="766">
        <v>0.11570247933884298</v>
      </c>
      <c r="D58" s="766">
        <v>0.2975206611570248</v>
      </c>
      <c r="E58" s="766">
        <v>2.4793388429752067E-2</v>
      </c>
      <c r="F58" s="766">
        <v>5.7851239669421489E-2</v>
      </c>
      <c r="G58" s="766">
        <v>0.1487603305785124</v>
      </c>
      <c r="H58" s="766">
        <v>0.10743801652892562</v>
      </c>
      <c r="I58" s="766">
        <v>0.12396694214876033</v>
      </c>
      <c r="J58" s="766">
        <v>9.0909090909090912E-2</v>
      </c>
      <c r="K58" s="765">
        <v>3.3057851239669422E-2</v>
      </c>
      <c r="M58" s="672"/>
      <c r="N58" s="672"/>
      <c r="O58" s="672"/>
      <c r="P58" s="672"/>
      <c r="Q58" s="672"/>
      <c r="R58" s="672"/>
      <c r="S58" s="672"/>
      <c r="T58" s="672"/>
      <c r="U58" s="672"/>
    </row>
    <row r="59" spans="2:21" ht="15.6" thickBot="1">
      <c r="B59" s="86" t="s">
        <v>107</v>
      </c>
      <c r="C59" s="764">
        <v>3.8903549842512979E-2</v>
      </c>
      <c r="D59" s="764">
        <v>0.12232910530348175</v>
      </c>
      <c r="E59" s="764">
        <v>0.1701711075168128</v>
      </c>
      <c r="F59" s="764">
        <v>0.15476291819187879</v>
      </c>
      <c r="G59" s="764">
        <v>0.1560398399591385</v>
      </c>
      <c r="H59" s="764">
        <v>0.13526857921171362</v>
      </c>
      <c r="I59" s="764">
        <v>0.10445220056184558</v>
      </c>
      <c r="J59" s="764">
        <v>8.121222439771858E-2</v>
      </c>
      <c r="K59" s="763">
        <v>3.686047501489742E-2</v>
      </c>
      <c r="M59" s="672"/>
      <c r="N59" s="672"/>
      <c r="O59" s="672"/>
      <c r="P59" s="672"/>
      <c r="Q59" s="672"/>
      <c r="R59" s="672"/>
      <c r="S59" s="672"/>
      <c r="T59" s="672"/>
      <c r="U59" s="672"/>
    </row>
    <row r="60" spans="2:21" ht="15">
      <c r="B60" s="319" t="s">
        <v>8</v>
      </c>
    </row>
    <row r="61" spans="2:21" ht="15">
      <c r="B61" s="319"/>
    </row>
    <row r="62" spans="2:21" ht="15.6" thickBot="1">
      <c r="B62" s="319" t="s">
        <v>355</v>
      </c>
    </row>
    <row r="63" spans="2:21" ht="30">
      <c r="B63" s="614" t="s">
        <v>82</v>
      </c>
      <c r="C63" s="762" t="s">
        <v>354</v>
      </c>
      <c r="D63" s="223" t="s">
        <v>353</v>
      </c>
      <c r="E63" s="223" t="s">
        <v>352</v>
      </c>
      <c r="F63" s="223" t="s">
        <v>351</v>
      </c>
      <c r="G63" s="223" t="s">
        <v>350</v>
      </c>
      <c r="H63" s="223" t="s">
        <v>349</v>
      </c>
      <c r="I63" s="223" t="s">
        <v>348</v>
      </c>
      <c r="J63" s="223" t="s">
        <v>347</v>
      </c>
      <c r="K63" s="223" t="s">
        <v>346</v>
      </c>
      <c r="L63" s="86" t="s">
        <v>107</v>
      </c>
    </row>
    <row r="64" spans="2:21" ht="15">
      <c r="B64" s="572" t="s">
        <v>76</v>
      </c>
      <c r="C64" s="719">
        <v>101</v>
      </c>
      <c r="D64" s="719">
        <v>125</v>
      </c>
      <c r="E64" s="719">
        <v>77</v>
      </c>
      <c r="F64" s="719">
        <v>70</v>
      </c>
      <c r="G64" s="719">
        <v>94</v>
      </c>
      <c r="H64" s="719">
        <v>102</v>
      </c>
      <c r="I64" s="719">
        <v>82</v>
      </c>
      <c r="J64" s="719">
        <v>76</v>
      </c>
      <c r="K64" s="719">
        <v>39</v>
      </c>
      <c r="L64" s="761">
        <v>766</v>
      </c>
    </row>
    <row r="65" spans="2:12" ht="15">
      <c r="B65" s="572" t="s">
        <v>9</v>
      </c>
      <c r="C65" s="719">
        <v>225</v>
      </c>
      <c r="D65" s="719">
        <v>336</v>
      </c>
      <c r="E65" s="719">
        <v>272</v>
      </c>
      <c r="F65" s="719">
        <v>205</v>
      </c>
      <c r="G65" s="719">
        <v>177</v>
      </c>
      <c r="H65" s="719">
        <v>184</v>
      </c>
      <c r="I65" s="719">
        <v>152</v>
      </c>
      <c r="J65" s="719">
        <v>135</v>
      </c>
      <c r="K65" s="719">
        <v>75</v>
      </c>
      <c r="L65" s="761">
        <v>1761</v>
      </c>
    </row>
    <row r="66" spans="2:12" ht="15">
      <c r="B66" s="572" t="s">
        <v>10</v>
      </c>
      <c r="C66" s="719">
        <v>66</v>
      </c>
      <c r="D66" s="719">
        <v>530</v>
      </c>
      <c r="E66" s="719">
        <v>628</v>
      </c>
      <c r="F66" s="719">
        <v>448</v>
      </c>
      <c r="G66" s="719">
        <v>364</v>
      </c>
      <c r="H66" s="719">
        <v>319</v>
      </c>
      <c r="I66" s="719">
        <v>250</v>
      </c>
      <c r="J66" s="719">
        <v>189</v>
      </c>
      <c r="K66" s="719">
        <v>85</v>
      </c>
      <c r="L66" s="761">
        <v>2879</v>
      </c>
    </row>
    <row r="67" spans="2:12" ht="15">
      <c r="B67" s="568" t="s">
        <v>11</v>
      </c>
      <c r="C67" s="718">
        <v>18</v>
      </c>
      <c r="D67" s="718">
        <v>294</v>
      </c>
      <c r="E67" s="718">
        <v>700</v>
      </c>
      <c r="F67" s="718">
        <v>627</v>
      </c>
      <c r="G67" s="718">
        <v>565</v>
      </c>
      <c r="H67" s="718">
        <v>419</v>
      </c>
      <c r="I67" s="718">
        <v>291</v>
      </c>
      <c r="J67" s="718">
        <v>191</v>
      </c>
      <c r="K67" s="718">
        <v>64</v>
      </c>
      <c r="L67" s="759">
        <v>3169</v>
      </c>
    </row>
    <row r="68" spans="2:12" ht="15">
      <c r="B68" s="568" t="s">
        <v>12</v>
      </c>
      <c r="C68" s="718">
        <v>0</v>
      </c>
      <c r="D68" s="718">
        <v>37</v>
      </c>
      <c r="E68" s="718">
        <v>171</v>
      </c>
      <c r="F68" s="718">
        <v>254</v>
      </c>
      <c r="G68" s="718">
        <v>293</v>
      </c>
      <c r="H68" s="718">
        <v>207</v>
      </c>
      <c r="I68" s="718">
        <v>139</v>
      </c>
      <c r="J68" s="718">
        <v>118</v>
      </c>
      <c r="K68" s="718">
        <v>31</v>
      </c>
      <c r="L68" s="759">
        <v>1250</v>
      </c>
    </row>
    <row r="69" spans="2:12" ht="15">
      <c r="B69" s="568" t="s">
        <v>13</v>
      </c>
      <c r="C69" s="718">
        <v>0</v>
      </c>
      <c r="D69" s="718">
        <v>4</v>
      </c>
      <c r="E69" s="718">
        <v>37</v>
      </c>
      <c r="F69" s="718">
        <v>96</v>
      </c>
      <c r="G69" s="718">
        <v>137</v>
      </c>
      <c r="H69" s="718">
        <v>112</v>
      </c>
      <c r="I69" s="718">
        <v>87</v>
      </c>
      <c r="J69" s="718">
        <v>59</v>
      </c>
      <c r="K69" s="718">
        <v>12</v>
      </c>
      <c r="L69" s="759">
        <v>544</v>
      </c>
    </row>
    <row r="70" spans="2:12" ht="15">
      <c r="B70" s="568" t="s">
        <v>14</v>
      </c>
      <c r="C70" s="718">
        <v>0</v>
      </c>
      <c r="D70" s="718">
        <v>0</v>
      </c>
      <c r="E70" s="718">
        <v>5</v>
      </c>
      <c r="F70" s="718">
        <v>9</v>
      </c>
      <c r="G70" s="718">
        <v>33</v>
      </c>
      <c r="H70" s="760">
        <v>39</v>
      </c>
      <c r="I70" s="718">
        <v>34</v>
      </c>
      <c r="J70" s="718">
        <v>21</v>
      </c>
      <c r="K70" s="718">
        <v>4</v>
      </c>
      <c r="L70" s="759">
        <v>145</v>
      </c>
    </row>
    <row r="71" spans="2:12" ht="15">
      <c r="B71" s="564" t="s">
        <v>77</v>
      </c>
      <c r="C71" s="717">
        <v>33</v>
      </c>
      <c r="D71" s="717">
        <v>75</v>
      </c>
      <c r="E71" s="717">
        <v>106</v>
      </c>
      <c r="F71" s="717">
        <v>102</v>
      </c>
      <c r="G71" s="717">
        <v>152</v>
      </c>
      <c r="H71" s="717">
        <v>194</v>
      </c>
      <c r="I71" s="717">
        <v>177</v>
      </c>
      <c r="J71" s="717">
        <v>154</v>
      </c>
      <c r="K71" s="717">
        <v>119</v>
      </c>
      <c r="L71" s="758">
        <v>1112</v>
      </c>
    </row>
    <row r="72" spans="2:12" ht="15.75" customHeight="1">
      <c r="B72" s="564" t="s">
        <v>78</v>
      </c>
      <c r="C72" s="717">
        <v>14</v>
      </c>
      <c r="D72" s="717">
        <v>36</v>
      </c>
      <c r="E72" s="717">
        <v>3</v>
      </c>
      <c r="F72" s="717">
        <v>7</v>
      </c>
      <c r="G72" s="717">
        <v>18</v>
      </c>
      <c r="H72" s="717">
        <v>13</v>
      </c>
      <c r="I72" s="717">
        <v>15</v>
      </c>
      <c r="J72" s="717">
        <v>11</v>
      </c>
      <c r="K72" s="717">
        <v>4</v>
      </c>
      <c r="L72" s="758">
        <v>121</v>
      </c>
    </row>
    <row r="73" spans="2:12" ht="15.6" thickBot="1">
      <c r="B73" s="716" t="s">
        <v>70</v>
      </c>
      <c r="C73" s="608">
        <v>457</v>
      </c>
      <c r="D73" s="608">
        <v>1437</v>
      </c>
      <c r="E73" s="757">
        <v>1999</v>
      </c>
      <c r="F73" s="757">
        <v>1818</v>
      </c>
      <c r="G73" s="757">
        <v>1833</v>
      </c>
      <c r="H73" s="608">
        <v>1589</v>
      </c>
      <c r="I73" s="608">
        <v>1227</v>
      </c>
      <c r="J73" s="608">
        <v>954</v>
      </c>
      <c r="K73" s="608">
        <f>SUM(K64:K72)</f>
        <v>433</v>
      </c>
      <c r="L73" s="756">
        <v>11747</v>
      </c>
    </row>
    <row r="74" spans="2:12" ht="15">
      <c r="B74" s="319" t="s">
        <v>8</v>
      </c>
    </row>
    <row r="75" spans="2:12" ht="15">
      <c r="B75" s="319"/>
    </row>
    <row r="76" spans="2:12" ht="15.6" thickBot="1">
      <c r="B76" s="555" t="s">
        <v>345</v>
      </c>
    </row>
    <row r="77" spans="2:12" ht="15">
      <c r="B77" s="577"/>
      <c r="C77" s="1091" t="s">
        <v>312</v>
      </c>
      <c r="D77" s="1092"/>
      <c r="E77" s="1091" t="s">
        <v>103</v>
      </c>
      <c r="F77" s="1092"/>
      <c r="G77" s="1093" t="s">
        <v>74</v>
      </c>
      <c r="H77" s="1094"/>
    </row>
    <row r="78" spans="2:12" ht="48" customHeight="1">
      <c r="B78" s="576" t="s">
        <v>26</v>
      </c>
      <c r="C78" s="159" t="s">
        <v>83</v>
      </c>
      <c r="D78" s="159" t="s">
        <v>84</v>
      </c>
      <c r="E78" s="159" t="s">
        <v>83</v>
      </c>
      <c r="F78" s="159" t="s">
        <v>84</v>
      </c>
      <c r="G78" s="159" t="s">
        <v>83</v>
      </c>
      <c r="H78" s="179" t="s">
        <v>84</v>
      </c>
    </row>
    <row r="79" spans="2:12" ht="15">
      <c r="B79" s="581" t="s">
        <v>119</v>
      </c>
      <c r="C79" s="87">
        <v>5.1928151868562188E-3</v>
      </c>
      <c r="D79" s="51">
        <v>61</v>
      </c>
      <c r="E79" s="87">
        <v>0.13134606427573359</v>
      </c>
      <c r="F79" s="51">
        <v>846</v>
      </c>
      <c r="G79" s="754">
        <v>7.2018387673448536E-2</v>
      </c>
      <c r="H79" s="52">
        <v>846</v>
      </c>
    </row>
    <row r="80" spans="2:12" ht="15">
      <c r="B80" s="581" t="s">
        <v>120</v>
      </c>
      <c r="C80" s="87">
        <v>0.45143440878522179</v>
      </c>
      <c r="D80" s="51">
        <v>5303</v>
      </c>
      <c r="E80" s="87">
        <v>0.80903586399627392</v>
      </c>
      <c r="F80" s="51">
        <v>5211</v>
      </c>
      <c r="G80" s="754">
        <v>0.44360262194602879</v>
      </c>
      <c r="H80" s="52">
        <v>5211</v>
      </c>
    </row>
    <row r="81" spans="2:8" ht="15">
      <c r="B81" s="755" t="s">
        <v>122</v>
      </c>
      <c r="C81" s="87">
        <v>0</v>
      </c>
      <c r="D81" s="51">
        <v>0</v>
      </c>
      <c r="E81" s="87">
        <v>5.961807172799255E-2</v>
      </c>
      <c r="F81" s="51">
        <v>384</v>
      </c>
      <c r="G81" s="754">
        <v>3.2689197241848982E-2</v>
      </c>
      <c r="H81" s="52">
        <v>384</v>
      </c>
    </row>
    <row r="82" spans="2:8" ht="15">
      <c r="B82" s="581" t="s">
        <v>123</v>
      </c>
      <c r="C82" s="87">
        <v>0.543372776027922</v>
      </c>
      <c r="D82" s="51">
        <v>6383</v>
      </c>
      <c r="E82" s="87">
        <v>0</v>
      </c>
      <c r="F82" s="51">
        <v>0</v>
      </c>
      <c r="G82" s="754">
        <v>0</v>
      </c>
      <c r="H82" s="52">
        <v>0</v>
      </c>
    </row>
    <row r="83" spans="2:8" ht="15">
      <c r="B83" s="586" t="s">
        <v>73</v>
      </c>
      <c r="C83" s="164"/>
      <c r="D83" s="165"/>
      <c r="E83" s="164"/>
      <c r="F83" s="165"/>
      <c r="G83" s="753">
        <v>0.45168979313867369</v>
      </c>
      <c r="H83" s="167">
        <v>5306</v>
      </c>
    </row>
    <row r="84" spans="2:8" ht="15.6" thickBot="1">
      <c r="B84" s="617" t="s">
        <v>70</v>
      </c>
      <c r="C84" s="90"/>
      <c r="D84" s="54">
        <v>11747</v>
      </c>
      <c r="E84" s="169"/>
      <c r="F84" s="54">
        <v>6441</v>
      </c>
      <c r="G84" s="604"/>
      <c r="H84" s="171"/>
    </row>
    <row r="85" spans="2:8" ht="15">
      <c r="B85" s="751" t="s">
        <v>124</v>
      </c>
      <c r="C85" s="172"/>
      <c r="D85" s="173"/>
      <c r="E85" s="174"/>
      <c r="F85" s="173"/>
      <c r="G85" s="752"/>
      <c r="H85" s="173"/>
    </row>
    <row r="86" spans="2:8" ht="15.6" thickBot="1">
      <c r="B86" s="751"/>
      <c r="C86" s="29"/>
      <c r="D86" s="58"/>
      <c r="E86" s="34"/>
      <c r="F86" s="58"/>
      <c r="G86" s="578"/>
      <c r="H86" s="58"/>
    </row>
    <row r="87" spans="2:8" ht="15.6" thickBot="1">
      <c r="B87" s="750" t="s">
        <v>344</v>
      </c>
      <c r="C87" s="749"/>
      <c r="D87" s="461"/>
      <c r="E87" s="1150" t="s">
        <v>74</v>
      </c>
      <c r="F87" s="1151"/>
      <c r="G87" s="578"/>
      <c r="H87" s="58"/>
    </row>
    <row r="88" spans="2:8" ht="15.6" thickBot="1">
      <c r="B88" s="748" t="s">
        <v>131</v>
      </c>
      <c r="C88" s="366" t="s">
        <v>83</v>
      </c>
      <c r="D88" s="24" t="s">
        <v>84</v>
      </c>
      <c r="E88" s="747" t="s">
        <v>83</v>
      </c>
      <c r="F88" s="24" t="s">
        <v>84</v>
      </c>
    </row>
    <row r="89" spans="2:8" ht="30">
      <c r="B89" s="738" t="s">
        <v>134</v>
      </c>
      <c r="C89" s="741">
        <v>3.5863996273870519E-2</v>
      </c>
      <c r="D89" s="739">
        <v>231</v>
      </c>
      <c r="E89" s="87">
        <v>1.0981527198433642E-2</v>
      </c>
      <c r="F89" s="677">
        <v>129</v>
      </c>
    </row>
    <row r="90" spans="2:8" ht="15">
      <c r="B90" s="738" t="s">
        <v>140</v>
      </c>
      <c r="C90" s="746">
        <v>1.7699115044247787E-2</v>
      </c>
      <c r="D90" s="739">
        <v>114</v>
      </c>
      <c r="E90" s="87">
        <v>2.5538435345194517E-4</v>
      </c>
      <c r="F90" s="677">
        <v>3</v>
      </c>
    </row>
    <row r="91" spans="2:8" ht="30.6" thickBot="1">
      <c r="B91" s="738" t="s">
        <v>135</v>
      </c>
      <c r="C91" s="740">
        <v>1.6301816488122962E-2</v>
      </c>
      <c r="D91" s="739">
        <v>105</v>
      </c>
      <c r="E91" s="87">
        <v>1.9664595215799777E-2</v>
      </c>
      <c r="F91" s="677">
        <v>231</v>
      </c>
    </row>
    <row r="92" spans="2:8" ht="15">
      <c r="B92" s="744" t="s">
        <v>137</v>
      </c>
      <c r="C92" s="737">
        <v>1.2886197795373389E-2</v>
      </c>
      <c r="D92" s="736">
        <v>83</v>
      </c>
      <c r="E92" s="87">
        <v>8.9384523708180806E-3</v>
      </c>
      <c r="F92" s="677">
        <v>105</v>
      </c>
    </row>
    <row r="93" spans="2:8" ht="15">
      <c r="B93" s="744" t="s">
        <v>139</v>
      </c>
      <c r="C93" s="745">
        <v>1.2575687005123428E-2</v>
      </c>
      <c r="D93" s="736">
        <v>81</v>
      </c>
      <c r="E93" s="87">
        <v>1.4471780028943559E-3</v>
      </c>
      <c r="F93" s="677">
        <v>17</v>
      </c>
    </row>
    <row r="94" spans="2:8" ht="15">
      <c r="B94" s="744" t="s">
        <v>138</v>
      </c>
      <c r="C94" s="745">
        <v>6.5207265952491851E-3</v>
      </c>
      <c r="D94" s="736">
        <v>42</v>
      </c>
      <c r="E94" s="87">
        <v>7.0656337788371501E-3</v>
      </c>
      <c r="F94" s="677">
        <v>83</v>
      </c>
    </row>
    <row r="95" spans="2:8" ht="15">
      <c r="B95" s="744" t="s">
        <v>141</v>
      </c>
      <c r="C95" s="745">
        <v>3.1051079024996117E-3</v>
      </c>
      <c r="D95" s="736">
        <v>20</v>
      </c>
      <c r="E95" s="87">
        <v>3.5753809483272327E-3</v>
      </c>
      <c r="F95" s="677">
        <v>42</v>
      </c>
    </row>
    <row r="96" spans="2:8" ht="15">
      <c r="B96" s="744" t="s">
        <v>136</v>
      </c>
      <c r="C96" s="745">
        <v>2.6393417171246699E-3</v>
      </c>
      <c r="D96" s="736">
        <v>17</v>
      </c>
      <c r="E96" s="87">
        <v>6.8953775432025197E-3</v>
      </c>
      <c r="F96" s="677">
        <v>81</v>
      </c>
    </row>
    <row r="97" spans="2:9" ht="30.6" thickBot="1">
      <c r="B97" s="744" t="s">
        <v>133</v>
      </c>
      <c r="C97" s="743">
        <v>4.657661853749418E-4</v>
      </c>
      <c r="D97" s="736">
        <v>3</v>
      </c>
      <c r="E97" s="87">
        <v>9.7046054311739176E-3</v>
      </c>
      <c r="F97" s="677">
        <v>114</v>
      </c>
    </row>
    <row r="98" spans="2:9" ht="60">
      <c r="B98" s="742" t="s">
        <v>132</v>
      </c>
      <c r="C98" s="741">
        <v>2.0027945971122497E-2</v>
      </c>
      <c r="D98" s="739">
        <v>129</v>
      </c>
      <c r="E98" s="87">
        <v>1.7025623563463011E-3</v>
      </c>
      <c r="F98" s="677">
        <v>20</v>
      </c>
    </row>
    <row r="99" spans="2:9" ht="15.6" thickBot="1">
      <c r="B99" s="738" t="s">
        <v>142</v>
      </c>
      <c r="C99" s="740">
        <v>3.2603632976245926E-3</v>
      </c>
      <c r="D99" s="739">
        <v>21</v>
      </c>
      <c r="E99" s="87">
        <v>3.2689197241848982E-2</v>
      </c>
      <c r="F99" s="677">
        <v>384</v>
      </c>
    </row>
    <row r="100" spans="2:9" ht="15">
      <c r="B100" s="738" t="s">
        <v>121</v>
      </c>
      <c r="C100" s="737">
        <v>5.961807172799255E-2</v>
      </c>
      <c r="D100" s="739">
        <v>384</v>
      </c>
      <c r="E100" s="87">
        <v>1.7876904741636163E-3</v>
      </c>
      <c r="F100" s="677">
        <v>21</v>
      </c>
    </row>
    <row r="101" spans="2:9" ht="15">
      <c r="B101" s="738" t="s">
        <v>143</v>
      </c>
      <c r="C101" s="737">
        <v>0.80903586399627392</v>
      </c>
      <c r="D101" s="736">
        <v>5211</v>
      </c>
      <c r="E101" s="87">
        <v>0.44360262194602879</v>
      </c>
      <c r="F101" s="677">
        <v>5211</v>
      </c>
    </row>
    <row r="102" spans="2:9" ht="15">
      <c r="B102" s="735" t="s">
        <v>73</v>
      </c>
      <c r="C102" s="734"/>
      <c r="D102" s="733"/>
      <c r="E102" s="87">
        <v>0.45168979313867369</v>
      </c>
      <c r="F102" s="677">
        <v>5306</v>
      </c>
    </row>
    <row r="103" spans="2:9" ht="15.6" thickBot="1">
      <c r="B103" s="732" t="s">
        <v>70</v>
      </c>
      <c r="C103" s="731"/>
      <c r="D103" s="497">
        <v>6441</v>
      </c>
      <c r="E103" s="730"/>
      <c r="F103" s="729"/>
    </row>
    <row r="104" spans="2:9" ht="15">
      <c r="B104" s="615"/>
      <c r="C104" s="27"/>
      <c r="D104" s="58"/>
      <c r="E104" s="728"/>
      <c r="F104" s="728"/>
    </row>
    <row r="105" spans="2:9" ht="15.6" thickBot="1">
      <c r="B105" s="554" t="s">
        <v>343</v>
      </c>
    </row>
    <row r="106" spans="2:9" ht="15.6" thickBot="1">
      <c r="B106" s="22" t="s">
        <v>145</v>
      </c>
      <c r="C106" s="1130" t="s">
        <v>119</v>
      </c>
      <c r="D106" s="1095"/>
      <c r="E106" s="1095" t="s">
        <v>120</v>
      </c>
      <c r="F106" s="1095"/>
      <c r="G106" s="1121" t="s">
        <v>121</v>
      </c>
      <c r="H106" s="1108"/>
      <c r="I106" s="213" t="s">
        <v>70</v>
      </c>
    </row>
    <row r="107" spans="2:9" ht="15">
      <c r="B107" s="22" t="s">
        <v>23</v>
      </c>
      <c r="C107" s="159" t="s">
        <v>84</v>
      </c>
      <c r="D107" s="159" t="s">
        <v>83</v>
      </c>
      <c r="E107" s="159" t="s">
        <v>84</v>
      </c>
      <c r="F107" s="159" t="s">
        <v>83</v>
      </c>
      <c r="G107" s="727" t="s">
        <v>84</v>
      </c>
      <c r="H107" s="333" t="s">
        <v>83</v>
      </c>
      <c r="I107" s="215" t="s">
        <v>84</v>
      </c>
    </row>
    <row r="108" spans="2:9" ht="15">
      <c r="B108" s="3" t="s">
        <v>305</v>
      </c>
      <c r="C108" s="597">
        <v>20</v>
      </c>
      <c r="D108" s="596">
        <f t="shared" ref="D108:D116" si="0">C108/$C$117</f>
        <v>2.3640661938534278E-2</v>
      </c>
      <c r="E108" s="597">
        <v>184</v>
      </c>
      <c r="F108" s="596">
        <f>E108/E$117</f>
        <v>3.5309921320284016E-2</v>
      </c>
      <c r="G108" s="597">
        <v>7</v>
      </c>
      <c r="H108" s="596">
        <f t="shared" ref="H108:H116" si="1">G108/G$117</f>
        <v>1.8229166666666668E-2</v>
      </c>
      <c r="I108" s="726">
        <f t="shared" ref="I108:I116" si="2">SUM(G108,E108,C108)</f>
        <v>211</v>
      </c>
    </row>
    <row r="109" spans="2:9" ht="15">
      <c r="B109" s="3" t="s">
        <v>304</v>
      </c>
      <c r="C109" s="597">
        <v>90</v>
      </c>
      <c r="D109" s="596">
        <f t="shared" si="0"/>
        <v>0.10638297872340426</v>
      </c>
      <c r="E109" s="597">
        <v>690</v>
      </c>
      <c r="F109" s="596">
        <f t="shared" ref="F109:F116" si="3">E109/$E$117</f>
        <v>0.13241220495106507</v>
      </c>
      <c r="G109" s="597">
        <v>43</v>
      </c>
      <c r="H109" s="596">
        <f t="shared" si="1"/>
        <v>0.11197916666666667</v>
      </c>
      <c r="I109" s="726">
        <f t="shared" si="2"/>
        <v>823</v>
      </c>
    </row>
    <row r="110" spans="2:9" ht="15">
      <c r="B110" s="3" t="s">
        <v>303</v>
      </c>
      <c r="C110" s="597">
        <v>128</v>
      </c>
      <c r="D110" s="596">
        <f t="shared" si="0"/>
        <v>0.15130023640661938</v>
      </c>
      <c r="E110" s="597">
        <v>965</v>
      </c>
      <c r="F110" s="596">
        <f t="shared" si="3"/>
        <v>0.18518518518518517</v>
      </c>
      <c r="G110" s="597">
        <v>58</v>
      </c>
      <c r="H110" s="596">
        <f t="shared" si="1"/>
        <v>0.15104166666666666</v>
      </c>
      <c r="I110" s="726">
        <f t="shared" si="2"/>
        <v>1151</v>
      </c>
    </row>
    <row r="111" spans="2:9" ht="15">
      <c r="B111" s="3" t="s">
        <v>302</v>
      </c>
      <c r="C111" s="597">
        <v>110</v>
      </c>
      <c r="D111" s="596">
        <f t="shared" si="0"/>
        <v>0.13002364066193853</v>
      </c>
      <c r="E111" s="597">
        <v>873</v>
      </c>
      <c r="F111" s="596">
        <f t="shared" si="3"/>
        <v>0.16753022452504318</v>
      </c>
      <c r="G111" s="597">
        <v>58</v>
      </c>
      <c r="H111" s="596">
        <f t="shared" si="1"/>
        <v>0.15104166666666666</v>
      </c>
      <c r="I111" s="726">
        <f t="shared" si="2"/>
        <v>1041</v>
      </c>
    </row>
    <row r="112" spans="2:9" ht="15">
      <c r="B112" s="3" t="s">
        <v>301</v>
      </c>
      <c r="C112" s="597">
        <v>117</v>
      </c>
      <c r="D112" s="596">
        <f t="shared" si="0"/>
        <v>0.13829787234042554</v>
      </c>
      <c r="E112" s="597">
        <v>863</v>
      </c>
      <c r="F112" s="596">
        <f t="shared" si="3"/>
        <v>0.16561120706198426</v>
      </c>
      <c r="G112" s="597">
        <v>68</v>
      </c>
      <c r="H112" s="596">
        <f t="shared" si="1"/>
        <v>0.17708333333333334</v>
      </c>
      <c r="I112" s="726">
        <f t="shared" si="2"/>
        <v>1048</v>
      </c>
    </row>
    <row r="113" spans="2:10" ht="15">
      <c r="B113" s="3" t="s">
        <v>300</v>
      </c>
      <c r="C113" s="597">
        <v>127</v>
      </c>
      <c r="D113" s="596">
        <f t="shared" si="0"/>
        <v>0.15011820330969267</v>
      </c>
      <c r="E113" s="597">
        <v>680</v>
      </c>
      <c r="F113" s="596">
        <f t="shared" si="3"/>
        <v>0.13049318748800615</v>
      </c>
      <c r="G113" s="597">
        <v>51</v>
      </c>
      <c r="H113" s="596">
        <f t="shared" si="1"/>
        <v>0.1328125</v>
      </c>
      <c r="I113" s="726">
        <f t="shared" si="2"/>
        <v>858</v>
      </c>
    </row>
    <row r="114" spans="2:10" ht="15">
      <c r="B114" s="3" t="s">
        <v>299</v>
      </c>
      <c r="C114" s="597">
        <v>128</v>
      </c>
      <c r="D114" s="596">
        <f t="shared" si="0"/>
        <v>0.15130023640661938</v>
      </c>
      <c r="E114" s="597">
        <v>479</v>
      </c>
      <c r="F114" s="596">
        <f t="shared" si="3"/>
        <v>9.1920936480521978E-2</v>
      </c>
      <c r="G114" s="597">
        <v>50</v>
      </c>
      <c r="H114" s="596">
        <f t="shared" si="1"/>
        <v>0.13020833333333334</v>
      </c>
      <c r="I114" s="726">
        <f t="shared" si="2"/>
        <v>657</v>
      </c>
    </row>
    <row r="115" spans="2:10" ht="15">
      <c r="B115" s="3" t="s">
        <v>298</v>
      </c>
      <c r="C115" s="597">
        <v>94</v>
      </c>
      <c r="D115" s="596">
        <f t="shared" si="0"/>
        <v>0.1111111111111111</v>
      </c>
      <c r="E115" s="597">
        <v>355</v>
      </c>
      <c r="F115" s="596">
        <f t="shared" si="3"/>
        <v>6.8125119938591439E-2</v>
      </c>
      <c r="G115" s="597">
        <v>34</v>
      </c>
      <c r="H115" s="596">
        <f t="shared" si="1"/>
        <v>8.8541666666666671E-2</v>
      </c>
      <c r="I115" s="726">
        <f t="shared" si="2"/>
        <v>483</v>
      </c>
    </row>
    <row r="116" spans="2:10" ht="15">
      <c r="B116" s="3" t="s">
        <v>297</v>
      </c>
      <c r="C116" s="597">
        <v>32</v>
      </c>
      <c r="D116" s="596">
        <f t="shared" si="0"/>
        <v>3.7825059101654845E-2</v>
      </c>
      <c r="E116" s="597">
        <v>122</v>
      </c>
      <c r="F116" s="596">
        <f t="shared" si="3"/>
        <v>2.3412013049318749E-2</v>
      </c>
      <c r="G116" s="597">
        <v>15</v>
      </c>
      <c r="H116" s="596">
        <f t="shared" si="1"/>
        <v>3.90625E-2</v>
      </c>
      <c r="I116" s="726">
        <f t="shared" si="2"/>
        <v>169</v>
      </c>
      <c r="J116" s="679"/>
    </row>
    <row r="117" spans="2:10" ht="15.6" thickBot="1">
      <c r="B117" s="594" t="s">
        <v>70</v>
      </c>
      <c r="C117" s="592">
        <f>SUM(C108:C116)</f>
        <v>846</v>
      </c>
      <c r="D117" s="593"/>
      <c r="E117" s="592">
        <f>SUM(E108:E116)</f>
        <v>5211</v>
      </c>
      <c r="F117" s="593"/>
      <c r="G117" s="592">
        <f>SUM(G108:G116)</f>
        <v>384</v>
      </c>
      <c r="H117" s="593"/>
      <c r="I117" s="725">
        <f>SUM(I108:I116)</f>
        <v>6441</v>
      </c>
    </row>
    <row r="118" spans="2:10" ht="15">
      <c r="B118" s="554"/>
    </row>
    <row r="119" spans="2:10" ht="15.6" thickBot="1">
      <c r="B119" s="554" t="s">
        <v>342</v>
      </c>
      <c r="G119" s="724"/>
    </row>
    <row r="120" spans="2:10" ht="15">
      <c r="B120" s="22" t="s">
        <v>44</v>
      </c>
      <c r="C120" s="23" t="s">
        <v>45</v>
      </c>
      <c r="D120" s="23" t="s">
        <v>46</v>
      </c>
      <c r="E120" s="23" t="s">
        <v>47</v>
      </c>
      <c r="F120" s="85" t="s">
        <v>48</v>
      </c>
      <c r="G120" s="85" t="s">
        <v>90</v>
      </c>
      <c r="H120" s="723" t="s">
        <v>341</v>
      </c>
    </row>
    <row r="121" spans="2:10" ht="30" customHeight="1">
      <c r="B121" s="3" t="s">
        <v>126</v>
      </c>
      <c r="C121" s="87">
        <v>0.59799999999999998</v>
      </c>
      <c r="D121" s="87">
        <v>0.59099999999999997</v>
      </c>
      <c r="E121" s="87">
        <v>0.59699999999999998</v>
      </c>
      <c r="F121" s="87">
        <v>0.59491363596909985</v>
      </c>
      <c r="G121" s="722">
        <v>0.59189580318379165</v>
      </c>
      <c r="H121" s="52">
        <v>6953</v>
      </c>
    </row>
    <row r="122" spans="2:10" ht="15.6" thickBot="1">
      <c r="B122" s="4" t="s">
        <v>127</v>
      </c>
      <c r="C122" s="90">
        <v>0.40200000000000002</v>
      </c>
      <c r="D122" s="90">
        <v>0.40899999999999997</v>
      </c>
      <c r="E122" s="90">
        <v>0.40300000000000002</v>
      </c>
      <c r="F122" s="90">
        <v>0.40508636403090009</v>
      </c>
      <c r="G122" s="169">
        <v>0.40810419681620841</v>
      </c>
      <c r="H122" s="721">
        <v>4794</v>
      </c>
    </row>
    <row r="123" spans="2:10" ht="15">
      <c r="B123" s="28" t="s">
        <v>52</v>
      </c>
    </row>
    <row r="124" spans="2:10" ht="15"/>
    <row r="125" spans="2:10" ht="15.6" thickBot="1">
      <c r="B125" s="555" t="s">
        <v>340</v>
      </c>
    </row>
    <row r="126" spans="2:10" ht="15">
      <c r="B126" s="614" t="s">
        <v>28</v>
      </c>
      <c r="C126" s="232" t="s">
        <v>338</v>
      </c>
      <c r="D126" s="231" t="s">
        <v>160</v>
      </c>
      <c r="E126" s="232" t="s">
        <v>337</v>
      </c>
      <c r="F126" s="720" t="s">
        <v>162</v>
      </c>
    </row>
    <row r="127" spans="2:10" ht="15">
      <c r="B127" s="572" t="s">
        <v>76</v>
      </c>
      <c r="C127" s="719">
        <v>273</v>
      </c>
      <c r="D127" s="643">
        <v>3.9263627211275708E-2</v>
      </c>
      <c r="E127" s="719">
        <v>493</v>
      </c>
      <c r="F127" s="641">
        <v>0.10283687943262411</v>
      </c>
    </row>
    <row r="128" spans="2:10" ht="15">
      <c r="B128" s="572" t="s">
        <v>9</v>
      </c>
      <c r="C128" s="719">
        <v>846</v>
      </c>
      <c r="D128" s="643">
        <v>0.12167409751186538</v>
      </c>
      <c r="E128" s="719">
        <v>915</v>
      </c>
      <c r="F128" s="641">
        <v>0.19086357947434293</v>
      </c>
    </row>
    <row r="129" spans="1:12" ht="15">
      <c r="B129" s="572" t="s">
        <v>10</v>
      </c>
      <c r="C129" s="719">
        <v>1584</v>
      </c>
      <c r="D129" s="643">
        <v>0.22781533151157773</v>
      </c>
      <c r="E129" s="719">
        <v>1295</v>
      </c>
      <c r="F129" s="641">
        <v>0.27012932832707554</v>
      </c>
    </row>
    <row r="130" spans="1:12" ht="15">
      <c r="B130" s="568" t="s">
        <v>11</v>
      </c>
      <c r="C130" s="718">
        <v>1804</v>
      </c>
      <c r="D130" s="639">
        <v>0.25945634977707466</v>
      </c>
      <c r="E130" s="718">
        <v>1365</v>
      </c>
      <c r="F130" s="637">
        <v>0.28473091364205255</v>
      </c>
    </row>
    <row r="131" spans="1:12" ht="15">
      <c r="B131" s="568" t="s">
        <v>12</v>
      </c>
      <c r="C131" s="718">
        <v>786</v>
      </c>
      <c r="D131" s="639">
        <v>0.11304472889400259</v>
      </c>
      <c r="E131" s="718">
        <v>464</v>
      </c>
      <c r="F131" s="637">
        <v>9.6787651230705055E-2</v>
      </c>
    </row>
    <row r="132" spans="1:12" ht="15">
      <c r="B132" s="568" t="s">
        <v>13</v>
      </c>
      <c r="C132" s="718">
        <v>377</v>
      </c>
      <c r="D132" s="639">
        <v>5.4221199482237886E-2</v>
      </c>
      <c r="E132" s="718">
        <v>167</v>
      </c>
      <c r="F132" s="637">
        <v>3.4835210680016687E-2</v>
      </c>
    </row>
    <row r="133" spans="1:12" ht="15">
      <c r="B133" s="568" t="s">
        <v>14</v>
      </c>
      <c r="C133" s="718">
        <v>105</v>
      </c>
      <c r="D133" s="639">
        <v>1.5101395081259888E-2</v>
      </c>
      <c r="E133" s="718">
        <v>40</v>
      </c>
      <c r="F133" s="637">
        <v>8.343763037129746E-3</v>
      </c>
    </row>
    <row r="134" spans="1:12" ht="15">
      <c r="B134" s="564" t="s">
        <v>77</v>
      </c>
      <c r="C134" s="717">
        <v>1090</v>
      </c>
      <c r="D134" s="635">
        <v>0.15676686322450742</v>
      </c>
      <c r="E134" s="717">
        <v>22</v>
      </c>
      <c r="F134" s="633">
        <v>4.5890696704213602E-3</v>
      </c>
    </row>
    <row r="135" spans="1:12" ht="15">
      <c r="B135" s="564" t="s">
        <v>78</v>
      </c>
      <c r="C135" s="717">
        <v>88</v>
      </c>
      <c r="D135" s="635">
        <v>1.2656407306198764E-2</v>
      </c>
      <c r="E135" s="717">
        <v>33</v>
      </c>
      <c r="F135" s="633">
        <v>6.8836045056320403E-3</v>
      </c>
    </row>
    <row r="136" spans="1:12" ht="15.6" thickBot="1">
      <c r="B136" s="716" t="s">
        <v>70</v>
      </c>
      <c r="C136" s="608">
        <v>6953</v>
      </c>
      <c r="D136" s="631"/>
      <c r="E136" s="608">
        <v>4794</v>
      </c>
      <c r="F136" s="629"/>
    </row>
    <row r="137" spans="1:12" ht="15">
      <c r="B137" s="319" t="s">
        <v>8</v>
      </c>
      <c r="C137" s="715"/>
      <c r="D137" s="626"/>
      <c r="E137" s="715"/>
      <c r="F137" s="626"/>
    </row>
    <row r="138" spans="1:12" ht="15">
      <c r="B138" s="714"/>
    </row>
    <row r="139" spans="1:12" ht="15.6" thickBot="1">
      <c r="B139" s="555" t="s">
        <v>339</v>
      </c>
    </row>
    <row r="140" spans="1:12" ht="15">
      <c r="B140" s="713" t="s">
        <v>28</v>
      </c>
      <c r="C140" s="232" t="s">
        <v>338</v>
      </c>
      <c r="D140" s="245" t="s">
        <v>160</v>
      </c>
      <c r="E140" s="232" t="s">
        <v>337</v>
      </c>
      <c r="F140" s="712" t="s">
        <v>162</v>
      </c>
    </row>
    <row r="141" spans="1:12" ht="15">
      <c r="B141" s="572" t="s">
        <v>76</v>
      </c>
      <c r="C141" s="710">
        <v>273</v>
      </c>
      <c r="D141" s="709">
        <v>0.35639686684073107</v>
      </c>
      <c r="E141" s="708">
        <v>493</v>
      </c>
      <c r="F141" s="707">
        <v>0.64360313315926898</v>
      </c>
    </row>
    <row r="142" spans="1:12" s="680" customFormat="1" ht="15">
      <c r="A142" s="554"/>
      <c r="B142" s="711" t="s">
        <v>9</v>
      </c>
      <c r="C142" s="710">
        <v>846</v>
      </c>
      <c r="D142" s="709">
        <v>0.48040885860306642</v>
      </c>
      <c r="E142" s="708">
        <v>915</v>
      </c>
      <c r="F142" s="707">
        <v>0.51959114139693352</v>
      </c>
      <c r="G142" s="554"/>
      <c r="H142" s="554"/>
      <c r="I142" s="554"/>
      <c r="J142" s="554"/>
      <c r="K142" s="554"/>
      <c r="L142" s="554"/>
    </row>
    <row r="143" spans="1:12" ht="15">
      <c r="B143" s="711" t="s">
        <v>10</v>
      </c>
      <c r="C143" s="710">
        <v>1584</v>
      </c>
      <c r="D143" s="709">
        <v>0.5501910385550538</v>
      </c>
      <c r="E143" s="708">
        <v>1295</v>
      </c>
      <c r="F143" s="707">
        <v>0.44980896144494614</v>
      </c>
    </row>
    <row r="144" spans="1:12" ht="15">
      <c r="B144" s="706" t="s">
        <v>165</v>
      </c>
      <c r="C144" s="705">
        <v>2703</v>
      </c>
      <c r="D144" s="704">
        <v>0.5</v>
      </c>
      <c r="E144" s="703">
        <v>2703</v>
      </c>
      <c r="F144" s="702">
        <v>0.5</v>
      </c>
    </row>
    <row r="145" spans="1:12" ht="15">
      <c r="B145" s="701" t="s">
        <v>11</v>
      </c>
      <c r="C145" s="700">
        <v>1804</v>
      </c>
      <c r="D145" s="699">
        <v>0.56926475228778795</v>
      </c>
      <c r="E145" s="698">
        <v>1365</v>
      </c>
      <c r="F145" s="697">
        <v>0.43073524771221205</v>
      </c>
    </row>
    <row r="146" spans="1:12" ht="15">
      <c r="B146" s="701" t="s">
        <v>12</v>
      </c>
      <c r="C146" s="700">
        <v>786</v>
      </c>
      <c r="D146" s="699">
        <v>0.62880000000000003</v>
      </c>
      <c r="E146" s="698">
        <v>464</v>
      </c>
      <c r="F146" s="697">
        <v>0.37119999999999997</v>
      </c>
    </row>
    <row r="147" spans="1:12" ht="15">
      <c r="B147" s="701" t="s">
        <v>13</v>
      </c>
      <c r="C147" s="700">
        <v>377</v>
      </c>
      <c r="D147" s="699">
        <v>0.69301470588235292</v>
      </c>
      <c r="E147" s="698">
        <v>167</v>
      </c>
      <c r="F147" s="697">
        <v>0.30698529411764708</v>
      </c>
    </row>
    <row r="148" spans="1:12" ht="15">
      <c r="B148" s="701" t="s">
        <v>14</v>
      </c>
      <c r="C148" s="700">
        <v>105</v>
      </c>
      <c r="D148" s="699">
        <v>0.72413793103448276</v>
      </c>
      <c r="E148" s="698">
        <v>40</v>
      </c>
      <c r="F148" s="697">
        <v>0.27586206896551724</v>
      </c>
    </row>
    <row r="149" spans="1:12" ht="15">
      <c r="B149" s="696" t="s">
        <v>166</v>
      </c>
      <c r="C149" s="695">
        <v>3072</v>
      </c>
      <c r="D149" s="694">
        <v>0.60140955364134696</v>
      </c>
      <c r="E149" s="693">
        <v>2036</v>
      </c>
      <c r="F149" s="692">
        <v>0.39859044635865309</v>
      </c>
    </row>
    <row r="150" spans="1:12" ht="15">
      <c r="B150" s="562" t="s">
        <v>77</v>
      </c>
      <c r="C150" s="691">
        <v>1090</v>
      </c>
      <c r="D150" s="690">
        <v>0.98021582733812951</v>
      </c>
      <c r="E150" s="689">
        <v>22</v>
      </c>
      <c r="F150" s="688">
        <v>1.9784172661870502E-2</v>
      </c>
    </row>
    <row r="151" spans="1:12" ht="15">
      <c r="B151" s="562" t="s">
        <v>78</v>
      </c>
      <c r="C151" s="691">
        <v>88</v>
      </c>
      <c r="D151" s="690">
        <v>0.72727272727272729</v>
      </c>
      <c r="E151" s="689">
        <v>33</v>
      </c>
      <c r="F151" s="688">
        <v>0.27272727272727271</v>
      </c>
    </row>
    <row r="152" spans="1:12" ht="15.6" thickBot="1">
      <c r="B152" s="687" t="s">
        <v>167</v>
      </c>
      <c r="C152" s="686">
        <v>1178</v>
      </c>
      <c r="D152" s="685">
        <v>0.95539334955393351</v>
      </c>
      <c r="E152" s="684">
        <v>55</v>
      </c>
      <c r="F152" s="683">
        <v>4.4606650446066508E-2</v>
      </c>
    </row>
    <row r="153" spans="1:12" ht="15">
      <c r="A153" s="680"/>
      <c r="B153" s="319" t="s">
        <v>8</v>
      </c>
      <c r="C153" s="682"/>
      <c r="D153" s="681"/>
      <c r="E153" s="682"/>
      <c r="F153" s="681"/>
      <c r="G153" s="680"/>
      <c r="H153" s="680"/>
      <c r="I153" s="680"/>
      <c r="J153" s="680"/>
      <c r="K153" s="680"/>
      <c r="L153" s="680"/>
    </row>
    <row r="154" spans="1:12" ht="15">
      <c r="A154" s="680"/>
      <c r="B154" s="319"/>
      <c r="C154" s="682"/>
      <c r="D154" s="681"/>
      <c r="E154" s="682"/>
      <c r="F154" s="681"/>
      <c r="G154" s="680"/>
      <c r="H154" s="680"/>
      <c r="I154" s="680"/>
      <c r="J154" s="680"/>
      <c r="K154" s="680"/>
      <c r="L154" s="680"/>
    </row>
    <row r="155" spans="1:12" ht="15.6" thickBot="1">
      <c r="B155" s="554" t="s">
        <v>336</v>
      </c>
    </row>
    <row r="156" spans="1:12" ht="15.6" thickBot="1">
      <c r="B156" s="22" t="s">
        <v>28</v>
      </c>
      <c r="C156" s="1130" t="s">
        <v>126</v>
      </c>
      <c r="D156" s="1095"/>
      <c r="E156" s="1095" t="s">
        <v>127</v>
      </c>
      <c r="F156" s="1096"/>
    </row>
    <row r="157" spans="1:12" ht="15">
      <c r="B157" s="22" t="s">
        <v>23</v>
      </c>
      <c r="C157" s="159" t="s">
        <v>84</v>
      </c>
      <c r="D157" s="159" t="s">
        <v>83</v>
      </c>
      <c r="E157" s="159" t="s">
        <v>84</v>
      </c>
      <c r="F157" s="179" t="s">
        <v>83</v>
      </c>
    </row>
    <row r="158" spans="1:12" ht="15">
      <c r="B158" s="3" t="s">
        <v>305</v>
      </c>
      <c r="C158" s="597">
        <v>213</v>
      </c>
      <c r="D158" s="596">
        <v>3.0634258593412914E-2</v>
      </c>
      <c r="E158" s="597">
        <v>244</v>
      </c>
      <c r="F158" s="598">
        <v>5.0896954526491449E-2</v>
      </c>
    </row>
    <row r="159" spans="1:12" ht="15">
      <c r="B159" s="3" t="s">
        <v>304</v>
      </c>
      <c r="C159" s="597">
        <v>697</v>
      </c>
      <c r="D159" s="596">
        <v>0.10024449877750612</v>
      </c>
      <c r="E159" s="597">
        <v>740</v>
      </c>
      <c r="F159" s="598">
        <v>0.15435961618690031</v>
      </c>
    </row>
    <row r="160" spans="1:12" ht="15">
      <c r="B160" s="3" t="s">
        <v>303</v>
      </c>
      <c r="C160" s="597">
        <v>959</v>
      </c>
      <c r="D160" s="596">
        <v>0.13792607507550697</v>
      </c>
      <c r="E160" s="597">
        <v>1040</v>
      </c>
      <c r="F160" s="598">
        <v>0.21693783896537339</v>
      </c>
    </row>
    <row r="161" spans="2:8" ht="15">
      <c r="B161" s="3" t="s">
        <v>302</v>
      </c>
      <c r="C161" s="597">
        <v>936</v>
      </c>
      <c r="D161" s="596">
        <v>0.13461815043865957</v>
      </c>
      <c r="E161" s="597">
        <v>882</v>
      </c>
      <c r="F161" s="598">
        <v>0.18397997496871088</v>
      </c>
    </row>
    <row r="162" spans="2:8" ht="15">
      <c r="B162" s="3" t="s">
        <v>301</v>
      </c>
      <c r="C162" s="597">
        <v>1115</v>
      </c>
      <c r="D162" s="596">
        <v>0.16036243348195023</v>
      </c>
      <c r="E162" s="597">
        <v>718</v>
      </c>
      <c r="F162" s="598">
        <v>0.14977054651647892</v>
      </c>
    </row>
    <row r="163" spans="2:8" ht="15">
      <c r="B163" s="3" t="s">
        <v>300</v>
      </c>
      <c r="C163" s="597">
        <v>1065</v>
      </c>
      <c r="D163" s="596">
        <v>0.15317129296706458</v>
      </c>
      <c r="E163" s="597">
        <v>524</v>
      </c>
      <c r="F163" s="598">
        <v>0.10930329578639966</v>
      </c>
    </row>
    <row r="164" spans="2:8" ht="15">
      <c r="B164" s="3" t="s">
        <v>299</v>
      </c>
      <c r="C164" s="597">
        <v>888</v>
      </c>
      <c r="D164" s="596">
        <v>0.12771465554436934</v>
      </c>
      <c r="E164" s="597">
        <v>339</v>
      </c>
      <c r="F164" s="598">
        <v>7.07133917396746E-2</v>
      </c>
    </row>
    <row r="165" spans="2:8" ht="15">
      <c r="B165" s="3" t="s">
        <v>298</v>
      </c>
      <c r="C165" s="597">
        <v>716</v>
      </c>
      <c r="D165" s="596">
        <v>0.10297713217316266</v>
      </c>
      <c r="E165" s="597">
        <v>238</v>
      </c>
      <c r="F165" s="598">
        <v>4.9645390070921988E-2</v>
      </c>
    </row>
    <row r="166" spans="2:8" ht="15">
      <c r="B166" s="3" t="s">
        <v>297</v>
      </c>
      <c r="C166" s="597">
        <v>364</v>
      </c>
      <c r="D166" s="596">
        <f>C166/C167</f>
        <v>5.2351502948367608E-2</v>
      </c>
      <c r="E166" s="597">
        <v>69</v>
      </c>
      <c r="F166" s="596">
        <f>E166/E167</f>
        <v>1.4392991239048811E-2</v>
      </c>
      <c r="G166" s="679"/>
    </row>
    <row r="167" spans="2:8" ht="15.6" thickBot="1">
      <c r="B167" s="594" t="s">
        <v>70</v>
      </c>
      <c r="C167" s="592">
        <v>6953</v>
      </c>
      <c r="D167" s="593"/>
      <c r="E167" s="592">
        <v>4794</v>
      </c>
      <c r="F167" s="591"/>
    </row>
    <row r="168" spans="2:8" ht="15"/>
    <row r="169" spans="2:8" ht="15"/>
    <row r="170" spans="2:8" ht="15.6" thickBot="1">
      <c r="B170" s="555" t="s">
        <v>335</v>
      </c>
    </row>
    <row r="171" spans="2:8" ht="15">
      <c r="B171" s="1144" t="s">
        <v>30</v>
      </c>
      <c r="C171" s="1091" t="s">
        <v>103</v>
      </c>
      <c r="D171" s="1092"/>
      <c r="E171" s="1093" t="s">
        <v>74</v>
      </c>
      <c r="F171" s="1094"/>
    </row>
    <row r="172" spans="2:8" ht="15">
      <c r="B172" s="1145"/>
      <c r="C172" s="159" t="s">
        <v>83</v>
      </c>
      <c r="D172" s="159" t="s">
        <v>84</v>
      </c>
      <c r="E172" s="159" t="s">
        <v>83</v>
      </c>
      <c r="F172" s="179" t="s">
        <v>84</v>
      </c>
    </row>
    <row r="173" spans="2:8" ht="15">
      <c r="B173" s="581" t="s">
        <v>334</v>
      </c>
      <c r="C173" s="87">
        <v>6.2102158049992236E-4</v>
      </c>
      <c r="D173" s="51">
        <v>4</v>
      </c>
      <c r="E173" s="672">
        <v>0</v>
      </c>
      <c r="F173" s="677">
        <v>4</v>
      </c>
      <c r="H173" s="587"/>
    </row>
    <row r="174" spans="2:8" ht="15">
      <c r="B174" s="581" t="s">
        <v>333</v>
      </c>
      <c r="C174" s="87">
        <v>0.79521813383015061</v>
      </c>
      <c r="D174" s="51">
        <v>5122</v>
      </c>
      <c r="E174" s="672">
        <v>0.436</v>
      </c>
      <c r="F174" s="677">
        <v>5122</v>
      </c>
    </row>
    <row r="175" spans="2:8" ht="15">
      <c r="B175" s="581" t="s">
        <v>121</v>
      </c>
      <c r="C175" s="87">
        <v>0.20416084458934947</v>
      </c>
      <c r="D175" s="51">
        <v>1315</v>
      </c>
      <c r="E175" s="672">
        <v>0.112</v>
      </c>
      <c r="F175" s="677">
        <v>1315</v>
      </c>
    </row>
    <row r="176" spans="2:8" ht="15">
      <c r="B176" s="581" t="s">
        <v>332</v>
      </c>
      <c r="C176" s="678"/>
      <c r="D176" s="193"/>
      <c r="E176" s="672">
        <v>0.45200000000000001</v>
      </c>
      <c r="F176" s="677">
        <v>5306</v>
      </c>
    </row>
    <row r="177" spans="2:10" ht="15.6" thickBot="1">
      <c r="B177" s="617" t="s">
        <v>70</v>
      </c>
      <c r="C177" s="169"/>
      <c r="D177" s="54">
        <v>6441</v>
      </c>
      <c r="E177" s="676"/>
      <c r="F177" s="675">
        <f>SUM(F173:F176)</f>
        <v>11747</v>
      </c>
    </row>
    <row r="178" spans="2:10" ht="15"/>
    <row r="179" spans="2:10" ht="15"/>
    <row r="180" spans="2:10" ht="15.6" thickBot="1">
      <c r="B180" s="554" t="s">
        <v>331</v>
      </c>
    </row>
    <row r="181" spans="2:10" ht="30">
      <c r="B181" s="309" t="s">
        <v>44</v>
      </c>
      <c r="C181" s="223" t="s">
        <v>45</v>
      </c>
      <c r="D181" s="223" t="s">
        <v>46</v>
      </c>
      <c r="E181" s="223" t="s">
        <v>47</v>
      </c>
      <c r="F181" s="528" t="s">
        <v>48</v>
      </c>
      <c r="G181" s="528" t="s">
        <v>90</v>
      </c>
      <c r="H181" s="86" t="s">
        <v>91</v>
      </c>
      <c r="J181" s="672"/>
    </row>
    <row r="182" spans="2:10" ht="15.6" thickBot="1">
      <c r="B182" s="670" t="s">
        <v>176</v>
      </c>
      <c r="C182" s="674">
        <v>3.2000000000000001E-2</v>
      </c>
      <c r="D182" s="674">
        <v>3.4000000000000002E-2</v>
      </c>
      <c r="E182" s="674">
        <v>3.4000000000000002E-2</v>
      </c>
      <c r="F182" s="673">
        <v>3.5000000000000003E-2</v>
      </c>
      <c r="G182" s="667">
        <v>3.5157912658551123E-2</v>
      </c>
      <c r="H182" s="666">
        <v>413</v>
      </c>
      <c r="J182" s="672"/>
    </row>
    <row r="183" spans="2:10" ht="15">
      <c r="B183" s="28" t="s">
        <v>52</v>
      </c>
      <c r="C183" s="665" t="s">
        <v>330</v>
      </c>
      <c r="D183" s="664"/>
      <c r="E183" s="664"/>
      <c r="F183" s="663"/>
      <c r="G183" s="27" t="s">
        <v>326</v>
      </c>
      <c r="H183" s="671"/>
    </row>
    <row r="184" spans="2:10" ht="15">
      <c r="B184" s="28"/>
      <c r="C184" s="665"/>
      <c r="D184" s="664"/>
      <c r="E184" s="664"/>
      <c r="F184" s="663"/>
      <c r="G184" s="27"/>
      <c r="H184" s="671"/>
    </row>
    <row r="185" spans="2:10" s="651" customFormat="1" ht="15.6" thickBot="1">
      <c r="B185" s="554" t="s">
        <v>329</v>
      </c>
      <c r="C185" s="554"/>
      <c r="D185" s="554"/>
      <c r="E185" s="554"/>
      <c r="F185" s="554"/>
      <c r="G185" s="554"/>
      <c r="H185" s="554"/>
    </row>
    <row r="186" spans="2:10" s="651" customFormat="1" ht="30">
      <c r="B186" s="309" t="s">
        <v>44</v>
      </c>
      <c r="C186" s="223" t="s">
        <v>45</v>
      </c>
      <c r="D186" s="223" t="s">
        <v>46</v>
      </c>
      <c r="E186" s="223" t="s">
        <v>47</v>
      </c>
      <c r="F186" s="528" t="s">
        <v>328</v>
      </c>
      <c r="G186" s="528" t="s">
        <v>90</v>
      </c>
      <c r="H186" s="529" t="s">
        <v>91</v>
      </c>
    </row>
    <row r="187" spans="2:10" s="651" customFormat="1" ht="15.6" thickBot="1">
      <c r="B187" s="670" t="s">
        <v>176</v>
      </c>
      <c r="C187" s="669"/>
      <c r="D187" s="669"/>
      <c r="E187" s="669"/>
      <c r="F187" s="668"/>
      <c r="G187" s="667">
        <v>3.200817229931046E-2</v>
      </c>
      <c r="H187" s="666">
        <v>376</v>
      </c>
    </row>
    <row r="188" spans="2:10" s="651" customFormat="1" ht="15">
      <c r="B188" s="28" t="s">
        <v>52</v>
      </c>
      <c r="C188" s="665" t="s">
        <v>327</v>
      </c>
      <c r="D188" s="664"/>
      <c r="E188" s="664"/>
      <c r="F188" s="663"/>
      <c r="G188" s="27" t="s">
        <v>326</v>
      </c>
      <c r="H188" s="662"/>
    </row>
    <row r="189" spans="2:10" ht="15">
      <c r="B189" s="554"/>
    </row>
    <row r="190" spans="2:10" ht="15">
      <c r="B190" s="319"/>
    </row>
    <row r="191" spans="2:10" ht="15.6" thickBot="1">
      <c r="B191" s="554" t="s">
        <v>325</v>
      </c>
    </row>
    <row r="192" spans="2:10" ht="15">
      <c r="B192" s="320" t="s">
        <v>181</v>
      </c>
      <c r="C192" s="321" t="s">
        <v>84</v>
      </c>
      <c r="D192" s="213" t="s">
        <v>83</v>
      </c>
    </row>
    <row r="193" spans="2:6" ht="15">
      <c r="B193" s="70" t="s">
        <v>76</v>
      </c>
      <c r="C193" s="335">
        <v>57</v>
      </c>
      <c r="D193" s="612">
        <v>0.13801452784503632</v>
      </c>
    </row>
    <row r="194" spans="2:6" ht="15.6" thickBot="1">
      <c r="B194" s="70" t="s">
        <v>9</v>
      </c>
      <c r="C194" s="335">
        <v>70</v>
      </c>
      <c r="D194" s="659">
        <v>0.16949152542372881</v>
      </c>
    </row>
    <row r="195" spans="2:6" ht="15">
      <c r="B195" s="70" t="s">
        <v>10</v>
      </c>
      <c r="C195" s="335">
        <v>117</v>
      </c>
      <c r="D195" s="661">
        <v>0.28329297820823246</v>
      </c>
    </row>
    <row r="196" spans="2:6" ht="30.75" customHeight="1" thickBot="1">
      <c r="B196" s="73" t="s">
        <v>11</v>
      </c>
      <c r="C196" s="337">
        <v>98</v>
      </c>
      <c r="D196" s="660">
        <v>0.23728813559322035</v>
      </c>
    </row>
    <row r="197" spans="2:6" ht="15">
      <c r="B197" s="73" t="s">
        <v>12</v>
      </c>
      <c r="C197" s="337">
        <v>33</v>
      </c>
      <c r="D197" s="657">
        <v>7.990314769975787E-2</v>
      </c>
    </row>
    <row r="198" spans="2:6" ht="15">
      <c r="B198" s="73" t="s">
        <v>13</v>
      </c>
      <c r="C198" s="337">
        <v>9</v>
      </c>
      <c r="D198" s="610">
        <v>2.1791767554479417E-2</v>
      </c>
    </row>
    <row r="199" spans="2:6" ht="15">
      <c r="B199" s="73" t="s">
        <v>14</v>
      </c>
      <c r="C199" s="337">
        <v>3</v>
      </c>
      <c r="D199" s="610">
        <v>7.2639225181598066E-3</v>
      </c>
    </row>
    <row r="200" spans="2:6" ht="15">
      <c r="B200" s="77" t="s">
        <v>77</v>
      </c>
      <c r="C200" s="338">
        <v>20</v>
      </c>
      <c r="D200" s="609">
        <v>4.8426150121065374E-2</v>
      </c>
    </row>
    <row r="201" spans="2:6" ht="15">
      <c r="B201" s="562" t="s">
        <v>78</v>
      </c>
      <c r="C201" s="338">
        <v>6</v>
      </c>
      <c r="D201" s="609">
        <v>1.4527845036319613E-2</v>
      </c>
    </row>
    <row r="202" spans="2:6" ht="15.6" thickBot="1">
      <c r="B202" s="558" t="s">
        <v>87</v>
      </c>
      <c r="C202" s="656">
        <v>413</v>
      </c>
      <c r="D202" s="655"/>
    </row>
    <row r="203" spans="2:6" ht="15">
      <c r="B203" s="319" t="s">
        <v>182</v>
      </c>
      <c r="C203" s="650"/>
      <c r="D203" s="649"/>
    </row>
    <row r="204" spans="2:6" ht="15">
      <c r="B204" s="319" t="s">
        <v>8</v>
      </c>
      <c r="C204" s="650"/>
      <c r="D204" s="649"/>
      <c r="F204" s="554" t="s">
        <v>188</v>
      </c>
    </row>
    <row r="205" spans="2:6" ht="15">
      <c r="B205" s="319"/>
      <c r="C205" s="650"/>
      <c r="D205" s="649"/>
    </row>
    <row r="206" spans="2:6" s="651" customFormat="1" ht="15.6" thickBot="1">
      <c r="B206" s="554" t="s">
        <v>324</v>
      </c>
      <c r="C206" s="554"/>
      <c r="D206" s="554"/>
      <c r="E206" s="623"/>
      <c r="F206" s="623"/>
    </row>
    <row r="207" spans="2:6" s="651" customFormat="1" ht="15">
      <c r="B207" s="320" t="s">
        <v>181</v>
      </c>
      <c r="C207" s="321" t="s">
        <v>84</v>
      </c>
      <c r="D207" s="213" t="s">
        <v>83</v>
      </c>
      <c r="E207" s="623"/>
      <c r="F207" s="623"/>
    </row>
    <row r="208" spans="2:6" s="651" customFormat="1" ht="15">
      <c r="B208" s="70" t="s">
        <v>76</v>
      </c>
      <c r="C208" s="335">
        <v>47</v>
      </c>
      <c r="D208" s="612">
        <v>0.11380145278450363</v>
      </c>
      <c r="E208" s="623"/>
      <c r="F208" s="623"/>
    </row>
    <row r="209" spans="2:12" s="651" customFormat="1" ht="15">
      <c r="B209" s="70" t="s">
        <v>9</v>
      </c>
      <c r="C209" s="335">
        <v>64</v>
      </c>
      <c r="D209" s="659">
        <v>0.15496368038740921</v>
      </c>
      <c r="E209" s="623"/>
      <c r="F209" s="623"/>
    </row>
    <row r="210" spans="2:12" s="651" customFormat="1" ht="15">
      <c r="B210" s="70" t="s">
        <v>10</v>
      </c>
      <c r="C210" s="335">
        <v>108</v>
      </c>
      <c r="D210" s="612">
        <v>0.26150121065375304</v>
      </c>
      <c r="E210" s="623"/>
      <c r="F210" s="623"/>
    </row>
    <row r="211" spans="2:12" s="651" customFormat="1" ht="15">
      <c r="B211" s="73" t="s">
        <v>11</v>
      </c>
      <c r="C211" s="337">
        <v>94</v>
      </c>
      <c r="D211" s="658">
        <v>0.22760290556900725</v>
      </c>
      <c r="E211" s="623"/>
      <c r="F211" s="623"/>
    </row>
    <row r="212" spans="2:12" s="651" customFormat="1" ht="15">
      <c r="B212" s="73" t="s">
        <v>12</v>
      </c>
      <c r="C212" s="337">
        <v>31</v>
      </c>
      <c r="D212" s="657">
        <v>7.5060532687651338E-2</v>
      </c>
      <c r="E212" s="623"/>
      <c r="F212" s="623"/>
    </row>
    <row r="213" spans="2:12" s="651" customFormat="1" ht="15">
      <c r="B213" s="73" t="s">
        <v>13</v>
      </c>
      <c r="C213" s="337">
        <v>9</v>
      </c>
      <c r="D213" s="610">
        <v>2.1791767554479417E-2</v>
      </c>
      <c r="E213" s="623"/>
      <c r="F213" s="623"/>
    </row>
    <row r="214" spans="2:12" s="651" customFormat="1" ht="15">
      <c r="B214" s="73" t="s">
        <v>14</v>
      </c>
      <c r="C214" s="337">
        <v>2</v>
      </c>
      <c r="D214" s="610">
        <v>4.8426150121065378E-3</v>
      </c>
      <c r="E214" s="623"/>
      <c r="F214" s="623"/>
    </row>
    <row r="215" spans="2:12" s="651" customFormat="1" ht="15">
      <c r="B215" s="77" t="s">
        <v>77</v>
      </c>
      <c r="C215" s="338">
        <v>16</v>
      </c>
      <c r="D215" s="609">
        <v>3.8740920096852302E-2</v>
      </c>
      <c r="E215" s="623"/>
      <c r="F215" s="623"/>
    </row>
    <row r="216" spans="2:12" s="651" customFormat="1" ht="15">
      <c r="B216" s="562" t="s">
        <v>78</v>
      </c>
      <c r="C216" s="338">
        <v>5</v>
      </c>
      <c r="D216" s="609">
        <v>1.2106537530266344E-2</v>
      </c>
      <c r="E216" s="623"/>
      <c r="F216" s="623"/>
    </row>
    <row r="217" spans="2:12" s="651" customFormat="1" ht="15.6" thickBot="1">
      <c r="B217" s="558" t="s">
        <v>87</v>
      </c>
      <c r="C217" s="656">
        <v>376</v>
      </c>
      <c r="D217" s="655"/>
      <c r="E217" s="623" t="s">
        <v>323</v>
      </c>
      <c r="F217" s="623"/>
    </row>
    <row r="218" spans="2:12" s="651" customFormat="1" ht="13.2">
      <c r="B218" s="654" t="s">
        <v>8</v>
      </c>
      <c r="C218" s="653"/>
      <c r="D218" s="652"/>
      <c r="E218" s="623"/>
    </row>
    <row r="219" spans="2:12" ht="15">
      <c r="B219" s="554"/>
      <c r="C219" s="650"/>
      <c r="D219" s="649"/>
    </row>
    <row r="220" spans="2:12" ht="15.6" thickBot="1">
      <c r="B220" s="555" t="s">
        <v>322</v>
      </c>
      <c r="I220" s="648" t="s">
        <v>190</v>
      </c>
    </row>
    <row r="221" spans="2:12" ht="15">
      <c r="B221" s="646"/>
      <c r="C221" s="1112" t="s">
        <v>148</v>
      </c>
      <c r="D221" s="1113"/>
      <c r="E221" s="1112" t="s">
        <v>149</v>
      </c>
      <c r="F221" s="1113"/>
      <c r="G221" s="1112" t="s">
        <v>150</v>
      </c>
      <c r="H221" s="1113"/>
      <c r="I221" s="1112" t="s">
        <v>151</v>
      </c>
      <c r="J221" s="1113"/>
      <c r="K221" s="1112" t="s">
        <v>152</v>
      </c>
      <c r="L221" s="1114"/>
    </row>
    <row r="222" spans="2:12" ht="15">
      <c r="B222" s="645" t="s">
        <v>32</v>
      </c>
      <c r="C222" s="366" t="s">
        <v>320</v>
      </c>
      <c r="D222" s="366" t="s">
        <v>83</v>
      </c>
      <c r="E222" s="366" t="s">
        <v>320</v>
      </c>
      <c r="F222" s="366" t="s">
        <v>83</v>
      </c>
      <c r="G222" s="366" t="s">
        <v>320</v>
      </c>
      <c r="H222" s="366" t="s">
        <v>83</v>
      </c>
      <c r="I222" s="366" t="s">
        <v>320</v>
      </c>
      <c r="J222" s="366" t="s">
        <v>83</v>
      </c>
      <c r="K222" s="366" t="s">
        <v>320</v>
      </c>
      <c r="L222" s="405" t="s">
        <v>83</v>
      </c>
    </row>
    <row r="223" spans="2:12" ht="15">
      <c r="B223" s="572" t="s">
        <v>76</v>
      </c>
      <c r="C223" s="642">
        <v>22</v>
      </c>
      <c r="D223" s="643">
        <v>0.171875</v>
      </c>
      <c r="E223" s="642">
        <v>15</v>
      </c>
      <c r="F223" s="643">
        <v>0.13157894736842105</v>
      </c>
      <c r="G223" s="644">
        <v>3</v>
      </c>
      <c r="H223" s="643">
        <v>0.10344827586206896</v>
      </c>
      <c r="I223" s="642">
        <v>6</v>
      </c>
      <c r="J223" s="643">
        <v>8.1081081081081086E-2</v>
      </c>
      <c r="K223" s="642">
        <v>1</v>
      </c>
      <c r="L223" s="641">
        <v>3.2258064516129031E-2</v>
      </c>
    </row>
    <row r="224" spans="2:12" ht="15">
      <c r="B224" s="572" t="s">
        <v>9</v>
      </c>
      <c r="C224" s="642">
        <v>26</v>
      </c>
      <c r="D224" s="643">
        <v>0.203125</v>
      </c>
      <c r="E224" s="642">
        <v>25</v>
      </c>
      <c r="F224" s="643">
        <v>0.21929824561403508</v>
      </c>
      <c r="G224" s="644">
        <v>2</v>
      </c>
      <c r="H224" s="643">
        <v>6.8965517241379309E-2</v>
      </c>
      <c r="I224" s="642">
        <v>9</v>
      </c>
      <c r="J224" s="643">
        <v>0.12162162162162163</v>
      </c>
      <c r="K224" s="642">
        <v>2</v>
      </c>
      <c r="L224" s="641">
        <v>6.4516129032258063E-2</v>
      </c>
    </row>
    <row r="225" spans="2:12" ht="30.75" customHeight="1">
      <c r="B225" s="572" t="s">
        <v>10</v>
      </c>
      <c r="C225" s="642">
        <v>28</v>
      </c>
      <c r="D225" s="643">
        <v>0.21875</v>
      </c>
      <c r="E225" s="642">
        <v>33</v>
      </c>
      <c r="F225" s="643">
        <v>0.28947368421052633</v>
      </c>
      <c r="G225" s="644">
        <v>14</v>
      </c>
      <c r="H225" s="643">
        <v>0.48275862068965519</v>
      </c>
      <c r="I225" s="642">
        <v>24</v>
      </c>
      <c r="J225" s="643">
        <v>0.32432432432432434</v>
      </c>
      <c r="K225" s="642">
        <v>9</v>
      </c>
      <c r="L225" s="641">
        <v>0.29032258064516131</v>
      </c>
    </row>
    <row r="226" spans="2:12" ht="15">
      <c r="B226" s="568" t="s">
        <v>11</v>
      </c>
      <c r="C226" s="638">
        <v>35</v>
      </c>
      <c r="D226" s="639">
        <v>0.2734375</v>
      </c>
      <c r="E226" s="638">
        <v>29</v>
      </c>
      <c r="F226" s="639">
        <v>0.25438596491228072</v>
      </c>
      <c r="G226" s="640">
        <v>4</v>
      </c>
      <c r="H226" s="639">
        <v>0.13793103448275862</v>
      </c>
      <c r="I226" s="638">
        <v>15</v>
      </c>
      <c r="J226" s="639">
        <v>0.20270270270270271</v>
      </c>
      <c r="K226" s="638">
        <v>11</v>
      </c>
      <c r="L226" s="637">
        <v>0.35483870967741937</v>
      </c>
    </row>
    <row r="227" spans="2:12" ht="15">
      <c r="B227" s="568" t="s">
        <v>12</v>
      </c>
      <c r="C227" s="638">
        <v>8</v>
      </c>
      <c r="D227" s="639">
        <v>6.25E-2</v>
      </c>
      <c r="E227" s="638">
        <v>5</v>
      </c>
      <c r="F227" s="639">
        <v>4.3859649122807015E-2</v>
      </c>
      <c r="G227" s="640">
        <v>4</v>
      </c>
      <c r="H227" s="639">
        <v>0.13793103448275862</v>
      </c>
      <c r="I227" s="638">
        <v>11</v>
      </c>
      <c r="J227" s="639">
        <v>0.14864864864864866</v>
      </c>
      <c r="K227" s="638">
        <v>3</v>
      </c>
      <c r="L227" s="637">
        <v>9.6774193548387094E-2</v>
      </c>
    </row>
    <row r="228" spans="2:12" ht="15">
      <c r="B228" s="568" t="s">
        <v>13</v>
      </c>
      <c r="C228" s="638">
        <v>3</v>
      </c>
      <c r="D228" s="639">
        <v>2.34375E-2</v>
      </c>
      <c r="E228" s="638">
        <v>1</v>
      </c>
      <c r="F228" s="639">
        <v>8.771929824561403E-3</v>
      </c>
      <c r="G228" s="640">
        <v>0</v>
      </c>
      <c r="H228" s="639">
        <v>0</v>
      </c>
      <c r="I228" s="638">
        <v>3</v>
      </c>
      <c r="J228" s="639">
        <v>4.0540540540540543E-2</v>
      </c>
      <c r="K228" s="638">
        <v>2</v>
      </c>
      <c r="L228" s="637">
        <v>6.4516129032258063E-2</v>
      </c>
    </row>
    <row r="229" spans="2:12" ht="15">
      <c r="B229" s="568" t="s">
        <v>14</v>
      </c>
      <c r="C229" s="638">
        <v>0</v>
      </c>
      <c r="D229" s="639">
        <v>0</v>
      </c>
      <c r="E229" s="638">
        <v>0</v>
      </c>
      <c r="F229" s="639">
        <v>0</v>
      </c>
      <c r="G229" s="640">
        <v>0</v>
      </c>
      <c r="H229" s="639">
        <v>0</v>
      </c>
      <c r="I229" s="638">
        <v>1</v>
      </c>
      <c r="J229" s="639">
        <v>1.3513513513513514E-2</v>
      </c>
      <c r="K229" s="638">
        <v>1</v>
      </c>
      <c r="L229" s="637">
        <v>3.2258064516129031E-2</v>
      </c>
    </row>
    <row r="230" spans="2:12" ht="15">
      <c r="B230" s="564" t="s">
        <v>77</v>
      </c>
      <c r="C230" s="634">
        <v>5</v>
      </c>
      <c r="D230" s="635">
        <v>3.90625E-2</v>
      </c>
      <c r="E230" s="634">
        <v>5</v>
      </c>
      <c r="F230" s="635">
        <v>4.3859649122807015E-2</v>
      </c>
      <c r="G230" s="636">
        <v>0</v>
      </c>
      <c r="H230" s="635">
        <v>0</v>
      </c>
      <c r="I230" s="634">
        <v>4</v>
      </c>
      <c r="J230" s="635">
        <v>5.4054054054054057E-2</v>
      </c>
      <c r="K230" s="634">
        <v>2</v>
      </c>
      <c r="L230" s="633">
        <v>6.4516129032258063E-2</v>
      </c>
    </row>
    <row r="231" spans="2:12" ht="15">
      <c r="B231" s="562" t="s">
        <v>78</v>
      </c>
      <c r="C231" s="634">
        <v>1</v>
      </c>
      <c r="D231" s="635">
        <v>7.8125E-3</v>
      </c>
      <c r="E231" s="634">
        <v>1</v>
      </c>
      <c r="F231" s="635">
        <v>8.771929824561403E-3</v>
      </c>
      <c r="G231" s="636">
        <v>2</v>
      </c>
      <c r="H231" s="635">
        <v>6.8965517241379309E-2</v>
      </c>
      <c r="I231" s="634">
        <v>1</v>
      </c>
      <c r="J231" s="635">
        <v>1.3513513513513514E-2</v>
      </c>
      <c r="K231" s="634">
        <v>0</v>
      </c>
      <c r="L231" s="633">
        <v>0</v>
      </c>
    </row>
    <row r="232" spans="2:12" ht="15.6" thickBot="1">
      <c r="B232" s="558" t="s">
        <v>87</v>
      </c>
      <c r="C232" s="630">
        <v>128</v>
      </c>
      <c r="D232" s="630"/>
      <c r="E232" s="630">
        <v>114</v>
      </c>
      <c r="F232" s="630"/>
      <c r="G232" s="630">
        <v>29</v>
      </c>
      <c r="H232" s="630"/>
      <c r="I232" s="630">
        <v>74</v>
      </c>
      <c r="J232" s="630"/>
      <c r="K232" s="630">
        <v>31</v>
      </c>
      <c r="L232" s="647"/>
    </row>
    <row r="233" spans="2:12" ht="15">
      <c r="B233" s="319" t="s">
        <v>8</v>
      </c>
    </row>
    <row r="234" spans="2:12" ht="15">
      <c r="B234" s="319"/>
    </row>
    <row r="235" spans="2:12" ht="15.6" thickBot="1">
      <c r="B235" s="555" t="s">
        <v>321</v>
      </c>
    </row>
    <row r="236" spans="2:12" ht="15">
      <c r="B236" s="646"/>
      <c r="C236" s="1112" t="s">
        <v>148</v>
      </c>
      <c r="D236" s="1113"/>
      <c r="E236" s="1112" t="s">
        <v>149</v>
      </c>
      <c r="F236" s="1113"/>
      <c r="G236" s="1112" t="s">
        <v>150</v>
      </c>
      <c r="H236" s="1113"/>
      <c r="I236" s="1112" t="s">
        <v>151</v>
      </c>
      <c r="J236" s="1113"/>
      <c r="K236" s="1112" t="s">
        <v>152</v>
      </c>
      <c r="L236" s="1114"/>
    </row>
    <row r="237" spans="2:12" ht="15">
      <c r="B237" s="645" t="s">
        <v>32</v>
      </c>
      <c r="C237" s="366" t="s">
        <v>320</v>
      </c>
      <c r="D237" s="366" t="s">
        <v>83</v>
      </c>
      <c r="E237" s="366" t="s">
        <v>320</v>
      </c>
      <c r="F237" s="366" t="s">
        <v>83</v>
      </c>
      <c r="G237" s="366" t="s">
        <v>320</v>
      </c>
      <c r="H237" s="366" t="s">
        <v>83</v>
      </c>
      <c r="I237" s="366" t="s">
        <v>320</v>
      </c>
      <c r="J237" s="366" t="s">
        <v>83</v>
      </c>
      <c r="K237" s="366" t="s">
        <v>320</v>
      </c>
      <c r="L237" s="405" t="s">
        <v>83</v>
      </c>
    </row>
    <row r="238" spans="2:12" ht="15">
      <c r="B238" s="572" t="s">
        <v>76</v>
      </c>
      <c r="C238" s="642">
        <v>4</v>
      </c>
      <c r="D238" s="643">
        <v>5.8823529411764705E-2</v>
      </c>
      <c r="E238" s="642">
        <v>6</v>
      </c>
      <c r="F238" s="643">
        <v>9.2307692307692313E-2</v>
      </c>
      <c r="G238" s="644">
        <v>2</v>
      </c>
      <c r="H238" s="643">
        <v>0.1111111111111111</v>
      </c>
      <c r="I238" s="642">
        <v>1</v>
      </c>
      <c r="J238" s="643">
        <v>0.16666666666666666</v>
      </c>
      <c r="K238" s="642">
        <v>1</v>
      </c>
      <c r="L238" s="641">
        <v>1.1235955056179775E-2</v>
      </c>
    </row>
    <row r="239" spans="2:12" ht="15">
      <c r="B239" s="572" t="s">
        <v>9</v>
      </c>
      <c r="C239" s="642">
        <v>12</v>
      </c>
      <c r="D239" s="643">
        <v>0.17647058823529413</v>
      </c>
      <c r="E239" s="642">
        <v>19</v>
      </c>
      <c r="F239" s="643">
        <v>0.29230769230769232</v>
      </c>
      <c r="G239" s="644">
        <v>1</v>
      </c>
      <c r="H239" s="643">
        <v>5.5555555555555552E-2</v>
      </c>
      <c r="I239" s="642">
        <v>0</v>
      </c>
      <c r="J239" s="643">
        <v>0</v>
      </c>
      <c r="K239" s="642">
        <v>13</v>
      </c>
      <c r="L239" s="641">
        <v>0.14606741573033707</v>
      </c>
    </row>
    <row r="240" spans="2:12" ht="29.25" customHeight="1">
      <c r="B240" s="572" t="s">
        <v>10</v>
      </c>
      <c r="C240" s="642">
        <v>23</v>
      </c>
      <c r="D240" s="643">
        <v>0.33823529411764708</v>
      </c>
      <c r="E240" s="642">
        <v>15</v>
      </c>
      <c r="F240" s="643">
        <v>0.23076923076923078</v>
      </c>
      <c r="G240" s="644">
        <v>8</v>
      </c>
      <c r="H240" s="643">
        <v>0.44444444444444442</v>
      </c>
      <c r="I240" s="642">
        <v>1</v>
      </c>
      <c r="J240" s="643">
        <v>0.16666666666666666</v>
      </c>
      <c r="K240" s="642">
        <v>30</v>
      </c>
      <c r="L240" s="641">
        <v>0.33707865168539325</v>
      </c>
    </row>
    <row r="241" spans="2:12" ht="15">
      <c r="B241" s="568" t="s">
        <v>11</v>
      </c>
      <c r="C241" s="638">
        <v>23</v>
      </c>
      <c r="D241" s="639">
        <v>0.33823529411764708</v>
      </c>
      <c r="E241" s="638">
        <v>16</v>
      </c>
      <c r="F241" s="639">
        <v>0.24615384615384617</v>
      </c>
      <c r="G241" s="640">
        <v>2</v>
      </c>
      <c r="H241" s="639">
        <v>0.1111111111111111</v>
      </c>
      <c r="I241" s="638">
        <v>1</v>
      </c>
      <c r="J241" s="639">
        <v>0.16666666666666666</v>
      </c>
      <c r="K241" s="638">
        <v>28</v>
      </c>
      <c r="L241" s="637">
        <v>0.3146067415730337</v>
      </c>
    </row>
    <row r="242" spans="2:12" ht="15">
      <c r="B242" s="568" t="s">
        <v>12</v>
      </c>
      <c r="C242" s="638">
        <v>2</v>
      </c>
      <c r="D242" s="639">
        <v>2.9411764705882353E-2</v>
      </c>
      <c r="E242" s="638">
        <v>4</v>
      </c>
      <c r="F242" s="639">
        <v>6.1538461538461542E-2</v>
      </c>
      <c r="G242" s="640">
        <v>3</v>
      </c>
      <c r="H242" s="639">
        <v>0.16666666666666666</v>
      </c>
      <c r="I242" s="638">
        <v>2</v>
      </c>
      <c r="J242" s="639">
        <v>0.33333333333333331</v>
      </c>
      <c r="K242" s="638">
        <v>11</v>
      </c>
      <c r="L242" s="637">
        <v>0.12359550561797752</v>
      </c>
    </row>
    <row r="243" spans="2:12" ht="15">
      <c r="B243" s="568" t="s">
        <v>13</v>
      </c>
      <c r="C243" s="638">
        <v>3</v>
      </c>
      <c r="D243" s="639">
        <v>4.4117647058823532E-2</v>
      </c>
      <c r="E243" s="638">
        <v>1</v>
      </c>
      <c r="F243" s="639">
        <v>1.5384615384615385E-2</v>
      </c>
      <c r="G243" s="640">
        <v>0</v>
      </c>
      <c r="H243" s="639">
        <v>0</v>
      </c>
      <c r="I243" s="638">
        <v>0</v>
      </c>
      <c r="J243" s="639">
        <v>0</v>
      </c>
      <c r="K243" s="638">
        <v>2</v>
      </c>
      <c r="L243" s="637">
        <v>2.247191011235955E-2</v>
      </c>
    </row>
    <row r="244" spans="2:12" ht="15">
      <c r="B244" s="568" t="s">
        <v>14</v>
      </c>
      <c r="C244" s="638">
        <v>0</v>
      </c>
      <c r="D244" s="639">
        <v>0</v>
      </c>
      <c r="E244" s="638">
        <v>0</v>
      </c>
      <c r="F244" s="639">
        <v>0</v>
      </c>
      <c r="G244" s="640">
        <v>0</v>
      </c>
      <c r="H244" s="639">
        <v>0</v>
      </c>
      <c r="I244" s="638">
        <v>0</v>
      </c>
      <c r="J244" s="639">
        <v>0</v>
      </c>
      <c r="K244" s="638">
        <v>1</v>
      </c>
      <c r="L244" s="637">
        <v>1.1235955056179775E-2</v>
      </c>
    </row>
    <row r="245" spans="2:12" ht="15">
      <c r="B245" s="564" t="s">
        <v>77</v>
      </c>
      <c r="C245" s="634">
        <v>1</v>
      </c>
      <c r="D245" s="635">
        <v>1.4705882352941176E-2</v>
      </c>
      <c r="E245" s="634">
        <v>3</v>
      </c>
      <c r="F245" s="635">
        <v>4.6153846153846156E-2</v>
      </c>
      <c r="G245" s="636">
        <v>0</v>
      </c>
      <c r="H245" s="635">
        <v>0</v>
      </c>
      <c r="I245" s="634">
        <v>0</v>
      </c>
      <c r="J245" s="635">
        <v>0</v>
      </c>
      <c r="K245" s="634">
        <v>2</v>
      </c>
      <c r="L245" s="633">
        <v>2.247191011235955E-2</v>
      </c>
    </row>
    <row r="246" spans="2:12" ht="15">
      <c r="B246" s="562" t="s">
        <v>78</v>
      </c>
      <c r="C246" s="634">
        <v>0</v>
      </c>
      <c r="D246" s="635">
        <v>0</v>
      </c>
      <c r="E246" s="634">
        <v>1</v>
      </c>
      <c r="F246" s="635">
        <v>1.5384615384615385E-2</v>
      </c>
      <c r="G246" s="636">
        <v>2</v>
      </c>
      <c r="H246" s="635">
        <v>0.1111111111111111</v>
      </c>
      <c r="I246" s="634">
        <v>1</v>
      </c>
      <c r="J246" s="635">
        <v>0.16666666666666666</v>
      </c>
      <c r="K246" s="634">
        <v>1</v>
      </c>
      <c r="L246" s="633">
        <v>1.1235955056179775E-2</v>
      </c>
    </row>
    <row r="247" spans="2:12" ht="15.6" thickBot="1">
      <c r="B247" s="558" t="s">
        <v>87</v>
      </c>
      <c r="C247" s="630">
        <v>68</v>
      </c>
      <c r="D247" s="631"/>
      <c r="E247" s="630">
        <v>65</v>
      </c>
      <c r="F247" s="631"/>
      <c r="G247" s="632">
        <v>18</v>
      </c>
      <c r="H247" s="631"/>
      <c r="I247" s="630">
        <v>6</v>
      </c>
      <c r="J247" s="631"/>
      <c r="K247" s="630">
        <v>89</v>
      </c>
      <c r="L247" s="629"/>
    </row>
    <row r="248" spans="2:12" ht="15">
      <c r="B248" s="319" t="s">
        <v>8</v>
      </c>
    </row>
    <row r="249" spans="2:12" ht="15">
      <c r="B249" s="319"/>
    </row>
    <row r="250" spans="2:12" ht="15.6" thickBot="1">
      <c r="B250" s="554" t="s">
        <v>319</v>
      </c>
    </row>
    <row r="251" spans="2:12" ht="15.6" thickBot="1">
      <c r="B251" s="22" t="s">
        <v>181</v>
      </c>
      <c r="C251" s="1130" t="s">
        <v>181</v>
      </c>
      <c r="D251" s="1095"/>
      <c r="E251" s="1095" t="s">
        <v>196</v>
      </c>
      <c r="F251" s="1096"/>
    </row>
    <row r="252" spans="2:12" ht="15">
      <c r="B252" s="22" t="s">
        <v>23</v>
      </c>
      <c r="C252" s="159" t="s">
        <v>84</v>
      </c>
      <c r="D252" s="159" t="s">
        <v>83</v>
      </c>
      <c r="E252" s="159" t="s">
        <v>84</v>
      </c>
      <c r="F252" s="179" t="s">
        <v>83</v>
      </c>
    </row>
    <row r="253" spans="2:12" ht="15">
      <c r="B253" s="3" t="s">
        <v>305</v>
      </c>
      <c r="C253" s="597">
        <v>15</v>
      </c>
      <c r="D253" s="596">
        <v>3.6319612590799029E-2</v>
      </c>
      <c r="E253" s="597">
        <v>442</v>
      </c>
      <c r="F253" s="598">
        <v>3.8997706017293098E-2</v>
      </c>
    </row>
    <row r="254" spans="2:12" ht="15">
      <c r="B254" s="3" t="s">
        <v>304</v>
      </c>
      <c r="C254" s="597">
        <v>78</v>
      </c>
      <c r="D254" s="596">
        <v>0.18886198547215496</v>
      </c>
      <c r="E254" s="597">
        <v>1359</v>
      </c>
      <c r="F254" s="598">
        <v>0.11990471148755956</v>
      </c>
    </row>
    <row r="255" spans="2:12" ht="15">
      <c r="B255" s="3" t="s">
        <v>303</v>
      </c>
      <c r="C255" s="597">
        <v>108</v>
      </c>
      <c r="D255" s="596">
        <v>0.26150121065375304</v>
      </c>
      <c r="E255" s="597">
        <v>1891</v>
      </c>
      <c r="F255" s="598">
        <v>0.16684312687488972</v>
      </c>
    </row>
    <row r="256" spans="2:12" ht="15">
      <c r="B256" s="3" t="s">
        <v>302</v>
      </c>
      <c r="C256" s="597">
        <v>71</v>
      </c>
      <c r="D256" s="596">
        <v>0.17191283292978207</v>
      </c>
      <c r="E256" s="597">
        <v>1747</v>
      </c>
      <c r="F256" s="598">
        <v>0.15413799188283042</v>
      </c>
    </row>
    <row r="257" spans="2:7" ht="15">
      <c r="B257" s="3" t="s">
        <v>301</v>
      </c>
      <c r="C257" s="597">
        <v>49</v>
      </c>
      <c r="D257" s="596">
        <v>0.11864406779661017</v>
      </c>
      <c r="E257" s="597">
        <v>1784</v>
      </c>
      <c r="F257" s="598">
        <v>0.15740250573495676</v>
      </c>
    </row>
    <row r="258" spans="2:7" ht="15">
      <c r="B258" s="3" t="s">
        <v>300</v>
      </c>
      <c r="C258" s="597">
        <v>39</v>
      </c>
      <c r="D258" s="596">
        <v>9.4430992736077482E-2</v>
      </c>
      <c r="E258" s="597">
        <v>1550</v>
      </c>
      <c r="F258" s="598">
        <v>0.13675666137286041</v>
      </c>
    </row>
    <row r="259" spans="2:7" ht="15">
      <c r="B259" s="3" t="s">
        <v>299</v>
      </c>
      <c r="C259" s="597">
        <v>28</v>
      </c>
      <c r="D259" s="596">
        <v>6.7796610169491525E-2</v>
      </c>
      <c r="E259" s="597">
        <v>1199</v>
      </c>
      <c r="F259" s="598">
        <v>0.1057878948297159</v>
      </c>
    </row>
    <row r="260" spans="2:7" ht="15">
      <c r="B260" s="3" t="s">
        <v>298</v>
      </c>
      <c r="C260" s="597">
        <v>17</v>
      </c>
      <c r="D260" s="596">
        <v>4.1162227602905568E-2</v>
      </c>
      <c r="E260" s="597">
        <v>937</v>
      </c>
      <c r="F260" s="598">
        <v>8.2671607552496917E-2</v>
      </c>
    </row>
    <row r="261" spans="2:7" ht="15">
      <c r="B261" s="3" t="s">
        <v>297</v>
      </c>
      <c r="C261" s="597">
        <v>8</v>
      </c>
      <c r="D261" s="596">
        <f>C261/C262</f>
        <v>1.9370460048426151E-2</v>
      </c>
      <c r="E261" s="597">
        <v>425</v>
      </c>
      <c r="F261" s="598">
        <f>E261/E262</f>
        <v>3.7497794247397215E-2</v>
      </c>
      <c r="G261" s="625"/>
    </row>
    <row r="262" spans="2:7" ht="15.6" thickBot="1">
      <c r="B262" s="594" t="s">
        <v>70</v>
      </c>
      <c r="C262" s="592">
        <f>SUM(C253:C261)</f>
        <v>413</v>
      </c>
      <c r="D262" s="593"/>
      <c r="E262" s="592">
        <f>SUM(E253:E261)</f>
        <v>11334</v>
      </c>
      <c r="F262" s="591"/>
    </row>
    <row r="263" spans="2:7" ht="15">
      <c r="B263" s="628"/>
      <c r="C263" s="627"/>
      <c r="D263" s="626"/>
      <c r="E263" s="627"/>
      <c r="F263" s="626"/>
    </row>
    <row r="264" spans="2:7" s="623" customFormat="1" ht="15.6" thickBot="1">
      <c r="B264" s="554" t="s">
        <v>318</v>
      </c>
      <c r="C264" s="554"/>
      <c r="D264" s="554"/>
      <c r="E264" s="554"/>
      <c r="F264" s="554"/>
    </row>
    <row r="265" spans="2:7" s="623" customFormat="1" ht="15.6" thickBot="1">
      <c r="B265" s="22" t="s">
        <v>181</v>
      </c>
      <c r="C265" s="1130" t="s">
        <v>181</v>
      </c>
      <c r="D265" s="1095"/>
      <c r="E265" s="1095" t="s">
        <v>196</v>
      </c>
      <c r="F265" s="1096"/>
    </row>
    <row r="266" spans="2:7" s="623" customFormat="1" ht="15">
      <c r="B266" s="22" t="s">
        <v>23</v>
      </c>
      <c r="C266" s="159" t="s">
        <v>84</v>
      </c>
      <c r="D266" s="159" t="s">
        <v>83</v>
      </c>
      <c r="E266" s="159" t="s">
        <v>84</v>
      </c>
      <c r="F266" s="179" t="s">
        <v>83</v>
      </c>
    </row>
    <row r="267" spans="2:7" s="623" customFormat="1" ht="15">
      <c r="B267" s="3" t="s">
        <v>305</v>
      </c>
      <c r="C267" s="597">
        <v>15</v>
      </c>
      <c r="D267" s="596">
        <v>3.6319612590799029E-2</v>
      </c>
      <c r="E267" s="597">
        <v>442</v>
      </c>
      <c r="F267" s="598">
        <v>3.8997706017293098E-2</v>
      </c>
    </row>
    <row r="268" spans="2:7" s="623" customFormat="1" ht="15">
      <c r="B268" s="3" t="s">
        <v>304</v>
      </c>
      <c r="C268" s="597">
        <v>68</v>
      </c>
      <c r="D268" s="596">
        <v>0.16464891041162227</v>
      </c>
      <c r="E268" s="597">
        <v>1369</v>
      </c>
      <c r="F268" s="598">
        <v>0.12078701252867478</v>
      </c>
    </row>
    <row r="269" spans="2:7" s="623" customFormat="1" ht="15">
      <c r="B269" s="3" t="s">
        <v>303</v>
      </c>
      <c r="C269" s="597">
        <v>87</v>
      </c>
      <c r="D269" s="596">
        <v>0.21065375302663439</v>
      </c>
      <c r="E269" s="597">
        <v>1912</v>
      </c>
      <c r="F269" s="598">
        <v>0.16869595906123169</v>
      </c>
    </row>
    <row r="270" spans="2:7" s="623" customFormat="1" ht="15">
      <c r="B270" s="3" t="s">
        <v>302</v>
      </c>
      <c r="C270" s="597">
        <v>68</v>
      </c>
      <c r="D270" s="596">
        <v>0.16464891041162227</v>
      </c>
      <c r="E270" s="597">
        <v>1750</v>
      </c>
      <c r="F270" s="598">
        <v>0.15440268219516498</v>
      </c>
    </row>
    <row r="271" spans="2:7" s="623" customFormat="1" ht="15">
      <c r="B271" s="3" t="s">
        <v>301</v>
      </c>
      <c r="C271" s="597">
        <v>47</v>
      </c>
      <c r="D271" s="596">
        <v>0.11380145278450363</v>
      </c>
      <c r="E271" s="597">
        <v>1786</v>
      </c>
      <c r="F271" s="598">
        <v>0.1575789659431798</v>
      </c>
    </row>
    <row r="272" spans="2:7" s="623" customFormat="1" ht="15">
      <c r="B272" s="3" t="s">
        <v>300</v>
      </c>
      <c r="C272" s="597">
        <v>39</v>
      </c>
      <c r="D272" s="596">
        <v>9.4430992736077482E-2</v>
      </c>
      <c r="E272" s="597">
        <v>1550</v>
      </c>
      <c r="F272" s="598">
        <v>0.13675666137286041</v>
      </c>
    </row>
    <row r="273" spans="2:8" s="623" customFormat="1" ht="15">
      <c r="B273" s="3" t="s">
        <v>299</v>
      </c>
      <c r="C273" s="597">
        <v>28</v>
      </c>
      <c r="D273" s="596">
        <v>6.7796610169491525E-2</v>
      </c>
      <c r="E273" s="597">
        <v>1199</v>
      </c>
      <c r="F273" s="598">
        <v>0.1057878948297159</v>
      </c>
    </row>
    <row r="274" spans="2:8" s="623" customFormat="1" ht="15">
      <c r="B274" s="3" t="s">
        <v>298</v>
      </c>
      <c r="C274" s="597">
        <v>17</v>
      </c>
      <c r="D274" s="596">
        <v>4.1162227602905568E-2</v>
      </c>
      <c r="E274" s="597">
        <v>937</v>
      </c>
      <c r="F274" s="598">
        <v>8.2671607552496917E-2</v>
      </c>
    </row>
    <row r="275" spans="2:8" s="623" customFormat="1" ht="15">
      <c r="B275" s="3" t="s">
        <v>297</v>
      </c>
      <c r="C275" s="597">
        <v>7</v>
      </c>
      <c r="D275" s="596">
        <f>C275/C276</f>
        <v>1.8617021276595744E-2</v>
      </c>
      <c r="E275" s="597">
        <v>426</v>
      </c>
      <c r="F275" s="598">
        <f>E275/E276</f>
        <v>3.7463723507167354E-2</v>
      </c>
      <c r="G275" s="625"/>
    </row>
    <row r="276" spans="2:8" s="623" customFormat="1" ht="15.6" thickBot="1">
      <c r="B276" s="594" t="s">
        <v>70</v>
      </c>
      <c r="C276" s="592">
        <f>SUM(C267:C275)</f>
        <v>376</v>
      </c>
      <c r="D276" s="593"/>
      <c r="E276" s="592">
        <f>SUM(E267:E275)</f>
        <v>11371</v>
      </c>
      <c r="F276" s="591"/>
      <c r="G276" s="623" t="s">
        <v>199</v>
      </c>
    </row>
    <row r="277" spans="2:8" s="623" customFormat="1" ht="13.2">
      <c r="B277" s="624"/>
    </row>
    <row r="278" spans="2:8" ht="15">
      <c r="B278" s="319"/>
    </row>
    <row r="279" spans="2:8" ht="15.6" thickBot="1">
      <c r="B279" s="555" t="s">
        <v>317</v>
      </c>
    </row>
    <row r="280" spans="2:8" ht="15">
      <c r="B280" s="622" t="s">
        <v>188</v>
      </c>
      <c r="C280" s="1091" t="s">
        <v>312</v>
      </c>
      <c r="D280" s="1149"/>
      <c r="E280" s="1091" t="s">
        <v>295</v>
      </c>
      <c r="F280" s="1149"/>
      <c r="G280" s="1093" t="s">
        <v>74</v>
      </c>
      <c r="H280" s="1143"/>
    </row>
    <row r="281" spans="2:8" ht="15">
      <c r="B281" s="576" t="s">
        <v>34</v>
      </c>
      <c r="C281" s="159" t="s">
        <v>83</v>
      </c>
      <c r="D281" s="159" t="s">
        <v>84</v>
      </c>
      <c r="E281" s="159" t="s">
        <v>83</v>
      </c>
      <c r="F281" s="159" t="s">
        <v>84</v>
      </c>
      <c r="G281" s="159" t="s">
        <v>83</v>
      </c>
      <c r="H281" s="179" t="s">
        <v>84</v>
      </c>
    </row>
    <row r="282" spans="2:8" ht="15">
      <c r="B282" s="621" t="s">
        <v>202</v>
      </c>
      <c r="C282" s="87">
        <v>2.8943560057887118E-3</v>
      </c>
      <c r="D282" s="51">
        <v>34</v>
      </c>
      <c r="E282" s="87">
        <v>4.0366402732494953E-3</v>
      </c>
      <c r="F282" s="51">
        <v>26</v>
      </c>
      <c r="G282" s="308">
        <v>2.2133310632501913E-3</v>
      </c>
      <c r="H282" s="52">
        <v>26</v>
      </c>
    </row>
    <row r="283" spans="2:8" ht="15">
      <c r="B283" s="621" t="s">
        <v>203</v>
      </c>
      <c r="C283" s="87">
        <v>0.3165063420447774</v>
      </c>
      <c r="D283" s="51">
        <v>3718</v>
      </c>
      <c r="E283" s="87">
        <v>0.43424934016457073</v>
      </c>
      <c r="F283" s="51">
        <v>2797</v>
      </c>
      <c r="G283" s="308">
        <v>0.23810334553503021</v>
      </c>
      <c r="H283" s="52">
        <v>2797</v>
      </c>
    </row>
    <row r="284" spans="2:8" ht="15">
      <c r="B284" s="621" t="s">
        <v>204</v>
      </c>
      <c r="C284" s="87">
        <v>1.5323061207116711E-3</v>
      </c>
      <c r="D284" s="51">
        <v>18</v>
      </c>
      <c r="E284" s="87">
        <v>3.1051079024996117E-3</v>
      </c>
      <c r="F284" s="51">
        <v>20</v>
      </c>
      <c r="G284" s="308">
        <v>1.7025623563463011E-3</v>
      </c>
      <c r="H284" s="52">
        <v>20</v>
      </c>
    </row>
    <row r="285" spans="2:8" ht="15">
      <c r="B285" s="621" t="s">
        <v>205</v>
      </c>
      <c r="C285" s="87">
        <v>8.5128117817315056E-4</v>
      </c>
      <c r="D285" s="51">
        <v>10</v>
      </c>
      <c r="E285" s="87">
        <v>1.8630647414997672E-3</v>
      </c>
      <c r="F285" s="51">
        <v>12</v>
      </c>
      <c r="G285" s="308">
        <v>1.0215374138077807E-3</v>
      </c>
      <c r="H285" s="52">
        <v>12</v>
      </c>
    </row>
    <row r="286" spans="2:8" ht="29.25" customHeight="1">
      <c r="B286" s="621" t="s">
        <v>206</v>
      </c>
      <c r="C286" s="87">
        <v>1.8728185919809313E-3</v>
      </c>
      <c r="D286" s="51">
        <v>22</v>
      </c>
      <c r="E286" s="87">
        <v>5.2786834342493398E-3</v>
      </c>
      <c r="F286" s="51">
        <v>34</v>
      </c>
      <c r="G286" s="308">
        <v>2.8943560057887118E-3</v>
      </c>
      <c r="H286" s="52">
        <v>34</v>
      </c>
    </row>
    <row r="287" spans="2:8" ht="15">
      <c r="B287" s="621" t="s">
        <v>207</v>
      </c>
      <c r="C287" s="87">
        <v>1.6174342385289861E-3</v>
      </c>
      <c r="D287" s="51">
        <v>19</v>
      </c>
      <c r="E287" s="87">
        <v>2.7945971122496508E-3</v>
      </c>
      <c r="F287" s="51">
        <v>18</v>
      </c>
      <c r="G287" s="308">
        <v>1.5323061207116711E-3</v>
      </c>
      <c r="H287" s="52">
        <v>18</v>
      </c>
    </row>
    <row r="288" spans="2:8" ht="15">
      <c r="B288" s="621" t="s">
        <v>208</v>
      </c>
      <c r="C288" s="87">
        <v>0.24355154507533838</v>
      </c>
      <c r="D288" s="51">
        <v>2861</v>
      </c>
      <c r="E288" s="87">
        <v>0</v>
      </c>
      <c r="F288" s="51">
        <v>0</v>
      </c>
      <c r="G288" s="308">
        <v>0</v>
      </c>
      <c r="H288" s="52">
        <v>0</v>
      </c>
    </row>
    <row r="289" spans="2:8" ht="15">
      <c r="B289" s="621" t="s">
        <v>316</v>
      </c>
      <c r="C289" s="87">
        <v>0</v>
      </c>
      <c r="D289" s="51">
        <v>0</v>
      </c>
      <c r="E289" s="87">
        <v>0.36842105263157893</v>
      </c>
      <c r="F289" s="51">
        <v>2373</v>
      </c>
      <c r="G289" s="308">
        <v>0.20200902358048864</v>
      </c>
      <c r="H289" s="52">
        <v>2373</v>
      </c>
    </row>
    <row r="290" spans="2:8" ht="15">
      <c r="B290" s="621" t="s">
        <v>15</v>
      </c>
      <c r="C290" s="87">
        <v>9.6194773133566024E-3</v>
      </c>
      <c r="D290" s="51">
        <v>113</v>
      </c>
      <c r="E290" s="87">
        <v>5.20105573668685E-2</v>
      </c>
      <c r="F290" s="51">
        <v>335</v>
      </c>
      <c r="G290" s="308">
        <v>2.8517919468800546E-2</v>
      </c>
      <c r="H290" s="52">
        <v>335</v>
      </c>
    </row>
    <row r="291" spans="2:8" ht="15">
      <c r="B291" s="621" t="s">
        <v>210</v>
      </c>
      <c r="C291" s="87">
        <v>0.42155443943134419</v>
      </c>
      <c r="D291" s="51">
        <v>4952</v>
      </c>
      <c r="E291" s="87">
        <v>0</v>
      </c>
      <c r="F291" s="51">
        <v>0</v>
      </c>
      <c r="G291" s="308">
        <v>0</v>
      </c>
      <c r="H291" s="52">
        <v>0</v>
      </c>
    </row>
    <row r="292" spans="2:8" ht="15">
      <c r="B292" s="621" t="s">
        <v>121</v>
      </c>
      <c r="C292" s="87">
        <v>0</v>
      </c>
      <c r="D292" s="51">
        <v>0</v>
      </c>
      <c r="E292" s="87">
        <v>0.12824095637323396</v>
      </c>
      <c r="F292" s="51">
        <v>826</v>
      </c>
      <c r="G292" s="308">
        <v>7.0315825317102246E-2</v>
      </c>
      <c r="H292" s="52">
        <v>826</v>
      </c>
    </row>
    <row r="293" spans="2:8" ht="15">
      <c r="B293" s="620" t="s">
        <v>73</v>
      </c>
      <c r="C293" s="432"/>
      <c r="D293" s="165"/>
      <c r="E293" s="164"/>
      <c r="F293" s="165"/>
      <c r="G293" s="433">
        <v>0.45168979313867369</v>
      </c>
      <c r="H293" s="167">
        <v>5306</v>
      </c>
    </row>
    <row r="294" spans="2:8" ht="15.6" thickBot="1">
      <c r="B294" s="619" t="s">
        <v>70</v>
      </c>
      <c r="C294" s="434"/>
      <c r="D294" s="54">
        <v>11747</v>
      </c>
      <c r="E294" s="435"/>
      <c r="F294" s="54">
        <v>6441</v>
      </c>
      <c r="G294" s="54"/>
      <c r="H294" s="171"/>
    </row>
    <row r="295" spans="2:8" ht="15"/>
    <row r="296" spans="2:8" ht="15.6" thickBot="1">
      <c r="B296" s="555" t="s">
        <v>315</v>
      </c>
    </row>
    <row r="297" spans="2:8" ht="30.75" customHeight="1">
      <c r="B297" s="1144" t="s">
        <v>214</v>
      </c>
      <c r="C297" s="1091" t="s">
        <v>295</v>
      </c>
      <c r="D297" s="1146"/>
      <c r="E297" s="1147" t="s">
        <v>74</v>
      </c>
      <c r="F297" s="1143"/>
    </row>
    <row r="298" spans="2:8" ht="15">
      <c r="B298" s="1145"/>
      <c r="C298" s="159" t="s">
        <v>83</v>
      </c>
      <c r="D298" s="618" t="s">
        <v>84</v>
      </c>
      <c r="E298" s="159" t="s">
        <v>83</v>
      </c>
      <c r="F298" s="618" t="s">
        <v>84</v>
      </c>
    </row>
    <row r="299" spans="2:8" ht="15" customHeight="1">
      <c r="B299" s="581" t="s">
        <v>215</v>
      </c>
      <c r="C299" s="87">
        <v>0.96878233873749564</v>
      </c>
      <c r="D299" s="52">
        <v>5617</v>
      </c>
      <c r="E299" s="87">
        <v>0.47816463777985868</v>
      </c>
      <c r="F299" s="52">
        <v>5617</v>
      </c>
    </row>
    <row r="300" spans="2:8" ht="15">
      <c r="B300" s="581" t="s">
        <v>216</v>
      </c>
      <c r="C300" s="87">
        <v>9.8309761986892039E-3</v>
      </c>
      <c r="D300" s="52">
        <v>57</v>
      </c>
      <c r="E300" s="87">
        <v>4.8523027155869588E-3</v>
      </c>
      <c r="F300" s="52">
        <v>57</v>
      </c>
    </row>
    <row r="301" spans="2:8" ht="15">
      <c r="B301" s="581" t="s">
        <v>217</v>
      </c>
      <c r="C301" s="87">
        <v>8.6236633321835118E-3</v>
      </c>
      <c r="D301" s="52">
        <v>50</v>
      </c>
      <c r="E301" s="87">
        <v>4.2564058908657531E-3</v>
      </c>
      <c r="F301" s="52">
        <v>50</v>
      </c>
    </row>
    <row r="302" spans="2:8" ht="15">
      <c r="B302" s="581" t="s">
        <v>218</v>
      </c>
      <c r="C302" s="87">
        <v>8.6236633321835118E-3</v>
      </c>
      <c r="D302" s="52">
        <v>50</v>
      </c>
      <c r="E302" s="87">
        <v>4.2564058908657531E-3</v>
      </c>
      <c r="F302" s="52">
        <v>50</v>
      </c>
    </row>
    <row r="303" spans="2:8" ht="15">
      <c r="B303" s="581" t="s">
        <v>15</v>
      </c>
      <c r="C303" s="87">
        <v>4.1393583994480858E-3</v>
      </c>
      <c r="D303" s="52">
        <v>24</v>
      </c>
      <c r="E303" s="87">
        <v>2.0430748276155613E-3</v>
      </c>
      <c r="F303" s="52">
        <v>24</v>
      </c>
    </row>
    <row r="304" spans="2:8" ht="15">
      <c r="B304" s="581" t="s">
        <v>121</v>
      </c>
      <c r="C304" s="87">
        <v>0.11090031045187995</v>
      </c>
      <c r="D304" s="52">
        <v>643</v>
      </c>
      <c r="E304" s="87">
        <v>5.4737379756533582E-2</v>
      </c>
      <c r="F304" s="52">
        <v>643</v>
      </c>
    </row>
    <row r="305" spans="2:6" ht="15">
      <c r="B305" s="581" t="s">
        <v>73</v>
      </c>
      <c r="C305" s="460"/>
      <c r="D305" s="449"/>
      <c r="E305" s="308">
        <v>0.45168979313867369</v>
      </c>
      <c r="F305" s="52">
        <v>5306</v>
      </c>
    </row>
    <row r="306" spans="2:6" ht="15.6" thickBot="1">
      <c r="B306" s="617" t="s">
        <v>70</v>
      </c>
      <c r="C306" s="435"/>
      <c r="D306" s="616">
        <v>6441</v>
      </c>
      <c r="E306" s="435"/>
      <c r="F306" s="616"/>
    </row>
    <row r="307" spans="2:6" ht="15">
      <c r="B307" s="615"/>
      <c r="C307" s="27"/>
      <c r="D307" s="58"/>
      <c r="E307" s="58"/>
    </row>
    <row r="308" spans="2:6" ht="15.6" thickBot="1">
      <c r="B308" s="555" t="s">
        <v>314</v>
      </c>
      <c r="C308" s="27"/>
      <c r="D308" s="58"/>
      <c r="E308" s="58"/>
    </row>
    <row r="309" spans="2:6" ht="15">
      <c r="B309" s="614" t="s">
        <v>220</v>
      </c>
      <c r="C309" s="85" t="s">
        <v>84</v>
      </c>
      <c r="D309" s="613" t="s">
        <v>83</v>
      </c>
      <c r="E309" s="58"/>
    </row>
    <row r="310" spans="2:6" ht="15">
      <c r="B310" s="572" t="s">
        <v>76</v>
      </c>
      <c r="C310" s="335">
        <v>24</v>
      </c>
      <c r="D310" s="612">
        <v>0.13259668508287292</v>
      </c>
      <c r="E310" s="58"/>
    </row>
    <row r="311" spans="2:6" ht="15">
      <c r="B311" s="572" t="s">
        <v>9</v>
      </c>
      <c r="C311" s="335">
        <v>31</v>
      </c>
      <c r="D311" s="612">
        <v>0.17127071823204421</v>
      </c>
      <c r="E311" s="58"/>
    </row>
    <row r="312" spans="2:6" ht="30" customHeight="1">
      <c r="B312" s="572" t="s">
        <v>10</v>
      </c>
      <c r="C312" s="335">
        <v>45</v>
      </c>
      <c r="D312" s="612">
        <v>0.24861878453038674</v>
      </c>
      <c r="E312" s="58"/>
    </row>
    <row r="313" spans="2:6" ht="15">
      <c r="B313" s="568" t="s">
        <v>11</v>
      </c>
      <c r="C313" s="337">
        <v>51</v>
      </c>
      <c r="D313" s="611">
        <v>0.28176795580110497</v>
      </c>
      <c r="E313" s="58"/>
    </row>
    <row r="314" spans="2:6" ht="15">
      <c r="B314" s="568" t="s">
        <v>12</v>
      </c>
      <c r="C314" s="337">
        <v>17</v>
      </c>
      <c r="D314" s="610">
        <v>9.3922651933701654E-2</v>
      </c>
      <c r="E314" s="58"/>
    </row>
    <row r="315" spans="2:6" ht="15">
      <c r="B315" s="568" t="s">
        <v>13</v>
      </c>
      <c r="C315" s="337">
        <v>0</v>
      </c>
      <c r="D315" s="610">
        <v>0</v>
      </c>
      <c r="E315" s="58"/>
    </row>
    <row r="316" spans="2:6" ht="15">
      <c r="B316" s="568" t="s">
        <v>14</v>
      </c>
      <c r="C316" s="337">
        <v>3</v>
      </c>
      <c r="D316" s="610">
        <v>1.6574585635359115E-2</v>
      </c>
      <c r="E316" s="58"/>
    </row>
    <row r="317" spans="2:6" ht="15">
      <c r="B317" s="564" t="s">
        <v>77</v>
      </c>
      <c r="C317" s="338">
        <v>7</v>
      </c>
      <c r="D317" s="609">
        <v>3.8674033149171269E-2</v>
      </c>
      <c r="E317" s="58"/>
    </row>
    <row r="318" spans="2:6" ht="15">
      <c r="B318" s="562" t="s">
        <v>78</v>
      </c>
      <c r="C318" s="338">
        <v>3</v>
      </c>
      <c r="D318" s="609">
        <v>1.6574585635359115E-2</v>
      </c>
      <c r="E318" s="58"/>
    </row>
    <row r="319" spans="2:6" ht="15.6" thickBot="1">
      <c r="B319" s="558" t="s">
        <v>87</v>
      </c>
      <c r="C319" s="608">
        <v>181</v>
      </c>
      <c r="D319" s="607"/>
      <c r="E319" s="58"/>
    </row>
    <row r="320" spans="2:6" ht="15">
      <c r="B320" s="319" t="s">
        <v>8</v>
      </c>
    </row>
    <row r="321" spans="2:8" ht="15">
      <c r="B321" s="319"/>
    </row>
    <row r="322" spans="2:8" ht="15.6" thickBot="1">
      <c r="B322" s="555" t="s">
        <v>313</v>
      </c>
    </row>
    <row r="323" spans="2:8" ht="34.5" customHeight="1">
      <c r="B323" s="577"/>
      <c r="C323" s="1091" t="s">
        <v>312</v>
      </c>
      <c r="D323" s="1092"/>
      <c r="E323" s="1095" t="s">
        <v>295</v>
      </c>
      <c r="F323" s="1095"/>
      <c r="G323" s="1148" t="s">
        <v>74</v>
      </c>
      <c r="H323" s="1142"/>
    </row>
    <row r="324" spans="2:8" ht="15">
      <c r="B324" s="576" t="s">
        <v>37</v>
      </c>
      <c r="C324" s="159" t="s">
        <v>83</v>
      </c>
      <c r="D324" s="159" t="s">
        <v>84</v>
      </c>
      <c r="E324" s="159" t="s">
        <v>83</v>
      </c>
      <c r="F324" s="159" t="s">
        <v>84</v>
      </c>
      <c r="G324" s="159" t="s">
        <v>83</v>
      </c>
      <c r="H324" s="179" t="s">
        <v>84</v>
      </c>
    </row>
    <row r="325" spans="2:8" ht="15">
      <c r="B325" s="581" t="s">
        <v>119</v>
      </c>
      <c r="C325" s="87">
        <v>0.12658551119434749</v>
      </c>
      <c r="D325" s="51">
        <v>1487</v>
      </c>
      <c r="E325" s="87">
        <v>0.12156497438285981</v>
      </c>
      <c r="F325" s="51">
        <v>783</v>
      </c>
      <c r="G325" s="87">
        <f>H325/SUM($H$325:$H$328)</f>
        <v>6.6655316250957691E-2</v>
      </c>
      <c r="H325" s="52">
        <f>F325</f>
        <v>783</v>
      </c>
    </row>
    <row r="326" spans="2:8" ht="15">
      <c r="B326" s="581" t="s">
        <v>120</v>
      </c>
      <c r="C326" s="87">
        <v>0.87341448880565253</v>
      </c>
      <c r="D326" s="51">
        <v>10260</v>
      </c>
      <c r="E326" s="87">
        <v>0.77363763390777829</v>
      </c>
      <c r="F326" s="51">
        <v>4983</v>
      </c>
      <c r="G326" s="87">
        <f>H326/SUM($H$325:$H$328)</f>
        <v>0.42419341108368092</v>
      </c>
      <c r="H326" s="52">
        <f>F326</f>
        <v>4983</v>
      </c>
    </row>
    <row r="327" spans="2:8" ht="15">
      <c r="B327" s="581" t="s">
        <v>123</v>
      </c>
      <c r="C327" s="87"/>
      <c r="D327" s="51">
        <v>0</v>
      </c>
      <c r="E327" s="87">
        <v>0.10479739170936191</v>
      </c>
      <c r="F327" s="51">
        <v>675</v>
      </c>
      <c r="G327" s="87">
        <f>H327/SUM($H$325:$H$328)</f>
        <v>5.7461479526687662E-2</v>
      </c>
      <c r="H327" s="52">
        <f>F327</f>
        <v>675</v>
      </c>
    </row>
    <row r="328" spans="2:8" ht="15">
      <c r="B328" s="586" t="s">
        <v>73</v>
      </c>
      <c r="C328" s="164"/>
      <c r="D328" s="165"/>
      <c r="E328" s="164"/>
      <c r="F328" s="165"/>
      <c r="G328" s="605">
        <f>H328/SUM($H$325:$H$328)</f>
        <v>0.45168979313867369</v>
      </c>
      <c r="H328" s="167">
        <f>D329-F329</f>
        <v>5306</v>
      </c>
    </row>
    <row r="329" spans="2:8" ht="15.6" thickBot="1">
      <c r="B329" s="580" t="s">
        <v>70</v>
      </c>
      <c r="C329" s="90"/>
      <c r="D329" s="54">
        <v>11747</v>
      </c>
      <c r="E329" s="169"/>
      <c r="F329" s="54">
        <v>6441</v>
      </c>
      <c r="G329" s="169"/>
      <c r="H329" s="171"/>
    </row>
    <row r="330" spans="2:8" ht="15">
      <c r="B330" s="579"/>
      <c r="C330" s="29"/>
      <c r="D330" s="58"/>
      <c r="E330" s="34"/>
      <c r="F330" s="58"/>
      <c r="G330" s="578"/>
      <c r="H330" s="58"/>
    </row>
    <row r="331" spans="2:8" ht="15"/>
    <row r="332" spans="2:8" ht="15.6" thickBot="1">
      <c r="B332" s="555" t="s">
        <v>311</v>
      </c>
    </row>
    <row r="333" spans="2:8" ht="15">
      <c r="B333" s="577"/>
      <c r="C333" s="1091" t="s">
        <v>126</v>
      </c>
      <c r="D333" s="1092"/>
      <c r="E333" s="1091" t="s">
        <v>127</v>
      </c>
      <c r="F333" s="1092"/>
      <c r="G333" s="1093" t="s">
        <v>70</v>
      </c>
      <c r="H333" s="1094"/>
    </row>
    <row r="334" spans="2:8" ht="15">
      <c r="B334" s="576" t="s">
        <v>37</v>
      </c>
      <c r="C334" s="159" t="s">
        <v>83</v>
      </c>
      <c r="D334" s="159" t="s">
        <v>84</v>
      </c>
      <c r="E334" s="159" t="s">
        <v>83</v>
      </c>
      <c r="F334" s="159" t="s">
        <v>84</v>
      </c>
      <c r="G334" s="159" t="s">
        <v>83</v>
      </c>
      <c r="H334" s="179" t="s">
        <v>84</v>
      </c>
    </row>
    <row r="335" spans="2:8" ht="15">
      <c r="B335" s="581" t="s">
        <v>119</v>
      </c>
      <c r="C335" s="87">
        <v>3.3223069178771755E-2</v>
      </c>
      <c r="D335" s="51">
        <v>231</v>
      </c>
      <c r="E335" s="87">
        <v>0.261994159365874</v>
      </c>
      <c r="F335" s="51">
        <v>1256</v>
      </c>
      <c r="G335" s="87">
        <v>0.12658551119434749</v>
      </c>
      <c r="H335" s="52">
        <v>1487</v>
      </c>
    </row>
    <row r="336" spans="2:8" ht="15">
      <c r="B336" s="581" t="s">
        <v>120</v>
      </c>
      <c r="C336" s="87">
        <v>0.96677693082122829</v>
      </c>
      <c r="D336" s="51">
        <v>6722</v>
      </c>
      <c r="E336" s="87">
        <v>0.738005840634126</v>
      </c>
      <c r="F336" s="51">
        <v>3538</v>
      </c>
      <c r="G336" s="87">
        <v>0.87341448880565253</v>
      </c>
      <c r="H336" s="52">
        <v>10260</v>
      </c>
    </row>
    <row r="337" spans="2:8" ht="15.6" thickBot="1">
      <c r="B337" s="580" t="s">
        <v>70</v>
      </c>
      <c r="C337" s="90"/>
      <c r="D337" s="54">
        <v>6953</v>
      </c>
      <c r="E337" s="169"/>
      <c r="F337" s="54">
        <v>4794</v>
      </c>
      <c r="G337" s="604"/>
      <c r="H337" s="171">
        <v>11747</v>
      </c>
    </row>
    <row r="338" spans="2:8" ht="15">
      <c r="B338" s="579"/>
      <c r="C338" s="29"/>
      <c r="D338" s="58"/>
      <c r="E338" s="34"/>
      <c r="F338" s="58"/>
      <c r="G338" s="578"/>
      <c r="H338" s="58"/>
    </row>
    <row r="339" spans="2:8" ht="15.6" thickBot="1">
      <c r="B339" s="555" t="s">
        <v>310</v>
      </c>
    </row>
    <row r="340" spans="2:8" ht="29.25" customHeight="1">
      <c r="B340" s="577"/>
      <c r="C340" s="1091" t="s">
        <v>119</v>
      </c>
      <c r="D340" s="1092"/>
      <c r="E340" s="1091" t="s">
        <v>120</v>
      </c>
      <c r="F340" s="1092"/>
      <c r="G340" s="1093" t="s">
        <v>74</v>
      </c>
      <c r="H340" s="1094"/>
    </row>
    <row r="341" spans="2:8" ht="15">
      <c r="B341" s="576" t="s">
        <v>37</v>
      </c>
      <c r="C341" s="159" t="s">
        <v>83</v>
      </c>
      <c r="D341" s="159" t="s">
        <v>84</v>
      </c>
      <c r="E341" s="159" t="s">
        <v>83</v>
      </c>
      <c r="F341" s="159" t="s">
        <v>84</v>
      </c>
      <c r="G341" s="159" t="s">
        <v>83</v>
      </c>
      <c r="H341" s="179" t="s">
        <v>84</v>
      </c>
    </row>
    <row r="342" spans="2:8" ht="15">
      <c r="B342" s="572" t="s">
        <v>76</v>
      </c>
      <c r="C342" s="574">
        <v>0.1111111111111111</v>
      </c>
      <c r="D342" s="575">
        <v>87</v>
      </c>
      <c r="E342" s="574">
        <v>4.9769215332129239E-2</v>
      </c>
      <c r="F342" s="575">
        <v>248</v>
      </c>
      <c r="G342" s="574">
        <f t="shared" ref="G342:G352" si="4">H342/SUM($H$342:$H$352)</f>
        <v>2.8517919468800546E-2</v>
      </c>
      <c r="H342" s="573">
        <v>335</v>
      </c>
    </row>
    <row r="343" spans="2:8" ht="15">
      <c r="B343" s="572" t="s">
        <v>9</v>
      </c>
      <c r="C343" s="570">
        <v>0.16475095785440613</v>
      </c>
      <c r="D343" s="571">
        <v>129</v>
      </c>
      <c r="E343" s="570">
        <v>0.13124623720650211</v>
      </c>
      <c r="F343" s="571">
        <v>654</v>
      </c>
      <c r="G343" s="570">
        <f t="shared" si="4"/>
        <v>6.6655316250957691E-2</v>
      </c>
      <c r="H343" s="569">
        <v>783</v>
      </c>
    </row>
    <row r="344" spans="2:8" ht="15">
      <c r="B344" s="572" t="s">
        <v>10</v>
      </c>
      <c r="C344" s="570">
        <v>0.2669220945083014</v>
      </c>
      <c r="D344" s="575">
        <v>209</v>
      </c>
      <c r="E344" s="570">
        <v>0.25085289985952236</v>
      </c>
      <c r="F344" s="571">
        <v>1250</v>
      </c>
      <c r="G344" s="570">
        <f t="shared" si="4"/>
        <v>0.12420192389546267</v>
      </c>
      <c r="H344" s="569">
        <v>1459</v>
      </c>
    </row>
    <row r="345" spans="2:8" ht="15" customHeight="1">
      <c r="B345" s="568" t="s">
        <v>11</v>
      </c>
      <c r="C345" s="566">
        <v>0.29374201787994891</v>
      </c>
      <c r="D345" s="567">
        <v>230</v>
      </c>
      <c r="E345" s="566">
        <v>0.31165964278547059</v>
      </c>
      <c r="F345" s="567">
        <v>1553</v>
      </c>
      <c r="G345" s="566">
        <f t="shared" si="4"/>
        <v>0.15178343406827274</v>
      </c>
      <c r="H345" s="565">
        <v>1783</v>
      </c>
    </row>
    <row r="346" spans="2:8" ht="15">
      <c r="B346" s="568" t="s">
        <v>12</v>
      </c>
      <c r="C346" s="566">
        <v>0.10983397190293742</v>
      </c>
      <c r="D346" s="567">
        <v>86</v>
      </c>
      <c r="E346" s="566">
        <v>0.12221553281155931</v>
      </c>
      <c r="F346" s="567">
        <v>609</v>
      </c>
      <c r="G346" s="566">
        <f t="shared" si="4"/>
        <v>5.9164041883033966E-2</v>
      </c>
      <c r="H346" s="565">
        <v>695</v>
      </c>
    </row>
    <row r="347" spans="2:8" ht="15">
      <c r="B347" s="568" t="s">
        <v>13</v>
      </c>
      <c r="C347" s="566">
        <v>3.7037037037037035E-2</v>
      </c>
      <c r="D347" s="567">
        <v>29</v>
      </c>
      <c r="E347" s="566">
        <v>6.1810154525386317E-2</v>
      </c>
      <c r="F347" s="567">
        <v>308</v>
      </c>
      <c r="G347" s="566">
        <f t="shared" si="4"/>
        <v>2.8688175704435177E-2</v>
      </c>
      <c r="H347" s="565">
        <v>337</v>
      </c>
    </row>
    <row r="348" spans="2:8" ht="15">
      <c r="B348" s="568" t="s">
        <v>14</v>
      </c>
      <c r="C348" s="566">
        <v>6.3856960408684551E-3</v>
      </c>
      <c r="D348" s="567">
        <v>5</v>
      </c>
      <c r="E348" s="566">
        <v>1.5653220951234198E-2</v>
      </c>
      <c r="F348" s="567">
        <v>78</v>
      </c>
      <c r="G348" s="566">
        <f t="shared" si="4"/>
        <v>7.0656337788371501E-3</v>
      </c>
      <c r="H348" s="565">
        <v>83</v>
      </c>
    </row>
    <row r="349" spans="2:8" ht="15">
      <c r="B349" s="564" t="s">
        <v>77</v>
      </c>
      <c r="C349" s="560">
        <v>6.3856960408684551E-3</v>
      </c>
      <c r="D349" s="561">
        <v>5</v>
      </c>
      <c r="E349" s="560">
        <v>4.495283965482641E-2</v>
      </c>
      <c r="F349" s="561">
        <v>224</v>
      </c>
      <c r="G349" s="560">
        <f t="shared" si="4"/>
        <v>1.9494338980165147E-2</v>
      </c>
      <c r="H349" s="563">
        <v>229</v>
      </c>
    </row>
    <row r="350" spans="2:8" ht="15">
      <c r="B350" s="562" t="s">
        <v>78</v>
      </c>
      <c r="C350" s="560">
        <v>3.8314176245210726E-3</v>
      </c>
      <c r="D350" s="561">
        <v>3</v>
      </c>
      <c r="E350" s="560">
        <v>1.1840256873369457E-2</v>
      </c>
      <c r="F350" s="561">
        <v>59</v>
      </c>
      <c r="G350" s="560">
        <f t="shared" si="4"/>
        <v>5.277943304673534E-3</v>
      </c>
      <c r="H350" s="559">
        <v>62</v>
      </c>
    </row>
    <row r="351" spans="2:8" ht="15">
      <c r="B351" s="603" t="s">
        <v>123</v>
      </c>
      <c r="C351" s="602"/>
      <c r="D351" s="600"/>
      <c r="E351" s="601"/>
      <c r="F351" s="600"/>
      <c r="G351" s="599">
        <f t="shared" si="4"/>
        <v>5.7461479526687662E-2</v>
      </c>
      <c r="H351" s="482">
        <f>F329-SUM(D353,F353)</f>
        <v>675</v>
      </c>
    </row>
    <row r="352" spans="2:8" ht="15">
      <c r="B352" s="603" t="s">
        <v>73</v>
      </c>
      <c r="C352" s="602"/>
      <c r="D352" s="600"/>
      <c r="E352" s="601"/>
      <c r="F352" s="600"/>
      <c r="G352" s="599">
        <f t="shared" si="4"/>
        <v>0.45168979313867369</v>
      </c>
      <c r="H352" s="482">
        <f>D329-SUM(H342:H351)</f>
        <v>5306</v>
      </c>
    </row>
    <row r="353" spans="2:8" ht="15.6" thickBot="1">
      <c r="B353" s="558" t="s">
        <v>87</v>
      </c>
      <c r="C353" s="483"/>
      <c r="D353" s="54">
        <v>783</v>
      </c>
      <c r="E353" s="90"/>
      <c r="F353" s="54">
        <v>4983</v>
      </c>
      <c r="G353" s="557"/>
      <c r="H353" s="171"/>
    </row>
    <row r="354" spans="2:8" ht="15" customHeight="1">
      <c r="B354" s="319" t="s">
        <v>8</v>
      </c>
    </row>
    <row r="355" spans="2:8" ht="15" customHeight="1">
      <c r="B355" s="319"/>
    </row>
    <row r="356" spans="2:8" ht="15.6" thickBot="1">
      <c r="B356" s="554" t="s">
        <v>309</v>
      </c>
    </row>
    <row r="357" spans="2:8" ht="15.6" thickBot="1">
      <c r="B357" s="22" t="s">
        <v>308</v>
      </c>
      <c r="C357" s="1130" t="s">
        <v>307</v>
      </c>
      <c r="D357" s="1095"/>
      <c r="E357" s="1095" t="s">
        <v>306</v>
      </c>
      <c r="F357" s="1096"/>
    </row>
    <row r="358" spans="2:8" ht="15">
      <c r="B358" s="22" t="s">
        <v>23</v>
      </c>
      <c r="C358" s="159" t="s">
        <v>84</v>
      </c>
      <c r="D358" s="159" t="s">
        <v>83</v>
      </c>
      <c r="E358" s="159" t="s">
        <v>84</v>
      </c>
      <c r="F358" s="179" t="s">
        <v>83</v>
      </c>
    </row>
    <row r="359" spans="2:8" ht="15">
      <c r="B359" s="3" t="s">
        <v>305</v>
      </c>
      <c r="C359" s="597">
        <v>4</v>
      </c>
      <c r="D359" s="596">
        <v>2.6899798251513113E-3</v>
      </c>
      <c r="E359" s="597">
        <v>453</v>
      </c>
      <c r="F359" s="598">
        <v>4.4152046783625734E-2</v>
      </c>
    </row>
    <row r="360" spans="2:8" ht="15">
      <c r="B360" s="3" t="s">
        <v>304</v>
      </c>
      <c r="C360" s="597">
        <v>59</v>
      </c>
      <c r="D360" s="596">
        <v>3.9677202420981841E-2</v>
      </c>
      <c r="E360" s="597">
        <v>1378</v>
      </c>
      <c r="F360" s="598">
        <v>0.13430799220272904</v>
      </c>
    </row>
    <row r="361" spans="2:8" ht="15">
      <c r="B361" s="3" t="s">
        <v>303</v>
      </c>
      <c r="C361" s="597">
        <v>314</v>
      </c>
      <c r="D361" s="596">
        <v>0.21116341627437793</v>
      </c>
      <c r="E361" s="597">
        <v>1685</v>
      </c>
      <c r="F361" s="598">
        <v>0.16423001949317739</v>
      </c>
    </row>
    <row r="362" spans="2:8" ht="15">
      <c r="B362" s="3" t="s">
        <v>302</v>
      </c>
      <c r="C362" s="597">
        <v>381</v>
      </c>
      <c r="D362" s="596">
        <v>0.25622057834566242</v>
      </c>
      <c r="E362" s="597">
        <v>1437</v>
      </c>
      <c r="F362" s="598">
        <v>0.14005847953216374</v>
      </c>
    </row>
    <row r="363" spans="2:8" ht="15">
      <c r="B363" s="3" t="s">
        <v>301</v>
      </c>
      <c r="C363" s="597">
        <v>308</v>
      </c>
      <c r="D363" s="596">
        <v>0.20712844653665097</v>
      </c>
      <c r="E363" s="597">
        <v>1525</v>
      </c>
      <c r="F363" s="598">
        <v>0.14863547758284601</v>
      </c>
    </row>
    <row r="364" spans="2:8" ht="15">
      <c r="B364" s="3" t="s">
        <v>300</v>
      </c>
      <c r="C364" s="597">
        <v>174</v>
      </c>
      <c r="D364" s="596">
        <v>0.11701412239408204</v>
      </c>
      <c r="E364" s="597">
        <v>1415</v>
      </c>
      <c r="F364" s="598">
        <v>0.13791423001949318</v>
      </c>
    </row>
    <row r="365" spans="2:8" ht="15">
      <c r="B365" s="3" t="s">
        <v>299</v>
      </c>
      <c r="C365" s="597">
        <v>84</v>
      </c>
      <c r="D365" s="596">
        <v>5.648957632817754E-2</v>
      </c>
      <c r="E365" s="597">
        <v>1143</v>
      </c>
      <c r="F365" s="598">
        <v>0.11140350877192982</v>
      </c>
    </row>
    <row r="366" spans="2:8" ht="15">
      <c r="B366" s="3" t="s">
        <v>298</v>
      </c>
      <c r="C366" s="597">
        <v>77</v>
      </c>
      <c r="D366" s="596">
        <v>5.1782111634162742E-2</v>
      </c>
      <c r="E366" s="597">
        <v>877</v>
      </c>
      <c r="F366" s="598">
        <v>8.5477582846003902E-2</v>
      </c>
    </row>
    <row r="367" spans="2:8" ht="15" customHeight="1">
      <c r="B367" s="3" t="s">
        <v>297</v>
      </c>
      <c r="C367" s="597">
        <v>86</v>
      </c>
      <c r="D367" s="596">
        <f>C367/C368</f>
        <v>5.7834566240753192E-2</v>
      </c>
      <c r="E367" s="597">
        <v>347</v>
      </c>
      <c r="F367" s="596">
        <f>E367/E368</f>
        <v>3.3820662768031189E-2</v>
      </c>
      <c r="G367" s="595"/>
    </row>
    <row r="368" spans="2:8" ht="30" customHeight="1" thickBot="1">
      <c r="B368" s="594" t="s">
        <v>70</v>
      </c>
      <c r="C368" s="592">
        <v>1487</v>
      </c>
      <c r="D368" s="593"/>
      <c r="E368" s="592">
        <v>10260</v>
      </c>
      <c r="F368" s="591"/>
    </row>
    <row r="369" spans="2:10" ht="15">
      <c r="B369" s="319"/>
    </row>
    <row r="370" spans="2:10" ht="15.6" thickBot="1">
      <c r="B370" s="555" t="s">
        <v>296</v>
      </c>
    </row>
    <row r="371" spans="2:10" ht="15">
      <c r="B371" s="577"/>
      <c r="C371" s="1091" t="s">
        <v>295</v>
      </c>
      <c r="D371" s="1122"/>
      <c r="E371" s="1141" t="s">
        <v>74</v>
      </c>
      <c r="F371" s="1142"/>
    </row>
    <row r="372" spans="2:10" ht="15">
      <c r="B372" s="576" t="s">
        <v>233</v>
      </c>
      <c r="C372" s="159" t="s">
        <v>83</v>
      </c>
      <c r="D372" s="179" t="s">
        <v>84</v>
      </c>
      <c r="E372" s="590" t="s">
        <v>83</v>
      </c>
      <c r="F372" s="179" t="s">
        <v>84</v>
      </c>
    </row>
    <row r="373" spans="2:10" ht="15">
      <c r="B373" s="581" t="s">
        <v>119</v>
      </c>
      <c r="C373" s="87">
        <v>0.3303834808259587</v>
      </c>
      <c r="D373" s="52">
        <v>2128</v>
      </c>
      <c r="E373" s="589">
        <v>0.18115263471524645</v>
      </c>
      <c r="F373" s="588">
        <f>D373</f>
        <v>2128</v>
      </c>
      <c r="I373" s="554">
        <v>11747</v>
      </c>
      <c r="J373" s="554">
        <f>I373/100</f>
        <v>117.47</v>
      </c>
    </row>
    <row r="374" spans="2:10" ht="15">
      <c r="B374" s="581" t="s">
        <v>120</v>
      </c>
      <c r="C374" s="87">
        <v>0.47430523210681569</v>
      </c>
      <c r="D374" s="52">
        <v>3055</v>
      </c>
      <c r="E374" s="585">
        <v>0.26006639993189751</v>
      </c>
      <c r="F374" s="584">
        <f>D374</f>
        <v>3055</v>
      </c>
      <c r="I374" s="587">
        <f>D373:D374</f>
        <v>3055</v>
      </c>
      <c r="J374" s="554">
        <f>I374/J373</f>
        <v>26.006639993189751</v>
      </c>
    </row>
    <row r="375" spans="2:10" ht="15">
      <c r="B375" s="581" t="s">
        <v>123</v>
      </c>
      <c r="C375" s="87">
        <v>0.19531128706722559</v>
      </c>
      <c r="D375" s="52">
        <v>1258</v>
      </c>
      <c r="E375" s="585">
        <v>0.10709117221418235</v>
      </c>
      <c r="F375" s="584">
        <f>D375</f>
        <v>1258</v>
      </c>
    </row>
    <row r="376" spans="2:10" ht="15">
      <c r="B376" s="586" t="s">
        <v>73</v>
      </c>
      <c r="C376" s="164"/>
      <c r="D376" s="180"/>
      <c r="E376" s="585">
        <v>0.45168979313867369</v>
      </c>
      <c r="F376" s="584">
        <f>D329-D377</f>
        <v>5306</v>
      </c>
    </row>
    <row r="377" spans="2:10" ht="15.6" thickBot="1">
      <c r="B377" s="580" t="s">
        <v>70</v>
      </c>
      <c r="C377" s="169"/>
      <c r="D377" s="171">
        <v>6441</v>
      </c>
      <c r="E377" s="583"/>
      <c r="F377" s="582"/>
    </row>
    <row r="378" spans="2:10" ht="15"/>
    <row r="379" spans="2:10" ht="15.6" thickBot="1">
      <c r="B379" s="555" t="s">
        <v>294</v>
      </c>
    </row>
    <row r="380" spans="2:10" ht="15">
      <c r="B380" s="577"/>
      <c r="C380" s="1091" t="s">
        <v>126</v>
      </c>
      <c r="D380" s="1092"/>
      <c r="E380" s="1091" t="s">
        <v>127</v>
      </c>
      <c r="F380" s="1092"/>
      <c r="G380" s="1091" t="s">
        <v>121</v>
      </c>
      <c r="H380" s="1122"/>
    </row>
    <row r="381" spans="2:10" ht="15">
      <c r="B381" s="576" t="s">
        <v>233</v>
      </c>
      <c r="C381" s="159" t="s">
        <v>83</v>
      </c>
      <c r="D381" s="159" t="s">
        <v>84</v>
      </c>
      <c r="E381" s="159" t="s">
        <v>83</v>
      </c>
      <c r="F381" s="159" t="s">
        <v>84</v>
      </c>
      <c r="G381" s="159" t="s">
        <v>83</v>
      </c>
      <c r="H381" s="179" t="s">
        <v>84</v>
      </c>
    </row>
    <row r="382" spans="2:10" ht="15">
      <c r="B382" s="581" t="s">
        <v>119</v>
      </c>
      <c r="C382" s="87">
        <v>0.29494299912306343</v>
      </c>
      <c r="D382" s="51">
        <v>1009</v>
      </c>
      <c r="E382" s="87">
        <v>0.38035264483627201</v>
      </c>
      <c r="F382" s="51">
        <v>1057</v>
      </c>
      <c r="G382" s="87">
        <v>0.25726141078838172</v>
      </c>
      <c r="H382" s="52">
        <v>62</v>
      </c>
    </row>
    <row r="383" spans="2:10" ht="15">
      <c r="B383" s="581" t="s">
        <v>120</v>
      </c>
      <c r="C383" s="87">
        <v>0.51826951183864367</v>
      </c>
      <c r="D383" s="51">
        <v>1773</v>
      </c>
      <c r="E383" s="87">
        <v>0.43900683699172366</v>
      </c>
      <c r="F383" s="51">
        <v>1220</v>
      </c>
      <c r="G383" s="87">
        <v>0.25726141078838172</v>
      </c>
      <c r="H383" s="52">
        <v>62</v>
      </c>
    </row>
    <row r="384" spans="2:10" ht="15">
      <c r="B384" s="581" t="s">
        <v>123</v>
      </c>
      <c r="C384" s="87">
        <v>0.1867874890382929</v>
      </c>
      <c r="D384" s="51">
        <v>639</v>
      </c>
      <c r="E384" s="87">
        <v>0.18064051817200433</v>
      </c>
      <c r="F384" s="51">
        <v>502</v>
      </c>
      <c r="G384" s="87">
        <v>0.48547717842323651</v>
      </c>
      <c r="H384" s="52">
        <v>117</v>
      </c>
    </row>
    <row r="385" spans="2:8" ht="15.6" thickBot="1">
      <c r="B385" s="580" t="s">
        <v>70</v>
      </c>
      <c r="C385" s="90"/>
      <c r="D385" s="54">
        <v>3421</v>
      </c>
      <c r="E385" s="169"/>
      <c r="F385" s="54">
        <v>2779</v>
      </c>
      <c r="G385" s="54"/>
      <c r="H385" s="171">
        <v>241</v>
      </c>
    </row>
    <row r="386" spans="2:8" ht="15">
      <c r="B386" s="579"/>
      <c r="C386" s="29"/>
      <c r="D386" s="58"/>
      <c r="E386" s="34"/>
      <c r="F386" s="58"/>
      <c r="G386" s="578"/>
      <c r="H386" s="58"/>
    </row>
    <row r="387" spans="2:8" ht="15.6" thickBot="1">
      <c r="B387" s="555" t="s">
        <v>293</v>
      </c>
    </row>
    <row r="388" spans="2:8" ht="15">
      <c r="B388" s="577"/>
      <c r="C388" s="1091" t="s">
        <v>119</v>
      </c>
      <c r="D388" s="1092"/>
      <c r="E388" s="1091" t="s">
        <v>120</v>
      </c>
      <c r="F388" s="1092"/>
      <c r="G388" s="1093" t="s">
        <v>123</v>
      </c>
      <c r="H388" s="1094"/>
    </row>
    <row r="389" spans="2:8" ht="15">
      <c r="B389" s="576" t="s">
        <v>233</v>
      </c>
      <c r="C389" s="159" t="s">
        <v>83</v>
      </c>
      <c r="D389" s="159" t="s">
        <v>84</v>
      </c>
      <c r="E389" s="159" t="s">
        <v>83</v>
      </c>
      <c r="F389" s="159" t="s">
        <v>84</v>
      </c>
      <c r="G389" s="159" t="s">
        <v>83</v>
      </c>
      <c r="H389" s="179" t="s">
        <v>84</v>
      </c>
    </row>
    <row r="390" spans="2:8" ht="15">
      <c r="B390" s="572" t="s">
        <v>76</v>
      </c>
      <c r="C390" s="574">
        <v>7.4718045112781961E-2</v>
      </c>
      <c r="D390" s="575">
        <v>159</v>
      </c>
      <c r="E390" s="574">
        <v>4.4189852700491E-2</v>
      </c>
      <c r="F390" s="575">
        <v>135</v>
      </c>
      <c r="G390" s="574">
        <v>5.8028616852146261E-2</v>
      </c>
      <c r="H390" s="573">
        <v>73</v>
      </c>
    </row>
    <row r="391" spans="2:8" ht="15">
      <c r="B391" s="572" t="s">
        <v>9</v>
      </c>
      <c r="C391" s="570">
        <v>0.18233082706766918</v>
      </c>
      <c r="D391" s="571">
        <v>388</v>
      </c>
      <c r="E391" s="570">
        <v>9.6890343698854339E-2</v>
      </c>
      <c r="F391" s="571">
        <v>296</v>
      </c>
      <c r="G391" s="570">
        <v>0.13195548489666137</v>
      </c>
      <c r="H391" s="569">
        <v>166</v>
      </c>
    </row>
    <row r="392" spans="2:8" ht="15">
      <c r="B392" s="572" t="s">
        <v>10</v>
      </c>
      <c r="C392" s="570">
        <v>0.28712406015037595</v>
      </c>
      <c r="D392" s="571">
        <v>611</v>
      </c>
      <c r="E392" s="570">
        <v>0.22356792144026186</v>
      </c>
      <c r="F392" s="571">
        <v>683</v>
      </c>
      <c r="G392" s="570">
        <v>0.25755166931637519</v>
      </c>
      <c r="H392" s="569">
        <v>324</v>
      </c>
    </row>
    <row r="393" spans="2:8" ht="15">
      <c r="B393" s="568" t="s">
        <v>11</v>
      </c>
      <c r="C393" s="566">
        <v>0.28712406015037595</v>
      </c>
      <c r="D393" s="567">
        <v>611</v>
      </c>
      <c r="E393" s="566">
        <v>0.32111292962356791</v>
      </c>
      <c r="F393" s="567">
        <v>981</v>
      </c>
      <c r="G393" s="566">
        <v>0.27344992050874406</v>
      </c>
      <c r="H393" s="565">
        <v>344</v>
      </c>
    </row>
    <row r="394" spans="2:8" ht="15">
      <c r="B394" s="568" t="s">
        <v>12</v>
      </c>
      <c r="C394" s="566">
        <v>0.10432330827067669</v>
      </c>
      <c r="D394" s="567">
        <v>222</v>
      </c>
      <c r="E394" s="566">
        <v>0.13911620294599017</v>
      </c>
      <c r="F394" s="567">
        <v>425</v>
      </c>
      <c r="G394" s="566">
        <v>8.5850556438791734E-2</v>
      </c>
      <c r="H394" s="565">
        <v>108</v>
      </c>
    </row>
    <row r="395" spans="2:8" ht="15">
      <c r="B395" s="568" t="s">
        <v>13</v>
      </c>
      <c r="C395" s="566">
        <v>3.9943609022556392E-2</v>
      </c>
      <c r="D395" s="567">
        <v>85</v>
      </c>
      <c r="E395" s="566">
        <v>7.6923076923076927E-2</v>
      </c>
      <c r="F395" s="567">
        <v>235</v>
      </c>
      <c r="G395" s="566">
        <v>3.1796502384737677E-2</v>
      </c>
      <c r="H395" s="565">
        <v>40</v>
      </c>
    </row>
    <row r="396" spans="2:8" ht="15">
      <c r="B396" s="568" t="s">
        <v>14</v>
      </c>
      <c r="C396" s="566">
        <v>5.6390977443609019E-3</v>
      </c>
      <c r="D396" s="567">
        <v>12</v>
      </c>
      <c r="E396" s="566">
        <v>2.0949263502454993E-2</v>
      </c>
      <c r="F396" s="567">
        <v>64</v>
      </c>
      <c r="G396" s="566">
        <v>8.744038155802861E-3</v>
      </c>
      <c r="H396" s="565">
        <v>11</v>
      </c>
    </row>
    <row r="397" spans="2:8" ht="15">
      <c r="B397" s="564" t="s">
        <v>77</v>
      </c>
      <c r="C397" s="560">
        <v>8.4586466165413529E-3</v>
      </c>
      <c r="D397" s="561">
        <v>18</v>
      </c>
      <c r="E397" s="560">
        <v>6.513911620294599E-2</v>
      </c>
      <c r="F397" s="561">
        <v>199</v>
      </c>
      <c r="G397" s="560">
        <v>0.14069952305246422</v>
      </c>
      <c r="H397" s="563">
        <v>177</v>
      </c>
    </row>
    <row r="398" spans="2:8" ht="15">
      <c r="B398" s="562" t="s">
        <v>78</v>
      </c>
      <c r="C398" s="560">
        <v>1.0338345864661654E-2</v>
      </c>
      <c r="D398" s="561">
        <v>22</v>
      </c>
      <c r="E398" s="560">
        <v>1.2111292962356792E-2</v>
      </c>
      <c r="F398" s="561">
        <v>37</v>
      </c>
      <c r="G398" s="560">
        <v>1.192368839427663E-2</v>
      </c>
      <c r="H398" s="559">
        <v>15</v>
      </c>
    </row>
    <row r="399" spans="2:8" ht="15.6" thickBot="1">
      <c r="B399" s="558" t="s">
        <v>87</v>
      </c>
      <c r="C399" s="483"/>
      <c r="D399" s="54">
        <v>2128</v>
      </c>
      <c r="E399" s="90"/>
      <c r="F399" s="54">
        <v>3055</v>
      </c>
      <c r="G399" s="557"/>
      <c r="H399" s="171">
        <v>1258</v>
      </c>
    </row>
    <row r="400" spans="2:8" ht="15">
      <c r="B400" s="319" t="s">
        <v>8</v>
      </c>
      <c r="C400" s="29"/>
      <c r="D400" s="58"/>
      <c r="E400" s="29"/>
      <c r="F400" s="58"/>
      <c r="G400" s="556"/>
      <c r="H400" s="58"/>
    </row>
    <row r="401" s="554" customFormat="1" ht="15"/>
    <row r="402" s="554" customFormat="1" ht="15"/>
    <row r="403" s="554" customFormat="1" ht="15"/>
    <row r="404" s="554" customFormat="1" ht="15"/>
    <row r="405" s="554" customFormat="1" ht="15"/>
    <row r="406" s="554" customFormat="1" ht="15"/>
    <row r="407" s="554" customFormat="1" ht="15"/>
    <row r="408" s="554" customFormat="1" ht="15"/>
    <row r="409" s="554" customFormat="1" ht="15"/>
    <row r="410" s="554" customFormat="1" ht="15"/>
    <row r="411" s="554" customFormat="1" ht="15"/>
    <row r="412" s="554" customFormat="1" ht="15"/>
    <row r="413" s="554" customFormat="1" ht="15"/>
    <row r="414" s="554" customFormat="1" ht="15"/>
    <row r="415" s="554" customFormat="1" ht="15"/>
    <row r="416" s="554" customFormat="1" ht="15"/>
    <row r="417" s="554" customFormat="1" ht="15"/>
    <row r="418" s="554" customFormat="1" ht="15"/>
    <row r="419" s="554" customFormat="1" ht="15"/>
    <row r="420" s="554" customFormat="1" ht="15"/>
    <row r="421" s="554" customFormat="1" ht="15"/>
    <row r="422" s="554" customFormat="1" ht="15"/>
    <row r="423" s="554" customFormat="1" ht="15"/>
    <row r="424" s="554" customFormat="1" ht="15"/>
    <row r="425" s="554" customFormat="1" ht="15"/>
    <row r="426" s="554" customFormat="1" ht="15"/>
    <row r="427" s="554" customFormat="1" ht="15"/>
    <row r="428" s="554" customFormat="1" ht="15"/>
    <row r="429" s="554" customFormat="1" ht="15"/>
    <row r="430" s="554" customFormat="1" ht="15"/>
    <row r="431" s="554" customFormat="1" ht="15"/>
    <row r="432" s="554" customFormat="1" ht="15"/>
    <row r="433" s="554" customFormat="1" ht="15"/>
    <row r="434" s="554" customFormat="1" ht="15"/>
    <row r="435" s="554" customFormat="1" ht="15"/>
    <row r="436" s="554" customFormat="1" ht="15"/>
    <row r="437" s="554" customFormat="1" ht="15"/>
    <row r="438" s="554" customFormat="1" ht="15"/>
    <row r="439" s="554" customFormat="1" ht="15"/>
    <row r="440" s="554" customFormat="1" ht="15"/>
    <row r="441" s="554" customFormat="1" ht="15"/>
    <row r="442" s="554" customFormat="1" ht="15"/>
    <row r="443" s="554" customFormat="1" ht="15"/>
    <row r="444" s="554" customFormat="1" ht="15"/>
    <row r="445" s="554" customFormat="1" ht="15"/>
    <row r="446" s="554" customFormat="1" ht="15"/>
    <row r="447" s="554" customFormat="1" ht="15"/>
    <row r="448" s="554" customFormat="1" ht="15"/>
    <row r="449" s="554" customFormat="1" ht="15"/>
    <row r="450" s="554" customFormat="1" ht="15"/>
    <row r="451" s="554" customFormat="1" ht="15"/>
    <row r="452" s="554" customFormat="1" ht="15"/>
    <row r="453" s="554" customFormat="1" ht="15"/>
    <row r="454" s="554" customFormat="1" ht="15"/>
    <row r="455" s="554" customFormat="1" ht="15"/>
    <row r="456" s="554" customFormat="1" ht="15"/>
    <row r="457" s="554" customFormat="1" ht="15"/>
    <row r="458" s="554" customFormat="1" ht="15"/>
    <row r="459" s="554" customFormat="1" ht="15"/>
    <row r="460" s="554" customFormat="1" ht="15"/>
    <row r="461" s="554" customFormat="1" ht="15"/>
    <row r="462" s="554" customFormat="1" ht="15"/>
    <row r="463" s="554" customFormat="1" ht="15"/>
    <row r="464" s="554" customFormat="1" ht="15"/>
    <row r="465" s="554" customFormat="1" ht="15"/>
    <row r="466" s="554" customFormat="1" ht="15"/>
    <row r="467" s="554" customFormat="1" ht="15"/>
    <row r="468" s="554" customFormat="1" ht="15"/>
    <row r="469" s="554" customFormat="1" ht="15"/>
    <row r="470" s="554" customFormat="1" ht="15"/>
    <row r="471" s="554" customFormat="1" ht="15"/>
    <row r="472" s="554" customFormat="1" ht="15"/>
    <row r="473" s="554" customFormat="1" ht="15"/>
    <row r="474" s="554" customFormat="1" ht="15"/>
    <row r="475" s="554" customFormat="1" ht="15"/>
    <row r="476" s="554" customFormat="1" ht="15"/>
    <row r="477" s="554" customFormat="1" ht="15"/>
    <row r="478" s="554" customFormat="1" ht="15"/>
    <row r="479" s="554" customFormat="1" ht="15"/>
    <row r="480" s="554" customFormat="1" ht="15"/>
    <row r="481" s="554" customFormat="1" ht="15"/>
    <row r="482" s="554" customFormat="1" ht="15"/>
    <row r="483" s="554" customFormat="1" ht="15"/>
    <row r="484" s="554" customFormat="1" ht="15"/>
    <row r="485" s="554" customFormat="1" ht="15"/>
    <row r="486" s="554" customFormat="1" ht="15"/>
    <row r="487" s="554" customFormat="1" ht="15"/>
    <row r="488" s="554" customFormat="1" ht="15"/>
    <row r="489" s="554" customFormat="1" ht="15"/>
    <row r="490" s="554" customFormat="1" ht="15"/>
    <row r="491" s="554" customFormat="1" ht="15"/>
    <row r="492" s="554" customFormat="1" ht="15"/>
    <row r="493" s="554" customFormat="1" ht="15"/>
    <row r="494" s="554" customFormat="1" ht="15"/>
    <row r="495" s="554" customFormat="1" ht="15"/>
    <row r="496" s="554" customFormat="1" ht="15"/>
    <row r="497" s="554" customFormat="1" ht="15"/>
    <row r="498" s="554" customFormat="1" ht="15"/>
    <row r="499" s="554" customFormat="1" ht="15"/>
    <row r="500" s="554" customFormat="1" ht="15"/>
    <row r="501" s="554" customFormat="1" ht="15"/>
    <row r="502" s="554" customFormat="1" ht="15"/>
    <row r="503" s="554" customFormat="1" ht="15"/>
    <row r="504" s="554" customFormat="1" ht="15"/>
    <row r="505" s="554" customFormat="1" ht="15"/>
    <row r="506" s="554" customFormat="1" ht="15"/>
    <row r="507" s="554" customFormat="1" ht="15"/>
    <row r="508" s="554" customFormat="1" ht="15" hidden="1"/>
    <row r="509" s="554" customFormat="1" ht="15" hidden="1"/>
    <row r="510" s="554" customFormat="1" ht="15" hidden="1"/>
    <row r="511" s="554" customFormat="1" ht="15" hidden="1"/>
    <row r="512" s="554" customFormat="1" ht="15" hidden="1"/>
    <row r="513" s="554" customFormat="1" ht="15" hidden="1"/>
    <row r="514" s="554" customFormat="1" ht="15" hidden="1"/>
    <row r="515" s="554" customFormat="1" ht="15" hidden="1"/>
    <row r="516" s="554" customFormat="1" ht="15" hidden="1"/>
    <row r="517" s="554" customFormat="1" ht="15" hidden="1"/>
    <row r="518" s="554" customFormat="1" ht="15" hidden="1"/>
    <row r="519" s="554" customFormat="1" ht="15"/>
    <row r="520" s="554" customFormat="1" ht="15"/>
    <row r="521" s="554" customFormat="1" ht="15"/>
    <row r="522" s="554" customFormat="1" ht="15"/>
    <row r="523" s="554" customFormat="1" ht="15"/>
    <row r="524" s="554" customFormat="1" ht="15"/>
    <row r="525" s="554" customFormat="1" ht="15"/>
    <row r="526" s="554" customFormat="1" ht="15"/>
    <row r="527" s="554" customFormat="1" ht="15"/>
    <row r="528" s="554" customFormat="1" ht="15"/>
    <row r="529" s="554" customFormat="1" ht="15"/>
    <row r="530" s="554" customFormat="1" ht="15"/>
    <row r="531" s="554" customFormat="1" ht="15"/>
    <row r="532" s="554" customFormat="1" ht="15"/>
    <row r="533" s="554" customFormat="1" ht="15"/>
    <row r="534" s="554" customFormat="1" ht="15"/>
    <row r="535" s="554" customFormat="1" ht="15"/>
    <row r="536" s="554" customFormat="1" ht="15"/>
    <row r="537" s="554" customFormat="1" ht="15"/>
    <row r="538" s="554" customFormat="1" ht="15"/>
    <row r="539" s="554" customFormat="1" ht="15"/>
    <row r="540" s="554" customFormat="1" ht="15"/>
    <row r="541" s="554" customFormat="1" ht="15"/>
    <row r="542" s="554" customFormat="1" ht="15"/>
    <row r="543" s="554" customFormat="1" ht="15"/>
    <row r="544" s="554" customFormat="1" ht="15"/>
    <row r="545" s="554" customFormat="1" ht="15"/>
    <row r="546" s="554" customFormat="1" ht="15"/>
    <row r="547" s="554" customFormat="1" ht="15"/>
    <row r="548" s="554" customFormat="1" ht="15"/>
    <row r="549" s="554" customFormat="1" ht="15"/>
    <row r="550" s="554" customFormat="1" ht="15"/>
    <row r="551" s="554" customFormat="1" ht="15"/>
    <row r="552" s="554" customFormat="1" ht="15"/>
    <row r="553" s="554" customFormat="1" ht="15"/>
    <row r="554" s="554" customFormat="1" ht="15"/>
    <row r="555" s="554" customFormat="1" ht="15"/>
    <row r="556" s="554" customFormat="1" ht="15"/>
    <row r="557" s="554" customFormat="1" ht="15"/>
    <row r="558" s="554" customFormat="1" ht="15"/>
    <row r="559" s="554" customFormat="1" ht="15"/>
    <row r="560" s="554" customFormat="1" ht="15"/>
    <row r="561" s="554" customFormat="1" ht="15"/>
    <row r="562" s="554" customFormat="1" ht="15"/>
    <row r="563" s="554" customFormat="1" ht="15"/>
    <row r="564" s="554" customFormat="1" ht="15"/>
    <row r="565" s="554" customFormat="1" ht="15"/>
    <row r="566" s="554" customFormat="1" ht="15"/>
    <row r="567" s="554" customFormat="1" ht="15"/>
    <row r="568" s="554" customFormat="1" ht="15"/>
    <row r="569" s="554" customFormat="1" ht="15"/>
    <row r="570" s="554" customFormat="1" ht="15"/>
    <row r="571" s="554" customFormat="1" ht="15"/>
    <row r="572" s="554" customFormat="1" ht="15"/>
    <row r="573" s="554" customFormat="1" ht="15"/>
    <row r="574" s="554" customFormat="1" ht="15"/>
    <row r="575" s="554" customFormat="1" ht="15"/>
    <row r="576" s="554" customFormat="1" ht="15"/>
    <row r="577" s="554" customFormat="1" ht="15"/>
    <row r="578" s="554" customFormat="1" ht="15"/>
    <row r="579" s="554" customFormat="1" ht="15"/>
    <row r="580" s="554" customFormat="1" ht="15"/>
    <row r="581" s="554" customFormat="1" ht="15"/>
    <row r="582" s="554" customFormat="1" ht="15"/>
    <row r="583" s="554" customFormat="1" ht="15"/>
    <row r="584" s="554" customFormat="1" ht="15"/>
    <row r="585" s="554" customFormat="1" ht="15"/>
    <row r="586" s="554" customFormat="1" ht="15"/>
    <row r="587" s="554" customFormat="1" ht="15"/>
    <row r="588" s="554" customFormat="1" ht="15"/>
    <row r="589" s="554" customFormat="1" ht="15"/>
    <row r="590" s="554" customFormat="1" ht="15"/>
    <row r="591" s="554" customFormat="1" ht="15"/>
    <row r="592" s="554" customFormat="1" ht="15"/>
    <row r="593" s="554" customFormat="1" ht="15"/>
    <row r="594" s="554" customFormat="1" ht="15"/>
    <row r="595" s="554" customFormat="1" ht="15"/>
    <row r="596" s="554" customFormat="1" ht="15"/>
    <row r="597" s="554" customFormat="1" ht="15"/>
    <row r="598" s="554" customFormat="1" ht="15"/>
    <row r="599" s="554" customFormat="1" ht="15"/>
    <row r="600" s="554" customFormat="1" ht="15"/>
    <row r="601" s="554" customFormat="1" ht="15"/>
    <row r="602" s="554" customFormat="1" ht="15"/>
    <row r="603" s="554" customFormat="1" ht="15"/>
    <row r="604" s="554" customFormat="1" ht="15"/>
    <row r="605" s="554" customFormat="1" ht="15"/>
    <row r="606" s="554" customFormat="1" ht="15"/>
    <row r="607" s="554" customFormat="1" ht="15"/>
    <row r="608" s="554" customFormat="1" ht="15"/>
    <row r="609" s="554" customFormat="1" ht="15"/>
    <row r="610" s="554" customFormat="1" ht="15"/>
    <row r="611" s="554" customFormat="1" ht="15"/>
    <row r="612" s="554" customFormat="1" ht="15"/>
    <row r="613" s="554" customFormat="1" ht="15"/>
    <row r="614" s="554" customFormat="1" ht="15"/>
    <row r="615" s="554" customFormat="1" ht="15"/>
    <row r="616" s="554" customFormat="1" ht="15"/>
    <row r="617" s="554" customFormat="1" ht="15"/>
    <row r="618" s="554" customFormat="1" ht="15"/>
    <row r="619" s="554" customFormat="1" ht="15"/>
    <row r="620" s="554" customFormat="1" ht="15"/>
    <row r="621" s="554" customFormat="1" ht="15"/>
    <row r="622" s="554" customFormat="1" ht="15"/>
    <row r="623" s="554" customFormat="1" ht="15"/>
    <row r="624" s="554" customFormat="1" ht="15"/>
    <row r="625" s="554" customFormat="1" ht="15"/>
    <row r="626" s="554" customFormat="1" ht="15"/>
    <row r="627" s="554" customFormat="1" ht="15"/>
    <row r="628" s="554" customFormat="1" ht="15"/>
    <row r="629" s="554" customFormat="1" ht="15"/>
    <row r="630" s="554" customFormat="1" ht="15"/>
    <row r="631" s="554" customFormat="1" ht="15"/>
    <row r="632" s="554" customFormat="1" ht="15"/>
    <row r="633" s="554" customFormat="1" ht="15"/>
    <row r="634" s="554" customFormat="1" ht="15"/>
    <row r="635" s="554" customFormat="1" ht="15"/>
    <row r="636" s="554" customFormat="1" ht="15"/>
    <row r="637" s="554" customFormat="1" ht="15"/>
    <row r="638" s="554" customFormat="1" ht="15"/>
    <row r="639" s="554" customFormat="1" ht="15"/>
    <row r="640" s="554" customFormat="1" ht="15"/>
    <row r="641" s="554" customFormat="1" ht="15"/>
    <row r="642" s="554" customFormat="1" ht="15"/>
    <row r="643" s="554" customFormat="1" ht="15"/>
    <row r="644" s="554" customFormat="1" ht="15"/>
    <row r="645" s="554" customFormat="1" ht="15"/>
    <row r="646" s="554" customFormat="1" ht="15"/>
    <row r="647" s="554" customFormat="1" ht="15"/>
    <row r="648" s="554" customFormat="1" ht="15"/>
    <row r="649" s="554" customFormat="1" ht="15"/>
    <row r="650" s="554" customFormat="1" ht="15"/>
    <row r="651" s="554" customFormat="1" ht="15"/>
    <row r="652" s="554" customFormat="1" ht="15"/>
    <row r="653" s="554" customFormat="1" ht="15"/>
    <row r="654" s="554" customFormat="1" ht="15"/>
    <row r="655" s="554" customFormat="1" ht="15"/>
    <row r="656" s="554" customFormat="1" ht="15"/>
    <row r="657" s="554" customFormat="1" ht="15"/>
    <row r="658" s="554" customFormat="1" ht="15"/>
    <row r="659" s="554" customFormat="1" ht="15"/>
    <row r="660" s="554" customFormat="1" ht="15"/>
    <row r="661" s="554" customFormat="1" ht="15"/>
    <row r="662" s="554" customFormat="1" ht="15"/>
    <row r="663" s="554" customFormat="1" ht="15"/>
    <row r="664" s="554" customFormat="1" ht="15"/>
    <row r="665" s="554" customFormat="1" ht="15"/>
    <row r="666" s="554" customFormat="1" ht="15"/>
    <row r="667" s="554" customFormat="1" ht="15"/>
    <row r="668" s="554" customFormat="1" ht="15"/>
    <row r="669" s="554" customFormat="1" ht="15"/>
    <row r="670" s="554" customFormat="1" ht="15"/>
    <row r="671" s="554" customFormat="1" ht="15"/>
    <row r="672" s="554" customFormat="1" ht="15"/>
    <row r="673" s="554" customFormat="1" ht="15"/>
    <row r="674" s="554" customFormat="1" ht="15"/>
    <row r="675" s="554" customFormat="1" ht="15"/>
    <row r="676" s="554" customFormat="1" ht="15"/>
    <row r="677" s="554" customFormat="1" ht="15"/>
    <row r="678" s="554" customFormat="1" ht="15"/>
    <row r="679" s="554" customFormat="1" ht="15"/>
    <row r="680" s="554" customFormat="1" ht="15"/>
    <row r="681" s="554" customFormat="1" ht="15"/>
    <row r="682" s="554" customFormat="1" ht="15"/>
    <row r="683" s="554" customFormat="1" ht="15"/>
    <row r="684" s="554" customFormat="1" ht="15"/>
    <row r="685" s="554" customFormat="1" ht="15"/>
    <row r="686" s="554" customFormat="1" ht="15"/>
    <row r="687" s="554" customFormat="1" ht="15"/>
    <row r="688" s="554" customFormat="1" ht="15"/>
    <row r="689" s="554" customFormat="1" ht="15"/>
    <row r="690" s="554" customFormat="1" ht="15"/>
    <row r="691" s="554" customFormat="1" ht="15"/>
    <row r="692" s="554" customFormat="1" ht="15"/>
    <row r="693" s="554" customFormat="1" ht="15"/>
    <row r="694" s="554" customFormat="1" ht="15"/>
  </sheetData>
  <customSheetViews>
    <customSheetView guid="{475BE465-DD65-4415-BF6C-6FC31F567C6A}" scale="70" hiddenRows="1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51">
    <mergeCell ref="C77:D77"/>
    <mergeCell ref="E77:F77"/>
    <mergeCell ref="G77:H77"/>
    <mergeCell ref="E87:F87"/>
    <mergeCell ref="C106:D106"/>
    <mergeCell ref="E106:F106"/>
    <mergeCell ref="G106:H106"/>
    <mergeCell ref="C156:D156"/>
    <mergeCell ref="E156:F156"/>
    <mergeCell ref="B171:B172"/>
    <mergeCell ref="C171:D171"/>
    <mergeCell ref="E171:F171"/>
    <mergeCell ref="G221:H221"/>
    <mergeCell ref="I221:J221"/>
    <mergeCell ref="K221:L221"/>
    <mergeCell ref="C236:D236"/>
    <mergeCell ref="E236:F236"/>
    <mergeCell ref="G236:H236"/>
    <mergeCell ref="I236:J236"/>
    <mergeCell ref="K236:L236"/>
    <mergeCell ref="C221:D221"/>
    <mergeCell ref="E221:F221"/>
    <mergeCell ref="C251:D251"/>
    <mergeCell ref="E251:F251"/>
    <mergeCell ref="C265:D265"/>
    <mergeCell ref="E265:F265"/>
    <mergeCell ref="C280:D280"/>
    <mergeCell ref="E280:F280"/>
    <mergeCell ref="G280:H280"/>
    <mergeCell ref="B297:B298"/>
    <mergeCell ref="C297:D297"/>
    <mergeCell ref="E297:F297"/>
    <mergeCell ref="C323:D323"/>
    <mergeCell ref="E323:F323"/>
    <mergeCell ref="G323:H323"/>
    <mergeCell ref="C333:D333"/>
    <mergeCell ref="E333:F333"/>
    <mergeCell ref="G333:H333"/>
    <mergeCell ref="C340:D340"/>
    <mergeCell ref="E340:F340"/>
    <mergeCell ref="G340:H340"/>
    <mergeCell ref="G380:H380"/>
    <mergeCell ref="C388:D388"/>
    <mergeCell ref="E388:F388"/>
    <mergeCell ref="G388:H388"/>
    <mergeCell ref="C357:D357"/>
    <mergeCell ref="E357:F357"/>
    <mergeCell ref="C371:D371"/>
    <mergeCell ref="E371:F371"/>
    <mergeCell ref="C380:D380"/>
    <mergeCell ref="E380:F380"/>
  </mergeCells>
  <pageMargins left="0.75" right="0.75" top="1" bottom="1" header="0.5" footer="0.5"/>
  <pageSetup paperSize="9" orientation="portrait" horizontalDpi="200" verticalDpi="200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68C42CCB0243B22A502AE745454D" ma:contentTypeVersion="0" ma:contentTypeDescription="Create a new document." ma:contentTypeScope="" ma:versionID="55f25768157556888b1872f7b1b7f4a7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B19004F4-B78B-4504-B44D-0145CE8FA1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74A0A9-B7D2-4E93-BCFF-C671062C41A4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0BD836DD-1B0A-46D1-8917-5AD679C451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81</vt:i4>
      </vt:variant>
    </vt:vector>
  </HeadingPairs>
  <TitlesOfParts>
    <vt:vector size="91" baseType="lpstr">
      <vt:lpstr>Data</vt:lpstr>
      <vt:lpstr>Dashboard</vt:lpstr>
      <vt:lpstr>13.14 Q3 Diversity Stats</vt:lpstr>
      <vt:lpstr>13.14 Q2 Diversity Stats</vt:lpstr>
      <vt:lpstr>13.14 Q1 Diversity Stats</vt:lpstr>
      <vt:lpstr>12.13 Q4 Diversity Stats</vt:lpstr>
      <vt:lpstr>12.13 Q3 Diversity Stats</vt:lpstr>
      <vt:lpstr>12.13 Q2 Diversity Stats</vt:lpstr>
      <vt:lpstr>12.13 Q1 Diversity Stats</vt:lpstr>
      <vt:lpstr>Guidance</vt:lpstr>
      <vt:lpstr>'13.14 Q1 Diversity Stats'!Print_Area</vt:lpstr>
      <vt:lpstr>'13.14 Q2 Diversity Stats'!Print_Area</vt:lpstr>
      <vt:lpstr>'13.14 Q3 Diversity Stats'!Print_Area</vt:lpstr>
      <vt:lpstr>Dashboard!Print_Area</vt:lpstr>
      <vt:lpstr>'12.13 Q3 Diversity Stats'!ptr_Fig1</vt:lpstr>
      <vt:lpstr>'12.13 Q4 Diversity Stats'!ptr_Fig1</vt:lpstr>
      <vt:lpstr>'13.14 Q2 Diversity Stats'!ptr_Fig1</vt:lpstr>
      <vt:lpstr>'13.14 Q3 Diversity Stats'!ptr_Fig1</vt:lpstr>
      <vt:lpstr>ptr_Fig1</vt:lpstr>
      <vt:lpstr>'12.13 Q3 Diversity Stats'!ptr_Fig10</vt:lpstr>
      <vt:lpstr>'12.13 Q4 Diversity Stats'!ptr_Fig10</vt:lpstr>
      <vt:lpstr>'13.14 Q2 Diversity Stats'!ptr_Fig10</vt:lpstr>
      <vt:lpstr>'13.14 Q3 Diversity Stats'!ptr_Fig10</vt:lpstr>
      <vt:lpstr>ptr_Fig10</vt:lpstr>
      <vt:lpstr>'12.13 Q3 Diversity Stats'!ptr_Fig11</vt:lpstr>
      <vt:lpstr>'12.13 Q4 Diversity Stats'!ptr_Fig11</vt:lpstr>
      <vt:lpstr>'13.14 Q2 Diversity Stats'!ptr_Fig11</vt:lpstr>
      <vt:lpstr>'13.14 Q3 Diversity Stats'!ptr_Fig11</vt:lpstr>
      <vt:lpstr>ptr_Fig11</vt:lpstr>
      <vt:lpstr>'12.13 Q3 Diversity Stats'!ptr_Fig12</vt:lpstr>
      <vt:lpstr>'12.13 Q4 Diversity Stats'!ptr_Fig12</vt:lpstr>
      <vt:lpstr>'13.14 Q2 Diversity Stats'!ptr_Fig12</vt:lpstr>
      <vt:lpstr>'13.14 Q3 Diversity Stats'!ptr_Fig12</vt:lpstr>
      <vt:lpstr>ptr_Fig12</vt:lpstr>
      <vt:lpstr>'12.13 Q3 Diversity Stats'!ptr_Fig2</vt:lpstr>
      <vt:lpstr>'12.13 Q4 Diversity Stats'!ptr_Fig2</vt:lpstr>
      <vt:lpstr>'13.14 Q2 Diversity Stats'!ptr_Fig2</vt:lpstr>
      <vt:lpstr>'13.14 Q3 Diversity Stats'!ptr_Fig2</vt:lpstr>
      <vt:lpstr>ptr_Fig2</vt:lpstr>
      <vt:lpstr>'12.13 Q3 Diversity Stats'!ptr_Fig3</vt:lpstr>
      <vt:lpstr>'12.13 Q4 Diversity Stats'!ptr_Fig3</vt:lpstr>
      <vt:lpstr>'13.14 Q2 Diversity Stats'!ptr_Fig3</vt:lpstr>
      <vt:lpstr>'13.14 Q3 Diversity Stats'!ptr_Fig3</vt:lpstr>
      <vt:lpstr>ptr_Fig3</vt:lpstr>
      <vt:lpstr>'12.13 Q3 Diversity Stats'!ptr_Fig4</vt:lpstr>
      <vt:lpstr>'12.13 Q4 Diversity Stats'!ptr_Fig4</vt:lpstr>
      <vt:lpstr>'13.14 Q2 Diversity Stats'!ptr_Fig4</vt:lpstr>
      <vt:lpstr>'13.14 Q3 Diversity Stats'!ptr_Fig4</vt:lpstr>
      <vt:lpstr>ptr_Fig4</vt:lpstr>
      <vt:lpstr>'12.13 Q3 Diversity Stats'!ptr_Fig5</vt:lpstr>
      <vt:lpstr>'12.13 Q4 Diversity Stats'!ptr_Fig5</vt:lpstr>
      <vt:lpstr>'13.14 Q2 Diversity Stats'!ptr_Fig5</vt:lpstr>
      <vt:lpstr>'13.14 Q3 Diversity Stats'!ptr_Fig5</vt:lpstr>
      <vt:lpstr>ptr_Fig5</vt:lpstr>
      <vt:lpstr>'12.13 Q3 Diversity Stats'!ptr_Fig6</vt:lpstr>
      <vt:lpstr>'12.13 Q4 Diversity Stats'!ptr_Fig6</vt:lpstr>
      <vt:lpstr>'13.14 Q2 Diversity Stats'!ptr_Fig6</vt:lpstr>
      <vt:lpstr>'13.14 Q3 Diversity Stats'!ptr_Fig6</vt:lpstr>
      <vt:lpstr>ptr_Fig6</vt:lpstr>
      <vt:lpstr>'12.13 Q3 Diversity Stats'!ptr_Fig7</vt:lpstr>
      <vt:lpstr>'12.13 Q4 Diversity Stats'!ptr_Fig7</vt:lpstr>
      <vt:lpstr>'13.14 Q2 Diversity Stats'!ptr_Fig7</vt:lpstr>
      <vt:lpstr>'13.14 Q3 Diversity Stats'!ptr_Fig7</vt:lpstr>
      <vt:lpstr>ptr_Fig7</vt:lpstr>
      <vt:lpstr>'12.13 Q3 Diversity Stats'!ptr_Fig8</vt:lpstr>
      <vt:lpstr>'12.13 Q4 Diversity Stats'!ptr_Fig8</vt:lpstr>
      <vt:lpstr>'13.14 Q2 Diversity Stats'!ptr_Fig8</vt:lpstr>
      <vt:lpstr>'13.14 Q3 Diversity Stats'!ptr_Fig8</vt:lpstr>
      <vt:lpstr>ptr_Fig8</vt:lpstr>
      <vt:lpstr>'12.13 Q3 Diversity Stats'!ptr_Fig9</vt:lpstr>
      <vt:lpstr>'12.13 Q4 Diversity Stats'!ptr_Fig9</vt:lpstr>
      <vt:lpstr>'13.14 Q2 Diversity Stats'!ptr_Fig9</vt:lpstr>
      <vt:lpstr>'13.14 Q3 Diversity Stats'!ptr_Fig9</vt:lpstr>
      <vt:lpstr>ptr_Fig9</vt:lpstr>
      <vt:lpstr>'12.13 Q3 Diversity Stats'!ptr_Top</vt:lpstr>
      <vt:lpstr>'12.13 Q4 Diversity Stats'!ptr_Top</vt:lpstr>
      <vt:lpstr>ptr_Top</vt:lpstr>
      <vt:lpstr>'13.14 Q3 Diversity Stats'!ptr_Top_Main</vt:lpstr>
      <vt:lpstr>ptr_Top_Main</vt:lpstr>
      <vt:lpstr>ptrDateTag</vt:lpstr>
      <vt:lpstr>ptrDateTag_Main_Dec</vt:lpstr>
      <vt:lpstr>ptrDateTag_Main_Sep</vt:lpstr>
      <vt:lpstr>ptrGrades_Note</vt:lpstr>
      <vt:lpstr>'13.14 Q3 Diversity Stats'!ptrGrades_Note_Main</vt:lpstr>
      <vt:lpstr>ptrGrades_Note_Main</vt:lpstr>
      <vt:lpstr>'13.14 Q3 Diversity Stats'!ptrTo_Delete_Main</vt:lpstr>
      <vt:lpstr>ptrTo_Delete_Main</vt:lpstr>
      <vt:lpstr>'12.13 Q1 Diversity Stats'!Test</vt:lpstr>
      <vt:lpstr>'12.13 Q3 Diversity Stats'!Test</vt:lpstr>
      <vt:lpstr>'12.13 Q4 Diversity Stats'!Test</vt:lpstr>
      <vt:lpstr>Test</vt:lpstr>
    </vt:vector>
  </TitlesOfParts>
  <Company>Environment Agency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Diversity Dashboard 2013-14 Q3</dc:title>
  <dc:creator>chiggins02</dc:creator>
  <cp:lastModifiedBy>awoodward02</cp:lastModifiedBy>
  <dcterms:created xsi:type="dcterms:W3CDTF">2013-07-19T13:02:57Z</dcterms:created>
  <dcterms:modified xsi:type="dcterms:W3CDTF">2014-02-07T09:09:10Z</dcterms:modified>
  <cp:contentType>Document</cp:contentType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0x0101004B8068C42CCB0243B22A502AE745454D</vt:lpwstr>
  </property>
  <property fmtid="{D5CDD505-2E9C-101B-9397-08002B2CF9AE}" pid="3" name="_MarkAsFinal">
    <vt:bool>true</vt:bool>
  </property>
</Properties>
</file>