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<sst xmlns="http://schemas.openxmlformats.org/spreadsheetml/2006/main" count="130" uniqueCount="52">
  <si>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</si>
  <si>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</si>
  <si>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</si>
  <si>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</si>
  <si>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</si>
  <si>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</si>
  <si>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</si>
  <si>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</si>
  <si>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</si>
  <si>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</si>
  <si>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</si>
  <si>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</si>
  <si>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</si>
  <si>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</si>
  <si>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</si>
  <si>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</si>
  <si>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</si>
  <si>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</si>
  <si>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</si>
  <si>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</si>
  <si>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</si>
  <si>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</si>
  <si>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</si>
  <si>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</si>
  <si>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</si>
  <si>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</si>
  <si>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</si>
  <si>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</si>
  <si>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</si>
  <si>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</si>
  <si>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</si>
  <si>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</si>
  <si>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</si>
  <si>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</si>
  <si>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Work &amp; Pensions Corporate &amp; Shared Services</t>
  </si>
  <si>
    <t>Ministerial Department</t>
  </si>
  <si>
    <t>Department for Work &amp; Pensions</t>
  </si>
  <si>
    <t>Child Maintenance &amp; Enforcement Commission</t>
  </si>
  <si>
    <t>Crown Non Departmental Public Body</t>
  </si>
  <si>
    <t>Health &amp; Safety Executive</t>
  </si>
  <si>
    <t>Jobcentre Plus</t>
  </si>
  <si>
    <t>Executive Agency</t>
  </si>
  <si>
    <t>Pensions &amp; Disability Carers Service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</si>
  <si>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</si>
  <si>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</si>
  <si>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</si>
  <si>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</si>
  <si>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</si>
  <si>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</si>
  <si>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.</t>
  </si>
  <si>
    <t>TPR and ECR</t>
  </si>
  <si>
    <t>Remploy do not use Civil Service Grades.
Non-consolidated performance payments relate to a former Weekly Paid Employee's Bonus Scheme for Remploy's factory employees and no longer relate to performance.  Remploy is in the process of gradually consolidating these payments into basic pay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</si>
</sst>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_-* #,##0.0_-;\-* #,##0.0_-;_-* &quot;-&quot;??_-;_-@_-"/>
    <numFmt numFmtId="189" formatCode="_-* #,##0_-;\-* #,##0_-;_-* &quot;-&quot;??_-;_-@_-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43" fontId="0" fillId="0" borderId="10" xfId="47" applyFont="1" applyFill="1" applyBorder="1" applyAlignment="1" applyProtection="1">
      <alignment horizontal="right" wrapText="1"/>
      <protection locked="0"/>
    </xf>
    <xf numFmtId="43" fontId="0" fillId="0" borderId="10" xfId="47" applyFont="1" applyFill="1" applyBorder="1" applyAlignment="1" applyProtection="1">
      <alignment horizontal="right"/>
      <protection/>
    </xf>
    <xf numFmtId="43" fontId="0" fillId="0" borderId="10" xfId="47" applyFill="1" applyBorder="1" applyAlignment="1" applyProtection="1">
      <alignment horizontal="right" wrapText="1"/>
      <protection locked="0"/>
    </xf>
    <xf numFmtId="189" fontId="0" fillId="0" borderId="10" xfId="47" applyNumberFormat="1" applyFont="1" applyFill="1" applyBorder="1" applyAlignment="1" applyProtection="1">
      <alignment horizontal="right"/>
      <protection/>
    </xf>
    <xf numFmtId="189" fontId="0" fillId="0" borderId="10" xfId="47" applyNumberFormat="1" applyFont="1" applyFill="1" applyBorder="1" applyAlignment="1" applyProtection="1">
      <alignment horizontal="right" wrapText="1"/>
      <protection locked="0"/>
    </xf>
    <xf numFmtId="189" fontId="0" fillId="0" borderId="10" xfId="47" applyNumberFormat="1" applyFill="1" applyBorder="1" applyAlignment="1" applyProtection="1">
      <alignment horizontal="right" wrapText="1"/>
      <protection locked="0"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0" fillId="25" borderId="10" xfId="0" applyFill="1" applyBorder="1" applyAlignment="1" applyProtection="1">
      <alignment vertical="center" wrapText="1"/>
      <protection locked="0"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L1">
      <selection activeCell="AN11" sqref="AN11"/>
    </sheetView>
  </sheetViews>
  <sheetFormatPr defaultColWidth="8.88671875" defaultRowHeight="15"/>
  <cols>
    <col min="1" max="1" width="38.3359375" style="2" customWidth="1"/>
    <col min="2" max="2" width="35.4453125" style="2" customWidth="1"/>
    <col min="3" max="3" width="36.886718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8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6"/>
      <c r="R1" s="40" t="s">
        <v>15</v>
      </c>
      <c r="S1" s="51"/>
      <c r="T1" s="51"/>
      <c r="U1" s="51"/>
      <c r="V1" s="51"/>
      <c r="W1" s="51"/>
      <c r="X1" s="51"/>
      <c r="Y1" s="51"/>
      <c r="Z1" s="51"/>
      <c r="AA1" s="39"/>
      <c r="AB1" s="47" t="s">
        <v>25</v>
      </c>
      <c r="AC1" s="48"/>
      <c r="AD1" s="43" t="s">
        <v>11</v>
      </c>
      <c r="AE1" s="44"/>
      <c r="AF1" s="44"/>
      <c r="AG1" s="44"/>
      <c r="AH1" s="44"/>
      <c r="AI1" s="44"/>
      <c r="AJ1" s="45"/>
      <c r="AK1" s="56" t="s">
        <v>32</v>
      </c>
      <c r="AL1" s="56"/>
      <c r="AM1" s="56"/>
      <c r="AN1" s="55" t="s">
        <v>24</v>
      </c>
      <c r="AO1" s="36" t="s">
        <v>33</v>
      </c>
    </row>
    <row r="2" spans="1:41" s="1" customFormat="1" ht="53.25" customHeight="1">
      <c r="A2" s="41"/>
      <c r="B2" s="41"/>
      <c r="C2" s="41"/>
      <c r="D2" s="34" t="s">
        <v>28</v>
      </c>
      <c r="E2" s="35"/>
      <c r="F2" s="34" t="s">
        <v>29</v>
      </c>
      <c r="G2" s="35"/>
      <c r="H2" s="34" t="s">
        <v>30</v>
      </c>
      <c r="I2" s="35"/>
      <c r="J2" s="34" t="s">
        <v>6</v>
      </c>
      <c r="K2" s="35"/>
      <c r="L2" s="34" t="s">
        <v>31</v>
      </c>
      <c r="M2" s="35"/>
      <c r="N2" s="34" t="s">
        <v>5</v>
      </c>
      <c r="O2" s="35"/>
      <c r="P2" s="38" t="s">
        <v>9</v>
      </c>
      <c r="Q2" s="46"/>
      <c r="R2" s="38" t="s">
        <v>13</v>
      </c>
      <c r="S2" s="39"/>
      <c r="T2" s="40" t="s">
        <v>3</v>
      </c>
      <c r="U2" s="39"/>
      <c r="V2" s="40" t="s">
        <v>4</v>
      </c>
      <c r="W2" s="39"/>
      <c r="X2" s="40" t="s">
        <v>14</v>
      </c>
      <c r="Y2" s="39"/>
      <c r="Z2" s="38" t="s">
        <v>10</v>
      </c>
      <c r="AA2" s="46"/>
      <c r="AB2" s="49"/>
      <c r="AC2" s="50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2" t="s">
        <v>23</v>
      </c>
      <c r="AK2" s="36" t="s">
        <v>26</v>
      </c>
      <c r="AL2" s="36" t="s">
        <v>27</v>
      </c>
      <c r="AM2" s="36" t="s">
        <v>22</v>
      </c>
      <c r="AN2" s="31"/>
      <c r="AO2" s="53"/>
    </row>
    <row r="3" spans="1:41" ht="57.75" customHeight="1">
      <c r="A3" s="42"/>
      <c r="B3" s="42"/>
      <c r="C3" s="42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7"/>
      <c r="AE3" s="37"/>
      <c r="AF3" s="37"/>
      <c r="AG3" s="37"/>
      <c r="AH3" s="37"/>
      <c r="AI3" s="37"/>
      <c r="AJ3" s="52"/>
      <c r="AK3" s="37"/>
      <c r="AL3" s="37"/>
      <c r="AM3" s="37"/>
      <c r="AN3" s="32"/>
      <c r="AO3" s="37"/>
    </row>
    <row r="4" spans="1:41" ht="30">
      <c r="A4" s="3" t="s">
        <v>34</v>
      </c>
      <c r="B4" s="3" t="s">
        <v>35</v>
      </c>
      <c r="C4" s="3" t="s">
        <v>36</v>
      </c>
      <c r="D4" s="29">
        <v>3730</v>
      </c>
      <c r="E4" s="25">
        <v>3250.38</v>
      </c>
      <c r="F4" s="29">
        <v>3281</v>
      </c>
      <c r="G4" s="25">
        <v>3045.12</v>
      </c>
      <c r="H4" s="29">
        <v>3800</v>
      </c>
      <c r="I4" s="25">
        <v>3626.55</v>
      </c>
      <c r="J4" s="29">
        <v>1572</v>
      </c>
      <c r="K4" s="25">
        <v>1515.15</v>
      </c>
      <c r="L4" s="29">
        <v>201</v>
      </c>
      <c r="M4" s="25">
        <v>197.43</v>
      </c>
      <c r="N4" s="29">
        <v>17</v>
      </c>
      <c r="O4" s="25">
        <v>16.6</v>
      </c>
      <c r="P4" s="28">
        <f>SUM(N4,L4,J4,H4,F4,D4)</f>
        <v>12601</v>
      </c>
      <c r="Q4" s="26">
        <f>SUM(O4,M4,K4,I4,G4,E4)</f>
        <v>11651.23</v>
      </c>
      <c r="R4" s="13">
        <v>0</v>
      </c>
      <c r="S4" s="13">
        <v>0</v>
      </c>
      <c r="T4" s="13">
        <v>0</v>
      </c>
      <c r="U4" s="13">
        <v>0</v>
      </c>
      <c r="V4" s="13">
        <v>135</v>
      </c>
      <c r="W4" s="13">
        <v>135</v>
      </c>
      <c r="X4" s="13">
        <v>0</v>
      </c>
      <c r="Y4" s="13">
        <v>0</v>
      </c>
      <c r="Z4" s="15">
        <f>SUM(X4,V4,,T4,R4)</f>
        <v>135</v>
      </c>
      <c r="AA4" s="15">
        <f>SUM(Y4,W4,,U4,S4)</f>
        <v>135</v>
      </c>
      <c r="AB4" s="4">
        <f>Z4+P4</f>
        <v>12736</v>
      </c>
      <c r="AC4" s="4">
        <f>AA4+Q4</f>
        <v>11786.23</v>
      </c>
      <c r="AD4" s="21">
        <v>30489402.469999988</v>
      </c>
      <c r="AE4" s="22">
        <v>452514.89</v>
      </c>
      <c r="AF4" s="22">
        <v>51968.63</v>
      </c>
      <c r="AG4" s="22">
        <v>165443.63</v>
      </c>
      <c r="AH4" s="22">
        <v>5655212.810000001</v>
      </c>
      <c r="AI4" s="22">
        <v>2336457.67</v>
      </c>
      <c r="AJ4" s="23">
        <f>SUM(AD4:AI4)</f>
        <v>39151000.09999999</v>
      </c>
      <c r="AK4" s="21">
        <v>1290601.9424460432</v>
      </c>
      <c r="AL4" s="21">
        <v>661097</v>
      </c>
      <c r="AM4" s="24">
        <f>SUM(AK4:AL4)</f>
        <v>1951698.9424460432</v>
      </c>
      <c r="AN4" s="24">
        <f>AM4+AJ4</f>
        <v>41102699.04244603</v>
      </c>
      <c r="AO4" s="19"/>
    </row>
    <row r="5" spans="1:41" ht="15">
      <c r="A5" s="3" t="s">
        <v>37</v>
      </c>
      <c r="B5" s="3" t="s">
        <v>38</v>
      </c>
      <c r="C5" s="3" t="s">
        <v>36</v>
      </c>
      <c r="D5" s="29">
        <v>5651</v>
      </c>
      <c r="E5" s="25">
        <v>4822.78</v>
      </c>
      <c r="F5" s="29">
        <v>2439</v>
      </c>
      <c r="G5" s="25">
        <v>2195.64</v>
      </c>
      <c r="H5" s="29">
        <v>642</v>
      </c>
      <c r="I5" s="25">
        <v>610.33</v>
      </c>
      <c r="J5" s="29">
        <v>143</v>
      </c>
      <c r="K5" s="25">
        <v>141.65</v>
      </c>
      <c r="L5" s="29">
        <v>22</v>
      </c>
      <c r="M5" s="25">
        <v>22</v>
      </c>
      <c r="N5" s="29">
        <v>210</v>
      </c>
      <c r="O5" s="25">
        <v>209.37</v>
      </c>
      <c r="P5" s="28">
        <f aca="true" t="shared" si="0" ref="P5:Q13">SUM(N5,L5,J5,H5,F5,D5)</f>
        <v>9107</v>
      </c>
      <c r="Q5" s="26">
        <f t="shared" si="0"/>
        <v>8001.7699999999995</v>
      </c>
      <c r="R5" s="13">
        <v>0</v>
      </c>
      <c r="S5" s="13">
        <v>0</v>
      </c>
      <c r="T5" s="13">
        <v>0</v>
      </c>
      <c r="U5" s="13">
        <v>0</v>
      </c>
      <c r="V5" s="13">
        <v>2</v>
      </c>
      <c r="W5" s="13">
        <v>2</v>
      </c>
      <c r="X5" s="13">
        <v>5</v>
      </c>
      <c r="Y5" s="13">
        <v>5</v>
      </c>
      <c r="Z5" s="15">
        <f aca="true" t="shared" si="1" ref="Z5:AA12">SUM(X5,V5,,T5,R5)</f>
        <v>7</v>
      </c>
      <c r="AA5" s="15">
        <f t="shared" si="1"/>
        <v>7</v>
      </c>
      <c r="AB5" s="4">
        <f aca="true" t="shared" si="2" ref="AB5:AC13">Z5+P5</f>
        <v>9114</v>
      </c>
      <c r="AC5" s="4">
        <f t="shared" si="2"/>
        <v>8008.7699999999995</v>
      </c>
      <c r="AD5" s="22">
        <v>13909772</v>
      </c>
      <c r="AE5" s="22">
        <v>287844</v>
      </c>
      <c r="AF5" s="22">
        <v>22</v>
      </c>
      <c r="AG5" s="22">
        <v>290797</v>
      </c>
      <c r="AH5" s="22">
        <v>2537509</v>
      </c>
      <c r="AI5" s="22">
        <v>923056</v>
      </c>
      <c r="AJ5" s="23">
        <f aca="true" t="shared" si="3" ref="AJ5:AJ12">SUM(AD5:AI5)</f>
        <v>17949000</v>
      </c>
      <c r="AK5" s="21">
        <v>19517</v>
      </c>
      <c r="AL5" s="21">
        <v>137724</v>
      </c>
      <c r="AM5" s="24">
        <f aca="true" t="shared" si="4" ref="AM5:AM13">SUM(AK5:AL5)</f>
        <v>157241</v>
      </c>
      <c r="AN5" s="24">
        <f aca="true" t="shared" si="5" ref="AN5:AN13">AM5+AJ5</f>
        <v>18106241</v>
      </c>
      <c r="AO5" s="19"/>
    </row>
    <row r="6" spans="1:41" ht="15">
      <c r="A6" s="3" t="s">
        <v>39</v>
      </c>
      <c r="B6" s="3" t="s">
        <v>38</v>
      </c>
      <c r="C6" s="3" t="s">
        <v>36</v>
      </c>
      <c r="D6" s="29">
        <v>560</v>
      </c>
      <c r="E6" s="25">
        <v>493.7</v>
      </c>
      <c r="F6" s="29">
        <v>526</v>
      </c>
      <c r="G6" s="25">
        <v>488.8</v>
      </c>
      <c r="H6" s="29">
        <v>1770</v>
      </c>
      <c r="I6" s="25">
        <v>1675.2</v>
      </c>
      <c r="J6" s="29">
        <v>685</v>
      </c>
      <c r="K6" s="25">
        <v>656.9</v>
      </c>
      <c r="L6" s="29">
        <v>45</v>
      </c>
      <c r="M6" s="25">
        <v>44.3</v>
      </c>
      <c r="N6" s="29">
        <v>0</v>
      </c>
      <c r="O6" s="25">
        <v>0</v>
      </c>
      <c r="P6" s="28">
        <f t="shared" si="0"/>
        <v>3586</v>
      </c>
      <c r="Q6" s="26">
        <f t="shared" si="0"/>
        <v>3358.9</v>
      </c>
      <c r="R6" s="13">
        <v>23</v>
      </c>
      <c r="S6" s="13">
        <v>21</v>
      </c>
      <c r="T6" s="13">
        <v>11</v>
      </c>
      <c r="U6" s="13">
        <v>9.12</v>
      </c>
      <c r="V6" s="13">
        <v>12</v>
      </c>
      <c r="W6" s="13">
        <v>12</v>
      </c>
      <c r="X6" s="13"/>
      <c r="Y6" s="13"/>
      <c r="Z6" s="15">
        <f t="shared" si="1"/>
        <v>46</v>
      </c>
      <c r="AA6" s="15">
        <f t="shared" si="1"/>
        <v>42.12</v>
      </c>
      <c r="AB6" s="4">
        <f t="shared" si="2"/>
        <v>3632</v>
      </c>
      <c r="AC6" s="4">
        <f t="shared" si="2"/>
        <v>3401.02</v>
      </c>
      <c r="AD6" s="22">
        <v>10850013.28</v>
      </c>
      <c r="AE6" s="22">
        <v>132254.51</v>
      </c>
      <c r="AF6" s="22">
        <v>26781.88</v>
      </c>
      <c r="AG6" s="22">
        <v>31498.8</v>
      </c>
      <c r="AH6" s="22">
        <v>2225906.72</v>
      </c>
      <c r="AI6" s="22">
        <v>958674.13</v>
      </c>
      <c r="AJ6" s="23">
        <f t="shared" si="3"/>
        <v>14225129.320000002</v>
      </c>
      <c r="AK6" s="21">
        <v>251041.62</v>
      </c>
      <c r="AL6" s="21">
        <v>0</v>
      </c>
      <c r="AM6" s="24">
        <f t="shared" si="4"/>
        <v>251041.62</v>
      </c>
      <c r="AN6" s="24">
        <f t="shared" si="5"/>
        <v>14476170.940000001</v>
      </c>
      <c r="AO6" s="10"/>
    </row>
    <row r="7" spans="1:41" ht="15">
      <c r="A7" s="3" t="s">
        <v>40</v>
      </c>
      <c r="B7" s="3" t="s">
        <v>41</v>
      </c>
      <c r="C7" s="3" t="s">
        <v>36</v>
      </c>
      <c r="D7" s="29">
        <v>40613</v>
      </c>
      <c r="E7" s="25">
        <v>35312.32</v>
      </c>
      <c r="F7" s="29">
        <v>32752</v>
      </c>
      <c r="G7" s="25">
        <v>29390.26</v>
      </c>
      <c r="H7" s="29">
        <v>5836</v>
      </c>
      <c r="I7" s="25">
        <v>5599.43</v>
      </c>
      <c r="J7" s="29">
        <v>520</v>
      </c>
      <c r="K7" s="25">
        <v>510.68</v>
      </c>
      <c r="L7" s="29">
        <v>37</v>
      </c>
      <c r="M7" s="25">
        <v>36.54</v>
      </c>
      <c r="N7" s="29">
        <v>3</v>
      </c>
      <c r="O7" s="25">
        <v>2.81</v>
      </c>
      <c r="P7" s="28">
        <f t="shared" si="0"/>
        <v>79761</v>
      </c>
      <c r="Q7" s="26">
        <f t="shared" si="0"/>
        <v>70852.04000000001</v>
      </c>
      <c r="R7" s="13">
        <v>0</v>
      </c>
      <c r="S7" s="13">
        <v>0</v>
      </c>
      <c r="T7" s="13">
        <v>0</v>
      </c>
      <c r="U7" s="13">
        <v>0</v>
      </c>
      <c r="V7" s="13">
        <v>2</v>
      </c>
      <c r="W7" s="13">
        <v>2</v>
      </c>
      <c r="X7" s="13">
        <v>0</v>
      </c>
      <c r="Y7" s="13">
        <v>0</v>
      </c>
      <c r="Z7" s="15">
        <f t="shared" si="1"/>
        <v>2</v>
      </c>
      <c r="AA7" s="15">
        <f t="shared" si="1"/>
        <v>2</v>
      </c>
      <c r="AB7" s="4">
        <f t="shared" si="2"/>
        <v>79763</v>
      </c>
      <c r="AC7" s="4">
        <f t="shared" si="2"/>
        <v>70854.04000000001</v>
      </c>
      <c r="AD7" s="22">
        <v>130630297.42999999</v>
      </c>
      <c r="AE7" s="22">
        <v>1132535.17</v>
      </c>
      <c r="AF7" s="22">
        <v>107000.16</v>
      </c>
      <c r="AG7" s="22">
        <v>58534.3</v>
      </c>
      <c r="AH7" s="22">
        <v>22590038.479999997</v>
      </c>
      <c r="AI7" s="22">
        <v>8121158.06</v>
      </c>
      <c r="AJ7" s="23">
        <f t="shared" si="3"/>
        <v>162639563.6</v>
      </c>
      <c r="AK7" s="21">
        <v>19120.02877697842</v>
      </c>
      <c r="AL7" s="21">
        <v>0</v>
      </c>
      <c r="AM7" s="24">
        <f t="shared" si="4"/>
        <v>19120.02877697842</v>
      </c>
      <c r="AN7" s="24">
        <f t="shared" si="5"/>
        <v>162658683.62877697</v>
      </c>
      <c r="AO7" s="10"/>
    </row>
    <row r="8" spans="1:41" ht="15">
      <c r="A8" s="3" t="s">
        <v>42</v>
      </c>
      <c r="B8" s="3" t="s">
        <v>41</v>
      </c>
      <c r="C8" s="3" t="s">
        <v>36</v>
      </c>
      <c r="D8" s="29">
        <v>8757</v>
      </c>
      <c r="E8" s="25">
        <v>7694.27</v>
      </c>
      <c r="F8" s="29">
        <v>4695</v>
      </c>
      <c r="G8" s="25">
        <v>4182.52</v>
      </c>
      <c r="H8" s="29">
        <v>1026</v>
      </c>
      <c r="I8" s="25">
        <v>981.66</v>
      </c>
      <c r="J8" s="29">
        <v>178</v>
      </c>
      <c r="K8" s="25">
        <v>174.72</v>
      </c>
      <c r="L8" s="29">
        <v>19</v>
      </c>
      <c r="M8" s="25">
        <v>18.8</v>
      </c>
      <c r="N8" s="29">
        <v>1</v>
      </c>
      <c r="O8" s="25">
        <v>1</v>
      </c>
      <c r="P8" s="28">
        <f t="shared" si="0"/>
        <v>14676</v>
      </c>
      <c r="Q8" s="26">
        <f t="shared" si="0"/>
        <v>13052.970000000001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5">
        <f t="shared" si="1"/>
        <v>0</v>
      </c>
      <c r="AA8" s="15">
        <f t="shared" si="1"/>
        <v>0</v>
      </c>
      <c r="AB8" s="4">
        <f t="shared" si="2"/>
        <v>14676</v>
      </c>
      <c r="AC8" s="4">
        <f t="shared" si="2"/>
        <v>13052.970000000001</v>
      </c>
      <c r="AD8" s="22">
        <v>23367558.93</v>
      </c>
      <c r="AE8" s="22">
        <v>223269.27</v>
      </c>
      <c r="AF8" s="22">
        <v>17327.36</v>
      </c>
      <c r="AG8" s="22">
        <v>803085.58</v>
      </c>
      <c r="AH8" s="22">
        <v>4032066.37</v>
      </c>
      <c r="AI8" s="22">
        <v>1483610.77</v>
      </c>
      <c r="AJ8" s="23">
        <f t="shared" si="3"/>
        <v>29926918.279999997</v>
      </c>
      <c r="AK8" s="21">
        <v>0</v>
      </c>
      <c r="AL8" s="21">
        <v>0</v>
      </c>
      <c r="AM8" s="24">
        <f t="shared" si="4"/>
        <v>0</v>
      </c>
      <c r="AN8" s="24">
        <f t="shared" si="5"/>
        <v>29926918.279999997</v>
      </c>
      <c r="AO8" s="9"/>
    </row>
    <row r="9" spans="1:41" ht="15">
      <c r="A9" s="3" t="s">
        <v>43</v>
      </c>
      <c r="B9" s="3" t="s">
        <v>44</v>
      </c>
      <c r="C9" s="3" t="s">
        <v>36</v>
      </c>
      <c r="D9" s="29">
        <v>76</v>
      </c>
      <c r="E9" s="25">
        <v>65.19</v>
      </c>
      <c r="F9" s="29">
        <v>32</v>
      </c>
      <c r="G9" s="25">
        <v>28.58</v>
      </c>
      <c r="H9" s="29">
        <v>19</v>
      </c>
      <c r="I9" s="25">
        <v>17.23</v>
      </c>
      <c r="J9" s="29">
        <v>7</v>
      </c>
      <c r="K9" s="25">
        <v>6.73</v>
      </c>
      <c r="L9" s="29">
        <v>1</v>
      </c>
      <c r="M9" s="25">
        <v>1</v>
      </c>
      <c r="N9" s="29">
        <v>0</v>
      </c>
      <c r="O9" s="25">
        <v>0</v>
      </c>
      <c r="P9" s="28">
        <f t="shared" si="0"/>
        <v>135</v>
      </c>
      <c r="Q9" s="26">
        <f t="shared" si="0"/>
        <v>118.72999999999999</v>
      </c>
      <c r="R9" s="13">
        <v>0</v>
      </c>
      <c r="S9" s="13">
        <v>0</v>
      </c>
      <c r="T9" s="13">
        <v>1</v>
      </c>
      <c r="U9" s="13">
        <v>1</v>
      </c>
      <c r="V9" s="13">
        <v>0</v>
      </c>
      <c r="W9" s="13">
        <v>0</v>
      </c>
      <c r="X9" s="13">
        <v>0</v>
      </c>
      <c r="Y9" s="13">
        <v>0</v>
      </c>
      <c r="Z9" s="15">
        <f t="shared" si="1"/>
        <v>1</v>
      </c>
      <c r="AA9" s="15">
        <f t="shared" si="1"/>
        <v>1</v>
      </c>
      <c r="AB9" s="4">
        <f t="shared" si="2"/>
        <v>136</v>
      </c>
      <c r="AC9" s="4">
        <f t="shared" si="2"/>
        <v>119.72999999999999</v>
      </c>
      <c r="AD9" s="22">
        <v>266731.54</v>
      </c>
      <c r="AE9" s="22">
        <v>168325</v>
      </c>
      <c r="AF9" s="22">
        <v>0</v>
      </c>
      <c r="AG9" s="22">
        <v>0</v>
      </c>
      <c r="AH9" s="22">
        <v>48387.07</v>
      </c>
      <c r="AI9" s="22">
        <v>37662.81</v>
      </c>
      <c r="AJ9" s="23">
        <f t="shared" si="3"/>
        <v>521106.42</v>
      </c>
      <c r="AK9" s="21">
        <v>5803.15</v>
      </c>
      <c r="AL9" s="21">
        <v>0</v>
      </c>
      <c r="AM9" s="24">
        <f t="shared" si="4"/>
        <v>5803.15</v>
      </c>
      <c r="AN9" s="24">
        <f t="shared" si="5"/>
        <v>526909.57</v>
      </c>
      <c r="AO9" s="10"/>
    </row>
    <row r="10" spans="1:41" ht="30">
      <c r="A10" s="3" t="s">
        <v>45</v>
      </c>
      <c r="B10" s="3" t="s">
        <v>44</v>
      </c>
      <c r="C10" s="3" t="s">
        <v>36</v>
      </c>
      <c r="D10" s="30" t="s">
        <v>49</v>
      </c>
      <c r="E10" s="27" t="s">
        <v>49</v>
      </c>
      <c r="F10" s="30" t="s">
        <v>49</v>
      </c>
      <c r="G10" s="27" t="s">
        <v>49</v>
      </c>
      <c r="H10" s="30" t="s">
        <v>49</v>
      </c>
      <c r="I10" s="27" t="s">
        <v>49</v>
      </c>
      <c r="J10" s="30" t="s">
        <v>49</v>
      </c>
      <c r="K10" s="27" t="s">
        <v>49</v>
      </c>
      <c r="L10" s="30" t="s">
        <v>49</v>
      </c>
      <c r="M10" s="27" t="s">
        <v>49</v>
      </c>
      <c r="N10" s="29">
        <v>191</v>
      </c>
      <c r="O10" s="25">
        <v>181.57</v>
      </c>
      <c r="P10" s="28">
        <f t="shared" si="0"/>
        <v>191</v>
      </c>
      <c r="Q10" s="26">
        <f t="shared" si="0"/>
        <v>181.57</v>
      </c>
      <c r="R10" s="13">
        <v>3</v>
      </c>
      <c r="S10" s="13">
        <v>1.7</v>
      </c>
      <c r="T10" s="13">
        <v>38</v>
      </c>
      <c r="U10" s="13">
        <v>31.1</v>
      </c>
      <c r="V10" s="13">
        <v>0</v>
      </c>
      <c r="W10" s="13">
        <v>0</v>
      </c>
      <c r="X10" s="13">
        <v>23</v>
      </c>
      <c r="Y10" s="13">
        <v>19.64</v>
      </c>
      <c r="Z10" s="15">
        <f t="shared" si="1"/>
        <v>64</v>
      </c>
      <c r="AA10" s="15">
        <f t="shared" si="1"/>
        <v>52.440000000000005</v>
      </c>
      <c r="AB10" s="4">
        <f t="shared" si="2"/>
        <v>255</v>
      </c>
      <c r="AC10" s="4">
        <f t="shared" si="2"/>
        <v>234.01</v>
      </c>
      <c r="AD10" s="22">
        <v>951679.69</v>
      </c>
      <c r="AE10" s="22">
        <v>15651.49</v>
      </c>
      <c r="AF10" s="22">
        <v>1597.49</v>
      </c>
      <c r="AG10" s="22">
        <v>0</v>
      </c>
      <c r="AH10" s="22">
        <v>73637.53</v>
      </c>
      <c r="AI10" s="22">
        <v>115074.48</v>
      </c>
      <c r="AJ10" s="23">
        <f t="shared" si="3"/>
        <v>1157640.68</v>
      </c>
      <c r="AK10" s="21">
        <v>321272.46</v>
      </c>
      <c r="AL10" s="21">
        <v>398277.39</v>
      </c>
      <c r="AM10" s="24">
        <f t="shared" si="4"/>
        <v>719549.8500000001</v>
      </c>
      <c r="AN10" s="24">
        <f t="shared" si="5"/>
        <v>1877190.53</v>
      </c>
      <c r="AO10" s="20"/>
    </row>
    <row r="11" spans="1:41" ht="105">
      <c r="A11" s="3" t="s">
        <v>46</v>
      </c>
      <c r="B11" s="3" t="s">
        <v>44</v>
      </c>
      <c r="C11" s="3" t="s">
        <v>36</v>
      </c>
      <c r="D11" s="30" t="s">
        <v>49</v>
      </c>
      <c r="E11" s="27" t="s">
        <v>49</v>
      </c>
      <c r="F11" s="30" t="s">
        <v>49</v>
      </c>
      <c r="G11" s="27" t="s">
        <v>49</v>
      </c>
      <c r="H11" s="30" t="s">
        <v>49</v>
      </c>
      <c r="I11" s="27" t="s">
        <v>49</v>
      </c>
      <c r="J11" s="30" t="s">
        <v>49</v>
      </c>
      <c r="K11" s="27" t="s">
        <v>49</v>
      </c>
      <c r="L11" s="30" t="s">
        <v>49</v>
      </c>
      <c r="M11" s="27" t="s">
        <v>49</v>
      </c>
      <c r="N11" s="29">
        <v>4356</v>
      </c>
      <c r="O11" s="25">
        <v>4207</v>
      </c>
      <c r="P11" s="28">
        <f t="shared" si="0"/>
        <v>4356</v>
      </c>
      <c r="Q11" s="26">
        <f t="shared" si="0"/>
        <v>4207</v>
      </c>
      <c r="R11" s="13">
        <v>158</v>
      </c>
      <c r="S11" s="13">
        <v>153.3</v>
      </c>
      <c r="T11" s="13">
        <v>1</v>
      </c>
      <c r="U11" s="13">
        <v>1</v>
      </c>
      <c r="V11" s="13">
        <v>0</v>
      </c>
      <c r="W11" s="13">
        <v>0</v>
      </c>
      <c r="X11" s="13">
        <v>0</v>
      </c>
      <c r="Y11" s="13">
        <v>0</v>
      </c>
      <c r="Z11" s="15">
        <f t="shared" si="1"/>
        <v>159</v>
      </c>
      <c r="AA11" s="15">
        <f t="shared" si="1"/>
        <v>154.3</v>
      </c>
      <c r="AB11" s="4">
        <f t="shared" si="2"/>
        <v>4515</v>
      </c>
      <c r="AC11" s="4">
        <f t="shared" si="2"/>
        <v>4361.3</v>
      </c>
      <c r="AD11" s="22">
        <v>7142866</v>
      </c>
      <c r="AE11" s="22">
        <v>0</v>
      </c>
      <c r="AF11" s="22">
        <v>211330</v>
      </c>
      <c r="AG11" s="22">
        <v>50931</v>
      </c>
      <c r="AH11" s="22">
        <v>482771</v>
      </c>
      <c r="AI11" s="22">
        <v>602511</v>
      </c>
      <c r="AJ11" s="23">
        <f t="shared" si="3"/>
        <v>8490409</v>
      </c>
      <c r="AK11" s="21">
        <v>336019</v>
      </c>
      <c r="AL11" s="21">
        <v>0</v>
      </c>
      <c r="AM11" s="24">
        <f t="shared" si="4"/>
        <v>336019</v>
      </c>
      <c r="AN11" s="24">
        <f t="shared" si="5"/>
        <v>8826428</v>
      </c>
      <c r="AO11" s="33" t="s">
        <v>51</v>
      </c>
    </row>
    <row r="12" spans="1:41" ht="15">
      <c r="A12" s="3" t="s">
        <v>47</v>
      </c>
      <c r="B12" s="3" t="s">
        <v>44</v>
      </c>
      <c r="C12" s="3" t="s">
        <v>36</v>
      </c>
      <c r="D12" s="30" t="s">
        <v>49</v>
      </c>
      <c r="E12" s="27" t="s">
        <v>49</v>
      </c>
      <c r="F12" s="30" t="s">
        <v>49</v>
      </c>
      <c r="G12" s="27" t="s">
        <v>49</v>
      </c>
      <c r="H12" s="30" t="s">
        <v>49</v>
      </c>
      <c r="I12" s="27" t="s">
        <v>49</v>
      </c>
      <c r="J12" s="30" t="s">
        <v>49</v>
      </c>
      <c r="K12" s="27" t="s">
        <v>49</v>
      </c>
      <c r="L12" s="30" t="s">
        <v>49</v>
      </c>
      <c r="M12" s="27" t="s">
        <v>49</v>
      </c>
      <c r="N12" s="29">
        <v>38</v>
      </c>
      <c r="O12" s="25">
        <v>36.5</v>
      </c>
      <c r="P12" s="28">
        <f t="shared" si="0"/>
        <v>38</v>
      </c>
      <c r="Q12" s="26">
        <f t="shared" si="0"/>
        <v>36.5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5">
        <f t="shared" si="1"/>
        <v>0</v>
      </c>
      <c r="AA12" s="15">
        <f t="shared" si="1"/>
        <v>0</v>
      </c>
      <c r="AB12" s="4">
        <f t="shared" si="2"/>
        <v>38</v>
      </c>
      <c r="AC12" s="4">
        <f t="shared" si="2"/>
        <v>36.5</v>
      </c>
      <c r="AD12" s="22">
        <v>123114.89</v>
      </c>
      <c r="AE12" s="22">
        <v>0</v>
      </c>
      <c r="AF12" s="22">
        <v>0</v>
      </c>
      <c r="AG12" s="22">
        <v>0</v>
      </c>
      <c r="AH12" s="22">
        <v>24371.12</v>
      </c>
      <c r="AI12" s="22">
        <v>10692.45</v>
      </c>
      <c r="AJ12" s="23">
        <f t="shared" si="3"/>
        <v>158178.46000000002</v>
      </c>
      <c r="AK12" s="21">
        <v>0</v>
      </c>
      <c r="AL12" s="21">
        <v>0</v>
      </c>
      <c r="AM12" s="24">
        <f t="shared" si="4"/>
        <v>0</v>
      </c>
      <c r="AN12" s="24">
        <f t="shared" si="5"/>
        <v>158178.46000000002</v>
      </c>
      <c r="AO12" s="10"/>
    </row>
    <row r="13" spans="1:41" ht="15">
      <c r="A13" s="3" t="s">
        <v>48</v>
      </c>
      <c r="B13" s="3" t="s">
        <v>44</v>
      </c>
      <c r="C13" s="3" t="s">
        <v>36</v>
      </c>
      <c r="D13" s="30" t="s">
        <v>49</v>
      </c>
      <c r="E13" s="27" t="s">
        <v>49</v>
      </c>
      <c r="F13" s="30" t="s">
        <v>49</v>
      </c>
      <c r="G13" s="27" t="s">
        <v>49</v>
      </c>
      <c r="H13" s="30" t="s">
        <v>49</v>
      </c>
      <c r="I13" s="27" t="s">
        <v>49</v>
      </c>
      <c r="J13" s="30" t="s">
        <v>49</v>
      </c>
      <c r="K13" s="27" t="s">
        <v>49</v>
      </c>
      <c r="L13" s="30" t="s">
        <v>49</v>
      </c>
      <c r="M13" s="27" t="s">
        <v>49</v>
      </c>
      <c r="N13" s="29">
        <v>280</v>
      </c>
      <c r="O13" s="25">
        <v>266</v>
      </c>
      <c r="P13" s="28">
        <f t="shared" si="0"/>
        <v>280</v>
      </c>
      <c r="Q13" s="26">
        <f t="shared" si="0"/>
        <v>266</v>
      </c>
      <c r="R13" s="13">
        <v>25</v>
      </c>
      <c r="S13" s="13">
        <v>22.7</v>
      </c>
      <c r="T13" s="13">
        <v>0</v>
      </c>
      <c r="U13" s="13">
        <v>0</v>
      </c>
      <c r="V13" s="13">
        <v>8</v>
      </c>
      <c r="W13" s="13">
        <v>8</v>
      </c>
      <c r="X13" s="13">
        <v>0</v>
      </c>
      <c r="Y13" s="13">
        <v>0</v>
      </c>
      <c r="Z13" s="15">
        <f>SUM(X13,V13,,T13,R13)</f>
        <v>33</v>
      </c>
      <c r="AA13" s="15">
        <f>SUM(Y13,W13,,U13,S13)</f>
        <v>30.7</v>
      </c>
      <c r="AB13" s="4">
        <f t="shared" si="2"/>
        <v>313</v>
      </c>
      <c r="AC13" s="4">
        <f t="shared" si="2"/>
        <v>296.7</v>
      </c>
      <c r="AD13" s="22">
        <v>1390879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3">
        <f>SUM(AD13:AI13)</f>
        <v>1390879</v>
      </c>
      <c r="AK13" s="21">
        <v>171945.45</v>
      </c>
      <c r="AL13" s="21">
        <v>0</v>
      </c>
      <c r="AM13" s="24">
        <f t="shared" si="4"/>
        <v>171945.45</v>
      </c>
      <c r="AN13" s="24">
        <f t="shared" si="5"/>
        <v>1562824.45</v>
      </c>
      <c r="AO13" s="19" t="s">
        <v>50</v>
      </c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">
    <cfRule type="expression" priority="20" dxfId="0">
      <formula>AND(NOT(ISBLANK(E4)),ISBLANK(D4))</formula>
    </cfRule>
  </conditionalFormatting>
  <conditionalFormatting sqref="E4:E100">
    <cfRule type="expression" priority="19" dxfId="0">
      <formula>AND(NOT(ISBLANK(D4)),ISBLANK(E4))</formula>
    </cfRule>
  </conditionalFormatting>
  <conditionalFormatting sqref="F4:F100">
    <cfRule type="expression" priority="18" dxfId="0">
      <formula>AND(NOT(ISBLANK(G4)),ISBLANK(F4))</formula>
    </cfRule>
  </conditionalFormatting>
  <conditionalFormatting sqref="G4:G100">
    <cfRule type="expression" priority="17" dxfId="0">
      <formula>AND(NOT(ISBLANK(F4)),ISBLANK(G4))</formula>
    </cfRule>
  </conditionalFormatting>
  <conditionalFormatting sqref="H4:H100">
    <cfRule type="expression" priority="16" dxfId="0">
      <formula>AND(NOT(ISBLANK(I4)),ISBLANK(H4))</formula>
    </cfRule>
  </conditionalFormatting>
  <conditionalFormatting sqref="I4:I100">
    <cfRule type="expression" priority="15" dxfId="0">
      <formula>AND(NOT(ISBLANK(H4)),ISBLANK(I4))</formula>
    </cfRule>
  </conditionalFormatting>
  <conditionalFormatting sqref="J4:J100">
    <cfRule type="expression" priority="14" dxfId="0">
      <formula>AND(NOT(ISBLANK(K4)),ISBLANK(J4))</formula>
    </cfRule>
  </conditionalFormatting>
  <conditionalFormatting sqref="K4:K100">
    <cfRule type="expression" priority="13" dxfId="0">
      <formula>AND(NOT(ISBLANK(J4)),ISBLANK(K4))</formula>
    </cfRule>
  </conditionalFormatting>
  <conditionalFormatting sqref="L4:L100">
    <cfRule type="expression" priority="12" dxfId="0">
      <formula>AND(NOT(ISBLANK(M4)),ISBLANK(L4))</formula>
    </cfRule>
  </conditionalFormatting>
  <conditionalFormatting sqref="M4:M100">
    <cfRule type="expression" priority="11" dxfId="0">
      <formula>AND(NOT(ISBLANK(L4)),ISBLANK(M4))</formula>
    </cfRule>
  </conditionalFormatting>
  <conditionalFormatting sqref="N4:N100">
    <cfRule type="expression" priority="10" dxfId="0">
      <formula>AND(NOT(ISBLANK(O4)),ISBLANK(N4))</formula>
    </cfRule>
  </conditionalFormatting>
  <conditionalFormatting sqref="O4:O100">
    <cfRule type="expression" priority="9" dxfId="0">
      <formula>AND(NOT(ISBLANK(N4)),ISBLANK(O4))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K4:K100 I4:I100 G4:G100 M4:M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N4:N100 T4:T100 V4:V100 X4:X100 R4:R100 D4:D100 L4:L100 J4:J100 H4:H100 F4:F100">
      <formula1>N4&gt;=O4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K14:AL100 AD14:AI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DWP Workforce Management May 2011</dc:title>
  <dc:subject>DWP Workforce Management May 2011</dc:subject>
  <dc:creator>DWP</dc:creator>
  <cp:keywords/>
  <dc:description/>
  <cp:lastModifiedBy>57555710</cp:lastModifiedBy>
  <cp:lastPrinted>2011-05-16T09:46:00Z</cp:lastPrinted>
  <dcterms:created xsi:type="dcterms:W3CDTF">2011-03-30T15:28:39Z</dcterms:created>
  <dcterms:modified xsi:type="dcterms:W3CDTF">2011-10-26T12:58:44Z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Prop3">
    <vt:lpwstr/>
  </property>
  <property fmtid="{D5CDD505-2E9C-101B-9397-08002B2CF9AE}" pid="3" name="bjSecLabelProp3ID">
    <vt:lpwstr/>
  </property>
  <property fmtid="{D5CDD505-2E9C-101B-9397-08002B2CF9AE}" pid="4" name="eGMS.protectiveMarking">
    <vt:lpwstr/>
  </property>
  <property fmtid="{D5CDD505-2E9C-101B-9397-08002B2CF9AE}" pid="5" name="docIndexRef">
    <vt:lpwstr>a265044b-e7ee-4772-8713-3406c630a19a</vt:lpwstr>
  </property>
  <property fmtid="{D5CDD505-2E9C-101B-9397-08002B2CF9AE}" pid="6" name="_AdHocReviewCycleID">
    <vt:i4>1744055356</vt:i4>
  </property>
  <property fmtid="{D5CDD505-2E9C-101B-9397-08002B2CF9AE}" pid="7" name="_NewReviewCycle">
    <vt:lpwstr/>
  </property>
  <property fmtid="{D5CDD505-2E9C-101B-9397-08002B2CF9AE}" pid="8" name="_EmailSubject">
    <vt:lpwstr>[UNCLASSIFIED] Workforce management information returns: publication process</vt:lpwstr>
  </property>
  <property fmtid="{D5CDD505-2E9C-101B-9397-08002B2CF9AE}" pid="9" name="_AuthorEmail">
    <vt:lpwstr>JAMES.NOLAN@DWP.GSI.GOV.UK</vt:lpwstr>
  </property>
  <property fmtid="{D5CDD505-2E9C-101B-9397-08002B2CF9AE}" pid="10" name="_AuthorEmailDisplayName">
    <vt:lpwstr>Nolan James DWP HR STRATEGY</vt:lpwstr>
  </property>
  <property fmtid="{D5CDD505-2E9C-101B-9397-08002B2CF9AE}" pid="11" name="_ReviewingToolsShownOnce">
    <vt:lpwstr/>
  </property>
</Properties>
</file>