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VerticalScroll="0" xWindow="480" yWindow="30" windowWidth="19320" windowHeight="10050" tabRatio="922" activeTab="0"/>
  </bookViews>
  <sheets>
    <sheet name="Content" sheetId="1" r:id="rId1"/>
    <sheet name="Table 5.A1" sheetId="2" r:id="rId2"/>
    <sheet name="Table 5.A2" sheetId="3" r:id="rId3"/>
    <sheet name="Table 5.A3" sheetId="4" r:id="rId4"/>
    <sheet name="Table 5.A4" sheetId="5" r:id="rId5"/>
    <sheet name="Table 5.A5" sheetId="6" r:id="rId6"/>
    <sheet name="Table 5.A6" sheetId="7" r:id="rId7"/>
    <sheet name="Table 5.A7" sheetId="8" r:id="rId8"/>
    <sheet name="Table 5.A8" sheetId="9" r:id="rId9"/>
    <sheet name="Table 5.A9" sheetId="10" r:id="rId10"/>
    <sheet name="Table 5.A10" sheetId="11" r:id="rId11"/>
    <sheet name="Table 5.A11" sheetId="12" r:id="rId12"/>
    <sheet name="Table 5.A12" sheetId="13" r:id="rId13"/>
    <sheet name="Table 5.A13" sheetId="14" r:id="rId14"/>
    <sheet name="Table 5.A14" sheetId="15" r:id="rId15"/>
    <sheet name="Table 5.A15" sheetId="16" r:id="rId16"/>
    <sheet name="Table 5.A16" sheetId="17" r:id="rId17"/>
    <sheet name="Table 5.A17" sheetId="18" r:id="rId18"/>
    <sheet name="Table 5.A18" sheetId="19" r:id="rId19"/>
    <sheet name="Table 5.A19" sheetId="20" r:id="rId20"/>
    <sheet name="Table 5.A20" sheetId="21" r:id="rId21"/>
    <sheet name="Table 5.A21" sheetId="22" r:id="rId22"/>
    <sheet name="Table 5.A22" sheetId="23" r:id="rId23"/>
    <sheet name="Table 5.A23" sheetId="24" r:id="rId24"/>
    <sheet name="Table 5.A24" sheetId="25" r:id="rId25"/>
    <sheet name="Table 5.A25" sheetId="26" r:id="rId26"/>
    <sheet name="Table 5.A26" sheetId="27" r:id="rId27"/>
  </sheets>
  <definedNames>
    <definedName name="_xlnm.Print_Area" localSheetId="0">'Content'!$B$2:$C$30</definedName>
  </definedNames>
  <calcPr fullCalcOnLoad="1"/>
</workbook>
</file>

<file path=xl/sharedStrings.xml><?xml version="1.0" encoding="utf-8"?>
<sst xmlns="http://schemas.openxmlformats.org/spreadsheetml/2006/main" count="456" uniqueCount="235">
  <si>
    <t>Table 5.A24</t>
  </si>
  <si>
    <t>Offender perception of length of supervision</t>
  </si>
  <si>
    <t>Table 5.A25</t>
  </si>
  <si>
    <t>Offender perception of length of supervision by risk of reoffending</t>
  </si>
  <si>
    <t>Unweighted base</t>
  </si>
  <si>
    <t>-</t>
  </si>
  <si>
    <t>Male
%</t>
  </si>
  <si>
    <t>DRR
%</t>
  </si>
  <si>
    <t>ATR
%</t>
  </si>
  <si>
    <t>Content</t>
  </si>
  <si>
    <t>Table name</t>
  </si>
  <si>
    <t>Table Title</t>
  </si>
  <si>
    <t>Table 5.A1</t>
  </si>
  <si>
    <t>Table 5.A2</t>
  </si>
  <si>
    <t xml:space="preserve">Mean number of attended contacts in first four months by risk of reoffending </t>
  </si>
  <si>
    <t>Table 5.A3</t>
  </si>
  <si>
    <t>Table 5.A4</t>
  </si>
  <si>
    <t>Table 5.A5</t>
  </si>
  <si>
    <t>Table 5.A6</t>
  </si>
  <si>
    <t>Table 5.A7</t>
  </si>
  <si>
    <t>Table 5.A8</t>
  </si>
  <si>
    <t>Table 5.A9</t>
  </si>
  <si>
    <t xml:space="preserve">Topics discussed with probation officer by risk of reoffending </t>
  </si>
  <si>
    <t>Table 5.A10</t>
  </si>
  <si>
    <t>Topics discussed with probation officer by gender</t>
  </si>
  <si>
    <t>Table 5.A11</t>
  </si>
  <si>
    <t>Topics discussed with probation officer by age</t>
  </si>
  <si>
    <t>Table 5.A12</t>
  </si>
  <si>
    <t>Table 5.A13</t>
  </si>
  <si>
    <t xml:space="preserve">Proportion of offenders that said he or she discussed with probation officer the type of unpaid work they would prefer to do </t>
  </si>
  <si>
    <t>Table 5.A14</t>
  </si>
  <si>
    <t>Table 5.A15</t>
  </si>
  <si>
    <t>Proportion of offenders that said the probation officer speaks about the DRR or the ATR a lot, a little or not at all</t>
  </si>
  <si>
    <t>Table 5.A16</t>
  </si>
  <si>
    <t>Offender perception of how often he or she attends alcohol and drug treatment requirement</t>
  </si>
  <si>
    <t>Table 5.A17</t>
  </si>
  <si>
    <t>Type of treatments received by offenders that attended a DRR</t>
  </si>
  <si>
    <t>Table 5.A18</t>
  </si>
  <si>
    <t>Probation of offenders that said they had clear treatment goals set for their DRR or ATR</t>
  </si>
  <si>
    <t>Table 5.A19</t>
  </si>
  <si>
    <t>Proportion of offenders that started their accredited programme and proportion that completed it</t>
  </si>
  <si>
    <t>Table 5.A20</t>
  </si>
  <si>
    <t>Proportion of offenders that agreed or disagreed that the accredited programme was right for them</t>
  </si>
  <si>
    <t>Table 5.A21</t>
  </si>
  <si>
    <t>Proportion of offenders who found the accredited programme useful or not useful</t>
  </si>
  <si>
    <t>Table 5.A22</t>
  </si>
  <si>
    <t>Proportion of offenders who said the staff understood their needs by requirement</t>
  </si>
  <si>
    <t>Table 5.A23</t>
  </si>
  <si>
    <t>Proportion of offenders who said it was easy or not easy to fit a requirement around other commitments</t>
  </si>
  <si>
    <t>Mean</t>
  </si>
  <si>
    <t>sd</t>
  </si>
  <si>
    <t>Tier</t>
  </si>
  <si>
    <t>Total</t>
  </si>
  <si>
    <t>Risk of reoffending (OGRS)</t>
  </si>
  <si>
    <t>Low</t>
  </si>
  <si>
    <t>Medium</t>
  </si>
  <si>
    <t>High</t>
  </si>
  <si>
    <t>Very high</t>
  </si>
  <si>
    <t>Percentage</t>
  </si>
  <si>
    <t>Probation officer listens</t>
  </si>
  <si>
    <t>Strongly agree</t>
  </si>
  <si>
    <t>Agree</t>
  </si>
  <si>
    <t>Neither agree nor disagree</t>
  </si>
  <si>
    <t>Disagree</t>
  </si>
  <si>
    <t>Strongly disagree</t>
  </si>
  <si>
    <t>Relationship</t>
  </si>
  <si>
    <t>Excellent</t>
  </si>
  <si>
    <t>Good</t>
  </si>
  <si>
    <t>OK</t>
  </si>
  <si>
    <t>Not very good</t>
  </si>
  <si>
    <t>Bad</t>
  </si>
  <si>
    <t xml:space="preserve">Excellent </t>
  </si>
  <si>
    <t xml:space="preserve">Good </t>
  </si>
  <si>
    <t xml:space="preserve">OK </t>
  </si>
  <si>
    <t xml:space="preserve">Not very good </t>
  </si>
  <si>
    <t xml:space="preserve">Bad </t>
  </si>
  <si>
    <t>%</t>
  </si>
  <si>
    <t>Very low</t>
  </si>
  <si>
    <t>Age</t>
  </si>
  <si>
    <t>18-20</t>
  </si>
  <si>
    <t>21-24</t>
  </si>
  <si>
    <t>25-39</t>
  </si>
  <si>
    <t>40 and over</t>
  </si>
  <si>
    <t>Risk of Reoffending (OGRS)</t>
  </si>
  <si>
    <t>Very low
%</t>
  </si>
  <si>
    <t>Low
%</t>
  </si>
  <si>
    <t>Medium 
%</t>
  </si>
  <si>
    <t>High 
%</t>
  </si>
  <si>
    <t>Very high 
%</t>
  </si>
  <si>
    <t>Total 
%</t>
  </si>
  <si>
    <t>Topic discussed</t>
  </si>
  <si>
    <t>Living arrangements</t>
  </si>
  <si>
    <t xml:space="preserve">Skills education or training </t>
  </si>
  <si>
    <t>Working or getting work</t>
  </si>
  <si>
    <t>Finances</t>
  </si>
  <si>
    <t>Physical health or disability</t>
  </si>
  <si>
    <t>Mental health</t>
  </si>
  <si>
    <t>Drugs</t>
  </si>
  <si>
    <t>Alcohol</t>
  </si>
  <si>
    <t>None of these</t>
  </si>
  <si>
    <t>Table 5.A10: Topics discussed with probation officer by gender</t>
  </si>
  <si>
    <t>Female
%</t>
  </si>
  <si>
    <t>Total
%</t>
  </si>
  <si>
    <t>Topic or issue discussed</t>
  </si>
  <si>
    <t xml:space="preserve">Living arrangements </t>
  </si>
  <si>
    <t>Table 5.A11: Topics discussed with probation officer by age</t>
  </si>
  <si>
    <t>18 to 20 
%</t>
  </si>
  <si>
    <t>21 to 24 
%</t>
  </si>
  <si>
    <t>25 to 39 
%</t>
  </si>
  <si>
    <t>40 or over 
%</t>
  </si>
  <si>
    <t>Skills education or training</t>
  </si>
  <si>
    <t>A lot</t>
  </si>
  <si>
    <t>A Little</t>
  </si>
  <si>
    <t>Not at all</t>
  </si>
  <si>
    <t>Amount PO listened when deciding when unpaid work would happen</t>
  </si>
  <si>
    <t>Amount unpaid work has benefited the community</t>
  </si>
  <si>
    <t>Yes</t>
  </si>
  <si>
    <t>No</t>
  </si>
  <si>
    <t>A lot 
%</t>
  </si>
  <si>
    <t>A little 
%</t>
  </si>
  <si>
    <t>Not at all 
%</t>
  </si>
  <si>
    <t>Yes (a lot/ a little)</t>
  </si>
  <si>
    <t>No (not at all)</t>
  </si>
  <si>
    <t>DRR</t>
  </si>
  <si>
    <t>ATR</t>
  </si>
  <si>
    <t>PO speaks about DRR/ATR</t>
  </si>
  <si>
    <t>Attendance</t>
  </si>
  <si>
    <t>Every day</t>
  </si>
  <si>
    <t>2-3 times per week</t>
  </si>
  <si>
    <t>Once per week</t>
  </si>
  <si>
    <t>Once per 2 weeks</t>
  </si>
  <si>
    <t>Once per 4 weeks/month</t>
  </si>
  <si>
    <t>Less often than 1 per month</t>
  </si>
  <si>
    <t>Never</t>
  </si>
  <si>
    <t>Treatment received</t>
  </si>
  <si>
    <t>Detox</t>
  </si>
  <si>
    <t>Prescribed a substitute drug</t>
  </si>
  <si>
    <t>Group counselling</t>
  </si>
  <si>
    <t>Individual or one-to-one counselling</t>
  </si>
  <si>
    <t>Other type of counselling service</t>
  </si>
  <si>
    <t>Other</t>
  </si>
  <si>
    <t>Do not receive treatment</t>
  </si>
  <si>
    <t>Requirement</t>
  </si>
  <si>
    <t>Outcome</t>
  </si>
  <si>
    <t>Started accredited programme</t>
  </si>
  <si>
    <t>Completed accredited programme</t>
  </si>
  <si>
    <t xml:space="preserve">Agree
</t>
  </si>
  <si>
    <t xml:space="preserve">Disagree </t>
  </si>
  <si>
    <t>Type of accredited programme</t>
  </si>
  <si>
    <t>Violent / aggressive programme</t>
  </si>
  <si>
    <t>Avoid reoffending programme</t>
  </si>
  <si>
    <t>Very useful</t>
  </si>
  <si>
    <t>Fairly useful</t>
  </si>
  <si>
    <t>Not very useful</t>
  </si>
  <si>
    <t>Not at all useful</t>
  </si>
  <si>
    <t xml:space="preserve">Violent / aggressive programme </t>
  </si>
  <si>
    <t xml:space="preserve">Avoid reoffending programme </t>
  </si>
  <si>
    <t>Unpaid work</t>
  </si>
  <si>
    <t>Specified activity</t>
  </si>
  <si>
    <t>Attendance centre</t>
  </si>
  <si>
    <t>Alcohol treatment</t>
  </si>
  <si>
    <t>Drug treatment</t>
  </si>
  <si>
    <t>Mental health treatment</t>
  </si>
  <si>
    <t>Violence programme</t>
  </si>
  <si>
    <t>Very easy</t>
  </si>
  <si>
    <t>Quite easy</t>
  </si>
  <si>
    <t>Quite difficult</t>
  </si>
  <si>
    <t>Very difficult</t>
  </si>
  <si>
    <t xml:space="preserve">Curfew </t>
  </si>
  <si>
    <t xml:space="preserve">Exclusion </t>
  </si>
  <si>
    <t xml:space="preserve">Prohibited activity </t>
  </si>
  <si>
    <t>Multiple choice columns do not add up to 100%</t>
  </si>
  <si>
    <t>Proportion of offenders that said his or her relationship with the probation officer was excellent, good, OK , not very good or bad</t>
  </si>
  <si>
    <t xml:space="preserve">Proportion of offenders that said his or her relationship with the probation officer was excellent, good, OK , not very good or bad by risk of reoffending </t>
  </si>
  <si>
    <t>Proportion of offenders that said his or her relationship with the probation officer was excellent, good, OK , not very good or bad by age</t>
  </si>
  <si>
    <t>Proportion of offenders who agreed or disagreed that the probation officer listens</t>
  </si>
  <si>
    <t>10 to 19 minutes</t>
  </si>
  <si>
    <t>Less than 10 minutes</t>
  </si>
  <si>
    <t>20 to 29 minutes</t>
  </si>
  <si>
    <t>30 to 44 minutes</t>
  </si>
  <si>
    <t>45 to 59 minutes</t>
  </si>
  <si>
    <t>One hour or more</t>
  </si>
  <si>
    <t>Wave 1</t>
  </si>
  <si>
    <t>Wave 2</t>
  </si>
  <si>
    <t>Base: Offenders on Tiers 2 to 4 with a supervision requirement (Wave 2/3 survey respondents matched to administrative data).</t>
  </si>
  <si>
    <t>Multiple choice, columns do not add up to 100%</t>
  </si>
  <si>
    <t>Mean number of arranged contacts in first four months by tier</t>
  </si>
  <si>
    <t>Total attended contacts in first four months by tier</t>
  </si>
  <si>
    <t>Proportion of offenders that said his or her relationship with the probation officer was excellent, good, OK , not very good or bad by tier</t>
  </si>
  <si>
    <t>Family/ children</t>
  </si>
  <si>
    <t>Unpaid work benefitted the community</t>
  </si>
  <si>
    <t>Residential rehab programme</t>
  </si>
  <si>
    <t>Length</t>
  </si>
  <si>
    <t>Discussed type of unpaid work</t>
  </si>
  <si>
    <t>Source: Survey data (Wave 1) and Form 20 administrative data.</t>
  </si>
  <si>
    <t>Base: Offenders on Tiers 2 to 4 with an ATR or DRR (Wave 2/3 survey respondents matched to administrative data).</t>
  </si>
  <si>
    <t>Source: Survey data (Wave 1 and Wave 2), Form 20 administrative data and OASys administrative data.</t>
  </si>
  <si>
    <t>Base: Offenders on Tiers 2 to 4 with a DRR in their requirement (Wave 2/3 survey respondents matched to administrative data).</t>
  </si>
  <si>
    <t>Source: Survey data (Wave 1 and Wave 2), and Form 20 administrative data.</t>
  </si>
  <si>
    <t>Base: Started an accredited programme- offenders on Tiers 2 to 4 with an accredited programme requirement (Wave 2/3 survey respondents matched to administrative data).
Completed the accredited programme - offenders on Tiers 2 to 4 who started an accredited programme requirement (Wave 2/3 survey respondents matched to administrative data)</t>
  </si>
  <si>
    <t>Base: Offenders on Tiers 2 to 4  who had started unpaid work by the Wave 1 survey (Wave 2/3 survey respondents matched to administrative data).</t>
  </si>
  <si>
    <t>Base: Offenders on Tiers 2 to 4  who had started an accredited programme by the Wave 2 survey (Wave 2/3 survey respondents matched to administrative data).</t>
  </si>
  <si>
    <t>Source: Survey data (Wave 1).</t>
  </si>
  <si>
    <t>Base: Offenders on Tiers 2 to 4 who started each requirement (Wave 2/3 survey respondents matched to administrative data).</t>
  </si>
  <si>
    <t>Source: Form 20 administrative data and local administrative data</t>
  </si>
  <si>
    <t>Source: Survey data (Wave 1), Form 20 administrative data and OASys administrative data.</t>
  </si>
  <si>
    <t>Table 5.A1: Mean number of arranged contacts in first four months by tier</t>
  </si>
  <si>
    <t xml:space="preserve">Table 5.A2: Mean number of attended contacts in first four months by risk of reoffending </t>
  </si>
  <si>
    <t>Table 5.A3: Total attended contacts in first four months by tier</t>
  </si>
  <si>
    <t>Table 5.A4: Proportion of offenders who agreed or disagreed that the probation officer listens</t>
  </si>
  <si>
    <t>Table 5.A5: Proportion of offenders that said his or her relationship with the probation officer was excellent, good, OK , not very good or bad</t>
  </si>
  <si>
    <t>Table 5.A6: Proportion of offenders that said his or her relationship with the probation officer was excellent, good, OK , not very good or bad by tier</t>
  </si>
  <si>
    <t xml:space="preserve">Table 5.A7: Proportion of offenders that said his or her relationship with the probation officer was excellent, good, OK , not very good or bad by risk of reoffending </t>
  </si>
  <si>
    <t>Table 5.A8: Proportion of offenders that said his or her relationship with the probation officer was excellent, good, OK , not very good or bad by age</t>
  </si>
  <si>
    <t xml:space="preserve">Table 5.A9: Topics discussed with probation officer by risk of reoffending </t>
  </si>
  <si>
    <t xml:space="preserve">Table 5.A13: Proportion of offenders that said he or she discussed with probation officer the type of unpaid work they would prefer to do </t>
  </si>
  <si>
    <t>Table 5.A14: Proportion of offender that agreed or disagreed that unpaid work has benefited the community by whether the offender said the probation officer listened a lot, a little or not at all when deciding what unpaid work would happen</t>
  </si>
  <si>
    <t>Table 5.A15: Proportion of offenders that said the probation officer speaks about the DRR or the ATR a lot, a little or not at all</t>
  </si>
  <si>
    <t>Table 5.A16: Offender perception of how often he or she attends alcohol and drug treatment requirement</t>
  </si>
  <si>
    <t>Table 5.A17: Type of treatments received by offenders that attended a DRR</t>
  </si>
  <si>
    <t>Table 5.A18: Probation of offenders that said they had clear treatment goals set for their DRR or ATR</t>
  </si>
  <si>
    <t>Table 5.A19: Proportion of offenders that started their accredited programme and proportion that completed it</t>
  </si>
  <si>
    <t>Table 5.A20: Proportion of offenders that agreed or disagreed that the accredited programme was right for them</t>
  </si>
  <si>
    <t>Table 5.A21: Proportion of offenders who found the accredited programme useful or not useful</t>
  </si>
  <si>
    <t>Table 5.A22: Proportion of offenders who said the staff understood their needs by requirement</t>
  </si>
  <si>
    <t>Table 5.A23: Proportion of offenders who said it was easy or not easy to fit a requirement around other commitments</t>
  </si>
  <si>
    <t>Table 5.A24: Offender perception of length of supervision</t>
  </si>
  <si>
    <t>Table 5.A25: Offender perception of length of supervision by risk of reoffending</t>
  </si>
  <si>
    <t>Source: IAPS administrative data and Form 20 adminstrative data.</t>
  </si>
  <si>
    <t>Table 5.A26: Mean number of arranged contacts in first four months by risk of reoffending</t>
  </si>
  <si>
    <t>Table 5.A26</t>
  </si>
  <si>
    <t>Mean number of arranged contacts in first four months by risk of reoffending</t>
  </si>
  <si>
    <t>Proportion of offenders that agreed or disagreed that unpaid work has benefited the community by whether the offender said the probation officer listened a lot, a little or not at all when deciding what unpaid work would happen</t>
  </si>
  <si>
    <t>Proportion of offenders that said that the probation officer listened when deciding what unpaid work to do and that said the unpaid work benefited the community</t>
  </si>
  <si>
    <t>Table 5.A12: Proportion of offenders that said that the probation officer listened when deciding what unpaid work to do and that said the unpaid work benefited the community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</si>
</sst>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###0"/>
    <numFmt numFmtId="166" formatCode="####"/>
    <numFmt numFmtId="167" formatCode="_-* #,##0_-;\-* #,##0_-;_-* &quot;-&quot;??_-;_-@_-"/>
    <numFmt numFmtId="168" formatCode="###0.0000"/>
    <numFmt numFmtId="169" formatCode="###0.00000"/>
    <numFmt numFmtId="170" formatCode="###0.0"/>
    <numFmt numFmtId="171" formatCode="####.0"/>
    <numFmt numFmtId="172" formatCode="###0.0%"/>
    <numFmt numFmtId="173" formatCode="####.0%"/>
    <numFmt numFmtId="174" formatCode="####.00"/>
    <numFmt numFmtId="175" formatCode="####.000"/>
    <numFmt numFmtId="176" formatCode="###0.00"/>
    <numFmt numFmtId="177" formatCode="###0.000"/>
    <numFmt numFmtId="178" formatCode="_(* #,##0_);_(* \(#,##0\);_(* &quot;-&quot;??_);_(@_)"/>
  </numFmts>
  <fonts count="34"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i/>
      <sz val="11"/>
      <color indexed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1"/>
      <color indexed="8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i/>
      <sz val="11"/>
      <color indexed="8"/>
      <name val="Calibri"/>
      <family val="2"/>
    </font>
    <font>
      <sz val="11"/>
      <color indexed="9"/>
      <name val="Arial"/>
      <family val="2"/>
    </font>
    <font>
      <sz val="11"/>
      <color indexed="8"/>
      <name val="Verdana"/>
      <family val="2"/>
    </font>
    <font>
      <u val="single"/>
      <sz val="11"/>
      <color indexed="12"/>
      <name val="Arial"/>
      <family val="2"/>
    </font>
    <font>
      <sz val="11"/>
      <color indexed="9"/>
      <name val="Verdana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medium">
        <color indexed="21"/>
      </bottom>
    </border>
    <border>
      <left/>
      <right/>
      <top style="medium">
        <color indexed="21"/>
      </top>
      <bottom style="medium">
        <color indexed="21"/>
      </bottom>
    </border>
    <border>
      <left/>
      <right/>
      <top style="medium">
        <color indexed="21"/>
      </top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1" applyNumberFormat="0" applyAlignment="0" applyProtection="0"/>
    <xf numFmtId="0" fontId="28" fillId="0" borderId="6" applyNumberFormat="0" applyFill="0" applyAlignment="0" applyProtection="0"/>
    <xf numFmtId="0" fontId="29" fillId="22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23" borderId="7" applyNumberFormat="0" applyFont="0" applyAlignment="0" applyProtection="0"/>
    <xf numFmtId="0" fontId="30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7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166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2" fillId="0" borderId="10" xfId="0" applyFont="1" applyBorder="1" applyAlignment="1">
      <alignment horizontal="left" vertical="center"/>
    </xf>
    <xf numFmtId="0" fontId="0" fillId="0" borderId="0" xfId="0" applyBorder="1" applyAlignment="1">
      <alignment/>
    </xf>
    <xf numFmtId="1" fontId="1" fillId="0" borderId="0" xfId="0" applyNumberFormat="1" applyFont="1" applyAlignment="1">
      <alignment/>
    </xf>
    <xf numFmtId="0" fontId="5" fillId="0" borderId="10" xfId="0" applyFont="1" applyBorder="1" applyAlignment="1">
      <alignment horizontal="left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6" fillId="0" borderId="0" xfId="0" applyFont="1" applyAlignment="1">
      <alignment/>
    </xf>
    <xf numFmtId="1" fontId="1" fillId="0" borderId="0" xfId="0" applyNumberFormat="1" applyFont="1" applyBorder="1" applyAlignment="1">
      <alignment horizontal="right" wrapText="1"/>
    </xf>
    <xf numFmtId="165" fontId="1" fillId="0" borderId="0" xfId="0" applyNumberFormat="1" applyFont="1" applyBorder="1" applyAlignment="1">
      <alignment horizontal="right"/>
    </xf>
    <xf numFmtId="0" fontId="1" fillId="0" borderId="10" xfId="0" applyFont="1" applyBorder="1" applyAlignment="1">
      <alignment horizontal="right" vertical="center" wrapText="1"/>
    </xf>
    <xf numFmtId="1" fontId="1" fillId="0" borderId="0" xfId="0" applyNumberFormat="1" applyFont="1" applyBorder="1" applyAlignment="1">
      <alignment horizontal="right"/>
    </xf>
    <xf numFmtId="1" fontId="6" fillId="0" borderId="0" xfId="0" applyNumberFormat="1" applyFont="1" applyAlignment="1">
      <alignment horizontal="right"/>
    </xf>
    <xf numFmtId="1" fontId="6" fillId="0" borderId="0" xfId="0" applyNumberFormat="1" applyFont="1" applyBorder="1" applyAlignment="1">
      <alignment horizontal="right"/>
    </xf>
    <xf numFmtId="1" fontId="1" fillId="0" borderId="1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 vertical="center"/>
    </xf>
    <xf numFmtId="1" fontId="1" fillId="0" borderId="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/>
    </xf>
    <xf numFmtId="167" fontId="3" fillId="0" borderId="0" xfId="42" applyNumberFormat="1" applyFont="1" applyAlignment="1">
      <alignment/>
    </xf>
    <xf numFmtId="0" fontId="7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2" fillId="0" borderId="0" xfId="0" applyFont="1" applyBorder="1" applyAlignment="1">
      <alignment horizontal="left" vertical="center"/>
    </xf>
    <xf numFmtId="0" fontId="0" fillId="0" borderId="12" xfId="0" applyBorder="1" applyAlignment="1">
      <alignment/>
    </xf>
    <xf numFmtId="167" fontId="3" fillId="0" borderId="10" xfId="42" applyNumberFormat="1" applyFont="1" applyBorder="1" applyAlignment="1">
      <alignment horizontal="right" vertic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right"/>
    </xf>
    <xf numFmtId="0" fontId="2" fillId="0" borderId="11" xfId="0" applyFont="1" applyBorder="1" applyAlignment="1">
      <alignment horizontal="right" wrapText="1"/>
    </xf>
    <xf numFmtId="0" fontId="5" fillId="0" borderId="10" xfId="0" applyFont="1" applyBorder="1" applyAlignment="1">
      <alignment/>
    </xf>
    <xf numFmtId="0" fontId="1" fillId="0" borderId="10" xfId="0" applyFont="1" applyBorder="1" applyAlignment="1">
      <alignment horizontal="right" wrapText="1"/>
    </xf>
    <xf numFmtId="0" fontId="5" fillId="0" borderId="10" xfId="0" applyFont="1" applyBorder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right"/>
    </xf>
    <xf numFmtId="0" fontId="8" fillId="0" borderId="10" xfId="0" applyFont="1" applyBorder="1" applyAlignment="1">
      <alignment horizontal="left" wrapText="1"/>
    </xf>
    <xf numFmtId="0" fontId="9" fillId="0" borderId="0" xfId="0" applyFont="1" applyAlignment="1">
      <alignment horizontal="right"/>
    </xf>
    <xf numFmtId="0" fontId="10" fillId="0" borderId="0" xfId="0" applyFont="1" applyAlignment="1">
      <alignment/>
    </xf>
    <xf numFmtId="0" fontId="7" fillId="0" borderId="11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0" xfId="0" applyAlignment="1">
      <alignment/>
    </xf>
    <xf numFmtId="0" fontId="2" fillId="0" borderId="11" xfId="0" applyFont="1" applyBorder="1" applyAlignment="1">
      <alignment/>
    </xf>
    <xf numFmtId="1" fontId="1" fillId="0" borderId="11" xfId="0" applyNumberFormat="1" applyFont="1" applyBorder="1" applyAlignment="1">
      <alignment/>
    </xf>
    <xf numFmtId="0" fontId="6" fillId="0" borderId="0" xfId="58" applyFont="1">
      <alignment/>
      <protection/>
    </xf>
    <xf numFmtId="0" fontId="11" fillId="0" borderId="0" xfId="58" applyFont="1">
      <alignment/>
      <protection/>
    </xf>
    <xf numFmtId="0" fontId="12" fillId="0" borderId="0" xfId="58" applyFont="1">
      <alignment/>
      <protection/>
    </xf>
    <xf numFmtId="0" fontId="5" fillId="0" borderId="11" xfId="58" applyFont="1" applyBorder="1">
      <alignment/>
      <protection/>
    </xf>
    <xf numFmtId="0" fontId="13" fillId="0" borderId="0" xfId="54" applyFont="1" applyBorder="1" applyAlignment="1">
      <alignment/>
    </xf>
    <xf numFmtId="0" fontId="14" fillId="0" borderId="0" xfId="58" applyFont="1">
      <alignment/>
      <protection/>
    </xf>
    <xf numFmtId="0" fontId="2" fillId="0" borderId="11" xfId="0" applyFont="1" applyBorder="1" applyAlignment="1">
      <alignment horizontal="right"/>
    </xf>
    <xf numFmtId="0" fontId="7" fillId="0" borderId="11" xfId="0" applyFont="1" applyBorder="1" applyAlignment="1">
      <alignment horizontal="right"/>
    </xf>
    <xf numFmtId="165" fontId="1" fillId="0" borderId="0" xfId="0" applyNumberFormat="1" applyFont="1" applyBorder="1" applyAlignment="1">
      <alignment horizontal="right"/>
    </xf>
    <xf numFmtId="167" fontId="3" fillId="0" borderId="0" xfId="42" applyNumberFormat="1" applyFont="1" applyBorder="1" applyAlignment="1">
      <alignment horizontal="right"/>
    </xf>
    <xf numFmtId="1" fontId="1" fillId="0" borderId="0" xfId="0" applyNumberFormat="1" applyFont="1" applyBorder="1" applyAlignment="1">
      <alignment horizontal="right"/>
    </xf>
    <xf numFmtId="0" fontId="6" fillId="0" borderId="0" xfId="58" applyFont="1" applyAlignment="1">
      <alignment wrapText="1"/>
      <protection/>
    </xf>
    <xf numFmtId="0" fontId="5" fillId="0" borderId="11" xfId="58" applyFont="1" applyBorder="1" applyAlignment="1">
      <alignment wrapText="1"/>
      <protection/>
    </xf>
    <xf numFmtId="0" fontId="6" fillId="0" borderId="0" xfId="58" applyFont="1" applyBorder="1" applyAlignment="1">
      <alignment wrapText="1"/>
      <protection/>
    </xf>
    <xf numFmtId="0" fontId="11" fillId="0" borderId="0" xfId="58" applyFont="1" applyAlignment="1">
      <alignment wrapText="1"/>
      <protection/>
    </xf>
    <xf numFmtId="0" fontId="1" fillId="0" borderId="10" xfId="0" applyFont="1" applyFill="1" applyBorder="1" applyAlignment="1">
      <alignment horizontal="right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58" applyFont="1" applyAlignment="1">
      <alignment horizontal="left"/>
      <protection/>
    </xf>
    <xf numFmtId="0" fontId="0" fillId="0" borderId="0" xfId="0" applyAlignment="1">
      <alignment vertical="top"/>
    </xf>
    <xf numFmtId="0" fontId="1" fillId="0" borderId="0" xfId="0" applyFont="1" applyBorder="1" applyAlignment="1">
      <alignment horizontal="left" vertical="center"/>
    </xf>
    <xf numFmtId="1" fontId="3" fillId="0" borderId="0" xfId="0" applyNumberFormat="1" applyFont="1" applyBorder="1" applyAlignment="1">
      <alignment horizontal="right" wrapText="1"/>
    </xf>
    <xf numFmtId="0" fontId="2" fillId="0" borderId="0" xfId="0" applyFont="1" applyBorder="1" applyAlignment="1">
      <alignment horizontal="right" vertical="center"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 horizontal="right" wrapText="1"/>
    </xf>
    <xf numFmtId="0" fontId="1" fillId="0" borderId="0" xfId="0" applyFont="1" applyBorder="1" applyAlignment="1">
      <alignment vertical="top" wrapText="1"/>
    </xf>
    <xf numFmtId="0" fontId="6" fillId="0" borderId="10" xfId="58" applyFont="1" applyBorder="1" applyAlignment="1">
      <alignment wrapText="1"/>
      <protection/>
    </xf>
    <xf numFmtId="0" fontId="13" fillId="0" borderId="10" xfId="54" applyFont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1" fontId="1" fillId="0" borderId="11" xfId="0" applyNumberFormat="1" applyFont="1" applyFill="1" applyBorder="1" applyAlignment="1">
      <alignment wrapText="1"/>
    </xf>
    <xf numFmtId="0" fontId="2" fillId="0" borderId="11" xfId="0" applyFont="1" applyFill="1" applyBorder="1" applyAlignment="1">
      <alignment horizontal="right" wrapText="1"/>
    </xf>
    <xf numFmtId="0" fontId="7" fillId="0" borderId="11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167" fontId="3" fillId="0" borderId="0" xfId="42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166" fontId="1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1" fontId="2" fillId="0" borderId="11" xfId="0" applyNumberFormat="1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2" fillId="24" borderId="10" xfId="0" applyFont="1" applyFill="1" applyBorder="1" applyAlignment="1">
      <alignment horizontal="left" vertical="center"/>
    </xf>
    <xf numFmtId="0" fontId="2" fillId="24" borderId="0" xfId="0" applyFont="1" applyFill="1" applyBorder="1" applyAlignment="1">
      <alignment horizontal="left" vertical="center"/>
    </xf>
    <xf numFmtId="0" fontId="0" fillId="24" borderId="0" xfId="0" applyFill="1" applyAlignment="1">
      <alignment/>
    </xf>
    <xf numFmtId="0" fontId="1" fillId="24" borderId="0" xfId="0" applyFont="1" applyFill="1" applyAlignment="1">
      <alignment/>
    </xf>
    <xf numFmtId="0" fontId="1" fillId="24" borderId="0" xfId="0" applyFont="1" applyFill="1" applyBorder="1" applyAlignment="1">
      <alignment horizontal="center"/>
    </xf>
    <xf numFmtId="0" fontId="0" fillId="24" borderId="0" xfId="0" applyFill="1" applyBorder="1" applyAlignment="1">
      <alignment/>
    </xf>
    <xf numFmtId="0" fontId="1" fillId="24" borderId="10" xfId="0" applyFont="1" applyFill="1" applyBorder="1" applyAlignment="1">
      <alignment horizontal="left" vertical="center"/>
    </xf>
    <xf numFmtId="0" fontId="1" fillId="24" borderId="10" xfId="0" applyFont="1" applyFill="1" applyBorder="1" applyAlignment="1">
      <alignment horizontal="right" vertical="center" wrapText="1"/>
    </xf>
    <xf numFmtId="0" fontId="1" fillId="24" borderId="0" xfId="0" applyFont="1" applyFill="1" applyBorder="1" applyAlignment="1">
      <alignment horizontal="left" vertical="center"/>
    </xf>
    <xf numFmtId="1" fontId="1" fillId="24" borderId="0" xfId="0" applyNumberFormat="1" applyFont="1" applyFill="1" applyAlignment="1">
      <alignment/>
    </xf>
    <xf numFmtId="167" fontId="3" fillId="24" borderId="10" xfId="42" applyNumberFormat="1" applyFont="1" applyFill="1" applyBorder="1" applyAlignment="1">
      <alignment horizontal="right" vertical="center"/>
    </xf>
    <xf numFmtId="0" fontId="7" fillId="24" borderId="10" xfId="0" applyFont="1" applyFill="1" applyBorder="1" applyAlignment="1">
      <alignment horizontal="left" vertical="center"/>
    </xf>
    <xf numFmtId="0" fontId="2" fillId="24" borderId="1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right"/>
    </xf>
    <xf numFmtId="1" fontId="7" fillId="0" borderId="11" xfId="0" applyNumberFormat="1" applyFont="1" applyBorder="1" applyAlignment="1">
      <alignment horizontal="right"/>
    </xf>
    <xf numFmtId="1" fontId="1" fillId="24" borderId="0" xfId="0" applyNumberFormat="1" applyFont="1" applyFill="1" applyBorder="1" applyAlignment="1">
      <alignment horizontal="right" vertical="center"/>
    </xf>
    <xf numFmtId="1" fontId="1" fillId="24" borderId="10" xfId="0" applyNumberFormat="1" applyFont="1" applyFill="1" applyBorder="1" applyAlignment="1">
      <alignment horizontal="right" vertical="center"/>
    </xf>
    <xf numFmtId="0" fontId="2" fillId="24" borderId="0" xfId="0" applyFont="1" applyFill="1" applyBorder="1" applyAlignment="1">
      <alignment horizontal="right" vertical="center"/>
    </xf>
    <xf numFmtId="0" fontId="2" fillId="24" borderId="0" xfId="0" applyFont="1" applyFill="1" applyAlignment="1">
      <alignment/>
    </xf>
    <xf numFmtId="0" fontId="0" fillId="24" borderId="0" xfId="0" applyFill="1" applyAlignment="1">
      <alignment horizontal="right"/>
    </xf>
    <xf numFmtId="0" fontId="1" fillId="24" borderId="0" xfId="0" applyFont="1" applyFill="1" applyBorder="1" applyAlignment="1">
      <alignment vertical="center"/>
    </xf>
    <xf numFmtId="1" fontId="1" fillId="24" borderId="0" xfId="0" applyNumberFormat="1" applyFont="1" applyFill="1" applyBorder="1" applyAlignment="1">
      <alignment horizontal="right" vertical="center"/>
    </xf>
    <xf numFmtId="0" fontId="1" fillId="24" borderId="10" xfId="0" applyFont="1" applyFill="1" applyBorder="1" applyAlignment="1">
      <alignment vertical="center"/>
    </xf>
    <xf numFmtId="0" fontId="2" fillId="0" borderId="11" xfId="0" applyFont="1" applyBorder="1" applyAlignment="1">
      <alignment/>
    </xf>
    <xf numFmtId="0" fontId="2" fillId="24" borderId="0" xfId="0" applyFont="1" applyFill="1" applyAlignment="1">
      <alignment/>
    </xf>
    <xf numFmtId="0" fontId="2" fillId="24" borderId="11" xfId="0" applyFont="1" applyFill="1" applyBorder="1" applyAlignment="1">
      <alignment horizontal="right" wrapText="1"/>
    </xf>
    <xf numFmtId="0" fontId="1" fillId="24" borderId="12" xfId="0" applyFont="1" applyFill="1" applyBorder="1" applyAlignment="1">
      <alignment/>
    </xf>
    <xf numFmtId="1" fontId="1" fillId="24" borderId="12" xfId="0" applyNumberFormat="1" applyFont="1" applyFill="1" applyBorder="1" applyAlignment="1">
      <alignment horizontal="right" wrapText="1"/>
    </xf>
    <xf numFmtId="0" fontId="1" fillId="24" borderId="0" xfId="0" applyFont="1" applyFill="1" applyBorder="1" applyAlignment="1">
      <alignment/>
    </xf>
    <xf numFmtId="1" fontId="1" fillId="24" borderId="0" xfId="0" applyNumberFormat="1" applyFont="1" applyFill="1" applyBorder="1" applyAlignment="1">
      <alignment horizontal="right" wrapText="1"/>
    </xf>
    <xf numFmtId="1" fontId="2" fillId="0" borderId="11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" fillId="0" borderId="0" xfId="0" applyFont="1" applyAlignment="1">
      <alignment vertical="top" wrapText="1"/>
    </xf>
    <xf numFmtId="167" fontId="3" fillId="24" borderId="0" xfId="42" applyNumberFormat="1" applyFont="1" applyFill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0" fontId="2" fillId="24" borderId="11" xfId="0" applyFont="1" applyFill="1" applyBorder="1" applyAlignment="1">
      <alignment horizontal="center" vertical="center" wrapText="1"/>
    </xf>
    <xf numFmtId="1" fontId="3" fillId="24" borderId="10" xfId="0" applyNumberFormat="1" applyFont="1" applyFill="1" applyBorder="1" applyAlignment="1">
      <alignment horizontal="right" vertical="center"/>
    </xf>
    <xf numFmtId="1" fontId="3" fillId="24" borderId="0" xfId="0" applyNumberFormat="1" applyFont="1" applyFill="1" applyBorder="1" applyAlignment="1">
      <alignment horizontal="right" vertical="center"/>
    </xf>
    <xf numFmtId="0" fontId="2" fillId="24" borderId="0" xfId="0" applyFont="1" applyFill="1" applyBorder="1" applyAlignment="1">
      <alignment vertical="center"/>
    </xf>
    <xf numFmtId="165" fontId="3" fillId="24" borderId="10" xfId="0" applyNumberFormat="1" applyFont="1" applyFill="1" applyBorder="1" applyAlignment="1">
      <alignment horizontal="right" vertical="center"/>
    </xf>
    <xf numFmtId="0" fontId="2" fillId="24" borderId="10" xfId="0" applyFont="1" applyFill="1" applyBorder="1" applyAlignment="1">
      <alignment horizontal="right" vertical="center"/>
    </xf>
    <xf numFmtId="0" fontId="3" fillId="24" borderId="10" xfId="0" applyFont="1" applyFill="1" applyBorder="1" applyAlignment="1">
      <alignment horizontal="right" vertical="center"/>
    </xf>
    <xf numFmtId="0" fontId="3" fillId="0" borderId="10" xfId="0" applyFont="1" applyBorder="1" applyAlignment="1">
      <alignment horizontal="right"/>
    </xf>
    <xf numFmtId="0" fontId="7" fillId="24" borderId="10" xfId="0" applyFont="1" applyFill="1" applyBorder="1" applyAlignment="1">
      <alignment/>
    </xf>
    <xf numFmtId="3" fontId="3" fillId="24" borderId="10" xfId="0" applyNumberFormat="1" applyFont="1" applyFill="1" applyBorder="1" applyAlignment="1">
      <alignment horizontal="right" wrapText="1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right" wrapText="1"/>
    </xf>
    <xf numFmtId="0" fontId="7" fillId="0" borderId="11" xfId="0" applyFont="1" applyFill="1" applyBorder="1" applyAlignment="1">
      <alignment horizontal="right" wrapText="1"/>
    </xf>
    <xf numFmtId="0" fontId="8" fillId="0" borderId="0" xfId="0" applyFont="1" applyAlignment="1">
      <alignment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/>
    </xf>
    <xf numFmtId="1" fontId="3" fillId="24" borderId="10" xfId="0" applyNumberFormat="1" applyFont="1" applyFill="1" applyBorder="1" applyAlignment="1">
      <alignment horizontal="right" vertical="center"/>
    </xf>
    <xf numFmtId="0" fontId="1" fillId="24" borderId="0" xfId="0" applyFont="1" applyFill="1" applyBorder="1" applyAlignment="1">
      <alignment horizontal="left" vertical="center"/>
    </xf>
    <xf numFmtId="0" fontId="2" fillId="24" borderId="11" xfId="0" applyFont="1" applyFill="1" applyBorder="1" applyAlignment="1">
      <alignment vertical="center"/>
    </xf>
    <xf numFmtId="0" fontId="2" fillId="24" borderId="11" xfId="0" applyFont="1" applyFill="1" applyBorder="1" applyAlignment="1">
      <alignment horizontal="right" vertical="center"/>
    </xf>
    <xf numFmtId="0" fontId="7" fillId="24" borderId="11" xfId="0" applyFont="1" applyFill="1" applyBorder="1" applyAlignment="1">
      <alignment horizontal="right" vertical="center"/>
    </xf>
    <xf numFmtId="0" fontId="1" fillId="0" borderId="0" xfId="0" applyFont="1" applyBorder="1" applyAlignment="1">
      <alignment horizontal="left" vertical="top" wrapText="1"/>
    </xf>
    <xf numFmtId="0" fontId="2" fillId="24" borderId="11" xfId="0" applyFont="1" applyFill="1" applyBorder="1" applyAlignment="1">
      <alignment/>
    </xf>
    <xf numFmtId="0" fontId="1" fillId="0" borderId="12" xfId="0" applyFont="1" applyBorder="1" applyAlignment="1">
      <alignment horizontal="left"/>
    </xf>
    <xf numFmtId="0" fontId="13" fillId="0" borderId="0" xfId="54" applyFont="1" applyBorder="1" applyAlignment="1">
      <alignment vertical="top"/>
    </xf>
    <xf numFmtId="0" fontId="1" fillId="24" borderId="12" xfId="0" applyFont="1" applyFill="1" applyBorder="1" applyAlignment="1">
      <alignment horizontal="left" wrapText="1"/>
    </xf>
    <xf numFmtId="0" fontId="1" fillId="24" borderId="0" xfId="0" applyFont="1" applyFill="1" applyAlignment="1">
      <alignment horizontal="left" wrapText="1"/>
    </xf>
    <xf numFmtId="0" fontId="1" fillId="24" borderId="12" xfId="0" applyFont="1" applyFill="1" applyBorder="1" applyAlignment="1">
      <alignment horizontal="left" vertical="top" wrapText="1"/>
    </xf>
    <xf numFmtId="0" fontId="1" fillId="24" borderId="0" xfId="0" applyFont="1" applyFill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24" borderId="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24" borderId="12" xfId="0" applyFont="1" applyFill="1" applyBorder="1" applyAlignment="1">
      <alignment horizontal="center"/>
    </xf>
    <xf numFmtId="0" fontId="1" fillId="24" borderId="0" xfId="0" applyFont="1" applyFill="1" applyBorder="1" applyAlignment="1">
      <alignment horizontal="center"/>
    </xf>
    <xf numFmtId="0" fontId="6" fillId="0" borderId="12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5" fillId="0" borderId="10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1" fillId="0" borderId="12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 3" xfId="60"/>
    <cellStyle name="Note" xfId="61"/>
    <cellStyle name="Output" xfId="62"/>
    <cellStyle name="Percent" xfId="63"/>
    <cellStyle name="Percent 2" xfId="64"/>
    <cellStyle name="Percent 2 2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39"/>
  <sheetViews>
    <sheetView showGridLines="0" showRowColHeaders="0" tabSelected="1" zoomScalePageLayoutView="0" workbookViewId="0" topLeftCell="A1">
      <selection activeCell="A1" sqref="A1"/>
    </sheetView>
  </sheetViews>
  <sheetFormatPr defaultColWidth="9.140625" defaultRowHeight="15"/>
  <cols>
    <col min="1" max="1" width="3.28125" style="0" bestFit="1" customWidth="1"/>
    <col min="2" max="2" width="17.140625" style="50" customWidth="1"/>
    <col min="3" max="3" width="106.8515625" style="61" customWidth="1"/>
    <col min="4" max="16384" width="9.140625" style="50" customWidth="1"/>
  </cols>
  <sheetData>
    <row r="2" ht="15">
      <c r="B2" s="68" t="s">
        <v>9</v>
      </c>
    </row>
    <row r="3" spans="2:5" ht="15.75" thickBot="1">
      <c r="B3" s="52"/>
      <c r="D3" s="61"/>
      <c r="E3" s="61"/>
    </row>
    <row r="4" spans="2:3" ht="15.75" thickBot="1">
      <c r="B4" s="53" t="s">
        <v>10</v>
      </c>
      <c r="C4" s="62" t="s">
        <v>11</v>
      </c>
    </row>
    <row r="5" spans="2:3" ht="15">
      <c r="B5" s="54" t="s">
        <v>12</v>
      </c>
      <c r="C5" s="63" t="s">
        <v>186</v>
      </c>
    </row>
    <row r="6" spans="2:3" ht="15">
      <c r="B6" s="54" t="s">
        <v>13</v>
      </c>
      <c r="C6" s="63" t="s">
        <v>14</v>
      </c>
    </row>
    <row r="7" spans="2:3" ht="15">
      <c r="B7" s="54" t="s">
        <v>15</v>
      </c>
      <c r="C7" s="63" t="s">
        <v>187</v>
      </c>
    </row>
    <row r="8" spans="2:3" ht="15">
      <c r="B8" s="54" t="s">
        <v>16</v>
      </c>
      <c r="C8" s="63" t="s">
        <v>175</v>
      </c>
    </row>
    <row r="9" spans="2:6" ht="30" customHeight="1">
      <c r="B9" s="152" t="s">
        <v>17</v>
      </c>
      <c r="C9" s="63" t="s">
        <v>172</v>
      </c>
      <c r="D9" s="63"/>
      <c r="E9" s="63"/>
      <c r="F9" s="63"/>
    </row>
    <row r="10" spans="2:3" ht="29.25">
      <c r="B10" s="152" t="s">
        <v>18</v>
      </c>
      <c r="C10" s="63" t="s">
        <v>188</v>
      </c>
    </row>
    <row r="11" spans="2:3" ht="29.25">
      <c r="B11" s="152" t="s">
        <v>19</v>
      </c>
      <c r="C11" s="63" t="s">
        <v>173</v>
      </c>
    </row>
    <row r="12" spans="2:3" ht="29.25">
      <c r="B12" s="152" t="s">
        <v>20</v>
      </c>
      <c r="C12" s="63" t="s">
        <v>174</v>
      </c>
    </row>
    <row r="13" spans="2:3" ht="15">
      <c r="B13" s="54" t="s">
        <v>21</v>
      </c>
      <c r="C13" s="63" t="s">
        <v>22</v>
      </c>
    </row>
    <row r="14" spans="2:3" ht="15">
      <c r="B14" s="54" t="s">
        <v>23</v>
      </c>
      <c r="C14" s="63" t="s">
        <v>24</v>
      </c>
    </row>
    <row r="15" spans="2:3" ht="15">
      <c r="B15" s="54" t="s">
        <v>25</v>
      </c>
      <c r="C15" s="63" t="s">
        <v>26</v>
      </c>
    </row>
    <row r="16" spans="2:3" ht="29.25">
      <c r="B16" s="152" t="s">
        <v>27</v>
      </c>
      <c r="C16" s="63" t="s">
        <v>233</v>
      </c>
    </row>
    <row r="17" spans="2:3" ht="29.25">
      <c r="B17" s="152" t="s">
        <v>28</v>
      </c>
      <c r="C17" s="63" t="s">
        <v>29</v>
      </c>
    </row>
    <row r="18" spans="2:3" ht="33.75" customHeight="1">
      <c r="B18" s="152" t="s">
        <v>30</v>
      </c>
      <c r="C18" s="63" t="s">
        <v>232</v>
      </c>
    </row>
    <row r="19" spans="2:3" ht="15">
      <c r="B19" s="54" t="s">
        <v>31</v>
      </c>
      <c r="C19" s="63" t="s">
        <v>32</v>
      </c>
    </row>
    <row r="20" spans="2:3" ht="15">
      <c r="B20" s="54" t="s">
        <v>33</v>
      </c>
      <c r="C20" s="63" t="s">
        <v>34</v>
      </c>
    </row>
    <row r="21" spans="2:3" ht="15">
      <c r="B21" s="54" t="s">
        <v>35</v>
      </c>
      <c r="C21" s="63" t="s">
        <v>36</v>
      </c>
    </row>
    <row r="22" spans="2:3" ht="15">
      <c r="B22" s="54" t="s">
        <v>37</v>
      </c>
      <c r="C22" s="63" t="s">
        <v>38</v>
      </c>
    </row>
    <row r="23" spans="2:3" ht="15">
      <c r="B23" s="54" t="s">
        <v>39</v>
      </c>
      <c r="C23" s="63" t="s">
        <v>40</v>
      </c>
    </row>
    <row r="24" spans="2:3" ht="15">
      <c r="B24" s="54" t="s">
        <v>41</v>
      </c>
      <c r="C24" s="63" t="s">
        <v>42</v>
      </c>
    </row>
    <row r="25" spans="2:3" ht="15">
      <c r="B25" s="54" t="s">
        <v>43</v>
      </c>
      <c r="C25" s="63" t="s">
        <v>44</v>
      </c>
    </row>
    <row r="26" spans="2:3" ht="15">
      <c r="B26" s="54" t="s">
        <v>45</v>
      </c>
      <c r="C26" s="63" t="s">
        <v>46</v>
      </c>
    </row>
    <row r="27" spans="2:3" ht="15">
      <c r="B27" s="54" t="s">
        <v>47</v>
      </c>
      <c r="C27" s="63" t="s">
        <v>48</v>
      </c>
    </row>
    <row r="28" spans="2:3" ht="15">
      <c r="B28" s="54" t="s">
        <v>0</v>
      </c>
      <c r="C28" s="63" t="s">
        <v>1</v>
      </c>
    </row>
    <row r="29" spans="2:3" ht="15">
      <c r="B29" s="54" t="s">
        <v>2</v>
      </c>
      <c r="C29" s="63" t="s">
        <v>3</v>
      </c>
    </row>
    <row r="30" spans="2:3" ht="15.75" thickBot="1">
      <c r="B30" s="77" t="s">
        <v>230</v>
      </c>
      <c r="C30" s="76" t="s">
        <v>231</v>
      </c>
    </row>
    <row r="31" spans="2:3" ht="15">
      <c r="B31" s="55"/>
      <c r="C31" s="64"/>
    </row>
    <row r="32" spans="2:3" ht="15">
      <c r="B32" s="51"/>
      <c r="C32" s="64"/>
    </row>
    <row r="33" spans="2:3" ht="15">
      <c r="B33" s="51" t="str">
        <f ca="1">CELL("filename",X101)</f>
        <v>D:\nhogben\_ongoing work - March onwards\Implementation of Community Orders - Results from the Offender Manager Community Cohort Study\[Implementation of Community Orders (OMCCS) - Chapter 5 tables.xls]Content</v>
      </c>
      <c r="C33" s="64"/>
    </row>
    <row r="34" spans="2:3" ht="15">
      <c r="B34" s="51">
        <f>FIND("]",B33,1)</f>
        <v>202</v>
      </c>
      <c r="C34" s="64"/>
    </row>
    <row r="35" spans="2:3" ht="15">
      <c r="B35" s="51" t="str">
        <f>LEFT(B33,B34)</f>
        <v>D:\nhogben\_ongoing work - March onwards\Implementation of Community Orders - Results from the Offender Manager Community Cohort Study\[Implementation of Community Orders (OMCCS) - Chapter 5 tables.xls]</v>
      </c>
      <c r="C35" s="64"/>
    </row>
    <row r="36" spans="2:3" ht="15">
      <c r="B36" s="51">
        <f>FIND("[",B35)</f>
        <v>136</v>
      </c>
      <c r="C36" s="64"/>
    </row>
    <row r="37" spans="2:3" ht="15">
      <c r="B37" s="51" t="str">
        <f>LEFT(B35,B36-1)</f>
        <v>D:\nhogben\_ongoing work - March onwards\Implementation of Community Orders - Results from the Offender Manager Community Cohort Study\</v>
      </c>
      <c r="C37" s="64"/>
    </row>
    <row r="38" spans="2:3" ht="15">
      <c r="B38" s="51" t="str">
        <f>RIGHT(B35,LEN(B35)-B36)</f>
        <v>Implementation of Community Orders (OMCCS) - Chapter 5 tables.xls]</v>
      </c>
      <c r="C38" s="64"/>
    </row>
    <row r="39" spans="2:3" ht="15">
      <c r="B39" s="51" t="str">
        <f>"["&amp;B37&amp;B38</f>
        <v>[D:\nhogben\_ongoing work - March onwards\Implementation of Community Orders - Results from the Offender Manager Community Cohort Study\Implementation of Community Orders (OMCCS) - Chapter 5 tables.xls]</v>
      </c>
      <c r="C39" s="64"/>
    </row>
  </sheetData>
  <sheetProtection/>
  <hyperlinks>
    <hyperlink ref="B5" location="'Table 5.A1'!A1" display="Table 5.A1"/>
    <hyperlink ref="B6" location="'Table 5.A2'!A1" display="Table 5.A2"/>
    <hyperlink ref="B7" location="'Table 5.A3'!A1" display="Table 5.A3"/>
    <hyperlink ref="B8" location="'Table 5.A4'!A1" display="Table 5.A4"/>
    <hyperlink ref="B9" location="'Table 5.A5'!A1" display="Table 5.A5"/>
    <hyperlink ref="B10" location="'Table 5.A6'!A1" display="Table 5.A6"/>
    <hyperlink ref="B11" location="'Table 5.A7'!A1" display="Table 5.A7"/>
    <hyperlink ref="B12" location="'Table 5.A8'!A1" display="Table 5.A8"/>
    <hyperlink ref="B13" location="'Table 5.A9'!A1" display="Table 5.A9"/>
    <hyperlink ref="B14" location="'Table 5.A10'!A1" display="Table 5.A10"/>
    <hyperlink ref="B15" location="'Table 5.A11'!A1" display="Table 5.A11"/>
    <hyperlink ref="B16" location="'Table 5.A12'!A1" display="Table 5.A12"/>
    <hyperlink ref="B17" location="'Table 5.A13'!A1" display="Table 5.A13"/>
    <hyperlink ref="B18" location="'Table 5.A14'!A1" display="Table 5.A14"/>
    <hyperlink ref="B19" location="'Table 5.A15'!A1" display="Table 5.A15"/>
    <hyperlink ref="B20" location="'Table 5.A16'!A1" display="Table 5.A16"/>
    <hyperlink ref="B21" location="'Table 5.A17'!A1" display="Table 5.A17"/>
    <hyperlink ref="B22" location="'Table 5.A18'!A1" display="Table 5.A18"/>
    <hyperlink ref="B23" location="'Table 5.A19'!A1" display="Table 5.A19"/>
    <hyperlink ref="B24" location="'Table 5.A20'!A1" display="Table 5.A20"/>
    <hyperlink ref="B25" location="'Table 5.A21'!A1" display="Table 5.A21"/>
    <hyperlink ref="B26" location="'Table 5.A22'!A1" display="Table 5.A22"/>
    <hyperlink ref="B27" location="'Table 5.A23'!A1" display="Table 5.A23"/>
    <hyperlink ref="B28" location="'Table 5.A24'!A1" display="Table 5.A24"/>
    <hyperlink ref="B29" location="'Table 5.A25'!A1" display="Table 5.A25"/>
    <hyperlink ref="B30" location="'Table 5.A26'!A1" display="Table 5.A26"/>
  </hyperlinks>
  <printOptions/>
  <pageMargins left="0.3937007874015748" right="0.3937007874015748" top="0.7874015748031497" bottom="0.7874015748031497" header="0.3937007874015748" footer="0.3937007874015748"/>
  <pageSetup fitToHeight="1" fitToWidth="1" horizontalDpi="600" verticalDpi="600" orientation="landscape" paperSize="9" scale="91" r:id="rId1"/>
  <headerFooter alignWithMargins="0">
    <oddFooter>&amp;L&amp;"Arial,Regular"Implementation of Community Orders (OMCCS)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19"/>
  <sheetViews>
    <sheetView showGridLines="0" showRowColHeaders="0" zoomScale="85" zoomScaleNormal="85" zoomScalePageLayoutView="0" workbookViewId="0" topLeftCell="A1">
      <selection activeCell="A1" sqref="A1"/>
    </sheetView>
  </sheetViews>
  <sheetFormatPr defaultColWidth="9.140625" defaultRowHeight="15"/>
  <cols>
    <col min="2" max="2" width="29.57421875" style="0" customWidth="1"/>
    <col min="3" max="6" width="10.7109375" style="0" bestFit="1" customWidth="1"/>
    <col min="7" max="7" width="10.28125" style="0" customWidth="1"/>
    <col min="8" max="8" width="11.00390625" style="0" bestFit="1" customWidth="1"/>
    <col min="9" max="11" width="10.7109375" style="0" bestFit="1" customWidth="1"/>
    <col min="13" max="13" width="11.7109375" style="0" customWidth="1"/>
    <col min="14" max="14" width="11.00390625" style="0" bestFit="1" customWidth="1"/>
  </cols>
  <sheetData>
    <row r="1" spans="2:11" ht="15.75" thickBot="1">
      <c r="B1" s="31" t="s">
        <v>214</v>
      </c>
      <c r="C1" s="25"/>
      <c r="D1" s="25"/>
      <c r="E1" s="25"/>
      <c r="F1" s="25"/>
      <c r="G1" s="25"/>
      <c r="H1" s="25"/>
      <c r="I1" s="25"/>
      <c r="J1" s="25"/>
      <c r="K1" s="25"/>
    </row>
    <row r="2" spans="2:14" ht="15">
      <c r="B2" s="30"/>
      <c r="C2" s="163" t="s">
        <v>182</v>
      </c>
      <c r="D2" s="163"/>
      <c r="E2" s="163"/>
      <c r="F2" s="163"/>
      <c r="G2" s="163"/>
      <c r="H2" s="32"/>
      <c r="I2" s="163" t="s">
        <v>183</v>
      </c>
      <c r="J2" s="163"/>
      <c r="K2" s="163"/>
      <c r="L2" s="163"/>
      <c r="M2" s="163"/>
      <c r="N2" s="32"/>
    </row>
    <row r="3" spans="2:14" ht="15">
      <c r="B3" s="5"/>
      <c r="C3" s="164" t="s">
        <v>83</v>
      </c>
      <c r="D3" s="164"/>
      <c r="E3" s="164"/>
      <c r="F3" s="164"/>
      <c r="G3" s="5"/>
      <c r="H3" s="11"/>
      <c r="I3" s="164" t="s">
        <v>83</v>
      </c>
      <c r="J3" s="164"/>
      <c r="K3" s="164"/>
      <c r="L3" s="164"/>
      <c r="M3" s="164"/>
      <c r="N3" s="11"/>
    </row>
    <row r="4" spans="2:14" ht="29.25" thickBot="1">
      <c r="B4" s="91" t="s">
        <v>90</v>
      </c>
      <c r="C4" s="20" t="s">
        <v>84</v>
      </c>
      <c r="D4" s="20" t="s">
        <v>85</v>
      </c>
      <c r="E4" s="20" t="s">
        <v>86</v>
      </c>
      <c r="F4" s="20" t="s">
        <v>87</v>
      </c>
      <c r="G4" s="20" t="s">
        <v>88</v>
      </c>
      <c r="H4" s="20" t="s">
        <v>89</v>
      </c>
      <c r="I4" s="20" t="s">
        <v>84</v>
      </c>
      <c r="J4" s="20" t="s">
        <v>85</v>
      </c>
      <c r="K4" s="20" t="s">
        <v>86</v>
      </c>
      <c r="L4" s="20" t="s">
        <v>87</v>
      </c>
      <c r="M4" s="20" t="s">
        <v>88</v>
      </c>
      <c r="N4" s="65" t="s">
        <v>89</v>
      </c>
    </row>
    <row r="5" spans="2:14" ht="15">
      <c r="B5" s="9" t="s">
        <v>91</v>
      </c>
      <c r="C5" s="60">
        <v>48.888888888888886</v>
      </c>
      <c r="D5" s="60">
        <v>51.5625</v>
      </c>
      <c r="E5" s="60">
        <v>52.54629629629629</v>
      </c>
      <c r="F5" s="60">
        <v>51.56794425087108</v>
      </c>
      <c r="G5" s="60">
        <v>76.47058823529412</v>
      </c>
      <c r="H5" s="60">
        <v>52.57806826434277</v>
      </c>
      <c r="I5" s="60">
        <v>37.269372693726936</v>
      </c>
      <c r="J5" s="60">
        <v>35.10971786833856</v>
      </c>
      <c r="K5" s="60">
        <v>46.99074074074074</v>
      </c>
      <c r="L5" s="60">
        <v>49.825783972125436</v>
      </c>
      <c r="M5" s="60">
        <v>50</v>
      </c>
      <c r="N5" s="60">
        <v>43.064633260711695</v>
      </c>
    </row>
    <row r="6" spans="2:14" ht="15">
      <c r="B6" s="9" t="s">
        <v>92</v>
      </c>
      <c r="C6" s="60">
        <v>41.4814814814815</v>
      </c>
      <c r="D6" s="60">
        <v>35.73667711598746</v>
      </c>
      <c r="E6" s="60">
        <v>48.379629629629626</v>
      </c>
      <c r="F6" s="60">
        <v>44.79166666666667</v>
      </c>
      <c r="G6" s="60">
        <v>61.76470588235294</v>
      </c>
      <c r="H6" s="60">
        <v>44.008714596949886</v>
      </c>
      <c r="I6" s="60">
        <v>30</v>
      </c>
      <c r="J6" s="60">
        <v>21.003134796238246</v>
      </c>
      <c r="K6" s="60">
        <v>35.03480278422274</v>
      </c>
      <c r="L6" s="60">
        <v>35.76388888888889</v>
      </c>
      <c r="M6" s="60">
        <v>33.82352941176471</v>
      </c>
      <c r="N6" s="60">
        <v>30.886627906976745</v>
      </c>
    </row>
    <row r="7" spans="2:14" ht="15">
      <c r="B7" s="9" t="s">
        <v>93</v>
      </c>
      <c r="C7" s="60">
        <v>47.03703703703704</v>
      </c>
      <c r="D7" s="60">
        <v>47.1875</v>
      </c>
      <c r="E7" s="60">
        <v>53.47222222222222</v>
      </c>
      <c r="F7" s="60">
        <v>52.77777777777778</v>
      </c>
      <c r="G7" s="60">
        <v>56.52173913043478</v>
      </c>
      <c r="H7" s="60">
        <v>50.76142131979695</v>
      </c>
      <c r="I7" s="60">
        <v>38.00738007380074</v>
      </c>
      <c r="J7" s="60">
        <v>35.9375</v>
      </c>
      <c r="K7" s="60">
        <v>46.52777777777778</v>
      </c>
      <c r="L7" s="60">
        <v>45.48611111111111</v>
      </c>
      <c r="M7" s="60">
        <v>48.529411764705884</v>
      </c>
      <c r="N7" s="60">
        <v>42.27701232777375</v>
      </c>
    </row>
    <row r="8" spans="2:14" ht="15">
      <c r="B8" s="9" t="s">
        <v>94</v>
      </c>
      <c r="C8" s="60">
        <v>26.666666666666668</v>
      </c>
      <c r="D8" s="60">
        <v>22.570532915360502</v>
      </c>
      <c r="E8" s="60">
        <v>27.546296296296298</v>
      </c>
      <c r="F8" s="60">
        <v>24.65277777777778</v>
      </c>
      <c r="G8" s="60">
        <v>38.23529411764706</v>
      </c>
      <c r="H8" s="60">
        <v>26.143790849673206</v>
      </c>
      <c r="I8" s="60">
        <v>19.25925925925926</v>
      </c>
      <c r="J8" s="60">
        <v>16.5625</v>
      </c>
      <c r="K8" s="60">
        <v>18.75</v>
      </c>
      <c r="L8" s="60">
        <v>21.52777777777778</v>
      </c>
      <c r="M8" s="60">
        <v>38.23529411764706</v>
      </c>
      <c r="N8" s="60">
        <v>19.88388969521045</v>
      </c>
    </row>
    <row r="9" spans="2:14" ht="15">
      <c r="B9" s="9" t="s">
        <v>95</v>
      </c>
      <c r="C9" s="60">
        <v>28.413284132841326</v>
      </c>
      <c r="D9" s="60">
        <v>29.375</v>
      </c>
      <c r="E9" s="60">
        <v>23.665893271461716</v>
      </c>
      <c r="F9" s="60">
        <v>31.944444444444443</v>
      </c>
      <c r="G9" s="60">
        <v>27.941176470588236</v>
      </c>
      <c r="H9" s="60">
        <v>27.866473149492016</v>
      </c>
      <c r="I9" s="60">
        <v>22.962962962962962</v>
      </c>
      <c r="J9" s="60">
        <v>18.495297805642632</v>
      </c>
      <c r="K9" s="60">
        <v>22.22222222222222</v>
      </c>
      <c r="L9" s="60">
        <v>26.38888888888889</v>
      </c>
      <c r="M9" s="60">
        <v>29.411764705882355</v>
      </c>
      <c r="N9" s="60">
        <v>22.730573710965867</v>
      </c>
    </row>
    <row r="10" spans="2:14" ht="15">
      <c r="B10" s="9" t="s">
        <v>96</v>
      </c>
      <c r="C10" s="60">
        <v>34.31734317343174</v>
      </c>
      <c r="D10" s="60">
        <v>36.5625</v>
      </c>
      <c r="E10" s="60">
        <v>29.398148148148145</v>
      </c>
      <c r="F10" s="60">
        <v>22.916666666666664</v>
      </c>
      <c r="G10" s="60">
        <v>29.411764705882355</v>
      </c>
      <c r="H10" s="60">
        <v>30.674401740391588</v>
      </c>
      <c r="I10" s="60">
        <v>26.296296296296294</v>
      </c>
      <c r="J10" s="60">
        <v>23.4375</v>
      </c>
      <c r="K10" s="60">
        <v>24.361948955916475</v>
      </c>
      <c r="L10" s="60">
        <v>19.791666666666664</v>
      </c>
      <c r="M10" s="60">
        <v>27.536231884057973</v>
      </c>
      <c r="N10" s="60">
        <v>23.730043541364296</v>
      </c>
    </row>
    <row r="11" spans="2:14" ht="15">
      <c r="B11" s="9" t="s">
        <v>189</v>
      </c>
      <c r="C11" s="60">
        <v>57.19557195571956</v>
      </c>
      <c r="D11" s="60">
        <v>52.1875</v>
      </c>
      <c r="E11" s="60">
        <v>53.93518518518518</v>
      </c>
      <c r="F11" s="60">
        <v>47.56944444444444</v>
      </c>
      <c r="G11" s="60">
        <v>42.64705882352941</v>
      </c>
      <c r="H11" s="60">
        <v>52.28426395939086</v>
      </c>
      <c r="I11" s="60">
        <v>43.7037037037037</v>
      </c>
      <c r="J11" s="60">
        <v>45.76802507836991</v>
      </c>
      <c r="K11" s="60">
        <v>41.9953596287703</v>
      </c>
      <c r="L11" s="60">
        <v>41.81184668989547</v>
      </c>
      <c r="M11" s="60">
        <v>36.76470588235294</v>
      </c>
      <c r="N11" s="60">
        <v>42.90909090909091</v>
      </c>
    </row>
    <row r="12" spans="2:14" ht="15">
      <c r="B12" s="9" t="s">
        <v>97</v>
      </c>
      <c r="C12" s="60">
        <v>19.62962962962963</v>
      </c>
      <c r="D12" s="60">
        <v>25</v>
      </c>
      <c r="E12" s="60">
        <v>43.38747099767982</v>
      </c>
      <c r="F12" s="60">
        <v>61.458333333333336</v>
      </c>
      <c r="G12" s="60">
        <v>66.17647058823529</v>
      </c>
      <c r="H12" s="60">
        <v>39.36092955700799</v>
      </c>
      <c r="I12" s="60">
        <v>10.74074074074074</v>
      </c>
      <c r="J12" s="60">
        <v>18.808777429467085</v>
      </c>
      <c r="K12" s="60">
        <v>33.33333333333333</v>
      </c>
      <c r="L12" s="60">
        <v>51.041666666666664</v>
      </c>
      <c r="M12" s="60">
        <v>75</v>
      </c>
      <c r="N12" s="60">
        <v>31.29992737835875</v>
      </c>
    </row>
    <row r="13" spans="2:14" ht="15">
      <c r="B13" s="9" t="s">
        <v>98</v>
      </c>
      <c r="C13" s="60">
        <v>39.25925925925926</v>
      </c>
      <c r="D13" s="60">
        <v>50.78369905956113</v>
      </c>
      <c r="E13" s="60">
        <v>46.75925925925926</v>
      </c>
      <c r="F13" s="60">
        <v>49.47735191637631</v>
      </c>
      <c r="G13" s="60">
        <v>35.294117647058826</v>
      </c>
      <c r="H13" s="60">
        <v>46.22093023255814</v>
      </c>
      <c r="I13" s="60">
        <v>25.185185185185183</v>
      </c>
      <c r="J13" s="60">
        <v>37.93103448275862</v>
      </c>
      <c r="K13" s="60">
        <v>37.96296296296296</v>
      </c>
      <c r="L13" s="60">
        <v>45.48611111111111</v>
      </c>
      <c r="M13" s="60">
        <v>43.47826086956522</v>
      </c>
      <c r="N13" s="60">
        <v>37.300435413642965</v>
      </c>
    </row>
    <row r="14" spans="2:14" ht="15">
      <c r="B14" s="25" t="s">
        <v>99</v>
      </c>
      <c r="C14" s="60">
        <v>8.88888888888889</v>
      </c>
      <c r="D14" s="60">
        <v>8.463949843260188</v>
      </c>
      <c r="E14" s="60">
        <v>8.120649651972158</v>
      </c>
      <c r="F14" s="60">
        <v>6.944444444444445</v>
      </c>
      <c r="G14" s="60">
        <v>4.411764705882353</v>
      </c>
      <c r="H14" s="60">
        <v>7.921511627906977</v>
      </c>
      <c r="I14" s="60">
        <v>17.037037037037038</v>
      </c>
      <c r="J14" s="60">
        <v>17.55485893416928</v>
      </c>
      <c r="K14" s="60">
        <v>15.31322505800464</v>
      </c>
      <c r="L14" s="60">
        <v>11.805555555555555</v>
      </c>
      <c r="M14" s="60">
        <v>8.823529411764707</v>
      </c>
      <c r="N14" s="60">
        <v>15.11627906976744</v>
      </c>
    </row>
    <row r="15" spans="2:14" ht="15.75" thickBot="1">
      <c r="B15" s="92" t="s">
        <v>4</v>
      </c>
      <c r="C15" s="33">
        <v>360</v>
      </c>
      <c r="D15" s="33">
        <v>377</v>
      </c>
      <c r="E15" s="33">
        <v>370</v>
      </c>
      <c r="F15" s="33">
        <v>218</v>
      </c>
      <c r="G15" s="33">
        <v>54</v>
      </c>
      <c r="H15" s="33">
        <v>1379</v>
      </c>
      <c r="I15" s="33">
        <v>360</v>
      </c>
      <c r="J15" s="33">
        <v>377</v>
      </c>
      <c r="K15" s="33">
        <v>370</v>
      </c>
      <c r="L15" s="33">
        <v>218</v>
      </c>
      <c r="M15" s="33">
        <v>54</v>
      </c>
      <c r="N15" s="33">
        <v>1379</v>
      </c>
    </row>
    <row r="16" spans="2:14" ht="15">
      <c r="B16" s="161" t="s">
        <v>184</v>
      </c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</row>
    <row r="17" spans="2:14" ht="15">
      <c r="B17" s="162" t="s">
        <v>196</v>
      </c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</row>
    <row r="18" spans="2:4" ht="15">
      <c r="B18" s="70" t="s">
        <v>185</v>
      </c>
      <c r="C18" s="8"/>
      <c r="D18" s="8"/>
    </row>
    <row r="19" spans="2:4" ht="15">
      <c r="B19" s="8"/>
      <c r="C19" s="8"/>
      <c r="D19" s="8"/>
    </row>
  </sheetData>
  <sheetProtection/>
  <mergeCells count="6">
    <mergeCell ref="I2:M2"/>
    <mergeCell ref="C2:G2"/>
    <mergeCell ref="B16:N16"/>
    <mergeCell ref="B17:N17"/>
    <mergeCell ref="C3:F3"/>
    <mergeCell ref="I3:M3"/>
  </mergeCells>
  <printOptions/>
  <pageMargins left="0.3937007874015748" right="0.3937007874015748" top="0.7874015748031497" bottom="0.7874015748031497" header="0.3937007874015748" footer="0.3937007874015748"/>
  <pageSetup fitToHeight="1" fitToWidth="1" horizontalDpi="600" verticalDpi="600" orientation="landscape" paperSize="9" scale="83" r:id="rId1"/>
  <headerFooter alignWithMargins="0">
    <oddFooter>&amp;L&amp;"Arial,Regular"Implementation of Community Orders (OMCCS)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18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2" max="2" width="28.57421875" style="0" customWidth="1"/>
    <col min="3" max="8" width="11.421875" style="0" customWidth="1"/>
  </cols>
  <sheetData>
    <row r="1" spans="2:7" ht="15.75" thickBot="1">
      <c r="B1" s="10" t="s">
        <v>100</v>
      </c>
      <c r="C1" s="10"/>
      <c r="D1" s="10"/>
      <c r="E1" s="10"/>
      <c r="F1" s="31"/>
      <c r="G1" s="31"/>
    </row>
    <row r="2" spans="2:8" ht="15">
      <c r="B2" s="1"/>
      <c r="C2" s="163" t="s">
        <v>182</v>
      </c>
      <c r="D2" s="163"/>
      <c r="E2" s="163"/>
      <c r="F2" s="163" t="s">
        <v>183</v>
      </c>
      <c r="G2" s="163"/>
      <c r="H2" s="163"/>
    </row>
    <row r="3" spans="2:8" ht="29.25" thickBot="1">
      <c r="B3" s="91" t="s">
        <v>103</v>
      </c>
      <c r="C3" s="20" t="s">
        <v>101</v>
      </c>
      <c r="D3" s="20" t="s">
        <v>6</v>
      </c>
      <c r="E3" s="20" t="s">
        <v>102</v>
      </c>
      <c r="F3" s="20" t="s">
        <v>101</v>
      </c>
      <c r="G3" s="20" t="s">
        <v>6</v>
      </c>
      <c r="H3" s="20" t="s">
        <v>102</v>
      </c>
    </row>
    <row r="4" spans="2:8" ht="15">
      <c r="B4" s="1" t="s">
        <v>104</v>
      </c>
      <c r="C4" s="12">
        <v>50.89285714285714</v>
      </c>
      <c r="D4" s="12">
        <v>52.85961871750433</v>
      </c>
      <c r="E4" s="12">
        <v>52.5399129172714</v>
      </c>
      <c r="F4" s="12">
        <v>43.75</v>
      </c>
      <c r="G4" s="12">
        <v>42.93148308759757</v>
      </c>
      <c r="H4" s="12">
        <v>43.064633260711695</v>
      </c>
    </row>
    <row r="5" spans="2:8" ht="15">
      <c r="B5" s="1" t="s">
        <v>92</v>
      </c>
      <c r="C5" s="12">
        <v>41.77777777777778</v>
      </c>
      <c r="D5" s="12">
        <v>44.40589765828274</v>
      </c>
      <c r="E5" s="12">
        <v>43.97677793904209</v>
      </c>
      <c r="F5" s="12">
        <v>30.666666666666664</v>
      </c>
      <c r="G5" s="12">
        <v>30.96270598438855</v>
      </c>
      <c r="H5" s="12">
        <v>30.914368650217703</v>
      </c>
    </row>
    <row r="6" spans="2:8" ht="15">
      <c r="B6" s="1" t="s">
        <v>93</v>
      </c>
      <c r="C6" s="12">
        <v>36.160714285714285</v>
      </c>
      <c r="D6" s="12">
        <v>53.51257588898526</v>
      </c>
      <c r="E6" s="12">
        <v>50.68990559186638</v>
      </c>
      <c r="F6" s="12">
        <v>26.339285714285715</v>
      </c>
      <c r="G6" s="12">
        <v>45.35993061578491</v>
      </c>
      <c r="H6" s="12">
        <v>42.26579520697168</v>
      </c>
    </row>
    <row r="7" spans="2:8" ht="15">
      <c r="B7" s="1" t="s">
        <v>94</v>
      </c>
      <c r="C7" s="12">
        <v>31.69642857142857</v>
      </c>
      <c r="D7" s="12">
        <v>25.065047701647874</v>
      </c>
      <c r="E7" s="12">
        <v>26.143790849673206</v>
      </c>
      <c r="F7" s="12">
        <v>22.666666666666664</v>
      </c>
      <c r="G7" s="12">
        <v>19.25411968777103</v>
      </c>
      <c r="H7" s="12">
        <v>19.81132075471698</v>
      </c>
    </row>
    <row r="8" spans="2:8" ht="15">
      <c r="B8" s="1" t="s">
        <v>95</v>
      </c>
      <c r="C8" s="12">
        <v>35.55555555555556</v>
      </c>
      <c r="D8" s="12">
        <v>26.366001734605376</v>
      </c>
      <c r="E8" s="12">
        <v>27.866473149492016</v>
      </c>
      <c r="F8" s="12">
        <v>27.111111111111114</v>
      </c>
      <c r="G8" s="12">
        <v>21.942758022549867</v>
      </c>
      <c r="H8" s="12">
        <v>22.786647314949203</v>
      </c>
    </row>
    <row r="9" spans="2:8" ht="15">
      <c r="B9" s="1" t="s">
        <v>96</v>
      </c>
      <c r="C9" s="12">
        <v>41.77777777777778</v>
      </c>
      <c r="D9" s="12">
        <v>28.53425845620122</v>
      </c>
      <c r="E9" s="12">
        <v>30.696661828737298</v>
      </c>
      <c r="F9" s="12">
        <v>30.80357142857143</v>
      </c>
      <c r="G9" s="12">
        <v>22.376409366869037</v>
      </c>
      <c r="H9" s="12">
        <v>23.74727668845316</v>
      </c>
    </row>
    <row r="10" spans="2:8" ht="15">
      <c r="B10" s="1" t="s">
        <v>189</v>
      </c>
      <c r="C10" s="12">
        <v>59.55555555555555</v>
      </c>
      <c r="D10" s="12">
        <v>50.910667823070256</v>
      </c>
      <c r="E10" s="12">
        <v>52.322206095791</v>
      </c>
      <c r="F10" s="12">
        <v>53.77777777777778</v>
      </c>
      <c r="G10" s="12">
        <v>40.84995663486557</v>
      </c>
      <c r="H10" s="12">
        <v>42.96081277213353</v>
      </c>
    </row>
    <row r="11" spans="2:8" ht="15">
      <c r="B11" s="1" t="s">
        <v>97</v>
      </c>
      <c r="C11" s="12">
        <v>34.375</v>
      </c>
      <c r="D11" s="12">
        <v>40.38128249566724</v>
      </c>
      <c r="E11" s="12">
        <v>39.404934687953556</v>
      </c>
      <c r="F11" s="12">
        <v>28.125</v>
      </c>
      <c r="G11" s="12">
        <v>32.00346921075455</v>
      </c>
      <c r="H11" s="12">
        <v>31.372549019607842</v>
      </c>
    </row>
    <row r="12" spans="2:8" ht="15">
      <c r="B12" s="1" t="s">
        <v>98</v>
      </c>
      <c r="C12" s="12">
        <v>39.732142857142854</v>
      </c>
      <c r="D12" s="12">
        <v>47.44145706851691</v>
      </c>
      <c r="E12" s="12">
        <v>46.187363834422655</v>
      </c>
      <c r="F12" s="12">
        <v>36.888888888888886</v>
      </c>
      <c r="G12" s="12">
        <v>37.380745880312226</v>
      </c>
      <c r="H12" s="12">
        <v>37.300435413642965</v>
      </c>
    </row>
    <row r="13" spans="2:8" ht="15">
      <c r="B13" s="1" t="s">
        <v>99</v>
      </c>
      <c r="C13" s="12">
        <v>6.25</v>
      </c>
      <c r="D13" s="12">
        <v>8.23937554206418</v>
      </c>
      <c r="E13" s="12">
        <v>7.915758896151052</v>
      </c>
      <c r="F13" s="12">
        <v>12.5</v>
      </c>
      <c r="G13" s="12">
        <v>15.69817866435386</v>
      </c>
      <c r="H13" s="12">
        <v>15.177923021060277</v>
      </c>
    </row>
    <row r="14" spans="2:8" ht="15.75" thickBot="1">
      <c r="B14" s="92" t="s">
        <v>4</v>
      </c>
      <c r="C14" s="33">
        <v>342</v>
      </c>
      <c r="D14" s="33">
        <v>1037</v>
      </c>
      <c r="E14" s="33">
        <v>1379</v>
      </c>
      <c r="F14" s="33">
        <v>342</v>
      </c>
      <c r="G14" s="33">
        <v>1037</v>
      </c>
      <c r="H14" s="33">
        <v>1379</v>
      </c>
    </row>
    <row r="15" spans="2:8" ht="28.5" customHeight="1">
      <c r="B15" s="161" t="s">
        <v>184</v>
      </c>
      <c r="C15" s="161"/>
      <c r="D15" s="161"/>
      <c r="E15" s="161"/>
      <c r="F15" s="161"/>
      <c r="G15" s="161"/>
      <c r="H15" s="161"/>
    </row>
    <row r="16" spans="2:8" ht="15">
      <c r="B16" s="162" t="s">
        <v>198</v>
      </c>
      <c r="C16" s="162"/>
      <c r="D16" s="162"/>
      <c r="E16" s="162"/>
      <c r="F16" s="162"/>
      <c r="G16" s="162"/>
      <c r="H16" s="162"/>
    </row>
    <row r="17" spans="2:7" ht="15">
      <c r="B17" s="70" t="s">
        <v>185</v>
      </c>
      <c r="C17" s="8"/>
      <c r="D17" s="8"/>
      <c r="E17" s="8"/>
      <c r="F17" s="8"/>
      <c r="G17" s="8"/>
    </row>
    <row r="18" spans="2:5" ht="15">
      <c r="B18" s="8"/>
      <c r="C18" s="8"/>
      <c r="D18" s="8"/>
      <c r="E18" s="8"/>
    </row>
  </sheetData>
  <sheetProtection/>
  <mergeCells count="4">
    <mergeCell ref="B15:H15"/>
    <mergeCell ref="C2:E2"/>
    <mergeCell ref="F2:H2"/>
    <mergeCell ref="B16:H16"/>
  </mergeCells>
  <printOptions/>
  <pageMargins left="0.3937007874015748" right="0.3937007874015748" top="0.7874015748031497" bottom="0.7874015748031497" header="0.3937007874015748" footer="0.3937007874015748"/>
  <pageSetup fitToHeight="1" fitToWidth="1" horizontalDpi="600" verticalDpi="600" orientation="landscape" paperSize="9" r:id="rId1"/>
  <headerFooter alignWithMargins="0">
    <oddFooter>&amp;L&amp;"Arial,Regular"Implementation of Community Orders (OMCCS)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8"/>
  <sheetViews>
    <sheetView showGridLines="0" showRowColHeaders="0" zoomScale="85" zoomScaleNormal="85" zoomScalePageLayoutView="0" workbookViewId="0" topLeftCell="A1">
      <selection activeCell="A1" sqref="A1"/>
    </sheetView>
  </sheetViews>
  <sheetFormatPr defaultColWidth="9.140625" defaultRowHeight="15"/>
  <cols>
    <col min="2" max="2" width="26.140625" style="0" customWidth="1"/>
    <col min="3" max="12" width="10.28125" style="0" customWidth="1"/>
    <col min="13" max="13" width="10.57421875" style="0" bestFit="1" customWidth="1"/>
    <col min="14" max="14" width="11.57421875" style="0" bestFit="1" customWidth="1"/>
  </cols>
  <sheetData>
    <row r="1" spans="2:12" ht="15.75" thickBot="1">
      <c r="B1" s="93" t="s">
        <v>105</v>
      </c>
      <c r="C1" s="93"/>
      <c r="D1" s="93"/>
      <c r="E1" s="93"/>
      <c r="F1" s="93"/>
      <c r="G1" s="93"/>
      <c r="H1" s="94"/>
      <c r="I1" s="94"/>
      <c r="J1" s="94"/>
      <c r="K1" s="94"/>
      <c r="L1" s="95"/>
    </row>
    <row r="2" spans="2:12" ht="15">
      <c r="B2" s="96"/>
      <c r="C2" s="165" t="s">
        <v>182</v>
      </c>
      <c r="D2" s="165"/>
      <c r="E2" s="165"/>
      <c r="F2" s="165"/>
      <c r="G2" s="165"/>
      <c r="H2" s="165" t="s">
        <v>183</v>
      </c>
      <c r="I2" s="165"/>
      <c r="J2" s="165"/>
      <c r="K2" s="165"/>
      <c r="L2" s="165"/>
    </row>
    <row r="3" spans="2:12" ht="15">
      <c r="B3" s="96"/>
      <c r="C3" s="166" t="s">
        <v>78</v>
      </c>
      <c r="D3" s="166"/>
      <c r="E3" s="166"/>
      <c r="F3" s="166"/>
      <c r="G3" s="97"/>
      <c r="H3" s="166" t="s">
        <v>78</v>
      </c>
      <c r="I3" s="166"/>
      <c r="J3" s="166"/>
      <c r="K3" s="166"/>
      <c r="L3" s="98"/>
    </row>
    <row r="4" spans="2:12" ht="29.25" thickBot="1">
      <c r="B4" s="105" t="s">
        <v>103</v>
      </c>
      <c r="C4" s="100" t="s">
        <v>106</v>
      </c>
      <c r="D4" s="100" t="s">
        <v>107</v>
      </c>
      <c r="E4" s="100" t="s">
        <v>108</v>
      </c>
      <c r="F4" s="100" t="s">
        <v>109</v>
      </c>
      <c r="G4" s="100" t="s">
        <v>102</v>
      </c>
      <c r="H4" s="100" t="s">
        <v>106</v>
      </c>
      <c r="I4" s="100" t="s">
        <v>107</v>
      </c>
      <c r="J4" s="100" t="s">
        <v>108</v>
      </c>
      <c r="K4" s="100" t="s">
        <v>109</v>
      </c>
      <c r="L4" s="100" t="s">
        <v>102</v>
      </c>
    </row>
    <row r="5" spans="2:12" ht="15">
      <c r="B5" s="96" t="s">
        <v>91</v>
      </c>
      <c r="C5" s="102">
        <v>51.098901098901095</v>
      </c>
      <c r="D5" s="102">
        <v>57.14285714285714</v>
      </c>
      <c r="E5" s="102">
        <v>53.91849529780565</v>
      </c>
      <c r="F5" s="102">
        <v>47.33542319749217</v>
      </c>
      <c r="G5" s="102">
        <v>52.57806826434277</v>
      </c>
      <c r="H5" s="102">
        <v>42.857142857142854</v>
      </c>
      <c r="I5" s="102">
        <v>50.42016806722689</v>
      </c>
      <c r="J5" s="102">
        <v>43.8871473354232</v>
      </c>
      <c r="K5" s="102">
        <v>36.05015673981191</v>
      </c>
      <c r="L5" s="102">
        <v>43.064633260711695</v>
      </c>
    </row>
    <row r="6" spans="2:12" ht="15">
      <c r="B6" s="96" t="s">
        <v>110</v>
      </c>
      <c r="C6" s="102">
        <v>49.45054945054945</v>
      </c>
      <c r="D6" s="102">
        <v>48.739495798319325</v>
      </c>
      <c r="E6" s="102">
        <v>46.322378716744915</v>
      </c>
      <c r="F6" s="102">
        <v>32.38993710691824</v>
      </c>
      <c r="G6" s="102">
        <v>43.9360929557008</v>
      </c>
      <c r="H6" s="102">
        <v>38.46153846153847</v>
      </c>
      <c r="I6" s="102">
        <v>29.288702928870293</v>
      </c>
      <c r="J6" s="102">
        <v>33.22884012539185</v>
      </c>
      <c r="K6" s="102">
        <v>23.270440251572328</v>
      </c>
      <c r="L6" s="102">
        <v>30.93681917211329</v>
      </c>
    </row>
    <row r="7" spans="2:12" ht="15">
      <c r="B7" s="96" t="s">
        <v>93</v>
      </c>
      <c r="C7" s="102">
        <v>62.637362637362635</v>
      </c>
      <c r="D7" s="102">
        <v>53.13807531380753</v>
      </c>
      <c r="E7" s="102">
        <v>50.470219435736674</v>
      </c>
      <c r="F7" s="102">
        <v>42.63322884012539</v>
      </c>
      <c r="G7" s="102">
        <v>50.72568940493469</v>
      </c>
      <c r="H7" s="102">
        <v>43.40659340659341</v>
      </c>
      <c r="I7" s="102">
        <v>47.69874476987448</v>
      </c>
      <c r="J7" s="102">
        <v>46.55172413793103</v>
      </c>
      <c r="K7" s="102">
        <v>29.153605015673982</v>
      </c>
      <c r="L7" s="102">
        <v>42.30769230769231</v>
      </c>
    </row>
    <row r="8" spans="2:12" ht="15">
      <c r="B8" s="96" t="s">
        <v>94</v>
      </c>
      <c r="C8" s="102">
        <v>20.87912087912088</v>
      </c>
      <c r="D8" s="102">
        <v>20.502092050209207</v>
      </c>
      <c r="E8" s="102">
        <v>30.56426332288401</v>
      </c>
      <c r="F8" s="102">
        <v>24.528301886792452</v>
      </c>
      <c r="G8" s="102">
        <v>26.143790849673206</v>
      </c>
      <c r="H8" s="102">
        <v>16.39344262295082</v>
      </c>
      <c r="I8" s="102">
        <v>19.246861924686193</v>
      </c>
      <c r="J8" s="102">
        <v>21.9435736677116</v>
      </c>
      <c r="K8" s="102">
        <v>17.92452830188679</v>
      </c>
      <c r="L8" s="102">
        <v>19.81132075471698</v>
      </c>
    </row>
    <row r="9" spans="2:12" ht="15">
      <c r="B9" s="96" t="s">
        <v>95</v>
      </c>
      <c r="C9" s="102">
        <v>16.39344262295082</v>
      </c>
      <c r="D9" s="102">
        <v>21.75732217573222</v>
      </c>
      <c r="E9" s="102">
        <v>30.203442879499214</v>
      </c>
      <c r="F9" s="102">
        <v>34.276729559748425</v>
      </c>
      <c r="G9" s="102">
        <v>27.846265409717187</v>
      </c>
      <c r="H9" s="102">
        <v>13.736263736263737</v>
      </c>
      <c r="I9" s="102">
        <v>14.285714285714285</v>
      </c>
      <c r="J9" s="102">
        <v>25.54858934169279</v>
      </c>
      <c r="K9" s="102">
        <v>28.526645768025077</v>
      </c>
      <c r="L9" s="102">
        <v>22.730573710965867</v>
      </c>
    </row>
    <row r="10" spans="2:12" ht="15">
      <c r="B10" s="96" t="s">
        <v>96</v>
      </c>
      <c r="C10" s="102">
        <v>21.428571428571427</v>
      </c>
      <c r="D10" s="102">
        <v>31.380753138075313</v>
      </c>
      <c r="E10" s="102">
        <v>32.60188087774294</v>
      </c>
      <c r="F10" s="102">
        <v>31.761006289308174</v>
      </c>
      <c r="G10" s="102">
        <v>30.718954248366014</v>
      </c>
      <c r="H10" s="102">
        <v>16.483516483516482</v>
      </c>
      <c r="I10" s="102">
        <v>20.502092050209207</v>
      </c>
      <c r="J10" s="102">
        <v>25.352112676056336</v>
      </c>
      <c r="K10" s="102">
        <v>27.044025157232703</v>
      </c>
      <c r="L10" s="102">
        <v>23.730043541364296</v>
      </c>
    </row>
    <row r="11" spans="2:12" ht="15">
      <c r="B11" s="96" t="s">
        <v>189</v>
      </c>
      <c r="C11" s="102">
        <v>49.18032786885246</v>
      </c>
      <c r="D11" s="102">
        <v>52.30125523012552</v>
      </c>
      <c r="E11" s="102">
        <v>55.172413793103445</v>
      </c>
      <c r="F11" s="102">
        <v>48.42767295597484</v>
      </c>
      <c r="G11" s="102">
        <v>52.322206095791</v>
      </c>
      <c r="H11" s="102">
        <v>30.21978021978022</v>
      </c>
      <c r="I11" s="102">
        <v>38.07531380753138</v>
      </c>
      <c r="J11" s="102">
        <v>49.843260188087775</v>
      </c>
      <c r="K11" s="102">
        <v>40.12539184952978</v>
      </c>
      <c r="L11" s="102">
        <v>42.96081277213353</v>
      </c>
    </row>
    <row r="12" spans="2:12" ht="15">
      <c r="B12" s="96" t="s">
        <v>97</v>
      </c>
      <c r="C12" s="102">
        <v>44.505494505494504</v>
      </c>
      <c r="D12" s="102">
        <v>36.97478991596639</v>
      </c>
      <c r="E12" s="102">
        <v>45.45454545454545</v>
      </c>
      <c r="F12" s="102">
        <v>26.10062893081761</v>
      </c>
      <c r="G12" s="102">
        <v>39.38953488372093</v>
      </c>
      <c r="H12" s="102">
        <v>31.318681318681318</v>
      </c>
      <c r="I12" s="102">
        <v>28.57142857142857</v>
      </c>
      <c r="J12" s="102">
        <v>39.0282131661442</v>
      </c>
      <c r="K12" s="102">
        <v>18.181818181818183</v>
      </c>
      <c r="L12" s="102">
        <v>31.372549019607842</v>
      </c>
    </row>
    <row r="13" spans="2:12" ht="15">
      <c r="B13" s="96" t="s">
        <v>98</v>
      </c>
      <c r="C13" s="102">
        <v>44.505494505494504</v>
      </c>
      <c r="D13" s="102">
        <v>44.35146443514644</v>
      </c>
      <c r="E13" s="102">
        <v>46.08150470219436</v>
      </c>
      <c r="F13" s="102">
        <v>48.90282131661442</v>
      </c>
      <c r="G13" s="102">
        <v>46.22641509433962</v>
      </c>
      <c r="H13" s="102">
        <v>34.61538461538461</v>
      </c>
      <c r="I13" s="102">
        <v>36.554621848739494</v>
      </c>
      <c r="J13" s="102">
        <v>39.49843260188088</v>
      </c>
      <c r="K13" s="102">
        <v>34.90566037735849</v>
      </c>
      <c r="L13" s="102">
        <v>37.281976744186046</v>
      </c>
    </row>
    <row r="14" spans="2:12" ht="15">
      <c r="B14" s="101" t="s">
        <v>99</v>
      </c>
      <c r="C14" s="102">
        <v>8.743169398907105</v>
      </c>
      <c r="D14" s="102">
        <v>7.531380753138076</v>
      </c>
      <c r="E14" s="102">
        <v>7.053291536050156</v>
      </c>
      <c r="F14" s="102">
        <v>9.717868338557993</v>
      </c>
      <c r="G14" s="102">
        <v>7.976794778825235</v>
      </c>
      <c r="H14" s="102">
        <v>22.52747252747253</v>
      </c>
      <c r="I14" s="102">
        <v>17.99163179916318</v>
      </c>
      <c r="J14" s="102">
        <v>10.18808777429467</v>
      </c>
      <c r="K14" s="102">
        <v>18.867924528301888</v>
      </c>
      <c r="L14" s="102">
        <v>15.177923021060277</v>
      </c>
    </row>
    <row r="15" spans="2:12" ht="15.75" thickBot="1">
      <c r="B15" s="104" t="s">
        <v>4</v>
      </c>
      <c r="C15" s="103">
        <v>135</v>
      </c>
      <c r="D15" s="103">
        <v>197</v>
      </c>
      <c r="E15" s="103">
        <v>659</v>
      </c>
      <c r="F15" s="103">
        <v>388</v>
      </c>
      <c r="G15" s="103">
        <v>1379</v>
      </c>
      <c r="H15" s="103">
        <v>135</v>
      </c>
      <c r="I15" s="103">
        <v>197</v>
      </c>
      <c r="J15" s="103">
        <v>659</v>
      </c>
      <c r="K15" s="103">
        <v>388</v>
      </c>
      <c r="L15" s="103">
        <v>1379</v>
      </c>
    </row>
    <row r="16" spans="2:12" ht="15">
      <c r="B16" s="161" t="s">
        <v>184</v>
      </c>
      <c r="C16" s="161"/>
      <c r="D16" s="161"/>
      <c r="E16" s="161"/>
      <c r="F16" s="161"/>
      <c r="G16" s="161"/>
      <c r="H16" s="161"/>
      <c r="I16" s="161"/>
      <c r="J16" s="161"/>
      <c r="K16" s="161"/>
      <c r="L16" s="161"/>
    </row>
    <row r="17" spans="2:12" ht="15">
      <c r="B17" s="162" t="s">
        <v>198</v>
      </c>
      <c r="C17" s="162"/>
      <c r="D17" s="162"/>
      <c r="E17" s="162"/>
      <c r="F17" s="162"/>
      <c r="G17" s="162"/>
      <c r="H17" s="162"/>
      <c r="I17" s="162"/>
      <c r="J17" s="162"/>
      <c r="K17" s="162"/>
      <c r="L17" s="162"/>
    </row>
    <row r="18" spans="2:4" ht="15">
      <c r="B18" s="25" t="s">
        <v>171</v>
      </c>
      <c r="C18" s="8"/>
      <c r="D18" s="8"/>
    </row>
  </sheetData>
  <sheetProtection/>
  <mergeCells count="6">
    <mergeCell ref="H2:L2"/>
    <mergeCell ref="C2:G2"/>
    <mergeCell ref="B17:L17"/>
    <mergeCell ref="B16:L16"/>
    <mergeCell ref="C3:F3"/>
    <mergeCell ref="H3:K3"/>
  </mergeCells>
  <printOptions/>
  <pageMargins left="0.3937007874015748" right="0.3937007874015748" top="0.7874015748031497" bottom="0.7874015748031497" header="0.3937007874015748" footer="0.3937007874015748"/>
  <pageSetup fitToHeight="1" fitToWidth="1" horizontalDpi="600" verticalDpi="600" orientation="landscape" paperSize="9" r:id="rId1"/>
  <headerFooter alignWithMargins="0">
    <oddFooter>&amp;L&amp;"Arial,Regular"Implementation of Community Orders (OMCCS)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6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2" max="2" width="65.421875" style="0" customWidth="1"/>
    <col min="3" max="3" width="5.28125" style="0" customWidth="1"/>
    <col min="4" max="6" width="12.7109375" style="0" customWidth="1"/>
    <col min="7" max="7" width="18.28125" style="0" customWidth="1"/>
  </cols>
  <sheetData>
    <row r="1" spans="2:7" ht="39" customHeight="1" thickBot="1">
      <c r="B1" s="169" t="s">
        <v>234</v>
      </c>
      <c r="C1" s="169"/>
      <c r="D1" s="169"/>
      <c r="E1" s="169"/>
      <c r="F1" s="169"/>
      <c r="G1" s="169"/>
    </row>
    <row r="2" spans="2:7" ht="15.75" thickBot="1">
      <c r="B2" s="34"/>
      <c r="C2" s="34"/>
      <c r="D2" s="36" t="s">
        <v>111</v>
      </c>
      <c r="E2" s="36" t="s">
        <v>112</v>
      </c>
      <c r="F2" s="36" t="s">
        <v>113</v>
      </c>
      <c r="G2" s="57" t="s">
        <v>4</v>
      </c>
    </row>
    <row r="3" spans="2:7" ht="15">
      <c r="B3" s="15" t="s">
        <v>114</v>
      </c>
      <c r="C3" s="15" t="s">
        <v>76</v>
      </c>
      <c r="D3" s="18">
        <v>65.05102040816327</v>
      </c>
      <c r="E3" s="18">
        <v>18.367346938775512</v>
      </c>
      <c r="F3" s="18">
        <v>16.581632653061224</v>
      </c>
      <c r="G3" s="106">
        <v>392</v>
      </c>
    </row>
    <row r="4" spans="2:7" ht="15.75" thickBot="1">
      <c r="B4" s="15" t="s">
        <v>115</v>
      </c>
      <c r="C4" s="15" t="s">
        <v>76</v>
      </c>
      <c r="D4" s="18">
        <v>59.5360824742268</v>
      </c>
      <c r="E4" s="18">
        <v>30.15463917525773</v>
      </c>
      <c r="F4" s="18">
        <v>10.309278350515465</v>
      </c>
      <c r="G4" s="106">
        <v>388</v>
      </c>
    </row>
    <row r="5" spans="2:7" ht="30.75" customHeight="1">
      <c r="B5" s="167" t="s">
        <v>200</v>
      </c>
      <c r="C5" s="167"/>
      <c r="D5" s="167"/>
      <c r="E5" s="167"/>
      <c r="F5" s="167"/>
      <c r="G5" s="167"/>
    </row>
    <row r="6" spans="2:7" ht="16.5" customHeight="1">
      <c r="B6" s="168" t="s">
        <v>202</v>
      </c>
      <c r="C6" s="168"/>
      <c r="D6" s="168"/>
      <c r="E6" s="168"/>
      <c r="F6" s="168"/>
      <c r="G6" s="168"/>
    </row>
  </sheetData>
  <sheetProtection/>
  <mergeCells count="3">
    <mergeCell ref="B5:G5"/>
    <mergeCell ref="B6:G6"/>
    <mergeCell ref="B1:G1"/>
  </mergeCells>
  <printOptions/>
  <pageMargins left="0.3937007874015748" right="0.3937007874015748" top="0.7874015748031497" bottom="0.7874015748031497" header="0.3937007874015748" footer="0.3937007874015748"/>
  <pageSetup fitToHeight="1" fitToWidth="1" horizontalDpi="600" verticalDpi="600" orientation="landscape" paperSize="9" r:id="rId1"/>
  <headerFooter alignWithMargins="0">
    <oddFooter>&amp;L&amp;"Arial,Regular"Implementation of Community Orders (OMCCS)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7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2" max="2" width="32.57421875" style="0" customWidth="1"/>
    <col min="3" max="3" width="19.421875" style="0" customWidth="1"/>
  </cols>
  <sheetData>
    <row r="1" spans="2:6" ht="42.75" customHeight="1" thickBot="1">
      <c r="B1" s="170" t="s">
        <v>215</v>
      </c>
      <c r="C1" s="170"/>
      <c r="D1" s="170"/>
      <c r="E1" s="170"/>
      <c r="F1" s="170"/>
    </row>
    <row r="2" spans="2:3" ht="15.75" thickBot="1">
      <c r="B2" s="27" t="s">
        <v>193</v>
      </c>
      <c r="C2" s="36" t="s">
        <v>58</v>
      </c>
    </row>
    <row r="3" spans="2:3" ht="15">
      <c r="B3" s="15" t="s">
        <v>116</v>
      </c>
      <c r="C3" s="16">
        <v>56</v>
      </c>
    </row>
    <row r="4" spans="2:3" ht="15">
      <c r="B4" s="15" t="s">
        <v>117</v>
      </c>
      <c r="C4" s="16">
        <v>44</v>
      </c>
    </row>
    <row r="5" spans="2:3" ht="15.75" thickBot="1">
      <c r="B5" s="141" t="s">
        <v>4</v>
      </c>
      <c r="C5" s="43">
        <v>393</v>
      </c>
    </row>
    <row r="6" spans="2:3" ht="59.25" customHeight="1">
      <c r="B6" s="167" t="s">
        <v>200</v>
      </c>
      <c r="C6" s="167"/>
    </row>
    <row r="7" spans="2:3" ht="15">
      <c r="B7" s="168" t="s">
        <v>202</v>
      </c>
      <c r="C7" s="168"/>
    </row>
  </sheetData>
  <sheetProtection/>
  <mergeCells count="3">
    <mergeCell ref="B6:C6"/>
    <mergeCell ref="B7:C7"/>
    <mergeCell ref="B1:F1"/>
  </mergeCells>
  <printOptions/>
  <pageMargins left="0.3937007874015748" right="0.3937007874015748" top="0.7874015748031497" bottom="0.7874015748031497" header="0.3937007874015748" footer="0.3937007874015748"/>
  <pageSetup fitToHeight="1" fitToWidth="1" horizontalDpi="600" verticalDpi="600" orientation="landscape" paperSize="9" r:id="rId1"/>
  <headerFooter alignWithMargins="0">
    <oddFooter>&amp;L&amp;"Arial,Regular"Implementation of Community Orders (OMCCS)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8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2" max="2" width="37.7109375" style="0" customWidth="1"/>
    <col min="4" max="4" width="20.00390625" style="0" customWidth="1"/>
    <col min="5" max="5" width="19.00390625" style="0" customWidth="1"/>
    <col min="6" max="6" width="22.00390625" style="0" customWidth="1"/>
  </cols>
  <sheetData>
    <row r="1" spans="2:6" ht="51" customHeight="1" thickBot="1">
      <c r="B1" s="169" t="s">
        <v>216</v>
      </c>
      <c r="C1" s="169"/>
      <c r="D1" s="169"/>
      <c r="E1" s="169"/>
      <c r="F1" s="169"/>
    </row>
    <row r="2" spans="2:6" ht="15">
      <c r="B2" s="171" t="s">
        <v>190</v>
      </c>
      <c r="C2" s="172" t="s">
        <v>114</v>
      </c>
      <c r="D2" s="172"/>
      <c r="E2" s="172"/>
      <c r="F2" s="172"/>
    </row>
    <row r="3" spans="2:6" ht="30" thickBot="1">
      <c r="B3" s="159"/>
      <c r="C3" s="38" t="s">
        <v>118</v>
      </c>
      <c r="D3" s="38" t="s">
        <v>119</v>
      </c>
      <c r="E3" s="38" t="s">
        <v>120</v>
      </c>
      <c r="F3" s="38" t="s">
        <v>89</v>
      </c>
    </row>
    <row r="4" spans="2:6" ht="15">
      <c r="B4" s="15" t="s">
        <v>121</v>
      </c>
      <c r="C4" s="18">
        <v>93.80895931514853</v>
      </c>
      <c r="D4" s="18">
        <v>83.48954994087237</v>
      </c>
      <c r="E4" s="18">
        <v>82.6192805767172</v>
      </c>
      <c r="F4" s="18">
        <v>89.97934525837606</v>
      </c>
    </row>
    <row r="5" spans="2:6" ht="15">
      <c r="B5" s="15" t="s">
        <v>122</v>
      </c>
      <c r="C5" s="18">
        <v>6.191040684851472</v>
      </c>
      <c r="D5" s="18">
        <v>16.51045005912762</v>
      </c>
      <c r="E5" s="18">
        <v>17.38071942328282</v>
      </c>
      <c r="F5" s="19">
        <v>10.020654741624094</v>
      </c>
    </row>
    <row r="6" spans="2:6" ht="15.75" thickBot="1">
      <c r="B6" s="29" t="s">
        <v>4</v>
      </c>
      <c r="C6" s="71">
        <v>253</v>
      </c>
      <c r="D6" s="71">
        <v>70</v>
      </c>
      <c r="E6" s="71">
        <v>64</v>
      </c>
      <c r="F6" s="71">
        <v>387.9999999999995</v>
      </c>
    </row>
    <row r="7" spans="2:6" ht="31.5" customHeight="1">
      <c r="B7" s="167" t="s">
        <v>200</v>
      </c>
      <c r="C7" s="167"/>
      <c r="D7" s="167"/>
      <c r="E7" s="167"/>
      <c r="F7" s="167"/>
    </row>
    <row r="8" spans="2:6" ht="15" customHeight="1">
      <c r="B8" s="168" t="s">
        <v>202</v>
      </c>
      <c r="C8" s="168"/>
      <c r="D8" s="168"/>
      <c r="E8" s="125"/>
      <c r="F8" s="125"/>
    </row>
  </sheetData>
  <sheetProtection/>
  <mergeCells count="5">
    <mergeCell ref="B8:D8"/>
    <mergeCell ref="B1:F1"/>
    <mergeCell ref="B2:B3"/>
    <mergeCell ref="C2:F2"/>
    <mergeCell ref="B7:F7"/>
  </mergeCells>
  <printOptions/>
  <pageMargins left="0.3937007874015748" right="0.3937007874015748" top="0.7874015748031497" bottom="0.7874015748031497" header="0.3937007874015748" footer="0.3937007874015748"/>
  <pageSetup fitToHeight="1" fitToWidth="1" horizontalDpi="600" verticalDpi="600" orientation="landscape" paperSize="9" r:id="rId1"/>
  <headerFooter alignWithMargins="0">
    <oddFooter>&amp;L&amp;"Arial,Regular"Implementation of Community Orders (OMCCS)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9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2" max="2" width="29.140625" style="0" customWidth="1"/>
    <col min="3" max="6" width="14.140625" style="0" customWidth="1"/>
  </cols>
  <sheetData>
    <row r="1" spans="2:4" ht="15.75" thickBot="1">
      <c r="B1" s="93" t="s">
        <v>217</v>
      </c>
      <c r="C1" s="99"/>
      <c r="D1" s="99"/>
    </row>
    <row r="2" spans="2:4" ht="30.75" thickBot="1">
      <c r="B2" s="93" t="s">
        <v>125</v>
      </c>
      <c r="C2" s="128" t="s">
        <v>7</v>
      </c>
      <c r="D2" s="128" t="s">
        <v>8</v>
      </c>
    </row>
    <row r="3" spans="2:4" ht="15">
      <c r="B3" s="101" t="s">
        <v>111</v>
      </c>
      <c r="C3" s="108">
        <v>81.90992718611038</v>
      </c>
      <c r="D3" s="108">
        <v>73.21787320117775</v>
      </c>
    </row>
    <row r="4" spans="2:4" ht="15">
      <c r="B4" s="101" t="s">
        <v>112</v>
      </c>
      <c r="C4" s="108">
        <v>16.5407456837625</v>
      </c>
      <c r="D4" s="108">
        <v>22.75030923273204</v>
      </c>
    </row>
    <row r="5" spans="2:4" ht="15">
      <c r="B5" s="101" t="s">
        <v>113</v>
      </c>
      <c r="C5" s="108">
        <v>1.5493271301271272</v>
      </c>
      <c r="D5" s="108">
        <v>4.0318175660901945</v>
      </c>
    </row>
    <row r="6" spans="2:4" ht="15.75" thickBot="1">
      <c r="B6" s="104" t="s">
        <v>4</v>
      </c>
      <c r="C6" s="129">
        <v>190</v>
      </c>
      <c r="D6" s="144">
        <v>197</v>
      </c>
    </row>
    <row r="7" spans="2:4" ht="34.5" customHeight="1">
      <c r="B7" s="162" t="s">
        <v>195</v>
      </c>
      <c r="C7" s="162"/>
      <c r="D7" s="162"/>
    </row>
    <row r="8" spans="2:4" ht="15" customHeight="1">
      <c r="B8" s="75" t="s">
        <v>194</v>
      </c>
      <c r="C8" s="75"/>
      <c r="D8" s="75"/>
    </row>
    <row r="9" spans="2:4" ht="18" customHeight="1">
      <c r="B9" s="70" t="s">
        <v>185</v>
      </c>
      <c r="C9" s="8"/>
      <c r="D9" s="8"/>
    </row>
  </sheetData>
  <sheetProtection/>
  <mergeCells count="1">
    <mergeCell ref="B7:D7"/>
  </mergeCells>
  <printOptions/>
  <pageMargins left="0.3937007874015748" right="0.3937007874015748" top="0.7874015748031497" bottom="0.7874015748031497" header="0.3937007874015748" footer="0.3937007874015748"/>
  <pageSetup fitToHeight="1" fitToWidth="1" horizontalDpi="600" verticalDpi="600" orientation="landscape" paperSize="9" r:id="rId1"/>
  <headerFooter alignWithMargins="0">
    <oddFooter>&amp;L&amp;"Arial,Regular"Implementation of Community Orders (OMCCS)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12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2" max="2" width="29.140625" style="0" customWidth="1"/>
    <col min="3" max="6" width="14.28125" style="0" customWidth="1"/>
  </cols>
  <sheetData>
    <row r="1" spans="2:4" ht="15.75" thickBot="1">
      <c r="B1" s="93" t="s">
        <v>218</v>
      </c>
      <c r="C1" s="99"/>
      <c r="D1" s="99"/>
    </row>
    <row r="2" spans="2:6" ht="30.75" thickBot="1">
      <c r="B2" s="105" t="s">
        <v>126</v>
      </c>
      <c r="C2" s="128" t="s">
        <v>8</v>
      </c>
      <c r="D2" s="128" t="s">
        <v>7</v>
      </c>
      <c r="E2" s="131"/>
      <c r="F2" s="11"/>
    </row>
    <row r="3" spans="2:4" ht="15">
      <c r="B3" s="101" t="s">
        <v>127</v>
      </c>
      <c r="C3" s="108">
        <v>7.5268217885821</v>
      </c>
      <c r="D3" s="108">
        <v>5.663967151643773</v>
      </c>
    </row>
    <row r="4" spans="2:4" ht="15">
      <c r="B4" s="101" t="s">
        <v>128</v>
      </c>
      <c r="C4" s="108">
        <v>8.462618320099685</v>
      </c>
      <c r="D4" s="108">
        <v>19.31275274360401</v>
      </c>
    </row>
    <row r="5" spans="2:4" ht="15">
      <c r="B5" s="101" t="s">
        <v>129</v>
      </c>
      <c r="C5" s="108">
        <v>68.48845660712577</v>
      </c>
      <c r="D5" s="108">
        <v>60.28937560749663</v>
      </c>
    </row>
    <row r="6" spans="2:4" ht="15">
      <c r="B6" s="101" t="s">
        <v>130</v>
      </c>
      <c r="C6" s="108">
        <v>7.36457433205565</v>
      </c>
      <c r="D6" s="108">
        <v>7.042836375108609</v>
      </c>
    </row>
    <row r="7" spans="2:4" ht="15">
      <c r="B7" s="101" t="s">
        <v>131</v>
      </c>
      <c r="C7" s="108">
        <v>5.062403533255731</v>
      </c>
      <c r="D7" s="108">
        <v>6.659241905646393</v>
      </c>
    </row>
    <row r="8" spans="2:4" ht="15">
      <c r="B8" s="101" t="s">
        <v>132</v>
      </c>
      <c r="C8" s="108">
        <v>3.0951254188810657</v>
      </c>
      <c r="D8" s="108">
        <v>0.5204896608350407</v>
      </c>
    </row>
    <row r="9" spans="2:4" ht="15">
      <c r="B9" s="101" t="s">
        <v>133</v>
      </c>
      <c r="C9" s="108">
        <v>0</v>
      </c>
      <c r="D9" s="108">
        <v>0.5113365556655647</v>
      </c>
    </row>
    <row r="10" spans="2:6" ht="15.75" thickBot="1">
      <c r="B10" s="104" t="s">
        <v>4</v>
      </c>
      <c r="C10" s="132">
        <v>65</v>
      </c>
      <c r="D10" s="130">
        <v>105</v>
      </c>
      <c r="E10" s="11"/>
      <c r="F10" s="11"/>
    </row>
    <row r="11" spans="2:6" ht="28.5" customHeight="1">
      <c r="B11" s="161" t="s">
        <v>195</v>
      </c>
      <c r="C11" s="161"/>
      <c r="D11" s="161"/>
      <c r="E11" s="162"/>
      <c r="F11" s="162"/>
    </row>
    <row r="12" spans="2:6" ht="15">
      <c r="B12" s="162" t="s">
        <v>194</v>
      </c>
      <c r="C12" s="162"/>
      <c r="D12" s="162"/>
      <c r="E12" s="162"/>
      <c r="F12" s="162"/>
    </row>
  </sheetData>
  <sheetProtection/>
  <mergeCells count="2">
    <mergeCell ref="B11:F11"/>
    <mergeCell ref="B12:F12"/>
  </mergeCells>
  <printOptions/>
  <pageMargins left="0.3937007874015748" right="0.3937007874015748" top="0.7874015748031497" bottom="0.7874015748031497" header="0.3937007874015748" footer="0.3937007874015748"/>
  <pageSetup fitToHeight="1" fitToWidth="1" horizontalDpi="600" verticalDpi="600" orientation="landscape" paperSize="9" r:id="rId1"/>
  <headerFooter alignWithMargins="0">
    <oddFooter>&amp;L&amp;"Arial,Regular"Implementation of Community Orders (OMCCS)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1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2" max="2" width="43.7109375" style="0" customWidth="1"/>
    <col min="3" max="4" width="19.57421875" style="0" customWidth="1"/>
    <col min="5" max="9" width="12.7109375" style="0" customWidth="1"/>
  </cols>
  <sheetData>
    <row r="1" spans="2:9" ht="15.75" thickBot="1">
      <c r="B1" s="93" t="s">
        <v>219</v>
      </c>
      <c r="C1" s="99"/>
      <c r="D1" s="1"/>
      <c r="E1" s="101"/>
      <c r="F1" s="101"/>
      <c r="G1" s="101"/>
      <c r="H1" s="101"/>
      <c r="I1" s="25"/>
    </row>
    <row r="2" spans="2:8" ht="15.75" thickBot="1">
      <c r="B2" s="93" t="s">
        <v>134</v>
      </c>
      <c r="C2" s="133" t="s">
        <v>58</v>
      </c>
      <c r="D2" s="110"/>
      <c r="E2" s="110"/>
      <c r="F2" s="110"/>
      <c r="G2" s="110"/>
      <c r="H2" s="72"/>
    </row>
    <row r="3" spans="2:8" ht="15">
      <c r="B3" s="101" t="s">
        <v>135</v>
      </c>
      <c r="C3" s="108">
        <v>8.403932252760889</v>
      </c>
      <c r="D3" s="108"/>
      <c r="E3" s="108"/>
      <c r="F3" s="108"/>
      <c r="G3" s="108"/>
      <c r="H3" s="26"/>
    </row>
    <row r="4" spans="2:8" ht="15">
      <c r="B4" s="145" t="s">
        <v>191</v>
      </c>
      <c r="C4" s="108">
        <v>1.8069075931444072</v>
      </c>
      <c r="D4" s="108"/>
      <c r="E4" s="108"/>
      <c r="F4" s="108"/>
      <c r="G4" s="108"/>
      <c r="H4" s="26"/>
    </row>
    <row r="5" spans="2:8" ht="15">
      <c r="B5" s="101" t="s">
        <v>136</v>
      </c>
      <c r="C5" s="108">
        <v>66.10729163880555</v>
      </c>
      <c r="D5" s="108"/>
      <c r="E5" s="108"/>
      <c r="F5" s="108"/>
      <c r="G5" s="108"/>
      <c r="H5" s="26"/>
    </row>
    <row r="6" spans="2:8" ht="15">
      <c r="B6" s="101" t="s">
        <v>137</v>
      </c>
      <c r="C6" s="108">
        <v>25.62129864783736</v>
      </c>
      <c r="D6" s="108"/>
      <c r="E6" s="108"/>
      <c r="F6" s="108"/>
      <c r="G6" s="108"/>
      <c r="H6" s="26"/>
    </row>
    <row r="7" spans="2:8" ht="15">
      <c r="B7" s="101" t="s">
        <v>138</v>
      </c>
      <c r="C7" s="108">
        <v>60.226807209968534</v>
      </c>
      <c r="D7" s="108"/>
      <c r="E7" s="108"/>
      <c r="F7" s="108"/>
      <c r="G7" s="108"/>
      <c r="H7" s="26"/>
    </row>
    <row r="8" spans="2:8" ht="15">
      <c r="B8" s="101" t="s">
        <v>139</v>
      </c>
      <c r="C8" s="108">
        <v>6.293920003106615</v>
      </c>
      <c r="D8" s="108"/>
      <c r="E8" s="108"/>
      <c r="F8" s="108"/>
      <c r="G8" s="108"/>
      <c r="H8" s="26"/>
    </row>
    <row r="9" spans="2:8" ht="15">
      <c r="B9" s="101" t="s">
        <v>140</v>
      </c>
      <c r="C9" s="108">
        <v>2.642005520792981</v>
      </c>
      <c r="D9" s="108"/>
      <c r="E9" s="108"/>
      <c r="F9" s="108"/>
      <c r="G9" s="108"/>
      <c r="H9" s="26"/>
    </row>
    <row r="10" spans="2:8" ht="15">
      <c r="B10" s="101" t="s">
        <v>141</v>
      </c>
      <c r="C10" s="108">
        <v>1.8112144505735346</v>
      </c>
      <c r="D10" s="108"/>
      <c r="E10" s="108"/>
      <c r="F10" s="108"/>
      <c r="G10" s="108"/>
      <c r="H10" s="26"/>
    </row>
    <row r="11" spans="2:9" ht="15.75" thickBot="1">
      <c r="B11" s="104" t="s">
        <v>4</v>
      </c>
      <c r="C11" s="134">
        <v>186</v>
      </c>
      <c r="D11" s="101"/>
      <c r="E11" s="101"/>
      <c r="F11" s="101"/>
      <c r="G11" s="101"/>
      <c r="H11" s="101"/>
      <c r="I11" s="25"/>
    </row>
    <row r="12" spans="2:9" ht="45.75" customHeight="1">
      <c r="B12" s="161" t="s">
        <v>197</v>
      </c>
      <c r="C12" s="161"/>
      <c r="D12" s="75"/>
      <c r="E12" s="75"/>
      <c r="F12" s="75"/>
      <c r="G12" s="75"/>
      <c r="H12" s="75"/>
      <c r="I12" s="75"/>
    </row>
    <row r="13" spans="2:9" ht="30.75" customHeight="1">
      <c r="B13" s="162" t="s">
        <v>194</v>
      </c>
      <c r="C13" s="162"/>
      <c r="D13" s="162"/>
      <c r="E13" s="162"/>
      <c r="F13" s="162"/>
      <c r="G13" s="162"/>
      <c r="H13" s="162"/>
      <c r="I13" s="162"/>
    </row>
    <row r="14" spans="2:9" ht="15">
      <c r="B14" s="25" t="s">
        <v>171</v>
      </c>
      <c r="C14" s="25"/>
      <c r="D14" s="25"/>
      <c r="E14" s="25"/>
      <c r="F14" s="25"/>
      <c r="G14" s="25"/>
      <c r="H14" s="25"/>
      <c r="I14" s="25"/>
    </row>
  </sheetData>
  <sheetProtection/>
  <mergeCells count="2">
    <mergeCell ref="B12:C12"/>
    <mergeCell ref="B13:I13"/>
  </mergeCells>
  <printOptions/>
  <pageMargins left="0.3937007874015748" right="0.3937007874015748" top="0.7874015748031497" bottom="0.7874015748031497" header="0.3937007874015748" footer="0.3937007874015748"/>
  <pageSetup fitToHeight="1" fitToWidth="1" horizontalDpi="600" verticalDpi="600" orientation="landscape" paperSize="9" scale="89" r:id="rId1"/>
  <headerFooter alignWithMargins="0">
    <oddFooter>&amp;L&amp;"Arial,Regular"Implementation of Community Orders (OMCCS)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19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2" max="2" width="17.7109375" style="0" customWidth="1"/>
    <col min="3" max="3" width="4.8515625" style="0" customWidth="1"/>
    <col min="4" max="5" width="14.57421875" style="0" customWidth="1"/>
    <col min="6" max="6" width="19.140625" style="0" bestFit="1" customWidth="1"/>
  </cols>
  <sheetData>
    <row r="1" spans="2:7" ht="15.75" customHeight="1" thickBot="1">
      <c r="B1" s="37" t="s">
        <v>220</v>
      </c>
      <c r="C1" s="37"/>
      <c r="D1" s="37"/>
      <c r="E1" s="37"/>
      <c r="G1" s="1"/>
    </row>
    <row r="2" spans="2:6" ht="15.75" thickBot="1">
      <c r="B2" s="34" t="s">
        <v>142</v>
      </c>
      <c r="C2" s="14"/>
      <c r="D2" s="36" t="s">
        <v>116</v>
      </c>
      <c r="E2" s="36" t="s">
        <v>117</v>
      </c>
      <c r="F2" s="57" t="s">
        <v>4</v>
      </c>
    </row>
    <row r="3" spans="2:6" ht="15">
      <c r="B3" s="15" t="s">
        <v>123</v>
      </c>
      <c r="C3" s="15" t="s">
        <v>76</v>
      </c>
      <c r="D3" s="18">
        <v>98.61751152073732</v>
      </c>
      <c r="E3" s="18">
        <v>1.3824884792626728</v>
      </c>
      <c r="F3" s="41">
        <v>217</v>
      </c>
    </row>
    <row r="4" spans="2:6" ht="15.75" thickBot="1">
      <c r="B4" s="73" t="s">
        <v>124</v>
      </c>
      <c r="C4" s="73" t="s">
        <v>76</v>
      </c>
      <c r="D4" s="74">
        <v>95.01779359430606</v>
      </c>
      <c r="E4" s="74">
        <v>4.98220640569395</v>
      </c>
      <c r="F4" s="135">
        <v>281</v>
      </c>
    </row>
    <row r="5" spans="2:6" ht="15">
      <c r="B5" s="161" t="s">
        <v>195</v>
      </c>
      <c r="C5" s="161"/>
      <c r="D5" s="161"/>
      <c r="E5" s="161"/>
      <c r="F5" s="161"/>
    </row>
    <row r="6" spans="2:8" ht="32.25" customHeight="1">
      <c r="B6" s="149" t="s">
        <v>194</v>
      </c>
      <c r="C6" s="149"/>
      <c r="D6" s="149"/>
      <c r="E6" s="149"/>
      <c r="F6" s="149"/>
      <c r="G6" s="75"/>
      <c r="H6" s="75"/>
    </row>
    <row r="7" spans="2:8" ht="15" customHeight="1">
      <c r="B7" s="1"/>
      <c r="C7" s="8"/>
      <c r="G7" s="149"/>
      <c r="H7" s="149"/>
    </row>
    <row r="8" spans="2:3" ht="15">
      <c r="B8" s="8"/>
      <c r="C8" s="8"/>
    </row>
    <row r="15" spans="2:4" ht="15">
      <c r="B15" s="8"/>
      <c r="C15" s="8"/>
      <c r="D15" s="8"/>
    </row>
    <row r="16" spans="2:4" ht="15">
      <c r="B16" s="8"/>
      <c r="C16" s="8"/>
      <c r="D16" s="8"/>
    </row>
    <row r="17" spans="2:4" ht="15">
      <c r="B17" s="8"/>
      <c r="C17" s="8"/>
      <c r="D17" s="8"/>
    </row>
    <row r="18" spans="2:4" ht="15">
      <c r="B18" s="8"/>
      <c r="C18" s="8"/>
      <c r="D18" s="8"/>
    </row>
    <row r="19" spans="2:4" ht="15">
      <c r="B19" s="8"/>
      <c r="C19" s="8"/>
      <c r="D19" s="8"/>
    </row>
  </sheetData>
  <sheetProtection/>
  <mergeCells count="1">
    <mergeCell ref="B5:F5"/>
  </mergeCells>
  <printOptions/>
  <pageMargins left="0.3937007874015748" right="0.3937007874015748" top="0.7874015748031497" bottom="0.7874015748031497" header="0.3937007874015748" footer="0.3937007874015748"/>
  <pageSetup fitToHeight="1" fitToWidth="1" horizontalDpi="600" verticalDpi="600" orientation="landscape" paperSize="9" r:id="rId1"/>
  <headerFooter alignWithMargins="0">
    <oddFooter>&amp;L&amp;"Arial,Regular"Implementation of Community Orders (OMCCS)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8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2" max="3" width="9.28125" style="0" bestFit="1" customWidth="1"/>
    <col min="4" max="4" width="9.57421875" style="0" bestFit="1" customWidth="1"/>
    <col min="5" max="5" width="19.140625" style="0" bestFit="1" customWidth="1"/>
  </cols>
  <sheetData>
    <row r="1" spans="2:5" ht="15.75" thickBot="1">
      <c r="B1" s="3" t="s">
        <v>206</v>
      </c>
      <c r="C1" s="1"/>
      <c r="D1" s="1"/>
      <c r="E1" s="1"/>
    </row>
    <row r="2" spans="2:5" ht="15.75" thickBot="1">
      <c r="B2" s="27" t="s">
        <v>51</v>
      </c>
      <c r="C2" s="56" t="s">
        <v>49</v>
      </c>
      <c r="D2" s="56" t="s">
        <v>50</v>
      </c>
      <c r="E2" s="57" t="s">
        <v>4</v>
      </c>
    </row>
    <row r="3" spans="2:5" ht="15">
      <c r="B3" s="67">
        <v>2</v>
      </c>
      <c r="C3" s="4">
        <v>11.712525868116389</v>
      </c>
      <c r="D3" s="4">
        <v>4.559987981393515</v>
      </c>
      <c r="E3" s="28">
        <v>660</v>
      </c>
    </row>
    <row r="4" spans="2:5" ht="15">
      <c r="B4" s="67">
        <v>3</v>
      </c>
      <c r="C4" s="4">
        <v>13.973834310516441</v>
      </c>
      <c r="D4" s="4">
        <v>4.848495087064955</v>
      </c>
      <c r="E4" s="28">
        <v>706</v>
      </c>
    </row>
    <row r="5" spans="2:5" ht="15">
      <c r="B5" s="67">
        <v>4</v>
      </c>
      <c r="C5" s="4">
        <v>17.602404747439426</v>
      </c>
      <c r="D5" s="4">
        <v>7.473153027526697</v>
      </c>
      <c r="E5" s="28">
        <v>88</v>
      </c>
    </row>
    <row r="6" spans="2:5" ht="15.75" thickBot="1">
      <c r="B6" s="7" t="s">
        <v>52</v>
      </c>
      <c r="C6" s="4">
        <v>13.312136720990674</v>
      </c>
      <c r="D6" s="4">
        <v>5.199578242878671</v>
      </c>
      <c r="E6" s="28">
        <v>1454</v>
      </c>
    </row>
    <row r="7" spans="2:5" ht="52.5" customHeight="1">
      <c r="B7" s="153" t="s">
        <v>184</v>
      </c>
      <c r="C7" s="153"/>
      <c r="D7" s="153"/>
      <c r="E7" s="153"/>
    </row>
    <row r="8" spans="2:5" ht="29.25" customHeight="1">
      <c r="B8" s="154" t="s">
        <v>204</v>
      </c>
      <c r="C8" s="154"/>
      <c r="D8" s="154"/>
      <c r="E8" s="154"/>
    </row>
  </sheetData>
  <sheetProtection/>
  <mergeCells count="2">
    <mergeCell ref="B7:E7"/>
    <mergeCell ref="B8:E8"/>
  </mergeCells>
  <printOptions/>
  <pageMargins left="0.3937007874015748" right="0.3937007874015748" top="0.7874015748031497" bottom="0.7874015748031497" header="0.3937007874015748" footer="0.3937007874015748"/>
  <pageSetup fitToHeight="1" fitToWidth="1" horizontalDpi="600" verticalDpi="600" orientation="landscape" paperSize="9" r:id="rId1"/>
  <headerFooter alignWithMargins="0">
    <oddFooter>&amp;L&amp;"Arial,Regular"Implementation of Community Orders (OMCCS)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8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2" max="2" width="41.7109375" style="0" customWidth="1"/>
    <col min="3" max="3" width="17.8515625" style="89" customWidth="1"/>
    <col min="4" max="4" width="19.28125" style="89" customWidth="1"/>
  </cols>
  <sheetData>
    <row r="1" spans="2:4" ht="15.75" thickBot="1">
      <c r="B1" s="111" t="s">
        <v>221</v>
      </c>
      <c r="C1" s="112"/>
      <c r="D1" s="112"/>
    </row>
    <row r="2" spans="2:4" ht="15.75" thickBot="1">
      <c r="B2" s="146" t="s">
        <v>143</v>
      </c>
      <c r="C2" s="147" t="s">
        <v>58</v>
      </c>
      <c r="D2" s="148" t="s">
        <v>4</v>
      </c>
    </row>
    <row r="3" spans="2:4" ht="15">
      <c r="B3" s="113" t="s">
        <v>144</v>
      </c>
      <c r="C3" s="114">
        <v>72.27996278338613</v>
      </c>
      <c r="D3" s="130">
        <v>338</v>
      </c>
    </row>
    <row r="4" spans="2:4" ht="15.75" thickBot="1">
      <c r="B4" s="115" t="s">
        <v>145</v>
      </c>
      <c r="C4" s="109">
        <v>68.54459583201009</v>
      </c>
      <c r="D4" s="129">
        <v>241</v>
      </c>
    </row>
    <row r="5" spans="2:4" ht="87.75" customHeight="1">
      <c r="B5" s="155" t="s">
        <v>199</v>
      </c>
      <c r="C5" s="155"/>
      <c r="D5" s="155"/>
    </row>
    <row r="6" spans="2:4" ht="15" customHeight="1">
      <c r="B6" s="162" t="s">
        <v>228</v>
      </c>
      <c r="C6" s="162"/>
      <c r="D6" s="162"/>
    </row>
    <row r="7" ht="15">
      <c r="B7" s="8"/>
    </row>
    <row r="8" ht="15">
      <c r="B8" s="8"/>
    </row>
  </sheetData>
  <sheetProtection/>
  <mergeCells count="2">
    <mergeCell ref="B5:D5"/>
    <mergeCell ref="B6:D6"/>
  </mergeCells>
  <printOptions/>
  <pageMargins left="0.3937007874015748" right="0.3937007874015748" top="0.7874015748031497" bottom="0.7874015748031497" header="0.3937007874015748" footer="0.3937007874015748"/>
  <pageSetup fitToHeight="1" fitToWidth="1" horizontalDpi="600" verticalDpi="600" orientation="landscape" paperSize="9" r:id="rId1"/>
  <headerFooter alignWithMargins="0">
    <oddFooter>&amp;L&amp;"Arial,Regular"Implementation of Community Orders (OMCCS)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6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2" max="2" width="34.28125" style="0" customWidth="1"/>
    <col min="3" max="3" width="7.57421875" style="0" customWidth="1"/>
    <col min="4" max="8" width="11.7109375" style="0" customWidth="1"/>
    <col min="9" max="9" width="19.140625" style="0" bestFit="1" customWidth="1"/>
  </cols>
  <sheetData>
    <row r="1" spans="2:9" ht="15.75" customHeight="1" thickBot="1">
      <c r="B1" s="39" t="s">
        <v>222</v>
      </c>
      <c r="C1" s="39"/>
      <c r="D1" s="13"/>
      <c r="E1" s="13"/>
      <c r="F1" s="13"/>
      <c r="G1" s="13"/>
      <c r="H1" s="13"/>
      <c r="I1" s="13"/>
    </row>
    <row r="2" spans="2:9" ht="50.25" customHeight="1" thickBot="1">
      <c r="B2" s="27" t="s">
        <v>148</v>
      </c>
      <c r="C2" s="14"/>
      <c r="D2" s="36" t="s">
        <v>60</v>
      </c>
      <c r="E2" s="36" t="s">
        <v>146</v>
      </c>
      <c r="F2" s="36" t="s">
        <v>62</v>
      </c>
      <c r="G2" s="36" t="s">
        <v>147</v>
      </c>
      <c r="H2" s="36" t="s">
        <v>64</v>
      </c>
      <c r="I2" s="45" t="s">
        <v>4</v>
      </c>
    </row>
    <row r="3" spans="2:9" ht="15">
      <c r="B3" s="15" t="s">
        <v>149</v>
      </c>
      <c r="C3" s="15" t="s">
        <v>76</v>
      </c>
      <c r="D3" s="18">
        <v>34.18803418803419</v>
      </c>
      <c r="E3" s="18">
        <v>41.88034188034188</v>
      </c>
      <c r="F3" s="18">
        <v>7.6923076923076925</v>
      </c>
      <c r="G3" s="18">
        <v>11.11111111111111</v>
      </c>
      <c r="H3" s="18">
        <v>5.128205128205129</v>
      </c>
      <c r="I3" s="41">
        <v>117</v>
      </c>
    </row>
    <row r="4" spans="2:9" ht="15.75" thickBot="1">
      <c r="B4" s="15" t="s">
        <v>150</v>
      </c>
      <c r="C4" s="15" t="s">
        <v>76</v>
      </c>
      <c r="D4" s="18">
        <v>31.818181818181817</v>
      </c>
      <c r="E4" s="18">
        <v>45.45454545454545</v>
      </c>
      <c r="F4" s="18">
        <v>9.090909090909092</v>
      </c>
      <c r="G4" s="18">
        <v>8.181818181818182</v>
      </c>
      <c r="H4" s="18">
        <v>5.454545454545454</v>
      </c>
      <c r="I4" s="41">
        <v>110</v>
      </c>
    </row>
    <row r="5" spans="2:9" ht="31.5" customHeight="1">
      <c r="B5" s="155" t="s">
        <v>201</v>
      </c>
      <c r="C5" s="155"/>
      <c r="D5" s="155"/>
      <c r="E5" s="155"/>
      <c r="F5" s="155"/>
      <c r="G5" s="155"/>
      <c r="H5" s="155"/>
      <c r="I5" s="155"/>
    </row>
    <row r="6" spans="2:9" ht="21" customHeight="1">
      <c r="B6" s="162" t="s">
        <v>202</v>
      </c>
      <c r="C6" s="162"/>
      <c r="D6" s="162"/>
      <c r="E6" s="162"/>
      <c r="F6" s="162"/>
      <c r="G6" s="162"/>
      <c r="H6" s="162"/>
      <c r="I6" s="162"/>
    </row>
  </sheetData>
  <sheetProtection/>
  <mergeCells count="2">
    <mergeCell ref="B5:I5"/>
    <mergeCell ref="B6:I6"/>
  </mergeCells>
  <printOptions/>
  <pageMargins left="0.3937007874015748" right="0.3937007874015748" top="0.7874015748031497" bottom="0.7874015748031497" header="0.3937007874015748" footer="0.3937007874015748"/>
  <pageSetup fitToHeight="1" fitToWidth="1" horizontalDpi="600" verticalDpi="600" orientation="landscape" paperSize="9" r:id="rId1"/>
  <headerFooter alignWithMargins="0">
    <oddFooter>&amp;L&amp;"Arial,Regular"Implementation of Community Orders (OMCCS)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6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2" max="2" width="32.28125" style="0" customWidth="1"/>
    <col min="3" max="3" width="5.421875" style="0" customWidth="1"/>
    <col min="4" max="7" width="11.57421875" style="0" customWidth="1"/>
    <col min="8" max="8" width="19.140625" style="0" bestFit="1" customWidth="1"/>
  </cols>
  <sheetData>
    <row r="1" spans="2:8" ht="15.75" customHeight="1" thickBot="1">
      <c r="B1" s="37" t="s">
        <v>223</v>
      </c>
      <c r="C1" s="37"/>
      <c r="D1" s="37"/>
      <c r="E1" s="37"/>
      <c r="F1" s="37"/>
      <c r="G1" s="37"/>
      <c r="H1" s="37"/>
    </row>
    <row r="2" spans="2:8" ht="33" customHeight="1" thickBot="1">
      <c r="B2" s="27" t="s">
        <v>148</v>
      </c>
      <c r="C2" s="14"/>
      <c r="D2" s="36" t="s">
        <v>151</v>
      </c>
      <c r="E2" s="36" t="s">
        <v>152</v>
      </c>
      <c r="F2" s="36" t="s">
        <v>153</v>
      </c>
      <c r="G2" s="36" t="s">
        <v>154</v>
      </c>
      <c r="H2" s="45" t="s">
        <v>4</v>
      </c>
    </row>
    <row r="3" spans="2:8" ht="15">
      <c r="B3" s="15" t="s">
        <v>155</v>
      </c>
      <c r="C3" s="15" t="s">
        <v>76</v>
      </c>
      <c r="D3" s="18">
        <v>48.648648648648646</v>
      </c>
      <c r="E3" s="18">
        <v>30.63063063063063</v>
      </c>
      <c r="F3" s="18">
        <v>9.90990990990991</v>
      </c>
      <c r="G3" s="18">
        <v>10.81081081081081</v>
      </c>
      <c r="H3" s="41">
        <v>111</v>
      </c>
    </row>
    <row r="4" spans="2:8" ht="15.75" thickBot="1">
      <c r="B4" s="15" t="s">
        <v>156</v>
      </c>
      <c r="C4" s="15" t="s">
        <v>76</v>
      </c>
      <c r="D4" s="18">
        <v>49.074074074074076</v>
      </c>
      <c r="E4" s="18">
        <v>32.407407407407405</v>
      </c>
      <c r="F4" s="18">
        <v>6.481481481481482</v>
      </c>
      <c r="G4" s="18">
        <v>12.037037037037036</v>
      </c>
      <c r="H4" s="41">
        <v>108</v>
      </c>
    </row>
    <row r="5" spans="2:8" ht="30.75" customHeight="1">
      <c r="B5" s="167" t="s">
        <v>201</v>
      </c>
      <c r="C5" s="167"/>
      <c r="D5" s="167"/>
      <c r="E5" s="167"/>
      <c r="F5" s="167"/>
      <c r="G5" s="167"/>
      <c r="H5" s="167"/>
    </row>
    <row r="6" spans="2:8" ht="15">
      <c r="B6" s="66" t="s">
        <v>202</v>
      </c>
      <c r="C6" s="40"/>
      <c r="D6" s="40"/>
      <c r="E6" s="40"/>
      <c r="F6" s="40"/>
      <c r="G6" s="40"/>
      <c r="H6" s="40"/>
    </row>
  </sheetData>
  <sheetProtection/>
  <mergeCells count="1">
    <mergeCell ref="B5:H5"/>
  </mergeCells>
  <printOptions/>
  <pageMargins left="0.3937007874015748" right="0.3937007874015748" top="0.7874015748031497" bottom="0.7874015748031497" header="0.3937007874015748" footer="0.3937007874015748"/>
  <pageSetup fitToHeight="1" fitToWidth="1" horizontalDpi="600" verticalDpi="600" orientation="landscape" paperSize="9" r:id="rId1"/>
  <headerFooter alignWithMargins="0">
    <oddFooter>&amp;L&amp;"Arial,Regular"Implementation of Community Orders (OMCCS)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12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2" max="2" width="28.8515625" style="0" bestFit="1" customWidth="1"/>
    <col min="3" max="3" width="4.28125" style="0" customWidth="1"/>
    <col min="4" max="8" width="14.7109375" style="0" customWidth="1"/>
    <col min="9" max="9" width="19.140625" style="44" bestFit="1" customWidth="1"/>
  </cols>
  <sheetData>
    <row r="1" spans="2:9" ht="18.75" customHeight="1" thickBot="1">
      <c r="B1" s="39" t="s">
        <v>224</v>
      </c>
      <c r="C1" s="39"/>
      <c r="D1" s="13"/>
      <c r="E1" s="13"/>
      <c r="F1" s="13"/>
      <c r="G1" s="13"/>
      <c r="H1" s="13"/>
      <c r="I1" s="42"/>
    </row>
    <row r="2" spans="2:9" ht="33.75" customHeight="1" thickBot="1">
      <c r="B2" s="27" t="s">
        <v>142</v>
      </c>
      <c r="C2" s="34"/>
      <c r="D2" s="36" t="s">
        <v>60</v>
      </c>
      <c r="E2" s="36" t="s">
        <v>61</v>
      </c>
      <c r="F2" s="36" t="s">
        <v>62</v>
      </c>
      <c r="G2" s="36" t="s">
        <v>63</v>
      </c>
      <c r="H2" s="36" t="s">
        <v>64</v>
      </c>
      <c r="I2" s="45" t="s">
        <v>4</v>
      </c>
    </row>
    <row r="3" spans="2:9" ht="15">
      <c r="B3" s="15" t="s">
        <v>157</v>
      </c>
      <c r="C3" s="15" t="s">
        <v>76</v>
      </c>
      <c r="D3" s="18">
        <v>34.366925064599485</v>
      </c>
      <c r="E3" s="18">
        <v>46.253229974160206</v>
      </c>
      <c r="F3" s="18">
        <v>11.11111111111111</v>
      </c>
      <c r="G3" s="18">
        <v>5.167958656330749</v>
      </c>
      <c r="H3" s="18">
        <v>3.10077519379845</v>
      </c>
      <c r="I3" s="41">
        <v>387</v>
      </c>
    </row>
    <row r="4" spans="2:9" ht="15">
      <c r="B4" s="15" t="s">
        <v>158</v>
      </c>
      <c r="C4" s="15" t="s">
        <v>76</v>
      </c>
      <c r="D4" s="18">
        <v>34.104046242774565</v>
      </c>
      <c r="E4" s="18">
        <v>50.28901734104046</v>
      </c>
      <c r="F4" s="18">
        <v>10.404624277456648</v>
      </c>
      <c r="G4" s="18">
        <v>2.8901734104046244</v>
      </c>
      <c r="H4" s="18">
        <v>2.3121387283236996</v>
      </c>
      <c r="I4" s="41">
        <v>173</v>
      </c>
    </row>
    <row r="5" spans="2:9" ht="15">
      <c r="B5" s="15" t="s">
        <v>159</v>
      </c>
      <c r="C5" s="15" t="s">
        <v>76</v>
      </c>
      <c r="D5" s="18">
        <v>42.30769230769231</v>
      </c>
      <c r="E5" s="18">
        <v>41.02564102564103</v>
      </c>
      <c r="F5" s="18">
        <v>15.384615384615385</v>
      </c>
      <c r="G5" s="18">
        <v>0</v>
      </c>
      <c r="H5" s="18">
        <v>1.2820512820512822</v>
      </c>
      <c r="I5" s="41">
        <v>78</v>
      </c>
    </row>
    <row r="6" spans="2:9" ht="15">
      <c r="B6" s="15" t="s">
        <v>160</v>
      </c>
      <c r="C6" s="15" t="s">
        <v>76</v>
      </c>
      <c r="D6" s="21">
        <v>43.984962406015036</v>
      </c>
      <c r="E6" s="21">
        <v>42.857142857142854</v>
      </c>
      <c r="F6" s="21">
        <v>7.518796992481203</v>
      </c>
      <c r="G6" s="21">
        <v>4.511278195488722</v>
      </c>
      <c r="H6" s="21">
        <v>1.1278195488721805</v>
      </c>
      <c r="I6" s="41">
        <v>266</v>
      </c>
    </row>
    <row r="7" spans="2:9" ht="15">
      <c r="B7" s="15" t="s">
        <v>161</v>
      </c>
      <c r="C7" s="15" t="s">
        <v>76</v>
      </c>
      <c r="D7" s="21">
        <v>42.7906976744186</v>
      </c>
      <c r="E7" s="21">
        <v>48.83720930232558</v>
      </c>
      <c r="F7" s="21">
        <v>3.7209302325581395</v>
      </c>
      <c r="G7" s="21">
        <v>1.8604651162790697</v>
      </c>
      <c r="H7" s="21">
        <v>2.7906976744186047</v>
      </c>
      <c r="I7" s="41">
        <v>215</v>
      </c>
    </row>
    <row r="8" spans="2:9" ht="15">
      <c r="B8" s="15" t="s">
        <v>162</v>
      </c>
      <c r="C8" s="15" t="s">
        <v>76</v>
      </c>
      <c r="D8" s="21">
        <v>36</v>
      </c>
      <c r="E8" s="21">
        <v>42.666666666666664</v>
      </c>
      <c r="F8" s="21">
        <v>10.666666666666666</v>
      </c>
      <c r="G8" s="21">
        <v>6.666666666666667</v>
      </c>
      <c r="H8" s="21">
        <v>4</v>
      </c>
      <c r="I8" s="41">
        <v>75</v>
      </c>
    </row>
    <row r="9" spans="2:9" ht="15">
      <c r="B9" s="17" t="s">
        <v>163</v>
      </c>
      <c r="C9" s="17" t="s">
        <v>76</v>
      </c>
      <c r="D9" s="22">
        <v>27.19298245614035</v>
      </c>
      <c r="E9" s="22">
        <v>54.3859649122807</v>
      </c>
      <c r="F9" s="22">
        <v>9.649122807017545</v>
      </c>
      <c r="G9" s="23">
        <v>6.140350877192983</v>
      </c>
      <c r="H9" s="23">
        <v>2.6315789473684212</v>
      </c>
      <c r="I9" s="43">
        <v>114</v>
      </c>
    </row>
    <row r="10" spans="2:9" ht="15.75" thickBot="1">
      <c r="B10" s="15" t="s">
        <v>150</v>
      </c>
      <c r="C10" s="15" t="s">
        <v>76</v>
      </c>
      <c r="D10" s="21">
        <v>31.192660550458715</v>
      </c>
      <c r="E10" s="21">
        <v>44.95412844036697</v>
      </c>
      <c r="F10" s="21">
        <v>12.844036697247706</v>
      </c>
      <c r="G10" s="24">
        <v>5.504587155963303</v>
      </c>
      <c r="H10" s="24">
        <v>5.504587155963303</v>
      </c>
      <c r="I10" s="41">
        <v>109</v>
      </c>
    </row>
    <row r="11" spans="2:9" ht="16.5" customHeight="1">
      <c r="B11" s="167" t="s">
        <v>203</v>
      </c>
      <c r="C11" s="167"/>
      <c r="D11" s="167"/>
      <c r="E11" s="167"/>
      <c r="F11" s="167"/>
      <c r="G11" s="167"/>
      <c r="H11" s="167"/>
      <c r="I11" s="167"/>
    </row>
    <row r="12" spans="2:9" ht="17.25" customHeight="1">
      <c r="B12" s="66" t="s">
        <v>202</v>
      </c>
      <c r="C12" s="125"/>
      <c r="D12" s="125"/>
      <c r="E12" s="125"/>
      <c r="F12" s="125"/>
      <c r="G12" s="125"/>
      <c r="H12" s="125"/>
      <c r="I12" s="125"/>
    </row>
  </sheetData>
  <sheetProtection/>
  <mergeCells count="1">
    <mergeCell ref="B11:I11"/>
  </mergeCells>
  <printOptions/>
  <pageMargins left="0.3937007874015748" right="0.3937007874015748" top="0.7874015748031497" bottom="0.7874015748031497" header="0.3937007874015748" footer="0.3937007874015748"/>
  <pageSetup fitToHeight="1" fitToWidth="1" horizontalDpi="600" verticalDpi="600" orientation="landscape" paperSize="9" r:id="rId1"/>
  <headerFooter alignWithMargins="0">
    <oddFooter>&amp;L&amp;"Arial,Regular"Implementation of Community Orders (OMCCS)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7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2" max="2" width="19.57421875" style="47" customWidth="1"/>
    <col min="3" max="3" width="5.00390625" style="47" customWidth="1"/>
    <col min="4" max="4" width="16.7109375" style="47" customWidth="1"/>
    <col min="5" max="5" width="15.7109375" style="47" customWidth="1"/>
    <col min="6" max="6" width="16.57421875" style="47" customWidth="1"/>
    <col min="7" max="7" width="16.140625" style="47" customWidth="1"/>
    <col min="8" max="8" width="19.140625" style="47" bestFit="1" customWidth="1"/>
  </cols>
  <sheetData>
    <row r="1" spans="2:8" ht="15.75" customHeight="1" thickBot="1">
      <c r="B1" s="39" t="s">
        <v>225</v>
      </c>
      <c r="C1" s="39"/>
      <c r="D1" s="39"/>
      <c r="E1" s="39"/>
      <c r="F1" s="39"/>
      <c r="G1" s="39"/>
      <c r="H1" s="39"/>
    </row>
    <row r="2" spans="2:8" ht="16.5" customHeight="1" thickBot="1">
      <c r="B2" s="116" t="s">
        <v>142</v>
      </c>
      <c r="C2" s="48"/>
      <c r="D2" s="35" t="s">
        <v>164</v>
      </c>
      <c r="E2" s="35" t="s">
        <v>165</v>
      </c>
      <c r="F2" s="35" t="s">
        <v>166</v>
      </c>
      <c r="G2" s="35" t="s">
        <v>167</v>
      </c>
      <c r="H2" s="45" t="s">
        <v>4</v>
      </c>
    </row>
    <row r="3" spans="2:8" ht="15">
      <c r="B3" s="46" t="s">
        <v>168</v>
      </c>
      <c r="C3" s="46" t="s">
        <v>76</v>
      </c>
      <c r="D3" s="21">
        <v>23.3502538071066</v>
      </c>
      <c r="E3" s="21">
        <v>39.08629441624365</v>
      </c>
      <c r="F3" s="21">
        <v>19.289340101522843</v>
      </c>
      <c r="G3" s="21">
        <v>18.274111675126903</v>
      </c>
      <c r="H3" s="41">
        <v>197</v>
      </c>
    </row>
    <row r="4" spans="2:8" ht="15">
      <c r="B4" s="46" t="s">
        <v>169</v>
      </c>
      <c r="C4" s="46" t="s">
        <v>76</v>
      </c>
      <c r="D4" s="21">
        <v>41.935483870967744</v>
      </c>
      <c r="E4" s="21">
        <v>27.956989247311828</v>
      </c>
      <c r="F4" s="21">
        <v>11.827956989247312</v>
      </c>
      <c r="G4" s="21">
        <v>18.27956989247312</v>
      </c>
      <c r="H4" s="41">
        <v>186</v>
      </c>
    </row>
    <row r="5" spans="2:8" ht="15.75" thickBot="1">
      <c r="B5" s="46" t="s">
        <v>170</v>
      </c>
      <c r="C5" s="46" t="s">
        <v>76</v>
      </c>
      <c r="D5" s="21">
        <v>42.69662921348315</v>
      </c>
      <c r="E5" s="21">
        <v>23.59550561797753</v>
      </c>
      <c r="F5" s="21">
        <v>14.606741573033707</v>
      </c>
      <c r="G5" s="21">
        <v>19.10112359550562</v>
      </c>
      <c r="H5" s="41">
        <v>89</v>
      </c>
    </row>
    <row r="6" spans="2:8" ht="33" customHeight="1">
      <c r="B6" s="167" t="s">
        <v>203</v>
      </c>
      <c r="C6" s="167"/>
      <c r="D6" s="167"/>
      <c r="E6" s="167"/>
      <c r="F6" s="167"/>
      <c r="G6" s="167"/>
      <c r="H6" s="167"/>
    </row>
    <row r="7" spans="2:8" ht="15">
      <c r="B7" s="66" t="s">
        <v>202</v>
      </c>
      <c r="C7" s="66"/>
      <c r="D7" s="66"/>
      <c r="E7" s="66"/>
      <c r="F7" s="66"/>
      <c r="G7" s="66"/>
      <c r="H7" s="66"/>
    </row>
  </sheetData>
  <sheetProtection/>
  <mergeCells count="1">
    <mergeCell ref="B6:H6"/>
  </mergeCells>
  <printOptions/>
  <pageMargins left="0.3937007874015748" right="0.3937007874015748" top="0.7874015748031497" bottom="0.7874015748031497" header="0.3937007874015748" footer="0.3937007874015748"/>
  <pageSetup fitToHeight="1" fitToWidth="1" horizontalDpi="600" verticalDpi="600" orientation="landscape" paperSize="9" r:id="rId1"/>
  <headerFooter alignWithMargins="0">
    <oddFooter>&amp;L&amp;"Arial,Regular"Implementation of Community Orders (OMCCS)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11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2" max="2" width="24.7109375" style="0" customWidth="1"/>
    <col min="3" max="4" width="18.28125" style="0" customWidth="1"/>
    <col min="5" max="5" width="14.8515625" style="0" customWidth="1"/>
  </cols>
  <sheetData>
    <row r="1" spans="2:3" ht="15.75" thickBot="1">
      <c r="B1" s="117" t="s">
        <v>226</v>
      </c>
      <c r="C1" s="95"/>
    </row>
    <row r="2" spans="2:3" ht="15.75" thickBot="1">
      <c r="B2" s="150" t="s">
        <v>192</v>
      </c>
      <c r="C2" s="118" t="s">
        <v>58</v>
      </c>
    </row>
    <row r="3" spans="2:3" ht="15">
      <c r="B3" s="119" t="s">
        <v>177</v>
      </c>
      <c r="C3" s="120">
        <v>8.33283767085094</v>
      </c>
    </row>
    <row r="4" spans="2:3" ht="15">
      <c r="B4" s="121" t="s">
        <v>176</v>
      </c>
      <c r="C4" s="122">
        <v>28.490809836127173</v>
      </c>
    </row>
    <row r="5" spans="2:3" ht="15">
      <c r="B5" s="121" t="s">
        <v>178</v>
      </c>
      <c r="C5" s="122">
        <v>24.189473098984703</v>
      </c>
    </row>
    <row r="6" spans="2:3" ht="15">
      <c r="B6" s="121" t="s">
        <v>179</v>
      </c>
      <c r="C6" s="122">
        <v>26.601678550552123</v>
      </c>
    </row>
    <row r="7" spans="2:3" ht="15">
      <c r="B7" s="121" t="s">
        <v>180</v>
      </c>
      <c r="C7" s="122">
        <v>8.55875439960663</v>
      </c>
    </row>
    <row r="8" spans="2:3" ht="15">
      <c r="B8" s="121" t="s">
        <v>181</v>
      </c>
      <c r="C8" s="122">
        <v>3.826446443878416</v>
      </c>
    </row>
    <row r="9" spans="2:4" ht="15.75" thickBot="1">
      <c r="B9" s="136" t="s">
        <v>4</v>
      </c>
      <c r="C9" s="137">
        <v>1437</v>
      </c>
      <c r="D9" s="11"/>
    </row>
    <row r="10" spans="2:4" ht="34.5" customHeight="1">
      <c r="B10" s="173" t="s">
        <v>184</v>
      </c>
      <c r="C10" s="173"/>
      <c r="D10" s="174"/>
    </row>
    <row r="11" spans="2:4" ht="16.5" customHeight="1">
      <c r="B11" s="174" t="s">
        <v>202</v>
      </c>
      <c r="C11" s="174"/>
      <c r="D11" s="174"/>
    </row>
  </sheetData>
  <sheetProtection/>
  <mergeCells count="2">
    <mergeCell ref="B10:D10"/>
    <mergeCell ref="B11:D11"/>
  </mergeCells>
  <printOptions/>
  <pageMargins left="0.3937007874015748" right="0.3937007874015748" top="0.7874015748031497" bottom="0.7874015748031497" header="0.3937007874015748" footer="0.3937007874015748"/>
  <pageSetup fitToHeight="1" fitToWidth="1" horizontalDpi="600" verticalDpi="600" orientation="landscape" paperSize="9" r:id="rId1"/>
  <headerFooter alignWithMargins="0">
    <oddFooter>&amp;L&amp;"Arial,Regular"Implementation of Community Orders (OMCCS)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0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2" max="2" width="29.28125" style="0" customWidth="1"/>
    <col min="3" max="3" width="3.28125" style="0" customWidth="1"/>
    <col min="4" max="8" width="12.8515625" style="0" customWidth="1"/>
    <col min="9" max="9" width="12.7109375" style="0" customWidth="1"/>
    <col min="10" max="10" width="19.140625" style="0" bestFit="1" customWidth="1"/>
  </cols>
  <sheetData>
    <row r="1" spans="2:10" ht="15.75" thickBot="1">
      <c r="B1" s="78" t="s">
        <v>227</v>
      </c>
      <c r="C1" s="79"/>
      <c r="D1" s="79"/>
      <c r="E1" s="79"/>
      <c r="F1" s="79"/>
      <c r="G1" s="79"/>
      <c r="H1" s="79"/>
      <c r="I1" s="79"/>
      <c r="J1" s="79"/>
    </row>
    <row r="2" spans="2:10" ht="33" customHeight="1" thickBot="1">
      <c r="B2" s="123" t="s">
        <v>53</v>
      </c>
      <c r="C2" s="80"/>
      <c r="D2" s="81" t="s">
        <v>177</v>
      </c>
      <c r="E2" s="81" t="s">
        <v>176</v>
      </c>
      <c r="F2" s="81" t="s">
        <v>178</v>
      </c>
      <c r="G2" s="81" t="s">
        <v>179</v>
      </c>
      <c r="H2" s="81" t="s">
        <v>180</v>
      </c>
      <c r="I2" s="81" t="s">
        <v>181</v>
      </c>
      <c r="J2" s="82" t="s">
        <v>4</v>
      </c>
    </row>
    <row r="3" spans="2:10" ht="15">
      <c r="B3" s="83" t="s">
        <v>77</v>
      </c>
      <c r="C3" s="83" t="s">
        <v>76</v>
      </c>
      <c r="D3" s="84">
        <v>7.971014492753622</v>
      </c>
      <c r="E3" s="84">
        <v>26.08695652173913</v>
      </c>
      <c r="F3" s="84">
        <v>23.18840579710145</v>
      </c>
      <c r="G3" s="84">
        <v>26.44927536231884</v>
      </c>
      <c r="H3" s="84">
        <v>11.956521739130435</v>
      </c>
      <c r="I3" s="84">
        <v>4.3478260869565215</v>
      </c>
      <c r="J3" s="85">
        <v>367</v>
      </c>
    </row>
    <row r="4" spans="2:10" ht="15">
      <c r="B4" s="83" t="s">
        <v>54</v>
      </c>
      <c r="C4" s="83" t="s">
        <v>76</v>
      </c>
      <c r="D4" s="84">
        <v>8.408408408408409</v>
      </c>
      <c r="E4" s="84">
        <v>28.22822822822823</v>
      </c>
      <c r="F4" s="84">
        <v>24.924924924924923</v>
      </c>
      <c r="G4" s="84">
        <v>24.924924924924923</v>
      </c>
      <c r="H4" s="84">
        <v>10.51051051051051</v>
      </c>
      <c r="I4" s="84">
        <v>3.003003003003003</v>
      </c>
      <c r="J4" s="85">
        <v>398</v>
      </c>
    </row>
    <row r="5" spans="2:10" ht="15">
      <c r="B5" s="83" t="s">
        <v>55</v>
      </c>
      <c r="C5" s="83" t="s">
        <v>76</v>
      </c>
      <c r="D5" s="84">
        <v>9.821428571428571</v>
      </c>
      <c r="E5" s="84">
        <v>29.6875</v>
      </c>
      <c r="F5" s="84">
        <v>21.875</v>
      </c>
      <c r="G5" s="84">
        <v>29.017857142857146</v>
      </c>
      <c r="H5" s="84">
        <v>6.4732142857142865</v>
      </c>
      <c r="I5" s="84">
        <v>3.125</v>
      </c>
      <c r="J5" s="85">
        <v>385</v>
      </c>
    </row>
    <row r="6" spans="2:10" ht="15">
      <c r="B6" s="83" t="s">
        <v>56</v>
      </c>
      <c r="C6" s="83" t="s">
        <v>76</v>
      </c>
      <c r="D6" s="84">
        <v>7.565789473684211</v>
      </c>
      <c r="E6" s="84">
        <v>29.605263157894733</v>
      </c>
      <c r="F6" s="84">
        <v>24.013157894736842</v>
      </c>
      <c r="G6" s="84">
        <v>25.657894736842106</v>
      </c>
      <c r="H6" s="84">
        <v>7.894736842105263</v>
      </c>
      <c r="I6" s="84">
        <v>5.263157894736842</v>
      </c>
      <c r="J6" s="85">
        <v>228</v>
      </c>
    </row>
    <row r="7" spans="2:10" ht="15">
      <c r="B7" s="83" t="s">
        <v>57</v>
      </c>
      <c r="C7" s="83" t="s">
        <v>76</v>
      </c>
      <c r="D7" s="84">
        <v>4.3478260869565215</v>
      </c>
      <c r="E7" s="84">
        <v>27.536231884057973</v>
      </c>
      <c r="F7" s="84">
        <v>40.57971014492754</v>
      </c>
      <c r="G7" s="84">
        <v>23.18840579710145</v>
      </c>
      <c r="H7" s="84">
        <v>1.4492753623188406</v>
      </c>
      <c r="I7" s="84">
        <v>2.898550724637681</v>
      </c>
      <c r="J7" s="85">
        <v>59</v>
      </c>
    </row>
    <row r="8" spans="2:10" ht="15.75" thickBot="1">
      <c r="B8" s="124" t="s">
        <v>52</v>
      </c>
      <c r="C8" s="86" t="s">
        <v>76</v>
      </c>
      <c r="D8" s="84">
        <v>8.391608391608392</v>
      </c>
      <c r="E8" s="84">
        <v>28.53146853146853</v>
      </c>
      <c r="F8" s="84">
        <v>24.195804195804197</v>
      </c>
      <c r="G8" s="84">
        <v>26.573426573426573</v>
      </c>
      <c r="H8" s="84">
        <v>8.531468531468532</v>
      </c>
      <c r="I8" s="84">
        <v>3.7762237762237763</v>
      </c>
      <c r="J8" s="85">
        <v>1437</v>
      </c>
    </row>
    <row r="9" spans="2:10" ht="18" customHeight="1">
      <c r="B9" s="173" t="s">
        <v>184</v>
      </c>
      <c r="C9" s="173"/>
      <c r="D9" s="173"/>
      <c r="E9" s="173"/>
      <c r="F9" s="173"/>
      <c r="G9" s="173"/>
      <c r="H9" s="173"/>
      <c r="I9" s="173"/>
      <c r="J9" s="173"/>
    </row>
    <row r="10" spans="2:10" ht="17.25" customHeight="1">
      <c r="B10" s="174" t="s">
        <v>194</v>
      </c>
      <c r="C10" s="174"/>
      <c r="D10" s="174"/>
      <c r="E10" s="174"/>
      <c r="F10" s="174"/>
      <c r="G10" s="174"/>
      <c r="H10" s="174"/>
      <c r="I10" s="174"/>
      <c r="J10" s="174"/>
    </row>
  </sheetData>
  <sheetProtection/>
  <mergeCells count="2">
    <mergeCell ref="B9:J9"/>
    <mergeCell ref="B10:J10"/>
  </mergeCells>
  <printOptions/>
  <pageMargins left="0.3937007874015748" right="0.3937007874015748" top="0.7874015748031497" bottom="0.7874015748031497" header="0.3937007874015748" footer="0.3937007874015748"/>
  <pageSetup fitToHeight="1" fitToWidth="1" horizontalDpi="600" verticalDpi="600" orientation="landscape" paperSize="9" r:id="rId1"/>
  <headerFooter alignWithMargins="0">
    <oddFooter>&amp;L&amp;"Arial,Regular"Implementation of Community Orders (OMCCS)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10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2" max="2" width="30.00390625" style="0" customWidth="1"/>
    <col min="5" max="5" width="19.140625" style="0" bestFit="1" customWidth="1"/>
  </cols>
  <sheetData>
    <row r="1" spans="2:6" ht="15.75" thickBot="1">
      <c r="B1" s="3" t="s">
        <v>229</v>
      </c>
      <c r="C1" s="1"/>
      <c r="D1" s="1"/>
      <c r="E1" s="1"/>
      <c r="F1" s="1"/>
    </row>
    <row r="2" spans="2:6" ht="15.75" thickBot="1">
      <c r="B2" s="27" t="s">
        <v>53</v>
      </c>
      <c r="C2" s="56" t="s">
        <v>49</v>
      </c>
      <c r="D2" s="56" t="s">
        <v>50</v>
      </c>
      <c r="E2" s="57" t="s">
        <v>4</v>
      </c>
      <c r="F2" s="1"/>
    </row>
    <row r="3" spans="2:6" ht="15">
      <c r="B3" s="151" t="s">
        <v>77</v>
      </c>
      <c r="C3" s="4">
        <v>13.0805984766168</v>
      </c>
      <c r="D3" s="4">
        <v>4.426638641561655</v>
      </c>
      <c r="E3" s="28">
        <v>368</v>
      </c>
      <c r="F3" s="1"/>
    </row>
    <row r="4" spans="2:6" ht="15">
      <c r="B4" s="9" t="s">
        <v>54</v>
      </c>
      <c r="C4" s="4">
        <v>12.80322346615403</v>
      </c>
      <c r="D4" s="4">
        <v>4.760396453631824</v>
      </c>
      <c r="E4" s="28">
        <v>403</v>
      </c>
      <c r="F4" s="1"/>
    </row>
    <row r="5" spans="2:6" ht="15">
      <c r="B5" s="9" t="s">
        <v>55</v>
      </c>
      <c r="C5" s="4">
        <v>13.326471696239324</v>
      </c>
      <c r="D5" s="4">
        <v>5.3891075702882425</v>
      </c>
      <c r="E5" s="28">
        <v>390</v>
      </c>
      <c r="F5" s="1"/>
    </row>
    <row r="6" spans="2:6" ht="15">
      <c r="B6" s="5" t="s">
        <v>56</v>
      </c>
      <c r="C6" s="4">
        <v>13.898453305980047</v>
      </c>
      <c r="D6" s="4">
        <v>5.858862382381838</v>
      </c>
      <c r="E6" s="28">
        <v>232</v>
      </c>
      <c r="F6" s="1"/>
    </row>
    <row r="7" spans="2:6" ht="15">
      <c r="B7" s="5" t="s">
        <v>57</v>
      </c>
      <c r="C7" s="4">
        <v>14.076336053952168</v>
      </c>
      <c r="D7" s="4">
        <v>5.543985481990822</v>
      </c>
      <c r="E7" s="28">
        <v>61</v>
      </c>
      <c r="F7" s="1"/>
    </row>
    <row r="8" spans="2:6" ht="15.75" thickBot="1">
      <c r="B8" s="7" t="s">
        <v>52</v>
      </c>
      <c r="C8" s="4">
        <v>13.316159186827138</v>
      </c>
      <c r="D8" s="4">
        <v>5.200834697096123</v>
      </c>
      <c r="E8" s="28">
        <v>1454</v>
      </c>
      <c r="F8" s="1"/>
    </row>
    <row r="9" spans="2:6" ht="37.5" customHeight="1">
      <c r="B9" s="153" t="s">
        <v>184</v>
      </c>
      <c r="C9" s="153"/>
      <c r="D9" s="153"/>
      <c r="E9" s="153"/>
      <c r="F9" s="1"/>
    </row>
    <row r="10" spans="2:6" ht="15">
      <c r="B10" s="154" t="s">
        <v>204</v>
      </c>
      <c r="C10" s="154"/>
      <c r="D10" s="154"/>
      <c r="E10" s="154"/>
      <c r="F10" s="1"/>
    </row>
  </sheetData>
  <sheetProtection/>
  <mergeCells count="2">
    <mergeCell ref="B9:E9"/>
    <mergeCell ref="B10:E10"/>
  </mergeCells>
  <printOptions/>
  <pageMargins left="0.3937007874015748" right="0.3937007874015748" top="0.7874015748031497" bottom="0.7874015748031497" header="0.3937007874015748" footer="0.3937007874015748"/>
  <pageSetup fitToHeight="1" fitToWidth="1" horizontalDpi="600" verticalDpi="600" orientation="landscape" paperSize="9" r:id="rId1"/>
  <headerFooter alignWithMargins="0">
    <oddFooter>&amp;L&amp;"Arial,Regular"Implementation of Community Orders (OMCCS)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10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2" max="2" width="28.8515625" style="0" customWidth="1"/>
    <col min="3" max="3" width="9.57421875" style="0" bestFit="1" customWidth="1"/>
    <col min="4" max="4" width="9.28125" style="0" bestFit="1" customWidth="1"/>
    <col min="5" max="5" width="19.140625" style="0" bestFit="1" customWidth="1"/>
  </cols>
  <sheetData>
    <row r="1" spans="2:5" ht="15.75" thickBot="1">
      <c r="B1" s="3" t="s">
        <v>207</v>
      </c>
      <c r="C1" s="1"/>
      <c r="D1" s="1"/>
      <c r="E1" s="1"/>
    </row>
    <row r="2" spans="2:5" ht="15.75" thickBot="1">
      <c r="B2" s="27" t="s">
        <v>53</v>
      </c>
      <c r="C2" s="56" t="s">
        <v>49</v>
      </c>
      <c r="D2" s="56" t="s">
        <v>50</v>
      </c>
      <c r="E2" s="57" t="s">
        <v>4</v>
      </c>
    </row>
    <row r="3" spans="2:5" ht="15">
      <c r="B3" s="5" t="s">
        <v>77</v>
      </c>
      <c r="C3" s="87">
        <v>12.030592655613175</v>
      </c>
      <c r="D3" s="87">
        <v>4.2810601018336065</v>
      </c>
      <c r="E3" s="59">
        <v>371</v>
      </c>
    </row>
    <row r="4" spans="2:5" ht="15">
      <c r="B4" s="9" t="s">
        <v>54</v>
      </c>
      <c r="C4" s="87">
        <v>11.693304624386357</v>
      </c>
      <c r="D4" s="87">
        <v>4.518538915263242</v>
      </c>
      <c r="E4" s="59">
        <v>402</v>
      </c>
    </row>
    <row r="5" spans="2:5" ht="15">
      <c r="B5" s="9" t="s">
        <v>55</v>
      </c>
      <c r="C5" s="87">
        <v>11.549967805896344</v>
      </c>
      <c r="D5" s="87">
        <v>5.15880893865992</v>
      </c>
      <c r="E5" s="59">
        <v>390</v>
      </c>
    </row>
    <row r="6" spans="2:5" ht="15">
      <c r="B6" s="9" t="s">
        <v>56</v>
      </c>
      <c r="C6" s="87">
        <v>11.662976379099627</v>
      </c>
      <c r="D6" s="87">
        <v>5.1917017805837915</v>
      </c>
      <c r="E6" s="59">
        <v>230</v>
      </c>
    </row>
    <row r="7" spans="2:5" ht="15">
      <c r="B7" s="5" t="s">
        <v>57</v>
      </c>
      <c r="C7" s="87">
        <v>11.83586612715155</v>
      </c>
      <c r="D7" s="87">
        <v>5.437667407461628</v>
      </c>
      <c r="E7" s="59">
        <v>61</v>
      </c>
    </row>
    <row r="8" spans="2:5" ht="15.75" thickBot="1">
      <c r="B8" s="7" t="s">
        <v>52</v>
      </c>
      <c r="C8" s="87">
        <v>11.714450503279027</v>
      </c>
      <c r="D8" s="87">
        <v>4.8734267450654984</v>
      </c>
      <c r="E8" s="59">
        <v>1454</v>
      </c>
    </row>
    <row r="9" spans="2:5" ht="36" customHeight="1">
      <c r="B9" s="155" t="s">
        <v>184</v>
      </c>
      <c r="C9" s="155"/>
      <c r="D9" s="155"/>
      <c r="E9" s="155"/>
    </row>
    <row r="10" spans="2:5" ht="15">
      <c r="B10" s="156" t="s">
        <v>204</v>
      </c>
      <c r="C10" s="156"/>
      <c r="D10" s="156"/>
      <c r="E10" s="156"/>
    </row>
  </sheetData>
  <sheetProtection/>
  <mergeCells count="2">
    <mergeCell ref="B9:E9"/>
    <mergeCell ref="B10:E10"/>
  </mergeCells>
  <printOptions/>
  <pageMargins left="0.3937007874015748" right="0.3937007874015748" top="0.7874015748031497" bottom="0.7874015748031497" header="0.3937007874015748" footer="0.3937007874015748"/>
  <pageSetup fitToHeight="1" fitToWidth="1" horizontalDpi="600" verticalDpi="600" orientation="landscape" paperSize="9" r:id="rId1"/>
  <headerFooter alignWithMargins="0">
    <oddFooter>&amp;L&amp;"Arial,Regular"Implementation of Community Orders (OMCCS)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8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5" max="5" width="19.28125" style="0" customWidth="1"/>
  </cols>
  <sheetData>
    <row r="1" spans="2:5" ht="15.75" thickBot="1">
      <c r="B1" s="3" t="s">
        <v>208</v>
      </c>
      <c r="C1" s="1"/>
      <c r="D1" s="1"/>
      <c r="E1" s="1"/>
    </row>
    <row r="2" spans="2:5" ht="15.75" thickBot="1">
      <c r="B2" s="27" t="s">
        <v>51</v>
      </c>
      <c r="C2" s="56" t="s">
        <v>49</v>
      </c>
      <c r="D2" s="56" t="s">
        <v>50</v>
      </c>
      <c r="E2" s="57" t="s">
        <v>4</v>
      </c>
    </row>
    <row r="3" spans="2:5" ht="15">
      <c r="B3" s="67">
        <v>2</v>
      </c>
      <c r="C3" s="4">
        <v>10.375645635924343</v>
      </c>
      <c r="D3" s="4">
        <v>4.149250966606789</v>
      </c>
      <c r="E3" s="28">
        <v>660</v>
      </c>
    </row>
    <row r="4" spans="2:5" ht="15">
      <c r="B4" s="67">
        <v>3</v>
      </c>
      <c r="C4" s="4">
        <v>12.164677882342243</v>
      </c>
      <c r="D4" s="4">
        <v>4.625922607408061</v>
      </c>
      <c r="E4" s="28">
        <v>706</v>
      </c>
    </row>
    <row r="5" spans="2:5" ht="15">
      <c r="B5" s="67">
        <v>4</v>
      </c>
      <c r="C5" s="4">
        <v>16.126732572758517</v>
      </c>
      <c r="D5" s="4">
        <v>7.089602158671144</v>
      </c>
      <c r="E5" s="28">
        <v>88</v>
      </c>
    </row>
    <row r="6" spans="2:5" ht="15.75" thickBot="1">
      <c r="B6" s="7" t="s">
        <v>52</v>
      </c>
      <c r="C6" s="4">
        <v>11.714450503279027</v>
      </c>
      <c r="D6" s="4">
        <v>4.8734267450654984</v>
      </c>
      <c r="E6" s="28">
        <v>1454</v>
      </c>
    </row>
    <row r="7" spans="2:5" ht="47.25" customHeight="1">
      <c r="B7" s="155" t="s">
        <v>184</v>
      </c>
      <c r="C7" s="155"/>
      <c r="D7" s="155"/>
      <c r="E7" s="155"/>
    </row>
    <row r="8" spans="2:5" ht="36" customHeight="1">
      <c r="B8" s="157" t="s">
        <v>194</v>
      </c>
      <c r="C8" s="157"/>
      <c r="D8" s="157"/>
      <c r="E8" s="157"/>
    </row>
  </sheetData>
  <sheetProtection/>
  <mergeCells count="2">
    <mergeCell ref="B7:E7"/>
    <mergeCell ref="B8:E8"/>
  </mergeCells>
  <printOptions/>
  <pageMargins left="0.3937007874015748" right="0.3937007874015748" top="0.7874015748031497" bottom="0.7874015748031497" header="0.3937007874015748" footer="0.3937007874015748"/>
  <pageSetup fitToHeight="1" fitToWidth="1" horizontalDpi="600" verticalDpi="600" orientation="landscape" paperSize="9" r:id="rId1"/>
  <headerFooter alignWithMargins="0">
    <oddFooter>&amp;L&amp;"Arial,Regular"Implementation of Community Orders (OMCCS)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2" max="2" width="26.421875" style="0" customWidth="1"/>
    <col min="3" max="4" width="16.421875" style="0" customWidth="1"/>
  </cols>
  <sheetData>
    <row r="1" spans="2:3" ht="15.75" thickBot="1">
      <c r="B1" s="3" t="s">
        <v>209</v>
      </c>
      <c r="C1" s="1"/>
    </row>
    <row r="2" spans="2:3" ht="15.75" thickBot="1">
      <c r="B2" s="27" t="s">
        <v>59</v>
      </c>
      <c r="C2" s="56" t="s">
        <v>58</v>
      </c>
    </row>
    <row r="3" spans="2:3" ht="15">
      <c r="B3" s="5" t="s">
        <v>60</v>
      </c>
      <c r="C3" s="6">
        <v>55.861887373226374</v>
      </c>
    </row>
    <row r="4" spans="2:3" ht="15">
      <c r="B4" s="5" t="s">
        <v>61</v>
      </c>
      <c r="C4" s="6">
        <v>39.538350573661546</v>
      </c>
    </row>
    <row r="5" spans="2:3" ht="15">
      <c r="B5" s="5" t="s">
        <v>62</v>
      </c>
      <c r="C5" s="6">
        <v>2.604989330664196</v>
      </c>
    </row>
    <row r="6" spans="2:3" ht="15">
      <c r="B6" s="5" t="s">
        <v>63</v>
      </c>
      <c r="C6" s="6">
        <v>1.3083694416093243</v>
      </c>
    </row>
    <row r="7" spans="2:3" ht="15">
      <c r="B7" s="5" t="s">
        <v>64</v>
      </c>
      <c r="C7" s="6">
        <v>0.6864032808385634</v>
      </c>
    </row>
    <row r="8" spans="2:4" ht="15.75" thickBot="1">
      <c r="B8" s="142" t="s">
        <v>4</v>
      </c>
      <c r="C8" s="126">
        <v>1453</v>
      </c>
      <c r="D8" s="11"/>
    </row>
    <row r="9" spans="2:4" ht="45" customHeight="1">
      <c r="B9" s="155" t="s">
        <v>184</v>
      </c>
      <c r="C9" s="155"/>
      <c r="D9" s="158"/>
    </row>
    <row r="10" spans="1:26" s="69" customFormat="1" ht="30" customHeight="1">
      <c r="A10"/>
      <c r="B10" s="157" t="s">
        <v>202</v>
      </c>
      <c r="C10" s="157"/>
      <c r="D10" s="157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</row>
  </sheetData>
  <sheetProtection/>
  <mergeCells count="2">
    <mergeCell ref="B9:D9"/>
    <mergeCell ref="B10:D10"/>
  </mergeCells>
  <printOptions/>
  <pageMargins left="0.3937007874015748" right="0.3937007874015748" top="0.7874015748031497" bottom="0.7874015748031497" header="0.3937007874015748" footer="0.3937007874015748"/>
  <pageSetup fitToHeight="1" fitToWidth="1" horizontalDpi="600" verticalDpi="600" orientation="landscape" paperSize="9" r:id="rId1"/>
  <headerFooter alignWithMargins="0">
    <oddFooter>&amp;L&amp;"Arial,Regular"Implementation of Community Orders (OMCCS)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10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2" max="2" width="25.7109375" style="0" customWidth="1"/>
    <col min="3" max="3" width="12.7109375" style="89" bestFit="1" customWidth="1"/>
    <col min="4" max="4" width="13.57421875" style="89" customWidth="1"/>
  </cols>
  <sheetData>
    <row r="1" spans="2:3" ht="15.75" thickBot="1">
      <c r="B1" s="3" t="s">
        <v>210</v>
      </c>
      <c r="C1" s="88"/>
    </row>
    <row r="2" spans="2:4" ht="15.75" thickBot="1">
      <c r="B2" s="27" t="s">
        <v>65</v>
      </c>
      <c r="C2" s="56" t="s">
        <v>58</v>
      </c>
      <c r="D2"/>
    </row>
    <row r="3" spans="2:4" ht="15">
      <c r="B3" s="67" t="s">
        <v>66</v>
      </c>
      <c r="C3" s="58">
        <v>37.77486558964506</v>
      </c>
      <c r="D3"/>
    </row>
    <row r="4" spans="2:4" ht="15">
      <c r="B4" s="67" t="s">
        <v>67</v>
      </c>
      <c r="C4" s="58">
        <v>44.325360827340354</v>
      </c>
      <c r="D4"/>
    </row>
    <row r="5" spans="2:4" ht="15">
      <c r="B5" s="67" t="s">
        <v>68</v>
      </c>
      <c r="C5" s="58">
        <v>15.92335011270668</v>
      </c>
      <c r="D5"/>
    </row>
    <row r="6" spans="2:4" ht="15">
      <c r="B6" s="67" t="s">
        <v>69</v>
      </c>
      <c r="C6" s="58">
        <v>1.2664352874790514</v>
      </c>
      <c r="D6"/>
    </row>
    <row r="7" spans="2:4" ht="15">
      <c r="B7" s="67" t="s">
        <v>70</v>
      </c>
      <c r="C7" s="58">
        <v>0.37278437074687004</v>
      </c>
      <c r="D7"/>
    </row>
    <row r="8" spans="2:4" ht="15.75" thickBot="1">
      <c r="B8" s="143" t="s">
        <v>4</v>
      </c>
      <c r="C8" s="127">
        <v>1450</v>
      </c>
      <c r="D8" s="11"/>
    </row>
    <row r="9" spans="2:4" ht="44.25" customHeight="1">
      <c r="B9" s="155" t="s">
        <v>184</v>
      </c>
      <c r="C9" s="155"/>
      <c r="D9" s="158"/>
    </row>
    <row r="10" spans="2:4" ht="15">
      <c r="B10" s="157" t="s">
        <v>202</v>
      </c>
      <c r="C10" s="157"/>
      <c r="D10" s="157"/>
    </row>
  </sheetData>
  <sheetProtection/>
  <mergeCells count="2">
    <mergeCell ref="B9:D9"/>
    <mergeCell ref="B10:D10"/>
  </mergeCells>
  <printOptions/>
  <pageMargins left="0.3937007874015748" right="0.3937007874015748" top="0.7874015748031497" bottom="0.7874015748031497" header="0.3937007874015748" footer="0.3937007874015748"/>
  <pageSetup fitToHeight="1" fitToWidth="1" horizontalDpi="600" verticalDpi="600" orientation="landscape" paperSize="9" scale="96" r:id="rId1"/>
  <headerFooter alignWithMargins="0">
    <oddFooter>&amp;L&amp;"Arial,Regular"Implementation of Community Orders (OMCCS)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8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2" max="2" width="14.7109375" style="0" customWidth="1"/>
    <col min="3" max="3" width="4.8515625" style="0" customWidth="1"/>
    <col min="4" max="8" width="11.28125" style="89" customWidth="1"/>
    <col min="9" max="9" width="15.00390625" style="89" customWidth="1"/>
    <col min="11" max="11" width="6.140625" style="0" customWidth="1"/>
    <col min="12" max="12" width="6.8515625" style="0" customWidth="1"/>
    <col min="13" max="13" width="4.57421875" style="0" customWidth="1"/>
  </cols>
  <sheetData>
    <row r="1" spans="2:9" ht="40.5" customHeight="1" thickBot="1">
      <c r="B1" s="159" t="s">
        <v>211</v>
      </c>
      <c r="C1" s="159"/>
      <c r="D1" s="159"/>
      <c r="E1" s="159"/>
      <c r="F1" s="159"/>
      <c r="G1" s="159"/>
      <c r="H1" s="159"/>
      <c r="I1" s="159"/>
    </row>
    <row r="2" spans="2:9" ht="30.75" thickBot="1">
      <c r="B2" s="138" t="s">
        <v>51</v>
      </c>
      <c r="C2" s="138"/>
      <c r="D2" s="139" t="s">
        <v>71</v>
      </c>
      <c r="E2" s="139" t="s">
        <v>72</v>
      </c>
      <c r="F2" s="139" t="s">
        <v>73</v>
      </c>
      <c r="G2" s="139" t="s">
        <v>74</v>
      </c>
      <c r="H2" s="139" t="s">
        <v>75</v>
      </c>
      <c r="I2" s="140" t="s">
        <v>4</v>
      </c>
    </row>
    <row r="3" spans="2:9" ht="15">
      <c r="B3" s="9">
        <v>2</v>
      </c>
      <c r="C3" s="9" t="s">
        <v>76</v>
      </c>
      <c r="D3" s="60">
        <v>39.1003460207612</v>
      </c>
      <c r="E3" s="60">
        <v>45.32871972318339</v>
      </c>
      <c r="F3" s="60">
        <v>14.186851211072666</v>
      </c>
      <c r="G3" s="60">
        <v>0.8650519031141869</v>
      </c>
      <c r="H3" s="60">
        <v>0.5190311418685121</v>
      </c>
      <c r="I3" s="59">
        <v>658</v>
      </c>
    </row>
    <row r="4" spans="2:9" ht="15">
      <c r="B4" s="9">
        <v>3</v>
      </c>
      <c r="C4" s="9" t="s">
        <v>76</v>
      </c>
      <c r="D4" s="60">
        <v>37.43523316062176</v>
      </c>
      <c r="E4" s="60">
        <v>44.559585492227974</v>
      </c>
      <c r="F4" s="60">
        <v>16.191709844559586</v>
      </c>
      <c r="G4" s="60">
        <v>1.4248704663212435</v>
      </c>
      <c r="H4" s="60">
        <v>0.38860103626943004</v>
      </c>
      <c r="I4" s="59">
        <v>705</v>
      </c>
    </row>
    <row r="5" spans="2:9" ht="15">
      <c r="B5" s="9">
        <v>4</v>
      </c>
      <c r="C5" s="9" t="s">
        <v>76</v>
      </c>
      <c r="D5" s="60">
        <v>34.02061855670103</v>
      </c>
      <c r="E5" s="60">
        <v>39.175257731958766</v>
      </c>
      <c r="F5" s="60">
        <v>24.742268041237114</v>
      </c>
      <c r="G5" s="60">
        <v>2.0618556701030926</v>
      </c>
      <c r="H5" s="60" t="s">
        <v>5</v>
      </c>
      <c r="I5" s="59">
        <v>87</v>
      </c>
    </row>
    <row r="6" spans="2:9" ht="15.75" thickBot="1">
      <c r="B6" s="7" t="s">
        <v>52</v>
      </c>
      <c r="C6" s="2" t="s">
        <v>76</v>
      </c>
      <c r="D6" s="60">
        <v>37.87145818935729</v>
      </c>
      <c r="E6" s="60">
        <v>44.50587422252937</v>
      </c>
      <c r="F6" s="60">
        <v>15.964063579820317</v>
      </c>
      <c r="G6" s="60">
        <v>1.243953006219765</v>
      </c>
      <c r="H6" s="60">
        <v>0.414651002073255</v>
      </c>
      <c r="I6" s="59">
        <v>1450</v>
      </c>
    </row>
    <row r="7" spans="2:9" ht="32.25" customHeight="1">
      <c r="B7" s="155" t="s">
        <v>184</v>
      </c>
      <c r="C7" s="155"/>
      <c r="D7" s="155"/>
      <c r="E7" s="155"/>
      <c r="F7" s="155"/>
      <c r="G7" s="155"/>
      <c r="H7" s="155"/>
      <c r="I7" s="155"/>
    </row>
    <row r="8" spans="2:9" ht="33.75" customHeight="1">
      <c r="B8" s="157" t="s">
        <v>194</v>
      </c>
      <c r="C8" s="157"/>
      <c r="D8" s="157"/>
      <c r="E8" s="157"/>
      <c r="F8" s="157"/>
      <c r="G8" s="157"/>
      <c r="H8" s="157"/>
      <c r="I8" s="157"/>
    </row>
  </sheetData>
  <sheetProtection/>
  <mergeCells count="3">
    <mergeCell ref="B1:I1"/>
    <mergeCell ref="B7:I7"/>
    <mergeCell ref="B8:I8"/>
  </mergeCells>
  <printOptions/>
  <pageMargins left="0.3937007874015748" right="0.3937007874015748" top="0.7874015748031497" bottom="0.7874015748031497" header="0.3937007874015748" footer="0.3937007874015748"/>
  <pageSetup fitToHeight="1" fitToWidth="1" horizontalDpi="600" verticalDpi="600" orientation="landscape" paperSize="9" r:id="rId1"/>
  <headerFooter alignWithMargins="0">
    <oddFooter>&amp;L&amp;"Arial,Regular"Implementation of Community Orders (OMCCS)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10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2" max="2" width="29.57421875" style="0" customWidth="1"/>
    <col min="3" max="3" width="6.00390625" style="0" customWidth="1"/>
    <col min="4" max="5" width="11.8515625" style="89" bestFit="1" customWidth="1"/>
    <col min="6" max="6" width="14.140625" style="89" customWidth="1"/>
    <col min="7" max="7" width="15.421875" style="89" bestFit="1" customWidth="1"/>
    <col min="8" max="8" width="10.421875" style="89" bestFit="1" customWidth="1"/>
    <col min="9" max="9" width="19.140625" style="89" bestFit="1" customWidth="1"/>
  </cols>
  <sheetData>
    <row r="1" spans="2:9" ht="38.25" customHeight="1" thickBot="1">
      <c r="B1" s="159" t="s">
        <v>212</v>
      </c>
      <c r="C1" s="159"/>
      <c r="D1" s="159"/>
      <c r="E1" s="159"/>
      <c r="F1" s="159"/>
      <c r="G1" s="159"/>
      <c r="H1" s="159"/>
      <c r="I1" s="159"/>
    </row>
    <row r="2" spans="2:9" ht="15.75" thickBot="1">
      <c r="B2" s="90" t="s">
        <v>53</v>
      </c>
      <c r="C2" s="49"/>
      <c r="D2" s="56" t="s">
        <v>66</v>
      </c>
      <c r="E2" s="56" t="s">
        <v>67</v>
      </c>
      <c r="F2" s="56" t="s">
        <v>68</v>
      </c>
      <c r="G2" s="56" t="s">
        <v>69</v>
      </c>
      <c r="H2" s="56" t="s">
        <v>70</v>
      </c>
      <c r="I2" s="57" t="s">
        <v>4</v>
      </c>
    </row>
    <row r="3" spans="2:9" ht="15">
      <c r="B3" s="5" t="s">
        <v>77</v>
      </c>
      <c r="C3" s="5" t="s">
        <v>76</v>
      </c>
      <c r="D3" s="60">
        <v>51.25448028673835</v>
      </c>
      <c r="E3" s="60">
        <v>35.12544802867383</v>
      </c>
      <c r="F3" s="60">
        <v>12.903225806451612</v>
      </c>
      <c r="G3" s="60">
        <v>0.7168458781362007</v>
      </c>
      <c r="H3" s="60">
        <v>0</v>
      </c>
      <c r="I3" s="59">
        <v>369</v>
      </c>
    </row>
    <row r="4" spans="2:9" ht="15">
      <c r="B4" s="5" t="s">
        <v>54</v>
      </c>
      <c r="C4" s="5" t="s">
        <v>76</v>
      </c>
      <c r="D4" s="60">
        <v>41.76470588235294</v>
      </c>
      <c r="E4" s="60">
        <v>45.588235294117645</v>
      </c>
      <c r="F4" s="60">
        <v>10.882352941176471</v>
      </c>
      <c r="G4" s="60">
        <v>0.8823529411764706</v>
      </c>
      <c r="H4" s="60">
        <v>0.8823529411764706</v>
      </c>
      <c r="I4" s="59">
        <v>402</v>
      </c>
    </row>
    <row r="5" spans="2:9" ht="15">
      <c r="B5" s="5" t="s">
        <v>55</v>
      </c>
      <c r="C5" s="5" t="s">
        <v>76</v>
      </c>
      <c r="D5" s="60">
        <v>30.53097345132743</v>
      </c>
      <c r="E5" s="60">
        <v>46.017699115044245</v>
      </c>
      <c r="F5" s="60">
        <v>21.68141592920354</v>
      </c>
      <c r="G5" s="60">
        <v>1.3274336283185841</v>
      </c>
      <c r="H5" s="60">
        <v>0.4424778761061947</v>
      </c>
      <c r="I5" s="59">
        <v>389</v>
      </c>
    </row>
    <row r="6" spans="2:9" ht="15">
      <c r="B6" s="5" t="s">
        <v>56</v>
      </c>
      <c r="C6" s="5" t="s">
        <v>76</v>
      </c>
      <c r="D6" s="60">
        <v>33.443708609271525</v>
      </c>
      <c r="E6" s="60">
        <v>50.331125827814574</v>
      </c>
      <c r="F6" s="60">
        <v>15.2317880794702</v>
      </c>
      <c r="G6" s="60">
        <v>0.9933774834437087</v>
      </c>
      <c r="H6" s="60">
        <v>0</v>
      </c>
      <c r="I6" s="59">
        <v>229</v>
      </c>
    </row>
    <row r="7" spans="2:9" ht="15">
      <c r="B7" s="5" t="s">
        <v>57</v>
      </c>
      <c r="C7" s="5" t="s">
        <v>76</v>
      </c>
      <c r="D7" s="60">
        <v>32</v>
      </c>
      <c r="E7" s="60">
        <v>41.333333333333336</v>
      </c>
      <c r="F7" s="60">
        <v>20</v>
      </c>
      <c r="G7" s="60">
        <v>5.333333333333334</v>
      </c>
      <c r="H7" s="60">
        <v>1.3333333333333335</v>
      </c>
      <c r="I7" s="59">
        <v>61</v>
      </c>
    </row>
    <row r="8" spans="2:9" ht="15.75" thickBot="1">
      <c r="B8" s="7" t="s">
        <v>52</v>
      </c>
      <c r="C8" s="2" t="s">
        <v>76</v>
      </c>
      <c r="D8" s="60">
        <v>37.84530386740331</v>
      </c>
      <c r="E8" s="60">
        <v>44.47513812154696</v>
      </c>
      <c r="F8" s="60">
        <v>16.022099447513813</v>
      </c>
      <c r="G8" s="60">
        <v>1.2430939226519337</v>
      </c>
      <c r="H8" s="60">
        <v>0.4143646408839779</v>
      </c>
      <c r="I8" s="59">
        <v>1450</v>
      </c>
    </row>
    <row r="9" spans="2:9" ht="15">
      <c r="B9" s="155" t="s">
        <v>184</v>
      </c>
      <c r="C9" s="155"/>
      <c r="D9" s="155"/>
      <c r="E9" s="155"/>
      <c r="F9" s="155"/>
      <c r="G9" s="155"/>
      <c r="H9" s="155"/>
      <c r="I9" s="155"/>
    </row>
    <row r="10" spans="2:9" ht="15">
      <c r="B10" s="160" t="s">
        <v>205</v>
      </c>
      <c r="C10" s="160"/>
      <c r="D10" s="160"/>
      <c r="E10" s="160"/>
      <c r="F10" s="160"/>
      <c r="G10" s="160"/>
      <c r="H10" s="160"/>
      <c r="I10" s="160"/>
    </row>
  </sheetData>
  <sheetProtection/>
  <mergeCells count="3">
    <mergeCell ref="B1:I1"/>
    <mergeCell ref="B9:I9"/>
    <mergeCell ref="B10:I10"/>
  </mergeCells>
  <printOptions/>
  <pageMargins left="0.3937007874015748" right="0.3937007874015748" top="0.7874015748031497" bottom="0.7874015748031497" header="0.3937007874015748" footer="0.3937007874015748"/>
  <pageSetup fitToHeight="1" fitToWidth="1" horizontalDpi="600" verticalDpi="600" orientation="landscape" paperSize="9" r:id="rId1"/>
  <headerFooter alignWithMargins="0">
    <oddFooter>&amp;L&amp;"Arial,Regular"Implementation of Community Orders (OMCCS)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9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2" max="2" width="13.57421875" style="0" customWidth="1"/>
    <col min="3" max="3" width="4.8515625" style="0" customWidth="1"/>
    <col min="4" max="8" width="16.00390625" style="0" customWidth="1"/>
    <col min="9" max="9" width="18.8515625" style="0" customWidth="1"/>
  </cols>
  <sheetData>
    <row r="1" spans="2:9" ht="35.25" customHeight="1" thickBot="1">
      <c r="B1" s="159" t="s">
        <v>213</v>
      </c>
      <c r="C1" s="159"/>
      <c r="D1" s="159"/>
      <c r="E1" s="159"/>
      <c r="F1" s="159"/>
      <c r="G1" s="159"/>
      <c r="H1" s="159"/>
      <c r="I1" s="159"/>
    </row>
    <row r="2" spans="2:9" ht="15.75" thickBot="1">
      <c r="B2" s="90" t="s">
        <v>78</v>
      </c>
      <c r="C2" s="49"/>
      <c r="D2" s="56" t="s">
        <v>66</v>
      </c>
      <c r="E2" s="56" t="s">
        <v>67</v>
      </c>
      <c r="F2" s="56" t="s">
        <v>68</v>
      </c>
      <c r="G2" s="56" t="s">
        <v>69</v>
      </c>
      <c r="H2" s="56" t="s">
        <v>70</v>
      </c>
      <c r="I2" s="107" t="s">
        <v>4</v>
      </c>
    </row>
    <row r="3" spans="2:9" ht="15">
      <c r="B3" s="5" t="s">
        <v>79</v>
      </c>
      <c r="C3" s="5" t="s">
        <v>76</v>
      </c>
      <c r="D3" s="58">
        <v>26.5625</v>
      </c>
      <c r="E3" s="58">
        <v>47.91666666666667</v>
      </c>
      <c r="F3" s="58">
        <v>24.479166666666664</v>
      </c>
      <c r="G3" s="58">
        <v>1.0416666666666665</v>
      </c>
      <c r="H3" s="58">
        <v>0</v>
      </c>
      <c r="I3" s="59">
        <v>142</v>
      </c>
    </row>
    <row r="4" spans="2:9" ht="15">
      <c r="B4" s="5" t="s">
        <v>80</v>
      </c>
      <c r="C4" s="5" t="s">
        <v>76</v>
      </c>
      <c r="D4" s="58">
        <v>37.15415019762846</v>
      </c>
      <c r="E4" s="58">
        <v>40.316205533596836</v>
      </c>
      <c r="F4" s="58">
        <v>19.367588932806324</v>
      </c>
      <c r="G4" s="58">
        <v>1.9762845849802373</v>
      </c>
      <c r="H4" s="58">
        <v>1.185770750988142</v>
      </c>
      <c r="I4" s="59">
        <v>208</v>
      </c>
    </row>
    <row r="5" spans="2:9" ht="15">
      <c r="B5" s="5" t="s">
        <v>81</v>
      </c>
      <c r="C5" s="5" t="s">
        <v>76</v>
      </c>
      <c r="D5" s="58">
        <v>38.6094674556213</v>
      </c>
      <c r="E5" s="58">
        <v>46.59763313609467</v>
      </c>
      <c r="F5" s="58">
        <v>12.8698224852071</v>
      </c>
      <c r="G5" s="58">
        <v>1.6272189349112427</v>
      </c>
      <c r="H5" s="58">
        <v>0.2958579881656805</v>
      </c>
      <c r="I5" s="59">
        <v>702</v>
      </c>
    </row>
    <row r="6" spans="2:9" ht="15">
      <c r="B6" s="5" t="s">
        <v>82</v>
      </c>
      <c r="C6" s="5" t="s">
        <v>76</v>
      </c>
      <c r="D6" s="58">
        <v>43.46504559270517</v>
      </c>
      <c r="E6" s="58">
        <v>41.03343465045592</v>
      </c>
      <c r="F6" s="58">
        <v>14.893617021276595</v>
      </c>
      <c r="G6" s="58">
        <v>0.303951367781155</v>
      </c>
      <c r="H6" s="58">
        <v>0.303951367781155</v>
      </c>
      <c r="I6" s="59">
        <v>398</v>
      </c>
    </row>
    <row r="7" spans="2:9" ht="15.75" thickBot="1">
      <c r="B7" s="7" t="s">
        <v>52</v>
      </c>
      <c r="C7" s="2" t="s">
        <v>76</v>
      </c>
      <c r="D7" s="58">
        <v>37.862068965517246</v>
      </c>
      <c r="E7" s="58">
        <v>44.41379310344827</v>
      </c>
      <c r="F7" s="58">
        <v>16</v>
      </c>
      <c r="G7" s="58">
        <v>1.3103448275862069</v>
      </c>
      <c r="H7" s="58">
        <v>0.41379310344827586</v>
      </c>
      <c r="I7" s="59">
        <v>1450</v>
      </c>
    </row>
    <row r="8" spans="2:9" ht="33" customHeight="1">
      <c r="B8" s="161" t="s">
        <v>184</v>
      </c>
      <c r="C8" s="161"/>
      <c r="D8" s="161"/>
      <c r="E8" s="161"/>
      <c r="F8" s="161"/>
      <c r="G8" s="161"/>
      <c r="H8" s="161"/>
      <c r="I8" s="161"/>
    </row>
    <row r="9" spans="2:9" ht="30.75" customHeight="1">
      <c r="B9" s="162" t="s">
        <v>194</v>
      </c>
      <c r="C9" s="162"/>
      <c r="D9" s="162"/>
      <c r="E9" s="162"/>
      <c r="F9" s="162"/>
      <c r="G9" s="162"/>
      <c r="H9" s="162"/>
      <c r="I9" s="162"/>
    </row>
  </sheetData>
  <sheetProtection/>
  <mergeCells count="3">
    <mergeCell ref="B1:I1"/>
    <mergeCell ref="B8:I8"/>
    <mergeCell ref="B9:I9"/>
  </mergeCells>
  <printOptions/>
  <pageMargins left="0.3937007874015748" right="0.3937007874015748" top="0.7874015748031497" bottom="0.7874015748031497" header="0.3937007874015748" footer="0.3937007874015748"/>
  <pageSetup fitToHeight="1" fitToWidth="1" horizontalDpi="600" verticalDpi="600" orientation="landscape" paperSize="9" r:id="rId1"/>
  <headerFooter alignWithMargins="0">
    <oddFooter>&amp;L&amp;"Arial,Regular"Implementation of Community Orders (OMCCS)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Ministry of Justice</Manager>
  <Company>Ministry of Justice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Implementation of Community Orders (OMCCS) - Chapter 5 tables</dc:title>
  <dc:subject>Implementation of Community Orders (OMCCS) - Chapter 5 tables</dc:subject>
  <dc:creator>Ministry of Justice</dc:creator>
  <cp:keywords>Implementation; Community; Order; OMCCS; Chapter 5; table;</cp:keywords>
  <dc:description/>
  <cp:lastModifiedBy>nhogben</cp:lastModifiedBy>
  <cp:lastPrinted>2014-03-24T15:23:25Z</cp:lastPrinted>
  <dcterms:created xsi:type="dcterms:W3CDTF">2013-02-05T09:39:34Z</dcterms:created>
  <dcterms:modified xsi:type="dcterms:W3CDTF">2014-03-24T15:24:20Z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0x0101000511CE6A2FD2BA439187A6FA21C6F5740067A7C61D3B86014AA87D05741E1C3EA6</vt:lpwstr>
  </property>
</Properties>
</file>